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Buddhbhatti.AzureAD\Documents\1. Projects\6. Stone\5. Prelim Results\Internal\"/>
    </mc:Choice>
  </mc:AlternateContent>
  <xr:revisionPtr revIDLastSave="0" documentId="13_ncr:1_{A07CB6CA-2BB2-4DE4-AD5C-C3C62B3DCF69}" xr6:coauthVersionLast="47" xr6:coauthVersionMax="47" xr10:uidLastSave="{00000000-0000-0000-0000-000000000000}"/>
  <bookViews>
    <workbookView xWindow="-120" yWindow="-120" windowWidth="20730" windowHeight="11160" tabRatio="900" activeTab="5" xr2:uid="{58DC5C48-5074-4DF0-AE03-3178026ADA6D}"/>
  </bookViews>
  <sheets>
    <sheet name="1. Model Fit  " sheetId="18" r:id="rId1"/>
    <sheet name="1. Model Fit  wo RE" sheetId="21" state="hidden" r:id="rId2"/>
    <sheet name="2. Summary" sheetId="2" r:id="rId3"/>
    <sheet name="2. Contribution Spend vs Contri" sheetId="8" state="hidden" r:id="rId4"/>
    <sheet name="2. Contribution ROI vs Contri" sheetId="9" state="hidden" r:id="rId5"/>
    <sheet name="3. Media DueTos " sheetId="20" r:id="rId6"/>
    <sheet name="RE DT" sheetId="11" state="hidden" r:id="rId7"/>
    <sheet name="Contri use this" sheetId="6" r:id="rId8"/>
    <sheet name="Contribution working sheet" sheetId="5" r:id="rId9"/>
    <sheet name="Mapping" sheetId="4" r:id="rId10"/>
    <sheet name="Sheet2" sheetId="23" r:id="rId11"/>
    <sheet name="Decomps" sheetId="24" r:id="rId12"/>
    <sheet name="Covid" sheetId="19" state="hidden" r:id="rId13"/>
  </sheets>
  <definedNames>
    <definedName name="_xlnm._FilterDatabase" localSheetId="0" hidden="1">'1. Model Fit  '!$A$1:$E$101</definedName>
    <definedName name="_xlnm._FilterDatabase" localSheetId="1" hidden="1">'1. Model Fit  wo RE'!$A$1:$E$101</definedName>
    <definedName name="_xlnm._FilterDatabase" localSheetId="2" hidden="1">'2. Summary'!$A$7:$AI$63</definedName>
    <definedName name="_xlnm._FilterDatabase" localSheetId="8" hidden="1">'Contribution working sheet'!$A$1:$H$221</definedName>
    <definedName name="_xlnm._FilterDatabase" localSheetId="9" hidden="1">Mapping!$A$1:$E$133</definedName>
  </definedNames>
  <calcPr calcId="191029"/>
  <pivotCaches>
    <pivotCache cacheId="6" r:id="rId14"/>
    <pivotCache cacheId="7" r:id="rId15"/>
    <pivotCache cacheId="8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7" i="20" l="1"/>
  <c r="J46" i="20"/>
  <c r="I46" i="20"/>
  <c r="J36" i="20"/>
  <c r="L36" i="20" s="1"/>
  <c r="I36" i="20"/>
  <c r="K36" i="20" s="1"/>
  <c r="L45" i="20"/>
  <c r="K45" i="20"/>
  <c r="L44" i="20"/>
  <c r="K44" i="20"/>
  <c r="L43" i="20"/>
  <c r="K43" i="20"/>
  <c r="L42" i="20"/>
  <c r="K42" i="20"/>
  <c r="L41" i="20"/>
  <c r="K41" i="20"/>
  <c r="L40" i="20"/>
  <c r="K40" i="20"/>
  <c r="L39" i="20"/>
  <c r="K39" i="20"/>
  <c r="L38" i="20"/>
  <c r="K38" i="20"/>
  <c r="L37" i="20"/>
  <c r="K37" i="20"/>
  <c r="L35" i="20"/>
  <c r="K35" i="20"/>
  <c r="L34" i="20"/>
  <c r="K34" i="20"/>
  <c r="L33" i="20"/>
  <c r="K33" i="20"/>
  <c r="L32" i="20"/>
  <c r="K32" i="20"/>
  <c r="L31" i="20"/>
  <c r="K31" i="20"/>
  <c r="L30" i="20"/>
  <c r="K30" i="20"/>
  <c r="L29" i="20"/>
  <c r="K29" i="20"/>
  <c r="L28" i="20"/>
  <c r="K28" i="20"/>
  <c r="L27" i="20"/>
  <c r="K27" i="20"/>
  <c r="L26" i="20"/>
  <c r="K26" i="20"/>
  <c r="J42" i="20"/>
  <c r="I42" i="20"/>
  <c r="N44" i="20"/>
  <c r="N43" i="20"/>
  <c r="N41" i="20"/>
  <c r="N40" i="20"/>
  <c r="N39" i="20"/>
  <c r="N38" i="20"/>
  <c r="N37" i="20"/>
  <c r="N35" i="20"/>
  <c r="N34" i="20"/>
  <c r="N33" i="20"/>
  <c r="N32" i="20"/>
  <c r="N31" i="20"/>
  <c r="N30" i="20"/>
  <c r="N29" i="20"/>
  <c r="N28" i="20"/>
  <c r="N27" i="20"/>
  <c r="N26" i="20"/>
  <c r="J25" i="20" l="1"/>
  <c r="N36" i="20"/>
  <c r="N45" i="20"/>
  <c r="I25" i="20"/>
  <c r="N42" i="20"/>
  <c r="O45" i="20" l="1"/>
  <c r="DC224" i="24" l="1"/>
  <c r="DB224" i="24"/>
  <c r="CZ224" i="24"/>
  <c r="CY224" i="24"/>
  <c r="DC223" i="24"/>
  <c r="DB223" i="24"/>
  <c r="CZ223" i="24"/>
  <c r="CY223" i="24"/>
  <c r="DC222" i="24"/>
  <c r="DB222" i="24"/>
  <c r="CZ222" i="24"/>
  <c r="CY222" i="24"/>
  <c r="DC221" i="24"/>
  <c r="DB221" i="24"/>
  <c r="CZ221" i="24"/>
  <c r="CY221" i="24"/>
  <c r="DC220" i="24"/>
  <c r="DB220" i="24"/>
  <c r="CZ220" i="24"/>
  <c r="CY220" i="24"/>
  <c r="DC219" i="24"/>
  <c r="DB219" i="24"/>
  <c r="CZ219" i="24"/>
  <c r="CY219" i="24"/>
  <c r="DC218" i="24"/>
  <c r="DB218" i="24"/>
  <c r="CZ218" i="24"/>
  <c r="CY218" i="24"/>
  <c r="DC217" i="24"/>
  <c r="DB217" i="24"/>
  <c r="CZ217" i="24"/>
  <c r="CY217" i="24"/>
  <c r="DC216" i="24"/>
  <c r="DB216" i="24"/>
  <c r="CZ216" i="24"/>
  <c r="CY216" i="24"/>
  <c r="DC215" i="24"/>
  <c r="DB215" i="24"/>
  <c r="CZ215" i="24"/>
  <c r="CY215" i="24"/>
  <c r="DC214" i="24"/>
  <c r="DB214" i="24"/>
  <c r="CZ214" i="24"/>
  <c r="CY214" i="24"/>
  <c r="DC213" i="24"/>
  <c r="DB213" i="24"/>
  <c r="CZ213" i="24"/>
  <c r="CY213" i="24"/>
  <c r="DC212" i="24"/>
  <c r="DB212" i="24"/>
  <c r="CZ212" i="24"/>
  <c r="CY212" i="24"/>
  <c r="DC211" i="24"/>
  <c r="DB211" i="24"/>
  <c r="CZ211" i="24"/>
  <c r="CY211" i="24"/>
  <c r="DC210" i="24"/>
  <c r="DB210" i="24"/>
  <c r="CZ210" i="24"/>
  <c r="CY210" i="24"/>
  <c r="DC209" i="24"/>
  <c r="DB209" i="24"/>
  <c r="CZ209" i="24"/>
  <c r="CY209" i="24"/>
  <c r="DC208" i="24"/>
  <c r="DB208" i="24"/>
  <c r="CZ208" i="24"/>
  <c r="CY208" i="24"/>
  <c r="DC207" i="24"/>
  <c r="DB207" i="24"/>
  <c r="CZ207" i="24"/>
  <c r="CY207" i="24"/>
  <c r="DC206" i="24"/>
  <c r="DB206" i="24"/>
  <c r="CZ206" i="24"/>
  <c r="CY206" i="24"/>
  <c r="DC205" i="24"/>
  <c r="DB205" i="24"/>
  <c r="CZ205" i="24"/>
  <c r="CY205" i="24"/>
  <c r="DC204" i="24"/>
  <c r="DB204" i="24"/>
  <c r="CZ204" i="24"/>
  <c r="CY204" i="24"/>
  <c r="DC203" i="24"/>
  <c r="DB203" i="24"/>
  <c r="CZ203" i="24"/>
  <c r="CY203" i="24"/>
  <c r="DC202" i="24"/>
  <c r="DB202" i="24"/>
  <c r="CZ202" i="24"/>
  <c r="CY202" i="24"/>
  <c r="DC201" i="24"/>
  <c r="DB201" i="24"/>
  <c r="CZ201" i="24"/>
  <c r="CY201" i="24"/>
  <c r="DC200" i="24"/>
  <c r="DB200" i="24"/>
  <c r="CZ200" i="24"/>
  <c r="CY200" i="24"/>
  <c r="DC199" i="24"/>
  <c r="DB199" i="24"/>
  <c r="CZ199" i="24"/>
  <c r="CY199" i="24"/>
  <c r="DC198" i="24"/>
  <c r="DB198" i="24"/>
  <c r="CZ198" i="24"/>
  <c r="CY198" i="24"/>
  <c r="DC197" i="24"/>
  <c r="DB197" i="24"/>
  <c r="CZ197" i="24"/>
  <c r="CY197" i="24"/>
  <c r="DC196" i="24"/>
  <c r="DB196" i="24"/>
  <c r="CZ196" i="24"/>
  <c r="CY196" i="24"/>
  <c r="DC195" i="24"/>
  <c r="DB195" i="24"/>
  <c r="CZ195" i="24"/>
  <c r="CY195" i="24"/>
  <c r="DC194" i="24"/>
  <c r="DB194" i="24"/>
  <c r="CZ194" i="24"/>
  <c r="CY194" i="24"/>
  <c r="DC193" i="24"/>
  <c r="DB193" i="24"/>
  <c r="CZ193" i="24"/>
  <c r="CY193" i="24"/>
  <c r="DC192" i="24"/>
  <c r="DB192" i="24"/>
  <c r="CZ192" i="24"/>
  <c r="CY192" i="24"/>
  <c r="DC191" i="24"/>
  <c r="DB191" i="24"/>
  <c r="CZ191" i="24"/>
  <c r="CY191" i="24"/>
  <c r="DC190" i="24"/>
  <c r="DB190" i="24"/>
  <c r="CZ190" i="24"/>
  <c r="CY190" i="24"/>
  <c r="DC189" i="24"/>
  <c r="DB189" i="24"/>
  <c r="CZ189" i="24"/>
  <c r="CY189" i="24"/>
  <c r="DC188" i="24"/>
  <c r="DB188" i="24"/>
  <c r="CZ188" i="24"/>
  <c r="CY188" i="24"/>
  <c r="DC187" i="24"/>
  <c r="DB187" i="24"/>
  <c r="CZ187" i="24"/>
  <c r="CY187" i="24"/>
  <c r="DC186" i="24"/>
  <c r="DB186" i="24"/>
  <c r="CZ186" i="24"/>
  <c r="CY186" i="24"/>
  <c r="DC185" i="24"/>
  <c r="DB185" i="24"/>
  <c r="CZ185" i="24"/>
  <c r="CY185" i="24"/>
  <c r="DC184" i="24"/>
  <c r="DB184" i="24"/>
  <c r="CZ184" i="24"/>
  <c r="CY184" i="24"/>
  <c r="DC183" i="24"/>
  <c r="DB183" i="24"/>
  <c r="CZ183" i="24"/>
  <c r="CY183" i="24"/>
  <c r="DC182" i="24"/>
  <c r="DB182" i="24"/>
  <c r="CZ182" i="24"/>
  <c r="CY182" i="24"/>
  <c r="DC181" i="24"/>
  <c r="DB181" i="24"/>
  <c r="CZ181" i="24"/>
  <c r="CY181" i="24"/>
  <c r="DC180" i="24"/>
  <c r="DB180" i="24"/>
  <c r="CZ180" i="24"/>
  <c r="CY180" i="24"/>
  <c r="DC179" i="24"/>
  <c r="DB179" i="24"/>
  <c r="CZ179" i="24"/>
  <c r="CY179" i="24"/>
  <c r="DC178" i="24"/>
  <c r="DB178" i="24"/>
  <c r="CZ178" i="24"/>
  <c r="CY178" i="24"/>
  <c r="DC177" i="24"/>
  <c r="DB177" i="24"/>
  <c r="CZ177" i="24"/>
  <c r="CY177" i="24"/>
  <c r="DC176" i="24"/>
  <c r="DB176" i="24"/>
  <c r="CZ176" i="24"/>
  <c r="CY176" i="24"/>
  <c r="DC175" i="24"/>
  <c r="DB175" i="24"/>
  <c r="CZ175" i="24"/>
  <c r="CY175" i="24"/>
  <c r="DC174" i="24"/>
  <c r="DB174" i="24"/>
  <c r="CZ174" i="24"/>
  <c r="CY174" i="24"/>
  <c r="DC173" i="24"/>
  <c r="DB173" i="24"/>
  <c r="CZ173" i="24"/>
  <c r="CY173" i="24"/>
  <c r="DC172" i="24"/>
  <c r="DB172" i="24"/>
  <c r="CZ172" i="24"/>
  <c r="CY172" i="24"/>
  <c r="DC171" i="24"/>
  <c r="DB171" i="24"/>
  <c r="CZ171" i="24"/>
  <c r="CY171" i="24"/>
  <c r="DC170" i="24"/>
  <c r="DB170" i="24"/>
  <c r="CZ170" i="24"/>
  <c r="CY170" i="24"/>
  <c r="DC169" i="24"/>
  <c r="DB169" i="24"/>
  <c r="CZ169" i="24"/>
  <c r="CY169" i="24"/>
  <c r="DC168" i="24"/>
  <c r="DB168" i="24"/>
  <c r="CZ168" i="24"/>
  <c r="CY168" i="24"/>
  <c r="DC167" i="24"/>
  <c r="DB167" i="24"/>
  <c r="CZ167" i="24"/>
  <c r="CY167" i="24"/>
  <c r="DC166" i="24"/>
  <c r="DB166" i="24"/>
  <c r="CZ166" i="24"/>
  <c r="CY166" i="24"/>
  <c r="DC165" i="24"/>
  <c r="DB165" i="24"/>
  <c r="CZ165" i="24"/>
  <c r="CY165" i="24"/>
  <c r="DC164" i="24"/>
  <c r="DB164" i="24"/>
  <c r="CZ164" i="24"/>
  <c r="CY164" i="24"/>
  <c r="DC163" i="24"/>
  <c r="DB163" i="24"/>
  <c r="CZ163" i="24"/>
  <c r="CY163" i="24"/>
  <c r="DC162" i="24"/>
  <c r="DB162" i="24"/>
  <c r="CZ162" i="24"/>
  <c r="CY162" i="24"/>
  <c r="DC161" i="24"/>
  <c r="DB161" i="24"/>
  <c r="CZ161" i="24"/>
  <c r="CY161" i="24"/>
  <c r="DC160" i="24"/>
  <c r="DB160" i="24"/>
  <c r="CZ160" i="24"/>
  <c r="CY160" i="24"/>
  <c r="DC159" i="24"/>
  <c r="DB159" i="24"/>
  <c r="CZ159" i="24"/>
  <c r="CY159" i="24"/>
  <c r="DC158" i="24"/>
  <c r="DB158" i="24"/>
  <c r="CZ158" i="24"/>
  <c r="CY158" i="24"/>
  <c r="DC157" i="24"/>
  <c r="DB157" i="24"/>
  <c r="CZ157" i="24"/>
  <c r="CY157" i="24"/>
  <c r="DC156" i="24"/>
  <c r="DB156" i="24"/>
  <c r="CZ156" i="24"/>
  <c r="CY156" i="24"/>
  <c r="DC155" i="24"/>
  <c r="DB155" i="24"/>
  <c r="CZ155" i="24"/>
  <c r="CY155" i="24"/>
  <c r="DC154" i="24"/>
  <c r="DB154" i="24"/>
  <c r="CZ154" i="24"/>
  <c r="CY154" i="24"/>
  <c r="DC153" i="24"/>
  <c r="DB153" i="24"/>
  <c r="CZ153" i="24"/>
  <c r="CY153" i="24"/>
  <c r="DC152" i="24"/>
  <c r="DB152" i="24"/>
  <c r="CZ152" i="24"/>
  <c r="CY152" i="24"/>
  <c r="DC151" i="24"/>
  <c r="DB151" i="24"/>
  <c r="CZ151" i="24"/>
  <c r="CY151" i="24"/>
  <c r="DC150" i="24"/>
  <c r="DB150" i="24"/>
  <c r="CZ150" i="24"/>
  <c r="CY150" i="24"/>
  <c r="DC149" i="24"/>
  <c r="DB149" i="24"/>
  <c r="CZ149" i="24"/>
  <c r="CY149" i="24"/>
  <c r="DC148" i="24"/>
  <c r="DB148" i="24"/>
  <c r="CZ148" i="24"/>
  <c r="CY148" i="24"/>
  <c r="DC147" i="24"/>
  <c r="DB147" i="24"/>
  <c r="CZ147" i="24"/>
  <c r="CY147" i="24"/>
  <c r="DC146" i="24"/>
  <c r="DB146" i="24"/>
  <c r="CZ146" i="24"/>
  <c r="CY146" i="24"/>
  <c r="DC145" i="24"/>
  <c r="DB145" i="24"/>
  <c r="CZ145" i="24"/>
  <c r="CY145" i="24"/>
  <c r="DC144" i="24"/>
  <c r="DB144" i="24"/>
  <c r="CZ144" i="24"/>
  <c r="CY144" i="24"/>
  <c r="DC143" i="24"/>
  <c r="DB143" i="24"/>
  <c r="CZ143" i="24"/>
  <c r="CY143" i="24"/>
  <c r="DC142" i="24"/>
  <c r="DB142" i="24"/>
  <c r="CZ142" i="24"/>
  <c r="CY142" i="24"/>
  <c r="DC141" i="24"/>
  <c r="DB141" i="24"/>
  <c r="CZ141" i="24"/>
  <c r="CY141" i="24"/>
  <c r="DC140" i="24"/>
  <c r="DB140" i="24"/>
  <c r="CZ140" i="24"/>
  <c r="CY140" i="24"/>
  <c r="DC139" i="24"/>
  <c r="DB139" i="24"/>
  <c r="CZ139" i="24"/>
  <c r="CY139" i="24"/>
  <c r="DC138" i="24"/>
  <c r="DB138" i="24"/>
  <c r="CZ138" i="24"/>
  <c r="CY138" i="24"/>
  <c r="DC137" i="24"/>
  <c r="DB137" i="24"/>
  <c r="CZ137" i="24"/>
  <c r="CY137" i="24"/>
  <c r="DC136" i="24"/>
  <c r="DB136" i="24"/>
  <c r="CZ136" i="24"/>
  <c r="CY136" i="24"/>
  <c r="DC135" i="24"/>
  <c r="DB135" i="24"/>
  <c r="CZ135" i="24"/>
  <c r="CY135" i="24"/>
  <c r="DC134" i="24"/>
  <c r="DB134" i="24"/>
  <c r="CZ134" i="24"/>
  <c r="CY134" i="24"/>
  <c r="DC133" i="24"/>
  <c r="DB133" i="24"/>
  <c r="CZ133" i="24"/>
  <c r="CY133" i="24"/>
  <c r="DC132" i="24"/>
  <c r="DB132" i="24"/>
  <c r="CZ132" i="24"/>
  <c r="CY132" i="24"/>
  <c r="DC131" i="24"/>
  <c r="DB131" i="24"/>
  <c r="CZ131" i="24"/>
  <c r="CY131" i="24"/>
  <c r="DC130" i="24"/>
  <c r="DB130" i="24"/>
  <c r="CZ130" i="24"/>
  <c r="CY130" i="24"/>
  <c r="DC129" i="24"/>
  <c r="DB129" i="24"/>
  <c r="CZ129" i="24"/>
  <c r="CY129" i="24"/>
  <c r="DC128" i="24"/>
  <c r="DB128" i="24"/>
  <c r="CZ128" i="24"/>
  <c r="CY128" i="24"/>
  <c r="DC127" i="24"/>
  <c r="DB127" i="24"/>
  <c r="CZ127" i="24"/>
  <c r="CY127" i="24"/>
  <c r="DC126" i="24"/>
  <c r="DB126" i="24"/>
  <c r="CZ126" i="24"/>
  <c r="CY126" i="24"/>
  <c r="DC125" i="24"/>
  <c r="DB125" i="24"/>
  <c r="CZ125" i="24"/>
  <c r="CY125" i="24"/>
  <c r="DC124" i="24"/>
  <c r="DB124" i="24"/>
  <c r="CZ124" i="24"/>
  <c r="CY124" i="24"/>
  <c r="DC123" i="24"/>
  <c r="DB123" i="24"/>
  <c r="CZ123" i="24"/>
  <c r="CY123" i="24"/>
  <c r="DC122" i="24"/>
  <c r="DB122" i="24"/>
  <c r="CZ122" i="24"/>
  <c r="CY122" i="24"/>
  <c r="DC121" i="24"/>
  <c r="DB121" i="24"/>
  <c r="CZ121" i="24"/>
  <c r="CY121" i="24"/>
  <c r="DC120" i="24"/>
  <c r="DB120" i="24"/>
  <c r="CZ120" i="24"/>
  <c r="CY120" i="24"/>
  <c r="DC119" i="24"/>
  <c r="DB119" i="24"/>
  <c r="CZ119" i="24"/>
  <c r="CY119" i="24"/>
  <c r="DC118" i="24"/>
  <c r="DB118" i="24"/>
  <c r="CZ118" i="24"/>
  <c r="CY118" i="24"/>
  <c r="DC117" i="24"/>
  <c r="DB117" i="24"/>
  <c r="CZ117" i="24"/>
  <c r="CY117" i="24"/>
  <c r="DC116" i="24"/>
  <c r="DB116" i="24"/>
  <c r="CZ116" i="24"/>
  <c r="CY116" i="24"/>
  <c r="DC115" i="24"/>
  <c r="DB115" i="24"/>
  <c r="CZ115" i="24"/>
  <c r="CY115" i="24"/>
  <c r="DC114" i="24"/>
  <c r="DB114" i="24"/>
  <c r="CZ114" i="24"/>
  <c r="CY114" i="24"/>
  <c r="DC113" i="24"/>
  <c r="DB113" i="24"/>
  <c r="CZ113" i="24"/>
  <c r="CY113" i="24"/>
  <c r="DC112" i="24"/>
  <c r="DB112" i="24"/>
  <c r="CZ112" i="24"/>
  <c r="CY112" i="24"/>
  <c r="DC111" i="24"/>
  <c r="DB111" i="24"/>
  <c r="CZ111" i="24"/>
  <c r="CY111" i="24"/>
  <c r="DC110" i="24"/>
  <c r="DB110" i="24"/>
  <c r="CZ110" i="24"/>
  <c r="CY110" i="24"/>
  <c r="DC109" i="24"/>
  <c r="DB109" i="24"/>
  <c r="CZ109" i="24"/>
  <c r="CY109" i="24"/>
  <c r="DC108" i="24"/>
  <c r="DB108" i="24"/>
  <c r="CZ108" i="24"/>
  <c r="CY108" i="24"/>
  <c r="DC107" i="24"/>
  <c r="DB107" i="24"/>
  <c r="CZ107" i="24"/>
  <c r="CY107" i="24"/>
  <c r="DC106" i="24"/>
  <c r="DB106" i="24"/>
  <c r="CZ106" i="24"/>
  <c r="CY106" i="24"/>
  <c r="DC105" i="24"/>
  <c r="DB105" i="24"/>
  <c r="CZ105" i="24"/>
  <c r="CY105" i="24"/>
  <c r="DC104" i="24"/>
  <c r="DB104" i="24"/>
  <c r="CZ104" i="24"/>
  <c r="CY104" i="24"/>
  <c r="DC103" i="24"/>
  <c r="DB103" i="24"/>
  <c r="CZ103" i="24"/>
  <c r="CY103" i="24"/>
  <c r="DC102" i="24"/>
  <c r="DB102" i="24"/>
  <c r="CZ102" i="24"/>
  <c r="CY102" i="24"/>
  <c r="DC101" i="24"/>
  <c r="DB101" i="24"/>
  <c r="CZ101" i="24"/>
  <c r="CY101" i="24"/>
  <c r="DC100" i="24"/>
  <c r="DB100" i="24"/>
  <c r="CZ100" i="24"/>
  <c r="CY100" i="24"/>
  <c r="DC99" i="24"/>
  <c r="DB99" i="24"/>
  <c r="CZ99" i="24"/>
  <c r="CY99" i="24"/>
  <c r="DC98" i="24"/>
  <c r="DB98" i="24"/>
  <c r="CZ98" i="24"/>
  <c r="CY98" i="24"/>
  <c r="DC97" i="24"/>
  <c r="DB97" i="24"/>
  <c r="CZ97" i="24"/>
  <c r="CY97" i="24"/>
  <c r="DC96" i="24"/>
  <c r="DB96" i="24"/>
  <c r="CZ96" i="24"/>
  <c r="CY96" i="24"/>
  <c r="DC95" i="24"/>
  <c r="DB95" i="24"/>
  <c r="CZ95" i="24"/>
  <c r="CY95" i="24"/>
  <c r="DC94" i="24"/>
  <c r="DB94" i="24"/>
  <c r="CZ94" i="24"/>
  <c r="CY94" i="24"/>
  <c r="DC93" i="24"/>
  <c r="DB93" i="24"/>
  <c r="CZ93" i="24"/>
  <c r="CY93" i="24"/>
  <c r="DC92" i="24"/>
  <c r="DB92" i="24"/>
  <c r="CZ92" i="24"/>
  <c r="CY92" i="24"/>
  <c r="DC91" i="24"/>
  <c r="DB91" i="24"/>
  <c r="CZ91" i="24"/>
  <c r="CY91" i="24"/>
  <c r="DC90" i="24"/>
  <c r="DB90" i="24"/>
  <c r="CZ90" i="24"/>
  <c r="CY90" i="24"/>
  <c r="DC89" i="24"/>
  <c r="DB89" i="24"/>
  <c r="CZ89" i="24"/>
  <c r="CY89" i="24"/>
  <c r="DC88" i="24"/>
  <c r="DB88" i="24"/>
  <c r="CZ88" i="24"/>
  <c r="CY88" i="24"/>
  <c r="DC87" i="24"/>
  <c r="DB87" i="24"/>
  <c r="CZ87" i="24"/>
  <c r="CY87" i="24"/>
  <c r="DC86" i="24"/>
  <c r="DB86" i="24"/>
  <c r="CZ86" i="24"/>
  <c r="CY86" i="24"/>
  <c r="DC85" i="24"/>
  <c r="DB85" i="24"/>
  <c r="CZ85" i="24"/>
  <c r="CY85" i="24"/>
  <c r="DC84" i="24"/>
  <c r="DB84" i="24"/>
  <c r="CZ84" i="24"/>
  <c r="CY84" i="24"/>
  <c r="DC83" i="24"/>
  <c r="DB83" i="24"/>
  <c r="CZ83" i="24"/>
  <c r="CY83" i="24"/>
  <c r="DC82" i="24"/>
  <c r="DB82" i="24"/>
  <c r="CZ82" i="24"/>
  <c r="CY82" i="24"/>
  <c r="DC81" i="24"/>
  <c r="DB81" i="24"/>
  <c r="CZ81" i="24"/>
  <c r="CY81" i="24"/>
  <c r="DC80" i="24"/>
  <c r="DB80" i="24"/>
  <c r="CZ80" i="24"/>
  <c r="CY80" i="24"/>
  <c r="DC79" i="24"/>
  <c r="DB79" i="24"/>
  <c r="CZ79" i="24"/>
  <c r="CY79" i="24"/>
  <c r="DC78" i="24"/>
  <c r="DB78" i="24"/>
  <c r="CZ78" i="24"/>
  <c r="CY78" i="24"/>
  <c r="DC77" i="24"/>
  <c r="DB77" i="24"/>
  <c r="CZ77" i="24"/>
  <c r="CY77" i="24"/>
  <c r="DC76" i="24"/>
  <c r="DB76" i="24"/>
  <c r="CZ76" i="24"/>
  <c r="CY76" i="24"/>
  <c r="DC75" i="24"/>
  <c r="DB75" i="24"/>
  <c r="CZ75" i="24"/>
  <c r="CY75" i="24"/>
  <c r="DC74" i="24"/>
  <c r="DB74" i="24"/>
  <c r="CZ74" i="24"/>
  <c r="CY74" i="24"/>
  <c r="DC73" i="24"/>
  <c r="DB73" i="24"/>
  <c r="CZ73" i="24"/>
  <c r="CY73" i="24"/>
  <c r="DC72" i="24"/>
  <c r="DB72" i="24"/>
  <c r="CZ72" i="24"/>
  <c r="CY72" i="24"/>
  <c r="DC71" i="24"/>
  <c r="DB71" i="24"/>
  <c r="CZ71" i="24"/>
  <c r="CY71" i="24"/>
  <c r="DC70" i="24"/>
  <c r="DB70" i="24"/>
  <c r="CZ70" i="24"/>
  <c r="CY70" i="24"/>
  <c r="DC69" i="24"/>
  <c r="DB69" i="24"/>
  <c r="CZ69" i="24"/>
  <c r="CY69" i="24"/>
  <c r="DC68" i="24"/>
  <c r="DB68" i="24"/>
  <c r="CZ68" i="24"/>
  <c r="CY68" i="24"/>
  <c r="DC67" i="24"/>
  <c r="DB67" i="24"/>
  <c r="CZ67" i="24"/>
  <c r="CY67" i="24"/>
  <c r="DC66" i="24"/>
  <c r="DB66" i="24"/>
  <c r="CZ66" i="24"/>
  <c r="CY66" i="24"/>
  <c r="DC65" i="24"/>
  <c r="DB65" i="24"/>
  <c r="CZ65" i="24"/>
  <c r="CY65" i="24"/>
  <c r="DC64" i="24"/>
  <c r="DB64" i="24"/>
  <c r="CZ64" i="24"/>
  <c r="CY64" i="24"/>
  <c r="DC63" i="24"/>
  <c r="DB63" i="24"/>
  <c r="CZ63" i="24"/>
  <c r="CY63" i="24"/>
  <c r="DC62" i="24"/>
  <c r="DB62" i="24"/>
  <c r="CZ62" i="24"/>
  <c r="CY62" i="24"/>
  <c r="DC61" i="24"/>
  <c r="DB61" i="24"/>
  <c r="CZ61" i="24"/>
  <c r="CY61" i="24"/>
  <c r="DC60" i="24"/>
  <c r="DB60" i="24"/>
  <c r="CZ60" i="24"/>
  <c r="CY60" i="24"/>
  <c r="DC59" i="24"/>
  <c r="DB59" i="24"/>
  <c r="CZ59" i="24"/>
  <c r="CY59" i="24"/>
  <c r="DC58" i="24"/>
  <c r="DB58" i="24"/>
  <c r="CZ58" i="24"/>
  <c r="CY58" i="24"/>
  <c r="DC57" i="24"/>
  <c r="DB57" i="24"/>
  <c r="CZ57" i="24"/>
  <c r="CY57" i="24"/>
  <c r="DC56" i="24"/>
  <c r="DB56" i="24"/>
  <c r="CZ56" i="24"/>
  <c r="CY56" i="24"/>
  <c r="DC55" i="24"/>
  <c r="DB55" i="24"/>
  <c r="CZ55" i="24"/>
  <c r="CY55" i="24"/>
  <c r="DC54" i="24"/>
  <c r="DB54" i="24"/>
  <c r="CZ54" i="24"/>
  <c r="CY54" i="24"/>
  <c r="DC53" i="24"/>
  <c r="DB53" i="24"/>
  <c r="CZ53" i="24"/>
  <c r="CY53" i="24"/>
  <c r="DC52" i="24"/>
  <c r="DB52" i="24"/>
  <c r="CZ52" i="24"/>
  <c r="CY52" i="24"/>
  <c r="DC51" i="24"/>
  <c r="DB51" i="24"/>
  <c r="CZ51" i="24"/>
  <c r="CY51" i="24"/>
  <c r="DC50" i="24"/>
  <c r="DB50" i="24"/>
  <c r="CZ50" i="24"/>
  <c r="CY50" i="24"/>
  <c r="DC49" i="24"/>
  <c r="DB49" i="24"/>
  <c r="CZ49" i="24"/>
  <c r="CY49" i="24"/>
  <c r="DC48" i="24"/>
  <c r="DB48" i="24"/>
  <c r="CZ48" i="24"/>
  <c r="CY48" i="24"/>
  <c r="DC47" i="24"/>
  <c r="DB47" i="24"/>
  <c r="CZ47" i="24"/>
  <c r="CY47" i="24"/>
  <c r="DC46" i="24"/>
  <c r="DB46" i="24"/>
  <c r="CZ46" i="24"/>
  <c r="CY46" i="24"/>
  <c r="DC45" i="24"/>
  <c r="DB45" i="24"/>
  <c r="CZ45" i="24"/>
  <c r="CY45" i="24"/>
  <c r="DC44" i="24"/>
  <c r="DB44" i="24"/>
  <c r="CZ44" i="24"/>
  <c r="CY44" i="24"/>
  <c r="DC43" i="24"/>
  <c r="DB43" i="24"/>
  <c r="CZ43" i="24"/>
  <c r="CY43" i="24"/>
  <c r="DC42" i="24"/>
  <c r="DB42" i="24"/>
  <c r="CZ42" i="24"/>
  <c r="CY42" i="24"/>
  <c r="DC41" i="24"/>
  <c r="DB41" i="24"/>
  <c r="CZ41" i="24"/>
  <c r="CY41" i="24"/>
  <c r="DC40" i="24"/>
  <c r="DB40" i="24"/>
  <c r="CZ40" i="24"/>
  <c r="CY40" i="24"/>
  <c r="DC39" i="24"/>
  <c r="DB39" i="24"/>
  <c r="CZ39" i="24"/>
  <c r="CY39" i="24"/>
  <c r="DC38" i="24"/>
  <c r="DB38" i="24"/>
  <c r="CZ38" i="24"/>
  <c r="CY38" i="24"/>
  <c r="DC37" i="24"/>
  <c r="DB37" i="24"/>
  <c r="CZ37" i="24"/>
  <c r="CY37" i="24"/>
  <c r="DC36" i="24"/>
  <c r="DB36" i="24"/>
  <c r="CZ36" i="24"/>
  <c r="CY36" i="24"/>
  <c r="DC35" i="24"/>
  <c r="DB35" i="24"/>
  <c r="CZ35" i="24"/>
  <c r="CY35" i="24"/>
  <c r="DC34" i="24"/>
  <c r="DB34" i="24"/>
  <c r="CZ34" i="24"/>
  <c r="CY34" i="24"/>
  <c r="DC33" i="24"/>
  <c r="DB33" i="24"/>
  <c r="CZ33" i="24"/>
  <c r="CY33" i="24"/>
  <c r="DC32" i="24"/>
  <c r="DB32" i="24"/>
  <c r="CZ32" i="24"/>
  <c r="CY32" i="24"/>
  <c r="DC31" i="24"/>
  <c r="DB31" i="24"/>
  <c r="CZ31" i="24"/>
  <c r="CY31" i="24"/>
  <c r="DC30" i="24"/>
  <c r="DB30" i="24"/>
  <c r="CZ30" i="24"/>
  <c r="CY30" i="24"/>
  <c r="DC29" i="24"/>
  <c r="DB29" i="24"/>
  <c r="CZ29" i="24"/>
  <c r="CY29" i="24"/>
  <c r="DC28" i="24"/>
  <c r="DB28" i="24"/>
  <c r="CZ28" i="24"/>
  <c r="CY28" i="24"/>
  <c r="DC27" i="24"/>
  <c r="DB27" i="24"/>
  <c r="CZ27" i="24"/>
  <c r="CY27" i="24"/>
  <c r="DC26" i="24"/>
  <c r="DB26" i="24"/>
  <c r="CZ26" i="24"/>
  <c r="CY26" i="24"/>
  <c r="DC25" i="24"/>
  <c r="DB25" i="24"/>
  <c r="CZ25" i="24"/>
  <c r="CY25" i="24"/>
  <c r="DC24" i="24"/>
  <c r="DB24" i="24"/>
  <c r="CZ24" i="24"/>
  <c r="CY24" i="24"/>
  <c r="DC23" i="24"/>
  <c r="DB23" i="24"/>
  <c r="CZ23" i="24"/>
  <c r="CY23" i="24"/>
  <c r="DC22" i="24"/>
  <c r="DB22" i="24"/>
  <c r="CZ22" i="24"/>
  <c r="CY22" i="24"/>
  <c r="DC21" i="24"/>
  <c r="DB21" i="24"/>
  <c r="CZ21" i="24"/>
  <c r="CY21" i="24"/>
  <c r="DC20" i="24"/>
  <c r="DB20" i="24"/>
  <c r="CZ20" i="24"/>
  <c r="CY20" i="24"/>
  <c r="DC19" i="24"/>
  <c r="DB19" i="24"/>
  <c r="CZ19" i="24"/>
  <c r="CY19" i="24"/>
  <c r="DC18" i="24"/>
  <c r="DB18" i="24"/>
  <c r="CZ18" i="24"/>
  <c r="CY18" i="24"/>
  <c r="DC17" i="24"/>
  <c r="DB17" i="24"/>
  <c r="CZ17" i="24"/>
  <c r="CY17" i="24"/>
  <c r="DC16" i="24"/>
  <c r="DB16" i="24"/>
  <c r="CZ16" i="24"/>
  <c r="CY16" i="24"/>
  <c r="DC15" i="24"/>
  <c r="DB15" i="24"/>
  <c r="CZ15" i="24"/>
  <c r="CY15" i="24"/>
  <c r="DC14" i="24"/>
  <c r="DB14" i="24"/>
  <c r="CZ14" i="24"/>
  <c r="CY14" i="24"/>
  <c r="DC13" i="24"/>
  <c r="DB13" i="24"/>
  <c r="CZ13" i="24"/>
  <c r="CY13" i="24"/>
  <c r="DC12" i="24"/>
  <c r="DB12" i="24"/>
  <c r="CZ12" i="24"/>
  <c r="CY12" i="24"/>
  <c r="DC11" i="24"/>
  <c r="DB11" i="24"/>
  <c r="CZ11" i="24"/>
  <c r="CY11" i="24"/>
  <c r="DC10" i="24"/>
  <c r="DB10" i="24"/>
  <c r="CZ10" i="24"/>
  <c r="CY10" i="24"/>
  <c r="DC9" i="24"/>
  <c r="DB9" i="24"/>
  <c r="CZ9" i="24"/>
  <c r="CY9" i="24"/>
  <c r="DC8" i="24"/>
  <c r="DB8" i="24"/>
  <c r="CZ8" i="24"/>
  <c r="CY8" i="24"/>
  <c r="DC7" i="24"/>
  <c r="DB7" i="24"/>
  <c r="CZ7" i="24"/>
  <c r="CY7" i="24"/>
  <c r="DC6" i="24"/>
  <c r="DB6" i="24"/>
  <c r="CZ6" i="24"/>
  <c r="CY6" i="24"/>
  <c r="DC5" i="24"/>
  <c r="DB5" i="24"/>
  <c r="CZ5" i="24"/>
  <c r="CY5" i="2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Y27" i="2"/>
  <c r="Y36" i="2"/>
  <c r="A2" i="23"/>
  <c r="A4" i="23" s="1"/>
  <c r="M5" i="2" l="1"/>
  <c r="N5" i="2"/>
  <c r="V98" i="20"/>
  <c r="U98" i="20"/>
  <c r="D56" i="2"/>
  <c r="V97" i="20" l="1"/>
  <c r="U97" i="20"/>
  <c r="V96" i="20"/>
  <c r="U96" i="20"/>
  <c r="V95" i="20"/>
  <c r="U95" i="20"/>
  <c r="V94" i="20"/>
  <c r="U94" i="20"/>
  <c r="V93" i="20"/>
  <c r="U93" i="20"/>
  <c r="V103" i="20"/>
  <c r="U105" i="20"/>
  <c r="D51" i="2"/>
  <c r="D92" i="20"/>
  <c r="Y45" i="2"/>
  <c r="E92" i="20"/>
  <c r="G61" i="2"/>
  <c r="H61" i="2"/>
  <c r="H60" i="2"/>
  <c r="G60" i="2"/>
  <c r="H59" i="2"/>
  <c r="G59" i="2"/>
  <c r="H58" i="2"/>
  <c r="G58" i="2"/>
  <c r="H57" i="2"/>
  <c r="G57" i="2"/>
  <c r="H56" i="2"/>
  <c r="G56" i="2"/>
  <c r="G52" i="2"/>
  <c r="H52" i="2"/>
  <c r="G53" i="2"/>
  <c r="H53" i="2"/>
  <c r="G54" i="2"/>
  <c r="H54" i="2"/>
  <c r="G55" i="2"/>
  <c r="H55" i="2"/>
  <c r="H51" i="2"/>
  <c r="G51" i="2"/>
  <c r="E59" i="2"/>
  <c r="D60" i="2"/>
  <c r="D59" i="2"/>
  <c r="E58" i="2"/>
  <c r="D58" i="2"/>
  <c r="E57" i="2"/>
  <c r="D57" i="2"/>
  <c r="E56" i="2"/>
  <c r="D52" i="2"/>
  <c r="E52" i="2"/>
  <c r="D53" i="2"/>
  <c r="E53" i="2"/>
  <c r="D54" i="2"/>
  <c r="E54" i="2"/>
  <c r="D55" i="2"/>
  <c r="E55" i="2"/>
  <c r="E51" i="2"/>
  <c r="J218" i="5"/>
  <c r="J213" i="5"/>
  <c r="J214" i="5"/>
  <c r="J215" i="5"/>
  <c r="J216" i="5"/>
  <c r="J217" i="5"/>
  <c r="J219" i="5"/>
  <c r="J220" i="5"/>
  <c r="J221" i="5"/>
  <c r="J212" i="5"/>
  <c r="W97" i="20" l="1"/>
  <c r="Y60" i="2"/>
  <c r="G69" i="20"/>
  <c r="Y72" i="20"/>
  <c r="A84" i="20"/>
  <c r="A63" i="20"/>
  <c r="A41" i="20"/>
  <c r="A19" i="20"/>
  <c r="Y14" i="20" l="1"/>
  <c r="A85" i="20" l="1"/>
  <c r="A86" i="20"/>
  <c r="A87" i="20"/>
  <c r="A64" i="20"/>
  <c r="A65" i="20"/>
  <c r="A66" i="20"/>
  <c r="A42" i="20"/>
  <c r="A43" i="20"/>
  <c r="A44" i="20"/>
  <c r="A22" i="20"/>
  <c r="A21" i="20" l="1"/>
  <c r="A20" i="20"/>
  <c r="A81" i="20"/>
  <c r="A82" i="20"/>
  <c r="A83" i="20"/>
  <c r="A60" i="20"/>
  <c r="A61" i="20"/>
  <c r="A62" i="20"/>
  <c r="A38" i="20"/>
  <c r="A39" i="20"/>
  <c r="A40" i="20"/>
  <c r="A16" i="20"/>
  <c r="A17" i="20"/>
  <c r="A18" i="20"/>
  <c r="Y107" i="20"/>
  <c r="Y108" i="20"/>
  <c r="Y109" i="20"/>
  <c r="Y79" i="20"/>
  <c r="Y80" i="20"/>
  <c r="Y81" i="20"/>
  <c r="Y82" i="20"/>
  <c r="Y83" i="20"/>
  <c r="Y59" i="20"/>
  <c r="Y60" i="20"/>
  <c r="Y61" i="20"/>
  <c r="Y62" i="20"/>
  <c r="Y40" i="20"/>
  <c r="Y35" i="20"/>
  <c r="Y36" i="20"/>
  <c r="Y37" i="20"/>
  <c r="Y38" i="20"/>
  <c r="Y39" i="20"/>
  <c r="Y34" i="20"/>
  <c r="Y15" i="20"/>
  <c r="Y16" i="20"/>
  <c r="Y17" i="20"/>
  <c r="Y18" i="20"/>
  <c r="W1" i="2" l="1"/>
  <c r="Y11" i="2"/>
  <c r="I60" i="2"/>
  <c r="F56" i="2"/>
  <c r="I36" i="2"/>
  <c r="I37" i="2"/>
  <c r="I33" i="2"/>
  <c r="I34" i="2"/>
  <c r="I35" i="2"/>
  <c r="F36" i="2"/>
  <c r="F12" i="2"/>
  <c r="O4" i="2"/>
  <c r="O3" i="2"/>
  <c r="O2" i="2"/>
  <c r="O1" i="2"/>
  <c r="O5" i="2" s="1"/>
  <c r="I57" i="2" l="1"/>
  <c r="I59" i="2"/>
  <c r="F52" i="2"/>
  <c r="F51" i="2"/>
  <c r="I56" i="2"/>
  <c r="F58" i="2"/>
  <c r="I54" i="2"/>
  <c r="F54" i="2"/>
  <c r="I52" i="2"/>
  <c r="F57" i="2"/>
  <c r="F53" i="2"/>
  <c r="I53" i="2"/>
  <c r="I58" i="2"/>
  <c r="I51" i="2"/>
  <c r="F55" i="2"/>
  <c r="I55" i="2"/>
  <c r="W93" i="20"/>
  <c r="F59" i="2"/>
  <c r="W6" i="20" l="1"/>
  <c r="W7" i="20"/>
  <c r="W8" i="20"/>
  <c r="W9" i="20"/>
  <c r="W10" i="20"/>
  <c r="W11" i="20"/>
  <c r="W12" i="20"/>
  <c r="W13" i="20"/>
  <c r="W5" i="20"/>
  <c r="I44" i="2"/>
  <c r="I41" i="2"/>
  <c r="I42" i="2"/>
  <c r="I43" i="2"/>
  <c r="I45" i="2"/>
  <c r="I46" i="2"/>
  <c r="I47" i="2"/>
  <c r="I48" i="2"/>
  <c r="I40" i="2"/>
  <c r="F41" i="2"/>
  <c r="F42" i="2"/>
  <c r="F43" i="2"/>
  <c r="F44" i="2"/>
  <c r="F45" i="2"/>
  <c r="F46" i="2"/>
  <c r="F47" i="2"/>
  <c r="F48" i="2"/>
  <c r="F40" i="2"/>
  <c r="G25" i="20" l="1"/>
  <c r="A49" i="2"/>
  <c r="A38" i="2"/>
  <c r="A29" i="2"/>
  <c r="A17" i="2"/>
  <c r="H3" i="21" l="1"/>
  <c r="E2" i="21"/>
  <c r="D2" i="21"/>
  <c r="E101" i="21"/>
  <c r="D101" i="21"/>
  <c r="E100" i="21"/>
  <c r="D100" i="21"/>
  <c r="E99" i="21"/>
  <c r="D99" i="21"/>
  <c r="E98" i="21"/>
  <c r="D98" i="21"/>
  <c r="E97" i="21"/>
  <c r="D97" i="21"/>
  <c r="E96" i="21"/>
  <c r="D96" i="21"/>
  <c r="E95" i="21"/>
  <c r="D95" i="21"/>
  <c r="E94" i="21"/>
  <c r="D94" i="21"/>
  <c r="E93" i="21"/>
  <c r="D93" i="21"/>
  <c r="E92" i="21"/>
  <c r="D92" i="21"/>
  <c r="E91" i="21"/>
  <c r="D91" i="21"/>
  <c r="E90" i="21"/>
  <c r="D90" i="21"/>
  <c r="E89" i="21"/>
  <c r="D89" i="21"/>
  <c r="E88" i="21"/>
  <c r="D88" i="21"/>
  <c r="E87" i="21"/>
  <c r="D87" i="21"/>
  <c r="E86" i="21"/>
  <c r="D86" i="21"/>
  <c r="E85" i="21"/>
  <c r="D85" i="21"/>
  <c r="E84" i="21"/>
  <c r="D84" i="21"/>
  <c r="E83" i="21"/>
  <c r="D83" i="21"/>
  <c r="E82" i="21"/>
  <c r="D82" i="21"/>
  <c r="E81" i="21"/>
  <c r="D81" i="21"/>
  <c r="E80" i="21"/>
  <c r="D80" i="21"/>
  <c r="E79" i="21"/>
  <c r="D79" i="21"/>
  <c r="E78" i="21"/>
  <c r="D78" i="21"/>
  <c r="E77" i="21"/>
  <c r="D77" i="21"/>
  <c r="E76" i="21"/>
  <c r="D76" i="21"/>
  <c r="E75" i="21"/>
  <c r="D75" i="21"/>
  <c r="E74" i="21"/>
  <c r="D74" i="21"/>
  <c r="E73" i="21"/>
  <c r="D73" i="21"/>
  <c r="E72" i="21"/>
  <c r="D72" i="21"/>
  <c r="E71" i="21"/>
  <c r="D71" i="21"/>
  <c r="E70" i="21"/>
  <c r="D70" i="21"/>
  <c r="E69" i="21"/>
  <c r="D69" i="21"/>
  <c r="E68" i="21"/>
  <c r="D68" i="21"/>
  <c r="E67" i="21"/>
  <c r="D67" i="21"/>
  <c r="E66" i="21"/>
  <c r="D66" i="21"/>
  <c r="E65" i="21"/>
  <c r="D65" i="21"/>
  <c r="E64" i="21"/>
  <c r="D64" i="21"/>
  <c r="E63" i="21"/>
  <c r="D63" i="21"/>
  <c r="E62" i="21"/>
  <c r="D62" i="21"/>
  <c r="E61" i="21"/>
  <c r="D61" i="21"/>
  <c r="E60" i="21"/>
  <c r="D60" i="21"/>
  <c r="E59" i="21"/>
  <c r="D59" i="21"/>
  <c r="E58" i="21"/>
  <c r="D58" i="21"/>
  <c r="E57" i="21"/>
  <c r="D57" i="21"/>
  <c r="E56" i="21"/>
  <c r="D56" i="21"/>
  <c r="E55" i="21"/>
  <c r="D55" i="21"/>
  <c r="E54" i="21"/>
  <c r="D54" i="21"/>
  <c r="E53" i="21"/>
  <c r="D53" i="21"/>
  <c r="E52" i="21"/>
  <c r="D52" i="21"/>
  <c r="E51" i="21"/>
  <c r="D51" i="21"/>
  <c r="E50" i="21"/>
  <c r="D50" i="21"/>
  <c r="E49" i="21"/>
  <c r="D49" i="21"/>
  <c r="E48" i="21"/>
  <c r="D48" i="21"/>
  <c r="E47" i="21"/>
  <c r="D47" i="21"/>
  <c r="E46" i="21"/>
  <c r="D46" i="21"/>
  <c r="E45" i="21"/>
  <c r="D45" i="21"/>
  <c r="E44" i="21"/>
  <c r="D44" i="21"/>
  <c r="E43" i="21"/>
  <c r="D43" i="21"/>
  <c r="E42" i="21"/>
  <c r="D42" i="21"/>
  <c r="E41" i="21"/>
  <c r="D41" i="21"/>
  <c r="E40" i="21"/>
  <c r="D40" i="21"/>
  <c r="E39" i="21"/>
  <c r="D39" i="21"/>
  <c r="E38" i="21"/>
  <c r="D38" i="21"/>
  <c r="E37" i="21"/>
  <c r="D37" i="21"/>
  <c r="E36" i="21"/>
  <c r="D36" i="21"/>
  <c r="E35" i="21"/>
  <c r="D35" i="21"/>
  <c r="E34" i="21"/>
  <c r="D34" i="21"/>
  <c r="E33" i="21"/>
  <c r="D33" i="21"/>
  <c r="E32" i="21"/>
  <c r="D32" i="21"/>
  <c r="E31" i="21"/>
  <c r="D31" i="21"/>
  <c r="E30" i="21"/>
  <c r="D30" i="21"/>
  <c r="E29" i="21"/>
  <c r="D29" i="21"/>
  <c r="E28" i="21"/>
  <c r="D28" i="21"/>
  <c r="E27" i="21"/>
  <c r="D27" i="21"/>
  <c r="E26" i="21"/>
  <c r="D26" i="21"/>
  <c r="E25" i="21"/>
  <c r="D25" i="21"/>
  <c r="E24" i="21"/>
  <c r="D24" i="21"/>
  <c r="E23" i="21"/>
  <c r="D23" i="21"/>
  <c r="E22" i="21"/>
  <c r="D22" i="21"/>
  <c r="E21" i="21"/>
  <c r="D21" i="21"/>
  <c r="E20" i="21"/>
  <c r="D20" i="21"/>
  <c r="E19" i="21"/>
  <c r="D19" i="21"/>
  <c r="E18" i="21"/>
  <c r="D18" i="21"/>
  <c r="E17" i="21"/>
  <c r="D17" i="21"/>
  <c r="E16" i="21"/>
  <c r="D16" i="21"/>
  <c r="E15" i="21"/>
  <c r="D15" i="21"/>
  <c r="E14" i="21"/>
  <c r="D14" i="21"/>
  <c r="E13" i="21"/>
  <c r="D13" i="21"/>
  <c r="E12" i="21"/>
  <c r="D12" i="21"/>
  <c r="E11" i="21"/>
  <c r="D11" i="21"/>
  <c r="E10" i="21"/>
  <c r="D10" i="21"/>
  <c r="E9" i="21"/>
  <c r="D9" i="21"/>
  <c r="E8" i="21"/>
  <c r="D8" i="21"/>
  <c r="E7" i="21"/>
  <c r="H4" i="21" s="1"/>
  <c r="D7" i="21"/>
  <c r="E6" i="21"/>
  <c r="D6" i="21"/>
  <c r="E5" i="21"/>
  <c r="D5" i="21"/>
  <c r="E4" i="21"/>
  <c r="D4" i="21"/>
  <c r="E3" i="21"/>
  <c r="D3" i="21"/>
  <c r="H2" i="21"/>
  <c r="I61" i="2"/>
  <c r="E60" i="2"/>
  <c r="F60" i="2" s="1"/>
  <c r="D61" i="2"/>
  <c r="E61" i="2"/>
  <c r="AG54" i="2" l="1"/>
  <c r="AH58" i="2"/>
  <c r="AH54" i="2"/>
  <c r="AH59" i="2"/>
  <c r="AG58" i="2"/>
  <c r="AG55" i="2"/>
  <c r="AH51" i="2"/>
  <c r="AH60" i="2"/>
  <c r="AH61" i="2"/>
  <c r="AG56" i="2"/>
  <c r="AH52" i="2"/>
  <c r="AH56" i="2"/>
  <c r="AG59" i="2"/>
  <c r="AG52" i="2"/>
  <c r="AG53" i="2"/>
  <c r="AG57" i="2"/>
  <c r="AG51" i="2"/>
  <c r="AG60" i="2"/>
  <c r="AG61" i="2"/>
  <c r="AH55" i="2"/>
  <c r="AH53" i="2"/>
  <c r="AH57" i="2"/>
  <c r="G63" i="2"/>
  <c r="H63" i="2"/>
  <c r="D63" i="2"/>
  <c r="E63" i="2"/>
  <c r="G60" i="11"/>
  <c r="H60" i="11"/>
  <c r="I60" i="11"/>
  <c r="G61" i="11"/>
  <c r="H61" i="11"/>
  <c r="I61" i="11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Z63" i="2" l="1"/>
  <c r="Y63" i="2"/>
  <c r="A45" i="20"/>
  <c r="A23" i="20"/>
  <c r="U104" i="20"/>
  <c r="A88" i="20"/>
  <c r="A80" i="20"/>
  <c r="A79" i="20"/>
  <c r="Y78" i="20"/>
  <c r="W78" i="20"/>
  <c r="A78" i="20"/>
  <c r="Y77" i="20"/>
  <c r="W77" i="20"/>
  <c r="A77" i="20"/>
  <c r="Y76" i="20"/>
  <c r="W76" i="20"/>
  <c r="A76" i="20"/>
  <c r="Y75" i="20"/>
  <c r="W75" i="20"/>
  <c r="A75" i="20"/>
  <c r="Y74" i="20"/>
  <c r="W74" i="20"/>
  <c r="A74" i="20"/>
  <c r="Y73" i="20"/>
  <c r="W73" i="20"/>
  <c r="A73" i="20"/>
  <c r="W72" i="20"/>
  <c r="A72" i="20"/>
  <c r="Y71" i="20"/>
  <c r="W71" i="20"/>
  <c r="A71" i="20"/>
  <c r="Y70" i="20"/>
  <c r="W70" i="20"/>
  <c r="A70" i="20"/>
  <c r="A67" i="20"/>
  <c r="A59" i="20"/>
  <c r="A58" i="20"/>
  <c r="A57" i="20"/>
  <c r="A56" i="20"/>
  <c r="A55" i="20"/>
  <c r="A54" i="20"/>
  <c r="A53" i="20"/>
  <c r="A52" i="20"/>
  <c r="A51" i="20"/>
  <c r="G50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15" i="20"/>
  <c r="A14" i="20"/>
  <c r="A13" i="20"/>
  <c r="A12" i="20"/>
  <c r="A11" i="20"/>
  <c r="A9" i="20"/>
  <c r="A8" i="20"/>
  <c r="A7" i="20"/>
  <c r="A6" i="20"/>
  <c r="A5" i="20"/>
  <c r="G4" i="20"/>
  <c r="G58" i="11"/>
  <c r="H58" i="11"/>
  <c r="I58" i="11"/>
  <c r="G59" i="11"/>
  <c r="H59" i="11"/>
  <c r="I59" i="11"/>
  <c r="H3" i="19"/>
  <c r="H4" i="19"/>
  <c r="H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G92" i="20" l="1"/>
  <c r="R92" i="20" s="1"/>
  <c r="Y106" i="20"/>
  <c r="H3" i="18"/>
  <c r="H4" i="18"/>
  <c r="I4" i="19"/>
  <c r="K2" i="11" l="1"/>
  <c r="K23" i="11"/>
  <c r="K24" i="11"/>
  <c r="A80" i="6" l="1"/>
  <c r="A81" i="6"/>
  <c r="A82" i="6"/>
  <c r="A83" i="6"/>
  <c r="A84" i="6"/>
  <c r="A85" i="6"/>
  <c r="A86" i="6"/>
  <c r="A87" i="6"/>
  <c r="A88" i="6"/>
  <c r="A89" i="6"/>
  <c r="A90" i="6"/>
  <c r="A91" i="6"/>
  <c r="A92" i="6"/>
  <c r="A76" i="6"/>
  <c r="A77" i="6"/>
  <c r="A78" i="6"/>
  <c r="A79" i="6"/>
  <c r="K21" i="11"/>
  <c r="K22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A4" i="6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2" i="11"/>
  <c r="I2" i="11"/>
  <c r="H2" i="11"/>
  <c r="B2" i="11"/>
  <c r="A68" i="6"/>
  <c r="A69" i="6"/>
  <c r="A70" i="6"/>
  <c r="A71" i="6"/>
  <c r="A72" i="6"/>
  <c r="A73" i="6"/>
  <c r="A74" i="6"/>
  <c r="A75" i="6"/>
  <c r="A46" i="2"/>
  <c r="D10" i="20" l="1"/>
  <c r="E10" i="20"/>
  <c r="Z45" i="2"/>
  <c r="Z36" i="2"/>
  <c r="Z27" i="2"/>
  <c r="H10" i="20" l="1"/>
  <c r="F10" i="20"/>
  <c r="Q10" i="20"/>
  <c r="R10" i="20" s="1"/>
  <c r="G10" i="20"/>
  <c r="Z61" i="2"/>
  <c r="Z60" i="2"/>
  <c r="Y56" i="2"/>
  <c r="Z53" i="2"/>
  <c r="Z57" i="2"/>
  <c r="Y51" i="2"/>
  <c r="Y53" i="2"/>
  <c r="Y57" i="2"/>
  <c r="Y61" i="2"/>
  <c r="Z55" i="2"/>
  <c r="Y54" i="2"/>
  <c r="Y52" i="2"/>
  <c r="Z52" i="2"/>
  <c r="Z56" i="2"/>
  <c r="Y59" i="2"/>
  <c r="Y55" i="2"/>
  <c r="Z54" i="2"/>
  <c r="Y58" i="2"/>
  <c r="Z59" i="2"/>
  <c r="Z51" i="2"/>
  <c r="Z58" i="2"/>
  <c r="W4" i="2"/>
  <c r="W3" i="2"/>
  <c r="W2" i="2"/>
  <c r="W45" i="9"/>
  <c r="H45" i="9"/>
  <c r="AA42" i="9" s="1"/>
  <c r="G45" i="9"/>
  <c r="V45" i="9" s="1"/>
  <c r="E45" i="9"/>
  <c r="D45" i="9"/>
  <c r="A45" i="9"/>
  <c r="AA44" i="9"/>
  <c r="Z44" i="9"/>
  <c r="W44" i="9"/>
  <c r="V44" i="9"/>
  <c r="I44" i="9"/>
  <c r="X44" i="9" s="1"/>
  <c r="F44" i="9"/>
  <c r="A44" i="9"/>
  <c r="Z43" i="9"/>
  <c r="W43" i="9"/>
  <c r="V43" i="9"/>
  <c r="I43" i="9"/>
  <c r="X43" i="9" s="1"/>
  <c r="F43" i="9"/>
  <c r="A43" i="9"/>
  <c r="W42" i="9"/>
  <c r="V42" i="9"/>
  <c r="I42" i="9"/>
  <c r="F42" i="9"/>
  <c r="A42" i="9"/>
  <c r="AA41" i="9"/>
  <c r="W41" i="9"/>
  <c r="V41" i="9"/>
  <c r="I41" i="9"/>
  <c r="X41" i="9" s="1"/>
  <c r="F41" i="9"/>
  <c r="A41" i="9"/>
  <c r="AA40" i="9"/>
  <c r="Z40" i="9"/>
  <c r="W40" i="9"/>
  <c r="V40" i="9"/>
  <c r="I40" i="9"/>
  <c r="X40" i="9" s="1"/>
  <c r="F40" i="9"/>
  <c r="A40" i="9"/>
  <c r="Z39" i="9"/>
  <c r="W39" i="9"/>
  <c r="V39" i="9"/>
  <c r="I39" i="9"/>
  <c r="F39" i="9"/>
  <c r="A39" i="9"/>
  <c r="W38" i="9"/>
  <c r="V38" i="9"/>
  <c r="I38" i="9"/>
  <c r="F38" i="9"/>
  <c r="A38" i="9"/>
  <c r="AA37" i="9"/>
  <c r="W37" i="9"/>
  <c r="V37" i="9"/>
  <c r="I37" i="9"/>
  <c r="X37" i="9" s="1"/>
  <c r="F37" i="9"/>
  <c r="A37" i="9"/>
  <c r="AA36" i="9"/>
  <c r="Z36" i="9"/>
  <c r="W36" i="9"/>
  <c r="V36" i="9"/>
  <c r="I36" i="9"/>
  <c r="X36" i="9" s="1"/>
  <c r="F36" i="9"/>
  <c r="F45" i="9" s="1"/>
  <c r="A36" i="9"/>
  <c r="H35" i="9"/>
  <c r="G35" i="9"/>
  <c r="Z32" i="9" s="1"/>
  <c r="E35" i="9"/>
  <c r="W35" i="9" s="1"/>
  <c r="D35" i="9"/>
  <c r="A35" i="9"/>
  <c r="AA34" i="9"/>
  <c r="Z34" i="9"/>
  <c r="W34" i="9"/>
  <c r="V34" i="9"/>
  <c r="I34" i="9"/>
  <c r="F34" i="9"/>
  <c r="A34" i="9"/>
  <c r="AA33" i="9"/>
  <c r="Z33" i="9"/>
  <c r="X33" i="9"/>
  <c r="W33" i="9"/>
  <c r="V33" i="9"/>
  <c r="I33" i="9"/>
  <c r="F33" i="9"/>
  <c r="A33" i="9"/>
  <c r="AA32" i="9"/>
  <c r="W32" i="9"/>
  <c r="V32" i="9"/>
  <c r="I32" i="9"/>
  <c r="X32" i="9" s="1"/>
  <c r="F32" i="9"/>
  <c r="A32" i="9"/>
  <c r="AA31" i="9"/>
  <c r="Z31" i="9"/>
  <c r="W31" i="9"/>
  <c r="V31" i="9"/>
  <c r="I31" i="9"/>
  <c r="X31" i="9" s="1"/>
  <c r="F31" i="9"/>
  <c r="A31" i="9"/>
  <c r="AA30" i="9"/>
  <c r="Z30" i="9"/>
  <c r="W30" i="9"/>
  <c r="V30" i="9"/>
  <c r="I30" i="9"/>
  <c r="F30" i="9"/>
  <c r="A30" i="9"/>
  <c r="AA29" i="9"/>
  <c r="Z29" i="9"/>
  <c r="W29" i="9"/>
  <c r="V29" i="9"/>
  <c r="I29" i="9"/>
  <c r="F29" i="9"/>
  <c r="A29" i="9"/>
  <c r="AA28" i="9"/>
  <c r="W28" i="9"/>
  <c r="V28" i="9"/>
  <c r="I28" i="9"/>
  <c r="I35" i="9" s="1"/>
  <c r="F28" i="9"/>
  <c r="F35" i="9" s="1"/>
  <c r="A28" i="9"/>
  <c r="W27" i="9"/>
  <c r="H27" i="9"/>
  <c r="G27" i="9"/>
  <c r="E27" i="9"/>
  <c r="D27" i="9"/>
  <c r="A27" i="9"/>
  <c r="AA26" i="9"/>
  <c r="Z26" i="9"/>
  <c r="W26" i="9"/>
  <c r="V26" i="9"/>
  <c r="I26" i="9"/>
  <c r="F26" i="9"/>
  <c r="A26" i="9"/>
  <c r="AA25" i="9"/>
  <c r="W25" i="9"/>
  <c r="V25" i="9"/>
  <c r="I25" i="9"/>
  <c r="F25" i="9"/>
  <c r="A25" i="9"/>
  <c r="AA24" i="9"/>
  <c r="W24" i="9"/>
  <c r="V24" i="9"/>
  <c r="I24" i="9"/>
  <c r="X24" i="9" s="1"/>
  <c r="F24" i="9"/>
  <c r="A24" i="9"/>
  <c r="AA23" i="9"/>
  <c r="Z23" i="9"/>
  <c r="W23" i="9"/>
  <c r="V23" i="9"/>
  <c r="I23" i="9"/>
  <c r="X23" i="9" s="1"/>
  <c r="F23" i="9"/>
  <c r="A23" i="9"/>
  <c r="AA22" i="9"/>
  <c r="Z22" i="9"/>
  <c r="W22" i="9"/>
  <c r="V22" i="9"/>
  <c r="I22" i="9"/>
  <c r="F22" i="9"/>
  <c r="A22" i="9"/>
  <c r="AA21" i="9"/>
  <c r="W21" i="9"/>
  <c r="V21" i="9"/>
  <c r="I21" i="9"/>
  <c r="F21" i="9"/>
  <c r="A21" i="9"/>
  <c r="AA20" i="9"/>
  <c r="W20" i="9"/>
  <c r="V20" i="9"/>
  <c r="I20" i="9"/>
  <c r="X20" i="9" s="1"/>
  <c r="F20" i="9"/>
  <c r="A20" i="9"/>
  <c r="AA19" i="9"/>
  <c r="Z19" i="9"/>
  <c r="W19" i="9"/>
  <c r="V19" i="9"/>
  <c r="I19" i="9"/>
  <c r="X19" i="9" s="1"/>
  <c r="F19" i="9"/>
  <c r="A19" i="9"/>
  <c r="AA18" i="9"/>
  <c r="Z18" i="9"/>
  <c r="W18" i="9"/>
  <c r="V18" i="9"/>
  <c r="I18" i="9"/>
  <c r="X18" i="9" s="1"/>
  <c r="F18" i="9"/>
  <c r="F27" i="9" s="1"/>
  <c r="A18" i="9"/>
  <c r="AA17" i="9"/>
  <c r="W17" i="9"/>
  <c r="V17" i="9"/>
  <c r="I17" i="9"/>
  <c r="F17" i="9"/>
  <c r="A17" i="9"/>
  <c r="V16" i="9"/>
  <c r="H16" i="9"/>
  <c r="AA15" i="9" s="1"/>
  <c r="G16" i="9"/>
  <c r="E16" i="9"/>
  <c r="D16" i="9"/>
  <c r="A16" i="9"/>
  <c r="Z15" i="9"/>
  <c r="W15" i="9"/>
  <c r="V15" i="9"/>
  <c r="I15" i="9"/>
  <c r="AB15" i="9" s="1"/>
  <c r="F15" i="9"/>
  <c r="A15" i="9"/>
  <c r="W14" i="9"/>
  <c r="V14" i="9"/>
  <c r="I14" i="9"/>
  <c r="F14" i="9"/>
  <c r="X14" i="9" s="1"/>
  <c r="A14" i="9"/>
  <c r="W13" i="9"/>
  <c r="V13" i="9"/>
  <c r="I13" i="9"/>
  <c r="F13" i="9"/>
  <c r="A13" i="9"/>
  <c r="W12" i="9"/>
  <c r="V12" i="9"/>
  <c r="I12" i="9"/>
  <c r="F12" i="9"/>
  <c r="A12" i="9"/>
  <c r="W11" i="9"/>
  <c r="V11" i="9"/>
  <c r="I11" i="9"/>
  <c r="F11" i="9"/>
  <c r="X11" i="9" s="1"/>
  <c r="A11" i="9"/>
  <c r="W10" i="9"/>
  <c r="V10" i="9"/>
  <c r="I10" i="9"/>
  <c r="F10" i="9"/>
  <c r="X10" i="9" s="1"/>
  <c r="A10" i="9"/>
  <c r="Z9" i="9"/>
  <c r="W9" i="9"/>
  <c r="V9" i="9"/>
  <c r="S9" i="9"/>
  <c r="P9" i="9"/>
  <c r="M9" i="9"/>
  <c r="I9" i="9"/>
  <c r="I16" i="9" s="1"/>
  <c r="F9" i="9"/>
  <c r="F16" i="9" s="1"/>
  <c r="A9" i="9"/>
  <c r="W8" i="9"/>
  <c r="V8" i="9"/>
  <c r="I8" i="9"/>
  <c r="F8" i="9"/>
  <c r="X8" i="9" s="1"/>
  <c r="A8" i="9"/>
  <c r="W7" i="9"/>
  <c r="V7" i="9"/>
  <c r="I7" i="9"/>
  <c r="F7" i="9"/>
  <c r="A7" i="9"/>
  <c r="O4" i="9"/>
  <c r="O3" i="9"/>
  <c r="O2" i="9"/>
  <c r="O1" i="9"/>
  <c r="Z7" i="8"/>
  <c r="W45" i="8"/>
  <c r="H45" i="8"/>
  <c r="G45" i="8"/>
  <c r="V45" i="8" s="1"/>
  <c r="E45" i="8"/>
  <c r="D45" i="8"/>
  <c r="A45" i="8"/>
  <c r="AA44" i="8"/>
  <c r="Z44" i="8"/>
  <c r="W44" i="8"/>
  <c r="V44" i="8"/>
  <c r="I44" i="8"/>
  <c r="X44" i="8" s="1"/>
  <c r="F44" i="8"/>
  <c r="A44" i="8"/>
  <c r="AA43" i="8"/>
  <c r="Z43" i="8"/>
  <c r="W43" i="8"/>
  <c r="V43" i="8"/>
  <c r="I43" i="8"/>
  <c r="X43" i="8" s="1"/>
  <c r="F43" i="8"/>
  <c r="A43" i="8"/>
  <c r="AA42" i="8"/>
  <c r="W42" i="8"/>
  <c r="V42" i="8"/>
  <c r="I42" i="8"/>
  <c r="F42" i="8"/>
  <c r="A42" i="8"/>
  <c r="AA41" i="8"/>
  <c r="W41" i="8"/>
  <c r="V41" i="8"/>
  <c r="I41" i="8"/>
  <c r="X41" i="8" s="1"/>
  <c r="F41" i="8"/>
  <c r="A41" i="8"/>
  <c r="AA40" i="8"/>
  <c r="Z40" i="8"/>
  <c r="W40" i="8"/>
  <c r="V40" i="8"/>
  <c r="I40" i="8"/>
  <c r="X40" i="8" s="1"/>
  <c r="F40" i="8"/>
  <c r="A40" i="8"/>
  <c r="AA39" i="8"/>
  <c r="Z39" i="8"/>
  <c r="W39" i="8"/>
  <c r="V39" i="8"/>
  <c r="I39" i="8"/>
  <c r="X39" i="8" s="1"/>
  <c r="F39" i="8"/>
  <c r="A39" i="8"/>
  <c r="AA38" i="8"/>
  <c r="W38" i="8"/>
  <c r="V38" i="8"/>
  <c r="I38" i="8"/>
  <c r="F38" i="8"/>
  <c r="A38" i="8"/>
  <c r="AA37" i="8"/>
  <c r="W37" i="8"/>
  <c r="V37" i="8"/>
  <c r="I37" i="8"/>
  <c r="X37" i="8" s="1"/>
  <c r="F37" i="8"/>
  <c r="A37" i="8"/>
  <c r="AA36" i="8"/>
  <c r="Z36" i="8"/>
  <c r="W36" i="8"/>
  <c r="V36" i="8"/>
  <c r="I36" i="8"/>
  <c r="X36" i="8" s="1"/>
  <c r="F36" i="8"/>
  <c r="F45" i="8" s="1"/>
  <c r="A36" i="8"/>
  <c r="H35" i="8"/>
  <c r="G35" i="8"/>
  <c r="Z33" i="8" s="1"/>
  <c r="E35" i="8"/>
  <c r="W35" i="8" s="1"/>
  <c r="D35" i="8"/>
  <c r="A35" i="8"/>
  <c r="AA34" i="8"/>
  <c r="Z34" i="8"/>
  <c r="W34" i="8"/>
  <c r="V34" i="8"/>
  <c r="I34" i="8"/>
  <c r="F34" i="8"/>
  <c r="A34" i="8"/>
  <c r="AA33" i="8"/>
  <c r="X33" i="8"/>
  <c r="W33" i="8"/>
  <c r="V33" i="8"/>
  <c r="I33" i="8"/>
  <c r="F33" i="8"/>
  <c r="A33" i="8"/>
  <c r="AA32" i="8"/>
  <c r="Z32" i="8"/>
  <c r="W32" i="8"/>
  <c r="V32" i="8"/>
  <c r="I32" i="8"/>
  <c r="X32" i="8" s="1"/>
  <c r="F32" i="8"/>
  <c r="A32" i="8"/>
  <c r="AA31" i="8"/>
  <c r="Z31" i="8"/>
  <c r="W31" i="8"/>
  <c r="V31" i="8"/>
  <c r="I31" i="8"/>
  <c r="X31" i="8" s="1"/>
  <c r="F31" i="8"/>
  <c r="A31" i="8"/>
  <c r="AA30" i="8"/>
  <c r="Z30" i="8"/>
  <c r="W30" i="8"/>
  <c r="V30" i="8"/>
  <c r="I30" i="8"/>
  <c r="F30" i="8"/>
  <c r="A30" i="8"/>
  <c r="AA29" i="8"/>
  <c r="Z29" i="8"/>
  <c r="W29" i="8"/>
  <c r="V29" i="8"/>
  <c r="I29" i="8"/>
  <c r="F29" i="8"/>
  <c r="A29" i="8"/>
  <c r="AA28" i="8"/>
  <c r="Z28" i="8"/>
  <c r="W28" i="8"/>
  <c r="V28" i="8"/>
  <c r="I28" i="8"/>
  <c r="F28" i="8"/>
  <c r="F35" i="8" s="1"/>
  <c r="A28" i="8"/>
  <c r="W27" i="8"/>
  <c r="H27" i="8"/>
  <c r="G27" i="8"/>
  <c r="E27" i="8"/>
  <c r="D27" i="8"/>
  <c r="A27" i="8"/>
  <c r="AA26" i="8"/>
  <c r="Z26" i="8"/>
  <c r="W26" i="8"/>
  <c r="V26" i="8"/>
  <c r="I26" i="8"/>
  <c r="F26" i="8"/>
  <c r="A26" i="8"/>
  <c r="AA25" i="8"/>
  <c r="W25" i="8"/>
  <c r="V25" i="8"/>
  <c r="I25" i="8"/>
  <c r="F25" i="8"/>
  <c r="A25" i="8"/>
  <c r="AA24" i="8"/>
  <c r="W24" i="8"/>
  <c r="V24" i="8"/>
  <c r="I24" i="8"/>
  <c r="X24" i="8" s="1"/>
  <c r="F24" i="8"/>
  <c r="A24" i="8"/>
  <c r="AA23" i="8"/>
  <c r="W23" i="8"/>
  <c r="V23" i="8"/>
  <c r="I23" i="8"/>
  <c r="X23" i="8" s="1"/>
  <c r="F23" i="8"/>
  <c r="A23" i="8"/>
  <c r="AA22" i="8"/>
  <c r="Z22" i="8"/>
  <c r="W22" i="8"/>
  <c r="V22" i="8"/>
  <c r="I22" i="8"/>
  <c r="F22" i="8"/>
  <c r="A22" i="8"/>
  <c r="AA21" i="8"/>
  <c r="W21" i="8"/>
  <c r="V21" i="8"/>
  <c r="I21" i="8"/>
  <c r="F21" i="8"/>
  <c r="A21" i="8"/>
  <c r="AA20" i="8"/>
  <c r="W20" i="8"/>
  <c r="V20" i="8"/>
  <c r="I20" i="8"/>
  <c r="X20" i="8" s="1"/>
  <c r="F20" i="8"/>
  <c r="A20" i="8"/>
  <c r="AA19" i="8"/>
  <c r="X19" i="8"/>
  <c r="W19" i="8"/>
  <c r="V19" i="8"/>
  <c r="I19" i="8"/>
  <c r="F19" i="8"/>
  <c r="A19" i="8"/>
  <c r="AA18" i="8"/>
  <c r="Z18" i="8"/>
  <c r="W18" i="8"/>
  <c r="V18" i="8"/>
  <c r="I18" i="8"/>
  <c r="F18" i="8"/>
  <c r="A18" i="8"/>
  <c r="AA17" i="8"/>
  <c r="W17" i="8"/>
  <c r="V17" i="8"/>
  <c r="I17" i="8"/>
  <c r="F17" i="8"/>
  <c r="F27" i="8" s="1"/>
  <c r="A17" i="8"/>
  <c r="W16" i="8"/>
  <c r="V16" i="8"/>
  <c r="H16" i="8"/>
  <c r="G16" i="8"/>
  <c r="E16" i="8"/>
  <c r="D16" i="8"/>
  <c r="A16" i="8"/>
  <c r="AA15" i="8"/>
  <c r="Z15" i="8"/>
  <c r="W15" i="8"/>
  <c r="V15" i="8"/>
  <c r="I15" i="8"/>
  <c r="X15" i="8" s="1"/>
  <c r="F15" i="8"/>
  <c r="A15" i="8"/>
  <c r="AA14" i="8"/>
  <c r="Z14" i="8"/>
  <c r="W14" i="8"/>
  <c r="V14" i="8"/>
  <c r="I14" i="8"/>
  <c r="F14" i="8"/>
  <c r="A14" i="8"/>
  <c r="AA13" i="8"/>
  <c r="W13" i="8"/>
  <c r="V13" i="8"/>
  <c r="I13" i="8"/>
  <c r="F13" i="8"/>
  <c r="A13" i="8"/>
  <c r="AA12" i="8"/>
  <c r="W12" i="8"/>
  <c r="V12" i="8"/>
  <c r="I12" i="8"/>
  <c r="F12" i="8"/>
  <c r="X12" i="8" s="1"/>
  <c r="A12" i="8"/>
  <c r="AA11" i="8"/>
  <c r="W11" i="8"/>
  <c r="V11" i="8"/>
  <c r="I11" i="8"/>
  <c r="F11" i="8"/>
  <c r="X11" i="8" s="1"/>
  <c r="A11" i="8"/>
  <c r="AA10" i="8"/>
  <c r="W10" i="8"/>
  <c r="V10" i="8"/>
  <c r="I10" i="8"/>
  <c r="X10" i="8" s="1"/>
  <c r="F10" i="8"/>
  <c r="A10" i="8"/>
  <c r="AA9" i="8"/>
  <c r="Z9" i="8"/>
  <c r="W9" i="8"/>
  <c r="V9" i="8"/>
  <c r="S9" i="8"/>
  <c r="P9" i="8"/>
  <c r="M9" i="8"/>
  <c r="I9" i="8"/>
  <c r="F9" i="8"/>
  <c r="F16" i="8" s="1"/>
  <c r="A9" i="8"/>
  <c r="AA8" i="8"/>
  <c r="Z8" i="8"/>
  <c r="W8" i="8"/>
  <c r="V8" i="8"/>
  <c r="I8" i="8"/>
  <c r="F8" i="8"/>
  <c r="A8" i="8"/>
  <c r="AA7" i="8"/>
  <c r="W7" i="8"/>
  <c r="V7" i="8"/>
  <c r="I7" i="8"/>
  <c r="F7" i="8"/>
  <c r="A7" i="8"/>
  <c r="O4" i="8"/>
  <c r="O3" i="8"/>
  <c r="O2" i="8"/>
  <c r="O1" i="8"/>
  <c r="Z13" i="2"/>
  <c r="E18" i="2"/>
  <c r="D18" i="2"/>
  <c r="AB11" i="9" l="1"/>
  <c r="X16" i="9"/>
  <c r="AB10" i="9"/>
  <c r="AB7" i="9"/>
  <c r="AB13" i="9"/>
  <c r="X15" i="9"/>
  <c r="Z12" i="9"/>
  <c r="Z10" i="9"/>
  <c r="Z13" i="9"/>
  <c r="Z7" i="9"/>
  <c r="Z11" i="9"/>
  <c r="W16" i="9"/>
  <c r="AB21" i="9"/>
  <c r="X39" i="9"/>
  <c r="I45" i="9"/>
  <c r="AB39" i="9" s="1"/>
  <c r="AB32" i="9"/>
  <c r="AB28" i="9"/>
  <c r="X35" i="9"/>
  <c r="X22" i="9"/>
  <c r="X26" i="9"/>
  <c r="AB26" i="9"/>
  <c r="AB33" i="9"/>
  <c r="AB38" i="9"/>
  <c r="X9" i="9"/>
  <c r="AA10" i="9"/>
  <c r="AA13" i="9"/>
  <c r="AA7" i="9"/>
  <c r="AA11" i="9"/>
  <c r="AA14" i="9"/>
  <c r="AA8" i="9"/>
  <c r="AA9" i="9"/>
  <c r="X12" i="9"/>
  <c r="AA12" i="9"/>
  <c r="AB25" i="9"/>
  <c r="V27" i="9"/>
  <c r="Z24" i="9"/>
  <c r="Z20" i="9"/>
  <c r="Z25" i="9"/>
  <c r="Z21" i="9"/>
  <c r="Z17" i="9"/>
  <c r="AB34" i="9"/>
  <c r="AB18" i="9"/>
  <c r="AB8" i="9"/>
  <c r="Z8" i="9"/>
  <c r="AB9" i="9"/>
  <c r="AB12" i="9"/>
  <c r="AB14" i="9"/>
  <c r="Z14" i="9"/>
  <c r="AB29" i="9"/>
  <c r="X30" i="9"/>
  <c r="AB30" i="9"/>
  <c r="AB31" i="9"/>
  <c r="AB23" i="9"/>
  <c r="AB42" i="9"/>
  <c r="X7" i="9"/>
  <c r="X13" i="9"/>
  <c r="X17" i="9"/>
  <c r="X21" i="9"/>
  <c r="X25" i="9"/>
  <c r="X29" i="9"/>
  <c r="X34" i="9"/>
  <c r="V35" i="9"/>
  <c r="X38" i="9"/>
  <c r="AA39" i="9"/>
  <c r="X42" i="9"/>
  <c r="AA43" i="9"/>
  <c r="I27" i="9"/>
  <c r="Z38" i="9"/>
  <c r="Z42" i="9"/>
  <c r="AB43" i="9"/>
  <c r="X28" i="9"/>
  <c r="AA38" i="9"/>
  <c r="Z28" i="9"/>
  <c r="Z37" i="9"/>
  <c r="Z41" i="9"/>
  <c r="I16" i="8"/>
  <c r="X30" i="8"/>
  <c r="AB15" i="8"/>
  <c r="X22" i="8"/>
  <c r="X8" i="8"/>
  <c r="AB8" i="8"/>
  <c r="X18" i="8"/>
  <c r="I35" i="8"/>
  <c r="AB33" i="8"/>
  <c r="X14" i="8"/>
  <c r="AB14" i="8"/>
  <c r="X26" i="8"/>
  <c r="AB26" i="8"/>
  <c r="AB9" i="8"/>
  <c r="X9" i="8"/>
  <c r="Z12" i="8"/>
  <c r="Z10" i="8"/>
  <c r="Z13" i="8"/>
  <c r="Z11" i="8"/>
  <c r="V27" i="8"/>
  <c r="Z23" i="8"/>
  <c r="Z19" i="8"/>
  <c r="Z24" i="8"/>
  <c r="Z20" i="8"/>
  <c r="Z25" i="8"/>
  <c r="Z21" i="8"/>
  <c r="Z17" i="8"/>
  <c r="AB42" i="8"/>
  <c r="X7" i="8"/>
  <c r="X13" i="8"/>
  <c r="X17" i="8"/>
  <c r="X21" i="8"/>
  <c r="X25" i="8"/>
  <c r="X29" i="8"/>
  <c r="X34" i="8"/>
  <c r="V35" i="8"/>
  <c r="X38" i="8"/>
  <c r="X42" i="8"/>
  <c r="I45" i="8"/>
  <c r="AB38" i="8" s="1"/>
  <c r="I27" i="8"/>
  <c r="AB22" i="8" s="1"/>
  <c r="Z38" i="8"/>
  <c r="AB39" i="8"/>
  <c r="Z42" i="8"/>
  <c r="AB43" i="8"/>
  <c r="X28" i="8"/>
  <c r="Z37" i="8"/>
  <c r="Z41" i="8"/>
  <c r="AB24" i="9" l="1"/>
  <c r="X27" i="9"/>
  <c r="AB20" i="9"/>
  <c r="AB19" i="9"/>
  <c r="AB22" i="9"/>
  <c r="X45" i="9"/>
  <c r="AB41" i="9"/>
  <c r="AB37" i="9"/>
  <c r="AB44" i="9"/>
  <c r="AB36" i="9"/>
  <c r="AB40" i="9"/>
  <c r="AB17" i="9"/>
  <c r="AB17" i="8"/>
  <c r="AB32" i="8"/>
  <c r="AB28" i="8"/>
  <c r="X35" i="8"/>
  <c r="AB31" i="8"/>
  <c r="AB30" i="8"/>
  <c r="X16" i="8"/>
  <c r="AB11" i="8"/>
  <c r="AB12" i="8"/>
  <c r="AB10" i="8"/>
  <c r="AB18" i="8"/>
  <c r="AB29" i="8"/>
  <c r="AB24" i="8"/>
  <c r="AB20" i="8"/>
  <c r="X27" i="8"/>
  <c r="AB19" i="8"/>
  <c r="AB23" i="8"/>
  <c r="AB13" i="8"/>
  <c r="AB7" i="8"/>
  <c r="AB21" i="8"/>
  <c r="X45" i="8"/>
  <c r="AB41" i="8"/>
  <c r="AB37" i="8"/>
  <c r="AB44" i="8"/>
  <c r="AB40" i="8"/>
  <c r="AB36" i="8"/>
  <c r="AB25" i="8"/>
  <c r="AB34" i="8"/>
  <c r="Y41" i="2" l="1"/>
  <c r="Z41" i="2"/>
  <c r="Y42" i="2"/>
  <c r="Z42" i="2"/>
  <c r="Y43" i="2"/>
  <c r="Z43" i="2"/>
  <c r="Y44" i="2"/>
  <c r="Z44" i="2"/>
  <c r="Y46" i="2"/>
  <c r="Z46" i="2"/>
  <c r="Y47" i="2"/>
  <c r="Z47" i="2"/>
  <c r="Y48" i="2"/>
  <c r="Z48" i="2"/>
  <c r="Z40" i="2"/>
  <c r="Y40" i="2"/>
  <c r="Y32" i="2"/>
  <c r="Z32" i="2"/>
  <c r="Y33" i="2"/>
  <c r="Z33" i="2"/>
  <c r="Y34" i="2"/>
  <c r="Z34" i="2"/>
  <c r="Y35" i="2"/>
  <c r="Z35" i="2"/>
  <c r="Y37" i="2"/>
  <c r="Z37" i="2"/>
  <c r="Z31" i="2"/>
  <c r="Y31" i="2"/>
  <c r="Y22" i="2"/>
  <c r="Y20" i="2"/>
  <c r="Z20" i="2"/>
  <c r="Y21" i="2"/>
  <c r="Z21" i="2"/>
  <c r="Z22" i="2"/>
  <c r="Y23" i="2"/>
  <c r="Z23" i="2"/>
  <c r="Y24" i="2"/>
  <c r="Z24" i="2"/>
  <c r="Y25" i="2"/>
  <c r="Z25" i="2"/>
  <c r="Y26" i="2"/>
  <c r="Z26" i="2"/>
  <c r="Y28" i="2"/>
  <c r="Z28" i="2"/>
  <c r="Z19" i="2"/>
  <c r="Y19" i="2"/>
  <c r="I32" i="2" l="1"/>
  <c r="I31" i="2"/>
  <c r="F32" i="2"/>
  <c r="F33" i="2"/>
  <c r="F34" i="2"/>
  <c r="F35" i="2"/>
  <c r="F31" i="2"/>
  <c r="AA48" i="2" l="1"/>
  <c r="AA45" i="2"/>
  <c r="AA44" i="2"/>
  <c r="AA47" i="2"/>
  <c r="AA35" i="2"/>
  <c r="AA31" i="2"/>
  <c r="AA33" i="2"/>
  <c r="AA32" i="2"/>
  <c r="AA43" i="2"/>
  <c r="AA37" i="2"/>
  <c r="AA42" i="2"/>
  <c r="AA46" i="2"/>
  <c r="AA34" i="2"/>
  <c r="AA36" i="2"/>
  <c r="AA40" i="2"/>
  <c r="AA41" i="2"/>
  <c r="F198" i="5"/>
  <c r="G198" i="5"/>
  <c r="H198" i="5"/>
  <c r="F199" i="5"/>
  <c r="G199" i="5"/>
  <c r="H199" i="5"/>
  <c r="F200" i="5"/>
  <c r="G200" i="5"/>
  <c r="H200" i="5"/>
  <c r="F201" i="5"/>
  <c r="G201" i="5"/>
  <c r="H201" i="5"/>
  <c r="F202" i="5"/>
  <c r="G202" i="5"/>
  <c r="H202" i="5"/>
  <c r="F203" i="5"/>
  <c r="G203" i="5"/>
  <c r="H203" i="5"/>
  <c r="F204" i="5"/>
  <c r="G204" i="5"/>
  <c r="H204" i="5"/>
  <c r="F205" i="5"/>
  <c r="G205" i="5"/>
  <c r="H205" i="5"/>
  <c r="F206" i="5"/>
  <c r="G206" i="5"/>
  <c r="H206" i="5"/>
  <c r="F207" i="5"/>
  <c r="G207" i="5"/>
  <c r="H207" i="5"/>
  <c r="F208" i="5"/>
  <c r="G208" i="5"/>
  <c r="H208" i="5"/>
  <c r="F209" i="5"/>
  <c r="G209" i="5"/>
  <c r="H209" i="5"/>
  <c r="F210" i="5"/>
  <c r="G210" i="5"/>
  <c r="H210" i="5"/>
  <c r="F211" i="5"/>
  <c r="G211" i="5"/>
  <c r="H211" i="5"/>
  <c r="F212" i="5"/>
  <c r="G212" i="5"/>
  <c r="H212" i="5"/>
  <c r="F213" i="5"/>
  <c r="G213" i="5"/>
  <c r="H213" i="5"/>
  <c r="F214" i="5"/>
  <c r="G214" i="5"/>
  <c r="H214" i="5"/>
  <c r="F215" i="5"/>
  <c r="G215" i="5"/>
  <c r="H215" i="5"/>
  <c r="F216" i="5"/>
  <c r="G216" i="5"/>
  <c r="H216" i="5"/>
  <c r="F217" i="5"/>
  <c r="G217" i="5"/>
  <c r="H217" i="5"/>
  <c r="F218" i="5"/>
  <c r="G218" i="5"/>
  <c r="H218" i="5"/>
  <c r="F219" i="5"/>
  <c r="G219" i="5"/>
  <c r="H219" i="5"/>
  <c r="F220" i="5"/>
  <c r="G220" i="5"/>
  <c r="H220" i="5"/>
  <c r="F221" i="5"/>
  <c r="G221" i="5"/>
  <c r="H221" i="5"/>
  <c r="E50" i="2"/>
  <c r="F50" i="2"/>
  <c r="G50" i="2"/>
  <c r="H50" i="2"/>
  <c r="I50" i="2"/>
  <c r="D50" i="2"/>
  <c r="F8" i="2"/>
  <c r="AA50" i="2" l="1"/>
  <c r="AE41" i="2"/>
  <c r="AE40" i="2"/>
  <c r="AE44" i="2"/>
  <c r="Z50" i="2"/>
  <c r="AD42" i="2"/>
  <c r="AD44" i="2"/>
  <c r="AD46" i="2"/>
  <c r="AD48" i="2"/>
  <c r="AD41" i="2"/>
  <c r="AD47" i="2"/>
  <c r="AD43" i="2"/>
  <c r="AD45" i="2"/>
  <c r="AD40" i="2"/>
  <c r="AE43" i="2"/>
  <c r="AC40" i="2"/>
  <c r="AC42" i="2"/>
  <c r="AC44" i="2"/>
  <c r="AC46" i="2"/>
  <c r="AC48" i="2"/>
  <c r="AC41" i="2"/>
  <c r="AC43" i="2"/>
  <c r="AC45" i="2"/>
  <c r="AC47" i="2"/>
  <c r="Y50" i="2"/>
  <c r="AE46" i="2"/>
  <c r="AE45" i="2"/>
  <c r="AE47" i="2"/>
  <c r="AE42" i="2"/>
  <c r="AE48" i="2"/>
  <c r="F178" i="5"/>
  <c r="G178" i="5"/>
  <c r="H178" i="5"/>
  <c r="F179" i="5"/>
  <c r="G179" i="5"/>
  <c r="H179" i="5"/>
  <c r="F180" i="5"/>
  <c r="G180" i="5"/>
  <c r="H180" i="5"/>
  <c r="F181" i="5"/>
  <c r="G181" i="5"/>
  <c r="H181" i="5"/>
  <c r="F182" i="5"/>
  <c r="G182" i="5"/>
  <c r="H182" i="5"/>
  <c r="F183" i="5"/>
  <c r="G183" i="5"/>
  <c r="H183" i="5"/>
  <c r="F184" i="5"/>
  <c r="G184" i="5"/>
  <c r="H184" i="5"/>
  <c r="F185" i="5"/>
  <c r="G185" i="5"/>
  <c r="H185" i="5"/>
  <c r="F186" i="5"/>
  <c r="G186" i="5"/>
  <c r="H186" i="5"/>
  <c r="F187" i="5"/>
  <c r="G187" i="5"/>
  <c r="H187" i="5"/>
  <c r="F188" i="5"/>
  <c r="G188" i="5"/>
  <c r="H188" i="5"/>
  <c r="F189" i="5"/>
  <c r="G189" i="5"/>
  <c r="H189" i="5"/>
  <c r="F190" i="5"/>
  <c r="G190" i="5"/>
  <c r="H190" i="5"/>
  <c r="F191" i="5"/>
  <c r="G191" i="5"/>
  <c r="H191" i="5"/>
  <c r="F192" i="5"/>
  <c r="G192" i="5"/>
  <c r="H192" i="5"/>
  <c r="F193" i="5"/>
  <c r="G193" i="5"/>
  <c r="H193" i="5"/>
  <c r="F194" i="5"/>
  <c r="G194" i="5"/>
  <c r="H194" i="5"/>
  <c r="F195" i="5"/>
  <c r="G195" i="5"/>
  <c r="H195" i="5"/>
  <c r="F196" i="5"/>
  <c r="G196" i="5"/>
  <c r="H196" i="5"/>
  <c r="F197" i="5"/>
  <c r="G197" i="5"/>
  <c r="H197" i="5"/>
  <c r="F174" i="5" l="1"/>
  <c r="G174" i="5"/>
  <c r="H174" i="5"/>
  <c r="F175" i="5"/>
  <c r="G175" i="5"/>
  <c r="H175" i="5"/>
  <c r="F176" i="5"/>
  <c r="G176" i="5"/>
  <c r="H176" i="5"/>
  <c r="F177" i="5"/>
  <c r="G177" i="5"/>
  <c r="H177" i="5"/>
  <c r="H3" i="5" l="1"/>
  <c r="H4" i="5"/>
  <c r="H5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2" i="5"/>
  <c r="G3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2" i="5"/>
  <c r="E39" i="2" l="1"/>
  <c r="F39" i="2"/>
  <c r="G39" i="2"/>
  <c r="H39" i="2"/>
  <c r="I39" i="2"/>
  <c r="D39" i="2"/>
  <c r="A39" i="2"/>
  <c r="H30" i="2"/>
  <c r="G30" i="2"/>
  <c r="E30" i="2"/>
  <c r="D30" i="2"/>
  <c r="I20" i="2"/>
  <c r="I21" i="2"/>
  <c r="I22" i="2"/>
  <c r="I23" i="2"/>
  <c r="I24" i="2"/>
  <c r="I25" i="2"/>
  <c r="I26" i="2"/>
  <c r="I27" i="2"/>
  <c r="I28" i="2"/>
  <c r="I19" i="2"/>
  <c r="F20" i="2"/>
  <c r="F21" i="2"/>
  <c r="F22" i="2"/>
  <c r="F23" i="2"/>
  <c r="F24" i="2"/>
  <c r="F25" i="2"/>
  <c r="F26" i="2"/>
  <c r="F27" i="2"/>
  <c r="F28" i="2"/>
  <c r="F61" i="2" s="1"/>
  <c r="F19" i="2"/>
  <c r="Y9" i="2"/>
  <c r="Z9" i="2"/>
  <c r="Y10" i="2"/>
  <c r="Z10" i="2"/>
  <c r="Z11" i="2"/>
  <c r="Y12" i="2"/>
  <c r="Z12" i="2"/>
  <c r="Y13" i="2"/>
  <c r="Y14" i="2"/>
  <c r="Z14" i="2"/>
  <c r="Y15" i="2"/>
  <c r="Z15" i="2"/>
  <c r="Y16" i="2"/>
  <c r="Z16" i="2"/>
  <c r="Z8" i="2"/>
  <c r="Y8" i="2"/>
  <c r="AA60" i="2" l="1"/>
  <c r="AA61" i="2"/>
  <c r="AA24" i="2"/>
  <c r="AA21" i="2"/>
  <c r="AA27" i="2"/>
  <c r="AA20" i="2"/>
  <c r="AA39" i="2"/>
  <c r="AE32" i="2"/>
  <c r="AE35" i="2"/>
  <c r="AE31" i="2"/>
  <c r="AE34" i="2"/>
  <c r="AE36" i="2"/>
  <c r="AE33" i="2"/>
  <c r="AE37" i="2"/>
  <c r="Z39" i="2"/>
  <c r="AD36" i="2"/>
  <c r="AD32" i="2"/>
  <c r="AD34" i="2"/>
  <c r="AD31" i="2"/>
  <c r="AD33" i="2"/>
  <c r="AD35" i="2"/>
  <c r="AD37" i="2"/>
  <c r="AA19" i="2"/>
  <c r="AA26" i="2"/>
  <c r="AC32" i="2"/>
  <c r="AC34" i="2"/>
  <c r="AC36" i="2"/>
  <c r="Y39" i="2"/>
  <c r="AC31" i="2"/>
  <c r="AC33" i="2"/>
  <c r="AC35" i="2"/>
  <c r="AC37" i="2"/>
  <c r="AA23" i="2"/>
  <c r="AD22" i="2"/>
  <c r="AD27" i="2"/>
  <c r="AD25" i="2"/>
  <c r="AD23" i="2"/>
  <c r="AD21" i="2"/>
  <c r="AD19" i="2"/>
  <c r="Z30" i="2"/>
  <c r="AD26" i="2"/>
  <c r="AD20" i="2"/>
  <c r="AD28" i="2"/>
  <c r="AD24" i="2"/>
  <c r="AA22" i="2"/>
  <c r="AA28" i="2"/>
  <c r="AA25" i="2"/>
  <c r="AC28" i="2"/>
  <c r="AC26" i="2"/>
  <c r="AC24" i="2"/>
  <c r="AC22" i="2"/>
  <c r="AC20" i="2"/>
  <c r="AC27" i="2"/>
  <c r="AC25" i="2"/>
  <c r="AC23" i="2"/>
  <c r="AC21" i="2"/>
  <c r="AC19" i="2"/>
  <c r="Y30" i="2"/>
  <c r="I30" i="2"/>
  <c r="AE27" i="2" s="1"/>
  <c r="F30" i="2"/>
  <c r="AE25" i="2" l="1"/>
  <c r="AE19" i="2"/>
  <c r="AE28" i="2"/>
  <c r="AE23" i="2"/>
  <c r="AE20" i="2"/>
  <c r="AE22" i="2"/>
  <c r="AE24" i="2"/>
  <c r="AA30" i="2"/>
  <c r="AE26" i="2"/>
  <c r="AE21" i="2"/>
  <c r="G18" i="2"/>
  <c r="AC8" i="2" s="1"/>
  <c r="H18" i="2"/>
  <c r="AD12" i="2" s="1"/>
  <c r="A18" i="2"/>
  <c r="I9" i="2"/>
  <c r="I10" i="2"/>
  <c r="I11" i="2"/>
  <c r="I12" i="2"/>
  <c r="I13" i="2"/>
  <c r="I14" i="2"/>
  <c r="I15" i="2"/>
  <c r="I16" i="2"/>
  <c r="I8" i="2"/>
  <c r="F9" i="2"/>
  <c r="F10" i="2"/>
  <c r="F11" i="2"/>
  <c r="F13" i="2"/>
  <c r="F14" i="2"/>
  <c r="F15" i="2"/>
  <c r="F16" i="2"/>
  <c r="A41" i="2"/>
  <c r="A42" i="2"/>
  <c r="A43" i="2"/>
  <c r="A44" i="2"/>
  <c r="A45" i="2"/>
  <c r="A47" i="2"/>
  <c r="A48" i="2"/>
  <c r="A50" i="2"/>
  <c r="A40" i="2"/>
  <c r="A32" i="2"/>
  <c r="A33" i="2"/>
  <c r="A34" i="2"/>
  <c r="A35" i="2"/>
  <c r="A36" i="2"/>
  <c r="A37" i="2"/>
  <c r="A31" i="2"/>
  <c r="A20" i="2"/>
  <c r="A21" i="2"/>
  <c r="A22" i="2"/>
  <c r="A23" i="2"/>
  <c r="A24" i="2"/>
  <c r="A25" i="2"/>
  <c r="A26" i="2"/>
  <c r="A27" i="2"/>
  <c r="A28" i="2"/>
  <c r="A30" i="2"/>
  <c r="A19" i="2"/>
  <c r="A9" i="2"/>
  <c r="A10" i="2"/>
  <c r="A11" i="2"/>
  <c r="A12" i="2"/>
  <c r="A13" i="2"/>
  <c r="A14" i="2"/>
  <c r="A15" i="2"/>
  <c r="A16" i="2"/>
  <c r="A8" i="2"/>
  <c r="AI56" i="2" l="1"/>
  <c r="AA53" i="2"/>
  <c r="AA58" i="2"/>
  <c r="AA57" i="2"/>
  <c r="AA59" i="2"/>
  <c r="AA56" i="2"/>
  <c r="AA55" i="2"/>
  <c r="AA54" i="2"/>
  <c r="F18" i="2"/>
  <c r="AA13" i="2"/>
  <c r="AA15" i="2"/>
  <c r="I18" i="2"/>
  <c r="AE12" i="2" s="1"/>
  <c r="AA11" i="2"/>
  <c r="AA10" i="2"/>
  <c r="AA9" i="2"/>
  <c r="AA16" i="2"/>
  <c r="AA14" i="2"/>
  <c r="AA12" i="2"/>
  <c r="AD13" i="2"/>
  <c r="AD14" i="2"/>
  <c r="AD15" i="2"/>
  <c r="AD16" i="2"/>
  <c r="AD9" i="2"/>
  <c r="AD8" i="2"/>
  <c r="AD10" i="2"/>
  <c r="AD11" i="2"/>
  <c r="Z18" i="2"/>
  <c r="AC13" i="2"/>
  <c r="AC14" i="2"/>
  <c r="AC12" i="2"/>
  <c r="AC15" i="2"/>
  <c r="AC16" i="2"/>
  <c r="AC9" i="2"/>
  <c r="AC10" i="2"/>
  <c r="AC11" i="2"/>
  <c r="Y18" i="2"/>
  <c r="AA8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E63" i="20" l="1"/>
  <c r="E80" i="20"/>
  <c r="E61" i="20"/>
  <c r="E65" i="20"/>
  <c r="G65" i="20" s="1"/>
  <c r="E72" i="20"/>
  <c r="D39" i="20"/>
  <c r="E41" i="20"/>
  <c r="E84" i="20"/>
  <c r="D19" i="20"/>
  <c r="D41" i="20"/>
  <c r="D63" i="20"/>
  <c r="E43" i="20"/>
  <c r="D84" i="20"/>
  <c r="E19" i="20"/>
  <c r="E22" i="20"/>
  <c r="E64" i="20"/>
  <c r="D87" i="20"/>
  <c r="E85" i="20"/>
  <c r="D44" i="20"/>
  <c r="E42" i="20"/>
  <c r="E86" i="20"/>
  <c r="E44" i="20"/>
  <c r="E87" i="20"/>
  <c r="D85" i="20"/>
  <c r="D86" i="20"/>
  <c r="D66" i="20"/>
  <c r="D42" i="20"/>
  <c r="D64" i="20"/>
  <c r="E66" i="20"/>
  <c r="D65" i="20"/>
  <c r="D43" i="20"/>
  <c r="D20" i="20"/>
  <c r="E21" i="20"/>
  <c r="D22" i="20"/>
  <c r="E20" i="20"/>
  <c r="D21" i="20"/>
  <c r="D26" i="20"/>
  <c r="D6" i="20"/>
  <c r="D83" i="20"/>
  <c r="D74" i="20"/>
  <c r="D7" i="20"/>
  <c r="E78" i="20"/>
  <c r="E11" i="20"/>
  <c r="E59" i="20"/>
  <c r="D80" i="20"/>
  <c r="D51" i="20"/>
  <c r="E51" i="20"/>
  <c r="D60" i="20"/>
  <c r="D62" i="20"/>
  <c r="E60" i="20"/>
  <c r="E18" i="20"/>
  <c r="E76" i="20"/>
  <c r="E9" i="20"/>
  <c r="D14" i="20"/>
  <c r="D104" i="20" s="1"/>
  <c r="D54" i="20"/>
  <c r="D78" i="20"/>
  <c r="D11" i="20"/>
  <c r="E70" i="20"/>
  <c r="E15" i="20"/>
  <c r="E29" i="20"/>
  <c r="E30" i="20"/>
  <c r="D30" i="20"/>
  <c r="E26" i="20"/>
  <c r="E17" i="20"/>
  <c r="D16" i="20"/>
  <c r="E13" i="20"/>
  <c r="E101" i="20" s="1"/>
  <c r="E81" i="20"/>
  <c r="D58" i="20"/>
  <c r="U65" i="20" s="1"/>
  <c r="E83" i="20"/>
  <c r="D15" i="20"/>
  <c r="D55" i="20"/>
  <c r="F55" i="20" s="1"/>
  <c r="E56" i="20"/>
  <c r="E33" i="20"/>
  <c r="D13" i="20"/>
  <c r="D101" i="20" s="1"/>
  <c r="D34" i="20"/>
  <c r="D61" i="20"/>
  <c r="D17" i="20"/>
  <c r="E16" i="20"/>
  <c r="D53" i="20"/>
  <c r="D73" i="20"/>
  <c r="E27" i="20"/>
  <c r="D28" i="20"/>
  <c r="E54" i="20"/>
  <c r="G54" i="20" s="1"/>
  <c r="E52" i="20"/>
  <c r="G52" i="20" s="1"/>
  <c r="D59" i="20"/>
  <c r="D71" i="20"/>
  <c r="E37" i="20"/>
  <c r="E71" i="20"/>
  <c r="E38" i="20"/>
  <c r="D40" i="20"/>
  <c r="D81" i="20"/>
  <c r="D82" i="20"/>
  <c r="D57" i="20"/>
  <c r="D77" i="20"/>
  <c r="E35" i="20"/>
  <c r="D32" i="20"/>
  <c r="E58" i="20"/>
  <c r="V65" i="20" s="1"/>
  <c r="E34" i="20"/>
  <c r="D29" i="20"/>
  <c r="D75" i="20"/>
  <c r="D8" i="20"/>
  <c r="E75" i="20"/>
  <c r="E8" i="20"/>
  <c r="E40" i="20"/>
  <c r="D38" i="20"/>
  <c r="E82" i="20"/>
  <c r="D18" i="20"/>
  <c r="D27" i="20"/>
  <c r="E53" i="20"/>
  <c r="G53" i="20" s="1"/>
  <c r="D36" i="20"/>
  <c r="U42" i="20" s="1"/>
  <c r="E28" i="20"/>
  <c r="D9" i="20"/>
  <c r="D33" i="20"/>
  <c r="D79" i="20"/>
  <c r="D12" i="20"/>
  <c r="E79" i="20"/>
  <c r="E12" i="20"/>
  <c r="D76" i="20"/>
  <c r="D31" i="20"/>
  <c r="D98" i="20" s="1"/>
  <c r="E57" i="20"/>
  <c r="E73" i="20"/>
  <c r="E6" i="20"/>
  <c r="E32" i="20"/>
  <c r="E14" i="20"/>
  <c r="E104" i="20" s="1"/>
  <c r="D37" i="20"/>
  <c r="D70" i="20"/>
  <c r="E5" i="20"/>
  <c r="E93" i="20" s="1"/>
  <c r="D52" i="20"/>
  <c r="D5" i="20"/>
  <c r="E39" i="20"/>
  <c r="G39" i="20" s="1"/>
  <c r="D35" i="20"/>
  <c r="E31" i="20"/>
  <c r="E98" i="20" s="1"/>
  <c r="E77" i="20"/>
  <c r="E36" i="20"/>
  <c r="E74" i="20"/>
  <c r="E7" i="20"/>
  <c r="E55" i="20"/>
  <c r="D72" i="20"/>
  <c r="D56" i="20"/>
  <c r="E62" i="20"/>
  <c r="J41" i="2"/>
  <c r="J43" i="2"/>
  <c r="J46" i="2"/>
  <c r="J40" i="2"/>
  <c r="J42" i="2"/>
  <c r="J45" i="2"/>
  <c r="J47" i="2"/>
  <c r="J44" i="2"/>
  <c r="J48" i="2"/>
  <c r="AI55" i="2"/>
  <c r="AI61" i="2"/>
  <c r="AI60" i="2"/>
  <c r="AI51" i="2"/>
  <c r="AI54" i="2"/>
  <c r="AI57" i="2"/>
  <c r="AI59" i="2"/>
  <c r="AI58" i="2"/>
  <c r="AI52" i="2"/>
  <c r="AI53" i="2"/>
  <c r="AA52" i="2"/>
  <c r="F63" i="2"/>
  <c r="AA51" i="2"/>
  <c r="I63" i="2"/>
  <c r="Y32" i="20"/>
  <c r="W31" i="20"/>
  <c r="Y33" i="20"/>
  <c r="W56" i="20"/>
  <c r="U102" i="20"/>
  <c r="Y6" i="20"/>
  <c r="W32" i="20"/>
  <c r="Y30" i="20"/>
  <c r="W30" i="20"/>
  <c r="U99" i="20"/>
  <c r="Y27" i="20"/>
  <c r="W27" i="20"/>
  <c r="W33" i="20"/>
  <c r="Y13" i="20"/>
  <c r="V101" i="20"/>
  <c r="U101" i="20"/>
  <c r="W55" i="20"/>
  <c r="Y55" i="20"/>
  <c r="Y28" i="20"/>
  <c r="W28" i="20"/>
  <c r="Y26" i="20"/>
  <c r="W26" i="20"/>
  <c r="Y7" i="20"/>
  <c r="U103" i="20"/>
  <c r="Y57" i="20"/>
  <c r="W57" i="20"/>
  <c r="V99" i="20"/>
  <c r="Y11" i="20"/>
  <c r="Y53" i="20"/>
  <c r="W53" i="20"/>
  <c r="W58" i="20"/>
  <c r="Y58" i="20"/>
  <c r="Y5" i="20"/>
  <c r="Y52" i="20"/>
  <c r="W52" i="20"/>
  <c r="Y12" i="20"/>
  <c r="U100" i="20"/>
  <c r="V105" i="20"/>
  <c r="W36" i="20"/>
  <c r="Y29" i="20"/>
  <c r="W29" i="20"/>
  <c r="V102" i="20"/>
  <c r="Y56" i="20"/>
  <c r="Y9" i="20"/>
  <c r="V100" i="20"/>
  <c r="V104" i="20"/>
  <c r="Y8" i="20"/>
  <c r="W54" i="20"/>
  <c r="Y54" i="20"/>
  <c r="Y51" i="20"/>
  <c r="W51" i="20"/>
  <c r="Y31" i="20"/>
  <c r="Y10" i="20"/>
  <c r="K8" i="2"/>
  <c r="K9" i="2"/>
  <c r="K19" i="2"/>
  <c r="J20" i="2"/>
  <c r="S20" i="2" s="1"/>
  <c r="J11" i="2"/>
  <c r="J23" i="2"/>
  <c r="S23" i="2" s="1"/>
  <c r="K26" i="2"/>
  <c r="J8" i="2"/>
  <c r="K44" i="9"/>
  <c r="K40" i="9"/>
  <c r="K36" i="9"/>
  <c r="J34" i="9"/>
  <c r="J19" i="9"/>
  <c r="K32" i="8"/>
  <c r="J28" i="9"/>
  <c r="J20" i="9"/>
  <c r="J20" i="8"/>
  <c r="J10" i="2"/>
  <c r="J44" i="9"/>
  <c r="J40" i="9"/>
  <c r="J36" i="9"/>
  <c r="K32" i="9"/>
  <c r="K24" i="9"/>
  <c r="K37" i="8"/>
  <c r="J32" i="8"/>
  <c r="K31" i="8"/>
  <c r="K24" i="8"/>
  <c r="K23" i="8"/>
  <c r="K19" i="8"/>
  <c r="K10" i="8"/>
  <c r="K9" i="9"/>
  <c r="J32" i="9"/>
  <c r="J24" i="9"/>
  <c r="K15" i="9"/>
  <c r="K10" i="9"/>
  <c r="J37" i="8"/>
  <c r="K36" i="8"/>
  <c r="J24" i="8"/>
  <c r="K41" i="9"/>
  <c r="K19" i="9"/>
  <c r="K31" i="9"/>
  <c r="J15" i="9"/>
  <c r="J10" i="9"/>
  <c r="K41" i="8"/>
  <c r="K28" i="8"/>
  <c r="J12" i="8"/>
  <c r="K37" i="9"/>
  <c r="K23" i="9"/>
  <c r="K9" i="8"/>
  <c r="J31" i="9"/>
  <c r="K28" i="9"/>
  <c r="K20" i="9"/>
  <c r="J41" i="8"/>
  <c r="K40" i="8"/>
  <c r="J28" i="8"/>
  <c r="J34" i="8"/>
  <c r="J41" i="9"/>
  <c r="J37" i="9"/>
  <c r="J23" i="9"/>
  <c r="K44" i="8"/>
  <c r="K20" i="8"/>
  <c r="K34" i="9"/>
  <c r="K15" i="8"/>
  <c r="J31" i="8"/>
  <c r="J40" i="8"/>
  <c r="J44" i="8"/>
  <c r="K22" i="9"/>
  <c r="K38" i="9"/>
  <c r="K25" i="9"/>
  <c r="J17" i="9"/>
  <c r="J21" i="9"/>
  <c r="J39" i="9"/>
  <c r="J13" i="8"/>
  <c r="J14" i="8"/>
  <c r="J25" i="8"/>
  <c r="J42" i="8"/>
  <c r="K38" i="8"/>
  <c r="K22" i="8"/>
  <c r="K26" i="9"/>
  <c r="J36" i="8"/>
  <c r="J22" i="9"/>
  <c r="J38" i="9"/>
  <c r="J25" i="9"/>
  <c r="K7" i="9"/>
  <c r="K18" i="8"/>
  <c r="K29" i="8"/>
  <c r="J22" i="8"/>
  <c r="J10" i="8"/>
  <c r="K39" i="9"/>
  <c r="J15" i="8"/>
  <c r="K43" i="8"/>
  <c r="K8" i="9"/>
  <c r="K42" i="9"/>
  <c r="J7" i="9"/>
  <c r="K21" i="8"/>
  <c r="J18" i="8"/>
  <c r="J29" i="8"/>
  <c r="J33" i="8"/>
  <c r="K12" i="8"/>
  <c r="K11" i="8"/>
  <c r="K34" i="8"/>
  <c r="J8" i="9"/>
  <c r="J42" i="9"/>
  <c r="K11" i="9"/>
  <c r="J21" i="8"/>
  <c r="J43" i="8"/>
  <c r="K39" i="8"/>
  <c r="J19" i="8"/>
  <c r="K43" i="9"/>
  <c r="K14" i="9"/>
  <c r="J11" i="9"/>
  <c r="J26" i="9"/>
  <c r="J26" i="8"/>
  <c r="K42" i="8"/>
  <c r="J23" i="8"/>
  <c r="K12" i="9"/>
  <c r="K26" i="8"/>
  <c r="K33" i="9"/>
  <c r="K18" i="9"/>
  <c r="K29" i="9"/>
  <c r="J13" i="9"/>
  <c r="J8" i="8"/>
  <c r="K7" i="8"/>
  <c r="K17" i="8"/>
  <c r="J11" i="8"/>
  <c r="K30" i="9"/>
  <c r="K30" i="8"/>
  <c r="J18" i="9"/>
  <c r="J43" i="9"/>
  <c r="K13" i="8"/>
  <c r="J30" i="8"/>
  <c r="J38" i="8"/>
  <c r="J17" i="8"/>
  <c r="K33" i="8"/>
  <c r="J30" i="9"/>
  <c r="J39" i="8"/>
  <c r="K17" i="9"/>
  <c r="K14" i="8"/>
  <c r="J7" i="8"/>
  <c r="J12" i="9"/>
  <c r="J33" i="9"/>
  <c r="J29" i="9"/>
  <c r="J14" i="9"/>
  <c r="K13" i="9"/>
  <c r="K8" i="8"/>
  <c r="K25" i="8"/>
  <c r="K21" i="9"/>
  <c r="K42" i="2"/>
  <c r="Q42" i="2" s="1"/>
  <c r="K45" i="2"/>
  <c r="AE16" i="2"/>
  <c r="AE8" i="2"/>
  <c r="K40" i="2"/>
  <c r="Q40" i="2" s="1"/>
  <c r="K43" i="2"/>
  <c r="Q43" i="2" s="1"/>
  <c r="K34" i="2"/>
  <c r="K37" i="2"/>
  <c r="J32" i="2"/>
  <c r="J35" i="2"/>
  <c r="K32" i="2"/>
  <c r="K35" i="2"/>
  <c r="K31" i="2"/>
  <c r="J31" i="2"/>
  <c r="M31" i="2" s="1"/>
  <c r="J33" i="2"/>
  <c r="J36" i="2"/>
  <c r="J37" i="2"/>
  <c r="K33" i="2"/>
  <c r="K36" i="2"/>
  <c r="J34" i="2"/>
  <c r="K48" i="2"/>
  <c r="Q48" i="2" s="1"/>
  <c r="K46" i="2"/>
  <c r="Q46" i="2" s="1"/>
  <c r="K41" i="2"/>
  <c r="K47" i="2"/>
  <c r="K44" i="2"/>
  <c r="AA18" i="2"/>
  <c r="AE9" i="2"/>
  <c r="AE11" i="2"/>
  <c r="AE14" i="2"/>
  <c r="AE13" i="2"/>
  <c r="AE15" i="2"/>
  <c r="AE10" i="2"/>
  <c r="J16" i="2"/>
  <c r="J59" i="2" s="1"/>
  <c r="J24" i="2"/>
  <c r="J13" i="2"/>
  <c r="V13" i="2" s="1"/>
  <c r="K22" i="2"/>
  <c r="T22" i="2" s="1"/>
  <c r="J26" i="2"/>
  <c r="J14" i="2"/>
  <c r="K13" i="2"/>
  <c r="W13" i="2" s="1"/>
  <c r="J22" i="2"/>
  <c r="S22" i="2" s="1"/>
  <c r="K21" i="2"/>
  <c r="T21" i="2" s="1"/>
  <c r="J9" i="2"/>
  <c r="K15" i="2"/>
  <c r="K14" i="2"/>
  <c r="J21" i="2"/>
  <c r="K25" i="2"/>
  <c r="K27" i="2"/>
  <c r="K16" i="2"/>
  <c r="K59" i="2" s="1"/>
  <c r="K10" i="2"/>
  <c r="K20" i="2"/>
  <c r="K11" i="2"/>
  <c r="J28" i="2"/>
  <c r="J25" i="2"/>
  <c r="J27" i="2"/>
  <c r="J12" i="2"/>
  <c r="K28" i="2"/>
  <c r="T28" i="2" s="1"/>
  <c r="J19" i="2"/>
  <c r="J15" i="2"/>
  <c r="K23" i="2"/>
  <c r="T23" i="2" s="1"/>
  <c r="K24" i="2"/>
  <c r="K12" i="2"/>
  <c r="Q26" i="20" l="1"/>
  <c r="E100" i="20"/>
  <c r="D112" i="20"/>
  <c r="D97" i="20"/>
  <c r="E95" i="20"/>
  <c r="D93" i="20"/>
  <c r="D100" i="20"/>
  <c r="D111" i="20"/>
  <c r="F111" i="20" s="1"/>
  <c r="D108" i="20"/>
  <c r="D109" i="20"/>
  <c r="E105" i="20"/>
  <c r="V42" i="20"/>
  <c r="E106" i="20"/>
  <c r="E109" i="20"/>
  <c r="E110" i="20"/>
  <c r="T24" i="2"/>
  <c r="W24" i="2"/>
  <c r="S24" i="2"/>
  <c r="V24" i="2"/>
  <c r="S40" i="2"/>
  <c r="M40" i="2"/>
  <c r="P40" i="2"/>
  <c r="S46" i="2"/>
  <c r="P46" i="2"/>
  <c r="Q45" i="2"/>
  <c r="W45" i="2"/>
  <c r="S48" i="2"/>
  <c r="P48" i="2"/>
  <c r="S41" i="2"/>
  <c r="P41" i="2"/>
  <c r="T44" i="2"/>
  <c r="Q44" i="2"/>
  <c r="S44" i="2"/>
  <c r="P44" i="2"/>
  <c r="T47" i="2"/>
  <c r="Q47" i="2"/>
  <c r="P36" i="2"/>
  <c r="V36" i="2"/>
  <c r="S47" i="2"/>
  <c r="P47" i="2"/>
  <c r="T41" i="2"/>
  <c r="Q41" i="2"/>
  <c r="S45" i="2"/>
  <c r="P45" i="2"/>
  <c r="V45" i="2"/>
  <c r="S43" i="2"/>
  <c r="P43" i="2"/>
  <c r="S27" i="2"/>
  <c r="V27" i="2"/>
  <c r="S42" i="2"/>
  <c r="P42" i="2"/>
  <c r="E99" i="20"/>
  <c r="E94" i="20"/>
  <c r="E102" i="20"/>
  <c r="D107" i="20"/>
  <c r="D99" i="20"/>
  <c r="D95" i="20"/>
  <c r="E111" i="20"/>
  <c r="E108" i="20"/>
  <c r="D110" i="20"/>
  <c r="E96" i="20"/>
  <c r="E103" i="20"/>
  <c r="E107" i="20"/>
  <c r="D106" i="20"/>
  <c r="D94" i="20"/>
  <c r="E112" i="20"/>
  <c r="D96" i="20"/>
  <c r="E97" i="20"/>
  <c r="J54" i="2"/>
  <c r="J57" i="2"/>
  <c r="S57" i="2" s="1"/>
  <c r="K55" i="2"/>
  <c r="K56" i="2"/>
  <c r="W56" i="2" s="1"/>
  <c r="S9" i="2"/>
  <c r="J52" i="2"/>
  <c r="S52" i="2" s="1"/>
  <c r="K53" i="2"/>
  <c r="T53" i="2" s="1"/>
  <c r="J61" i="2"/>
  <c r="J60" i="2"/>
  <c r="V60" i="2" s="1"/>
  <c r="K61" i="2"/>
  <c r="J53" i="2"/>
  <c r="K52" i="2"/>
  <c r="T52" i="2" s="1"/>
  <c r="T25" i="2"/>
  <c r="K57" i="2"/>
  <c r="K51" i="2"/>
  <c r="J51" i="2"/>
  <c r="S51" i="2" s="1"/>
  <c r="J55" i="2"/>
  <c r="J58" i="2"/>
  <c r="S58" i="2" s="1"/>
  <c r="K58" i="2"/>
  <c r="T58" i="2" s="1"/>
  <c r="K54" i="2"/>
  <c r="T54" i="2" s="1"/>
  <c r="J56" i="2"/>
  <c r="K60" i="2"/>
  <c r="T60" i="2" s="1"/>
  <c r="Q80" i="20"/>
  <c r="R80" i="20" s="1"/>
  <c r="M44" i="2"/>
  <c r="E88" i="20"/>
  <c r="Q86" i="20"/>
  <c r="R86" i="20" s="1"/>
  <c r="F42" i="20"/>
  <c r="H42" i="20"/>
  <c r="F84" i="20"/>
  <c r="H84" i="20"/>
  <c r="F44" i="20"/>
  <c r="H44" i="20"/>
  <c r="E45" i="20"/>
  <c r="G45" i="20" s="1"/>
  <c r="H41" i="20"/>
  <c r="F41" i="20"/>
  <c r="F43" i="20"/>
  <c r="H43" i="20"/>
  <c r="F19" i="20"/>
  <c r="H19" i="20"/>
  <c r="F63" i="20"/>
  <c r="H63" i="20"/>
  <c r="G84" i="20"/>
  <c r="Q84" i="20"/>
  <c r="R84" i="20" s="1"/>
  <c r="G19" i="20"/>
  <c r="Q19" i="20"/>
  <c r="R19" i="20" s="1"/>
  <c r="G41" i="20"/>
  <c r="Q41" i="20"/>
  <c r="G63" i="20"/>
  <c r="Q63" i="20"/>
  <c r="R63" i="20" s="1"/>
  <c r="E67" i="20"/>
  <c r="G67" i="20" s="1"/>
  <c r="Q5" i="20"/>
  <c r="R5" i="20" s="1"/>
  <c r="F112" i="20"/>
  <c r="E23" i="20"/>
  <c r="D88" i="20"/>
  <c r="D67" i="20"/>
  <c r="D45" i="20"/>
  <c r="Q7" i="20"/>
  <c r="R7" i="20" s="1"/>
  <c r="D23" i="20"/>
  <c r="F23" i="20" s="1"/>
  <c r="F64" i="20"/>
  <c r="H64" i="20"/>
  <c r="G42" i="20"/>
  <c r="Q42" i="20"/>
  <c r="Q43" i="20"/>
  <c r="G43" i="20"/>
  <c r="F66" i="20"/>
  <c r="H66" i="20"/>
  <c r="G86" i="20"/>
  <c r="H86" i="20"/>
  <c r="F86" i="20"/>
  <c r="F100" i="20"/>
  <c r="F85" i="20"/>
  <c r="H85" i="20"/>
  <c r="G85" i="20"/>
  <c r="Q85" i="20"/>
  <c r="R85" i="20" s="1"/>
  <c r="G87" i="20"/>
  <c r="Q87" i="20"/>
  <c r="R87" i="20" s="1"/>
  <c r="F87" i="20"/>
  <c r="H87" i="20"/>
  <c r="G66" i="20"/>
  <c r="Q66" i="20"/>
  <c r="R66" i="20" s="1"/>
  <c r="D102" i="20"/>
  <c r="Q65" i="20"/>
  <c r="R65" i="20" s="1"/>
  <c r="F65" i="20"/>
  <c r="H65" i="20"/>
  <c r="G44" i="20"/>
  <c r="Q44" i="20"/>
  <c r="G64" i="20"/>
  <c r="Q64" i="20"/>
  <c r="R64" i="20" s="1"/>
  <c r="F21" i="20"/>
  <c r="H21" i="20"/>
  <c r="G22" i="20"/>
  <c r="Q22" i="20"/>
  <c r="R22" i="20" s="1"/>
  <c r="G20" i="20"/>
  <c r="Q20" i="20"/>
  <c r="R20" i="20" s="1"/>
  <c r="F22" i="20"/>
  <c r="H22" i="20"/>
  <c r="Q21" i="20"/>
  <c r="R21" i="20" s="1"/>
  <c r="G21" i="20"/>
  <c r="H20" i="20"/>
  <c r="F20" i="20"/>
  <c r="Y102" i="20"/>
  <c r="L40" i="2"/>
  <c r="L46" i="2"/>
  <c r="R46" i="2" s="1"/>
  <c r="G74" i="20"/>
  <c r="Q74" i="20"/>
  <c r="R74" i="20" s="1"/>
  <c r="G40" i="20"/>
  <c r="Q40" i="20"/>
  <c r="G38" i="20"/>
  <c r="Q38" i="20"/>
  <c r="G80" i="20"/>
  <c r="G70" i="20"/>
  <c r="Q70" i="20"/>
  <c r="R70" i="20" s="1"/>
  <c r="G60" i="20"/>
  <c r="Q60" i="20"/>
  <c r="R60" i="20" s="1"/>
  <c r="G78" i="20"/>
  <c r="Q78" i="20"/>
  <c r="R78" i="20" s="1"/>
  <c r="Q18" i="20"/>
  <c r="R18" i="20" s="1"/>
  <c r="G18" i="20"/>
  <c r="L43" i="2"/>
  <c r="R43" i="2" s="1"/>
  <c r="H70" i="20"/>
  <c r="F70" i="20"/>
  <c r="F76" i="20"/>
  <c r="H76" i="20"/>
  <c r="G71" i="20"/>
  <c r="Q71" i="20"/>
  <c r="R71" i="20" s="1"/>
  <c r="H73" i="20"/>
  <c r="F73" i="20"/>
  <c r="F16" i="20"/>
  <c r="H16" i="20"/>
  <c r="F62" i="20"/>
  <c r="H62" i="20"/>
  <c r="H38" i="20"/>
  <c r="F38" i="20"/>
  <c r="L48" i="2"/>
  <c r="R48" i="2" s="1"/>
  <c r="L41" i="2"/>
  <c r="R41" i="2" s="1"/>
  <c r="G77" i="20"/>
  <c r="Q77" i="20"/>
  <c r="R77" i="20" s="1"/>
  <c r="G75" i="20"/>
  <c r="Q75" i="20"/>
  <c r="R75" i="20" s="1"/>
  <c r="H77" i="20"/>
  <c r="F77" i="20"/>
  <c r="G17" i="20"/>
  <c r="Q17" i="20"/>
  <c r="R17" i="20" s="1"/>
  <c r="F78" i="20"/>
  <c r="H78" i="20"/>
  <c r="F60" i="20"/>
  <c r="H60" i="20"/>
  <c r="F74" i="20"/>
  <c r="H74" i="20"/>
  <c r="F40" i="20"/>
  <c r="H40" i="20"/>
  <c r="L44" i="2"/>
  <c r="R44" i="2" s="1"/>
  <c r="Q62" i="20"/>
  <c r="R62" i="20" s="1"/>
  <c r="G62" i="20"/>
  <c r="G79" i="20"/>
  <c r="Q79" i="20"/>
  <c r="R79" i="20" s="1"/>
  <c r="F71" i="20"/>
  <c r="H71" i="20"/>
  <c r="G16" i="20"/>
  <c r="Q16" i="20"/>
  <c r="R16" i="20" s="1"/>
  <c r="F83" i="20"/>
  <c r="H83" i="20"/>
  <c r="L47" i="2"/>
  <c r="R47" i="2" s="1"/>
  <c r="H18" i="20"/>
  <c r="F18" i="20"/>
  <c r="H75" i="20"/>
  <c r="F75" i="20"/>
  <c r="Q39" i="20"/>
  <c r="F39" i="20"/>
  <c r="H39" i="20"/>
  <c r="F17" i="20"/>
  <c r="H17" i="20"/>
  <c r="G83" i="20"/>
  <c r="Q83" i="20"/>
  <c r="R83" i="20" s="1"/>
  <c r="L45" i="2"/>
  <c r="F72" i="20"/>
  <c r="H72" i="20"/>
  <c r="F79" i="20"/>
  <c r="H79" i="20"/>
  <c r="Q82" i="20"/>
  <c r="R82" i="20" s="1"/>
  <c r="G82" i="20"/>
  <c r="H82" i="20"/>
  <c r="F82" i="20"/>
  <c r="H61" i="20"/>
  <c r="F61" i="20"/>
  <c r="F80" i="20"/>
  <c r="H80" i="20"/>
  <c r="L42" i="2"/>
  <c r="R42" i="2" s="1"/>
  <c r="G73" i="20"/>
  <c r="Q73" i="20"/>
  <c r="R73" i="20" s="1"/>
  <c r="G61" i="20"/>
  <c r="Q61" i="20"/>
  <c r="R61" i="20" s="1"/>
  <c r="F81" i="20"/>
  <c r="H81" i="20"/>
  <c r="Q81" i="20"/>
  <c r="R81" i="20" s="1"/>
  <c r="G81" i="20"/>
  <c r="G76" i="20"/>
  <c r="Q76" i="20"/>
  <c r="R76" i="20" s="1"/>
  <c r="G72" i="20"/>
  <c r="Q72" i="20"/>
  <c r="R72" i="20" s="1"/>
  <c r="T10" i="2"/>
  <c r="T26" i="2"/>
  <c r="S11" i="2"/>
  <c r="J49" i="2"/>
  <c r="M49" i="2" s="1"/>
  <c r="T12" i="2"/>
  <c r="S26" i="2"/>
  <c r="T46" i="2"/>
  <c r="S10" i="2"/>
  <c r="T9" i="2"/>
  <c r="S12" i="2"/>
  <c r="T11" i="2"/>
  <c r="T48" i="2"/>
  <c r="T59" i="2"/>
  <c r="J29" i="2"/>
  <c r="M29" i="2" s="1"/>
  <c r="J38" i="2"/>
  <c r="J17" i="2"/>
  <c r="M17" i="2" s="1"/>
  <c r="AA63" i="2"/>
  <c r="K38" i="2"/>
  <c r="S31" i="2"/>
  <c r="T40" i="2"/>
  <c r="K49" i="2"/>
  <c r="N49" i="2" s="1"/>
  <c r="T8" i="2"/>
  <c r="K17" i="2"/>
  <c r="N17" i="2" s="1"/>
  <c r="S8" i="2"/>
  <c r="T19" i="2"/>
  <c r="K29" i="2"/>
  <c r="N29" i="2" s="1"/>
  <c r="Q34" i="20"/>
  <c r="G35" i="20"/>
  <c r="Q35" i="20"/>
  <c r="Y100" i="20"/>
  <c r="W101" i="20"/>
  <c r="Y98" i="20"/>
  <c r="W104" i="20"/>
  <c r="Y104" i="20"/>
  <c r="Y101" i="20"/>
  <c r="Y105" i="20"/>
  <c r="W105" i="20"/>
  <c r="W98" i="20"/>
  <c r="Y93" i="20"/>
  <c r="W100" i="20"/>
  <c r="W103" i="20"/>
  <c r="Y103" i="20"/>
  <c r="Y94" i="20"/>
  <c r="W94" i="20"/>
  <c r="Y96" i="20"/>
  <c r="W96" i="20"/>
  <c r="Y97" i="20"/>
  <c r="W102" i="20"/>
  <c r="Y95" i="20"/>
  <c r="W95" i="20"/>
  <c r="Y99" i="20"/>
  <c r="W99" i="20"/>
  <c r="M32" i="2"/>
  <c r="S32" i="2"/>
  <c r="S36" i="2"/>
  <c r="T13" i="2"/>
  <c r="G6" i="20"/>
  <c r="Q6" i="20"/>
  <c r="R6" i="20" s="1"/>
  <c r="G9" i="20"/>
  <c r="Q9" i="20"/>
  <c r="R9" i="20" s="1"/>
  <c r="F37" i="20"/>
  <c r="H37" i="20"/>
  <c r="Q53" i="20"/>
  <c r="R53" i="20" s="1"/>
  <c r="F53" i="20"/>
  <c r="H53" i="20"/>
  <c r="H6" i="20"/>
  <c r="F6" i="20"/>
  <c r="F58" i="20"/>
  <c r="H58" i="20"/>
  <c r="H33" i="20"/>
  <c r="F33" i="20"/>
  <c r="N20" i="2"/>
  <c r="T20" i="2"/>
  <c r="M19" i="2"/>
  <c r="S19" i="2"/>
  <c r="W37" i="2"/>
  <c r="T37" i="2"/>
  <c r="M33" i="2"/>
  <c r="S33" i="2"/>
  <c r="W27" i="2"/>
  <c r="T27" i="2"/>
  <c r="N43" i="2"/>
  <c r="T43" i="2"/>
  <c r="P14" i="2"/>
  <c r="S14" i="2"/>
  <c r="M25" i="2"/>
  <c r="S25" i="2"/>
  <c r="M21" i="2"/>
  <c r="S21" i="2"/>
  <c r="M34" i="2"/>
  <c r="S34" i="2"/>
  <c r="N35" i="2"/>
  <c r="T35" i="2"/>
  <c r="Q32" i="20"/>
  <c r="G32" i="20"/>
  <c r="F15" i="20"/>
  <c r="H15" i="20"/>
  <c r="H57" i="20"/>
  <c r="F57" i="20"/>
  <c r="G56" i="20"/>
  <c r="Q56" i="20"/>
  <c r="R56" i="20" s="1"/>
  <c r="Q28" i="20"/>
  <c r="G28" i="20"/>
  <c r="G7" i="20"/>
  <c r="H35" i="20"/>
  <c r="F35" i="20"/>
  <c r="D103" i="20"/>
  <c r="P15" i="2"/>
  <c r="S15" i="2"/>
  <c r="Q16" i="2"/>
  <c r="T16" i="2"/>
  <c r="N31" i="2"/>
  <c r="T31" i="2"/>
  <c r="V28" i="2"/>
  <c r="S28" i="2"/>
  <c r="Q14" i="2"/>
  <c r="T14" i="2"/>
  <c r="W36" i="2"/>
  <c r="T36" i="2"/>
  <c r="N32" i="2"/>
  <c r="T32" i="2"/>
  <c r="F56" i="20"/>
  <c r="H56" i="20"/>
  <c r="F28" i="20"/>
  <c r="H28" i="20"/>
  <c r="H7" i="20"/>
  <c r="F7" i="20"/>
  <c r="H26" i="20"/>
  <c r="F26" i="20"/>
  <c r="F14" i="20"/>
  <c r="H14" i="20"/>
  <c r="H8" i="20"/>
  <c r="F8" i="20"/>
  <c r="V37" i="2"/>
  <c r="S37" i="2"/>
  <c r="N42" i="2"/>
  <c r="T42" i="2"/>
  <c r="P16" i="2"/>
  <c r="S16" i="2"/>
  <c r="N34" i="2"/>
  <c r="T34" i="2"/>
  <c r="Q15" i="2"/>
  <c r="T15" i="2"/>
  <c r="S13" i="2"/>
  <c r="N33" i="2"/>
  <c r="T33" i="2"/>
  <c r="M35" i="2"/>
  <c r="S35" i="2"/>
  <c r="N45" i="2"/>
  <c r="T45" i="2"/>
  <c r="H30" i="20"/>
  <c r="F30" i="20"/>
  <c r="Q31" i="20"/>
  <c r="G31" i="20"/>
  <c r="H12" i="20"/>
  <c r="F12" i="20"/>
  <c r="Q12" i="20"/>
  <c r="R12" i="20" s="1"/>
  <c r="G12" i="20"/>
  <c r="F13" i="20"/>
  <c r="H13" i="20"/>
  <c r="F27" i="20"/>
  <c r="H27" i="20"/>
  <c r="G34" i="20"/>
  <c r="H59" i="20"/>
  <c r="F59" i="20"/>
  <c r="G5" i="20"/>
  <c r="H32" i="20"/>
  <c r="F32" i="20"/>
  <c r="G57" i="20"/>
  <c r="Q57" i="20"/>
  <c r="R57" i="20" s="1"/>
  <c r="F11" i="20"/>
  <c r="H11" i="20"/>
  <c r="G36" i="20"/>
  <c r="Q36" i="20"/>
  <c r="D105" i="20"/>
  <c r="F36" i="20"/>
  <c r="H36" i="20"/>
  <c r="Q13" i="20"/>
  <c r="R13" i="20" s="1"/>
  <c r="G13" i="20"/>
  <c r="Q27" i="20"/>
  <c r="G27" i="20"/>
  <c r="F5" i="20"/>
  <c r="H5" i="20"/>
  <c r="Q59" i="20"/>
  <c r="R59" i="20" s="1"/>
  <c r="G59" i="20"/>
  <c r="F31" i="20"/>
  <c r="H31" i="20"/>
  <c r="Q33" i="20"/>
  <c r="G33" i="20"/>
  <c r="Q11" i="20"/>
  <c r="R11" i="20" s="1"/>
  <c r="G11" i="20"/>
  <c r="G15" i="20"/>
  <c r="Q15" i="20"/>
  <c r="R15" i="20" s="1"/>
  <c r="G58" i="20"/>
  <c r="Q58" i="20"/>
  <c r="R58" i="20" s="1"/>
  <c r="G26" i="20"/>
  <c r="G14" i="20"/>
  <c r="Q14" i="20"/>
  <c r="R14" i="20" s="1"/>
  <c r="H55" i="20"/>
  <c r="Q55" i="20"/>
  <c r="R55" i="20" s="1"/>
  <c r="G55" i="20"/>
  <c r="G37" i="20"/>
  <c r="Q37" i="20"/>
  <c r="Q51" i="20"/>
  <c r="R51" i="20" s="1"/>
  <c r="G51" i="20"/>
  <c r="G29" i="20"/>
  <c r="Q29" i="20"/>
  <c r="Q8" i="20"/>
  <c r="R8" i="20" s="1"/>
  <c r="G8" i="20"/>
  <c r="F9" i="20"/>
  <c r="H9" i="20"/>
  <c r="Q54" i="20"/>
  <c r="R54" i="20" s="1"/>
  <c r="H54" i="20"/>
  <c r="F54" i="20"/>
  <c r="H51" i="20"/>
  <c r="F51" i="20"/>
  <c r="G30" i="20"/>
  <c r="Q30" i="20"/>
  <c r="H29" i="20"/>
  <c r="F29" i="20"/>
  <c r="H34" i="20"/>
  <c r="F34" i="20"/>
  <c r="Q52" i="20"/>
  <c r="R52" i="20" s="1"/>
  <c r="H52" i="20"/>
  <c r="F52" i="20"/>
  <c r="W40" i="2"/>
  <c r="N9" i="2"/>
  <c r="P11" i="2"/>
  <c r="N46" i="2"/>
  <c r="M36" i="2"/>
  <c r="N37" i="2"/>
  <c r="N48" i="2"/>
  <c r="M37" i="2"/>
  <c r="M26" i="2"/>
  <c r="Q11" i="2"/>
  <c r="P9" i="2"/>
  <c r="M48" i="2"/>
  <c r="Q10" i="2"/>
  <c r="N36" i="2"/>
  <c r="P10" i="2"/>
  <c r="Q9" i="2"/>
  <c r="Q12" i="2"/>
  <c r="P12" i="2"/>
  <c r="M11" i="2"/>
  <c r="L8" i="2"/>
  <c r="W42" i="2"/>
  <c r="P13" i="2"/>
  <c r="V40" i="2"/>
  <c r="Q13" i="2"/>
  <c r="N14" i="8"/>
  <c r="Q14" i="8"/>
  <c r="T14" i="8"/>
  <c r="S13" i="9"/>
  <c r="P13" i="9"/>
  <c r="M13" i="9"/>
  <c r="L13" i="9"/>
  <c r="T42" i="9"/>
  <c r="Q42" i="9"/>
  <c r="N42" i="9"/>
  <c r="Q7" i="9"/>
  <c r="T7" i="9"/>
  <c r="N7" i="9"/>
  <c r="K16" i="9"/>
  <c r="N25" i="9"/>
  <c r="T25" i="9"/>
  <c r="Q25" i="9"/>
  <c r="Q23" i="9"/>
  <c r="N23" i="9"/>
  <c r="T23" i="9"/>
  <c r="T41" i="9"/>
  <c r="N41" i="9"/>
  <c r="Q41" i="9"/>
  <c r="Q44" i="9"/>
  <c r="T44" i="9"/>
  <c r="N44" i="9"/>
  <c r="M29" i="9"/>
  <c r="L29" i="9"/>
  <c r="P29" i="9"/>
  <c r="S29" i="9"/>
  <c r="J45" i="8"/>
  <c r="L38" i="8"/>
  <c r="M38" i="8"/>
  <c r="P38" i="8"/>
  <c r="S38" i="8"/>
  <c r="Q30" i="8"/>
  <c r="N30" i="8"/>
  <c r="T30" i="8"/>
  <c r="T29" i="9"/>
  <c r="Q29" i="9"/>
  <c r="N29" i="9"/>
  <c r="P21" i="8"/>
  <c r="L21" i="8"/>
  <c r="S21" i="8"/>
  <c r="M21" i="8"/>
  <c r="Q8" i="9"/>
  <c r="T8" i="9"/>
  <c r="N8" i="9"/>
  <c r="S10" i="8"/>
  <c r="L10" i="8"/>
  <c r="P10" i="8"/>
  <c r="M10" i="8"/>
  <c r="M25" i="9"/>
  <c r="L25" i="9"/>
  <c r="S25" i="9"/>
  <c r="P25" i="9"/>
  <c r="P36" i="8"/>
  <c r="M36" i="8"/>
  <c r="L36" i="8"/>
  <c r="S36" i="8"/>
  <c r="M42" i="8"/>
  <c r="P42" i="8"/>
  <c r="L42" i="8"/>
  <c r="S42" i="8"/>
  <c r="N38" i="9"/>
  <c r="T38" i="9"/>
  <c r="Q38" i="9"/>
  <c r="P40" i="8"/>
  <c r="S40" i="8"/>
  <c r="L40" i="8"/>
  <c r="M40" i="8"/>
  <c r="Q44" i="8"/>
  <c r="N44" i="8"/>
  <c r="T44" i="8"/>
  <c r="P31" i="9"/>
  <c r="S31" i="9"/>
  <c r="L31" i="9"/>
  <c r="M31" i="9"/>
  <c r="T37" i="9"/>
  <c r="Q37" i="9"/>
  <c r="N37" i="9"/>
  <c r="N9" i="9"/>
  <c r="T9" i="9"/>
  <c r="L9" i="9"/>
  <c r="Q9" i="9"/>
  <c r="T37" i="8"/>
  <c r="Q37" i="8"/>
  <c r="N37" i="8"/>
  <c r="L28" i="9"/>
  <c r="S28" i="9"/>
  <c r="M28" i="9"/>
  <c r="P28" i="9"/>
  <c r="M14" i="9"/>
  <c r="L14" i="9"/>
  <c r="S14" i="9"/>
  <c r="P14" i="9"/>
  <c r="T20" i="8"/>
  <c r="Q20" i="8"/>
  <c r="N20" i="8"/>
  <c r="T28" i="9"/>
  <c r="Q28" i="9"/>
  <c r="N28" i="9"/>
  <c r="Q31" i="9"/>
  <c r="N31" i="9"/>
  <c r="T31" i="9"/>
  <c r="L32" i="9"/>
  <c r="M32" i="9"/>
  <c r="S32" i="9"/>
  <c r="P32" i="9"/>
  <c r="L32" i="8"/>
  <c r="S32" i="8"/>
  <c r="M32" i="8"/>
  <c r="P32" i="8"/>
  <c r="S20" i="9"/>
  <c r="M20" i="9"/>
  <c r="L20" i="9"/>
  <c r="P20" i="9"/>
  <c r="L33" i="9"/>
  <c r="P33" i="9"/>
  <c r="M33" i="9"/>
  <c r="L30" i="8"/>
  <c r="S30" i="8"/>
  <c r="P30" i="8"/>
  <c r="M30" i="8"/>
  <c r="N18" i="9"/>
  <c r="T18" i="9"/>
  <c r="Q18" i="9"/>
  <c r="N12" i="9"/>
  <c r="Q12" i="9"/>
  <c r="N42" i="8"/>
  <c r="T42" i="8"/>
  <c r="Q42" i="8"/>
  <c r="N43" i="9"/>
  <c r="Q43" i="9"/>
  <c r="T43" i="9"/>
  <c r="N11" i="9"/>
  <c r="T11" i="9"/>
  <c r="Q11" i="9"/>
  <c r="N12" i="8"/>
  <c r="Q12" i="8"/>
  <c r="M38" i="9"/>
  <c r="L38" i="9"/>
  <c r="P38" i="9"/>
  <c r="S38" i="9"/>
  <c r="L25" i="8"/>
  <c r="S25" i="8"/>
  <c r="P25" i="8"/>
  <c r="M25" i="8"/>
  <c r="N22" i="9"/>
  <c r="Q22" i="9"/>
  <c r="T22" i="9"/>
  <c r="M23" i="9"/>
  <c r="S23" i="9"/>
  <c r="P23" i="9"/>
  <c r="L23" i="9"/>
  <c r="L24" i="8"/>
  <c r="M24" i="8"/>
  <c r="S24" i="8"/>
  <c r="P24" i="8"/>
  <c r="T24" i="9"/>
  <c r="Q24" i="9"/>
  <c r="N24" i="9"/>
  <c r="P23" i="8"/>
  <c r="M23" i="8"/>
  <c r="L23" i="8"/>
  <c r="S23" i="8"/>
  <c r="Q34" i="9"/>
  <c r="N34" i="9"/>
  <c r="K27" i="9"/>
  <c r="N17" i="9"/>
  <c r="T17" i="9"/>
  <c r="Q17" i="9"/>
  <c r="Q13" i="8"/>
  <c r="T13" i="8"/>
  <c r="N13" i="8"/>
  <c r="N30" i="9"/>
  <c r="T30" i="9"/>
  <c r="Q30" i="9"/>
  <c r="K35" i="9"/>
  <c r="N33" i="9"/>
  <c r="Q33" i="9"/>
  <c r="M42" i="9"/>
  <c r="P42" i="9"/>
  <c r="L42" i="9"/>
  <c r="S42" i="9"/>
  <c r="P33" i="8"/>
  <c r="M33" i="8"/>
  <c r="L33" i="8"/>
  <c r="L22" i="9"/>
  <c r="P22" i="9"/>
  <c r="S22" i="9"/>
  <c r="M22" i="9"/>
  <c r="N26" i="9"/>
  <c r="Q26" i="9"/>
  <c r="T26" i="9"/>
  <c r="P14" i="8"/>
  <c r="S14" i="8"/>
  <c r="M14" i="8"/>
  <c r="L14" i="8"/>
  <c r="L31" i="8"/>
  <c r="M31" i="8"/>
  <c r="P31" i="8"/>
  <c r="S31" i="8"/>
  <c r="L37" i="9"/>
  <c r="M37" i="9"/>
  <c r="S37" i="9"/>
  <c r="P37" i="9"/>
  <c r="P34" i="8"/>
  <c r="M34" i="8"/>
  <c r="L34" i="8"/>
  <c r="P12" i="8"/>
  <c r="M12" i="8"/>
  <c r="L12" i="8"/>
  <c r="Q36" i="8"/>
  <c r="N36" i="8"/>
  <c r="T36" i="8"/>
  <c r="K45" i="8"/>
  <c r="Q10" i="8"/>
  <c r="T10" i="8"/>
  <c r="N10" i="8"/>
  <c r="T32" i="9"/>
  <c r="N32" i="9"/>
  <c r="Q32" i="9"/>
  <c r="T32" i="8"/>
  <c r="N32" i="8"/>
  <c r="Q32" i="8"/>
  <c r="N33" i="8"/>
  <c r="Q33" i="8"/>
  <c r="N21" i="9"/>
  <c r="T21" i="9"/>
  <c r="Q21" i="9"/>
  <c r="T25" i="8"/>
  <c r="Q25" i="8"/>
  <c r="N25" i="8"/>
  <c r="M12" i="9"/>
  <c r="L12" i="9"/>
  <c r="P12" i="9"/>
  <c r="P39" i="8"/>
  <c r="M39" i="8"/>
  <c r="L39" i="8"/>
  <c r="S39" i="8"/>
  <c r="P43" i="9"/>
  <c r="M43" i="9"/>
  <c r="S43" i="9"/>
  <c r="L43" i="9"/>
  <c r="P11" i="8"/>
  <c r="M11" i="8"/>
  <c r="L11" i="8"/>
  <c r="S11" i="8"/>
  <c r="P26" i="8"/>
  <c r="M26" i="8"/>
  <c r="L26" i="8"/>
  <c r="S26" i="8"/>
  <c r="P8" i="9"/>
  <c r="L8" i="9"/>
  <c r="S8" i="9"/>
  <c r="M8" i="9"/>
  <c r="J35" i="8"/>
  <c r="P29" i="8"/>
  <c r="L29" i="8"/>
  <c r="S29" i="8"/>
  <c r="M29" i="8"/>
  <c r="T43" i="8"/>
  <c r="Q43" i="8"/>
  <c r="N43" i="8"/>
  <c r="T22" i="8"/>
  <c r="Q22" i="8"/>
  <c r="N22" i="8"/>
  <c r="S13" i="8"/>
  <c r="P13" i="8"/>
  <c r="M13" i="8"/>
  <c r="L13" i="8"/>
  <c r="L41" i="9"/>
  <c r="M41" i="9"/>
  <c r="S41" i="9"/>
  <c r="P41" i="9"/>
  <c r="L28" i="8"/>
  <c r="S28" i="8"/>
  <c r="M28" i="8"/>
  <c r="P28" i="8"/>
  <c r="T28" i="8"/>
  <c r="K35" i="8"/>
  <c r="Q28" i="8"/>
  <c r="N28" i="8"/>
  <c r="L37" i="8"/>
  <c r="M37" i="8"/>
  <c r="P37" i="8"/>
  <c r="S37" i="8"/>
  <c r="Q19" i="8"/>
  <c r="N19" i="8"/>
  <c r="T19" i="8"/>
  <c r="M36" i="9"/>
  <c r="P36" i="9"/>
  <c r="S36" i="9"/>
  <c r="L36" i="9"/>
  <c r="M19" i="9"/>
  <c r="S19" i="9"/>
  <c r="P19" i="9"/>
  <c r="L19" i="9"/>
  <c r="L8" i="8"/>
  <c r="S8" i="8"/>
  <c r="P8" i="8"/>
  <c r="M8" i="8"/>
  <c r="M17" i="8"/>
  <c r="L17" i="8"/>
  <c r="J27" i="8"/>
  <c r="P17" i="8"/>
  <c r="S17" i="8"/>
  <c r="P43" i="8"/>
  <c r="S43" i="8"/>
  <c r="M43" i="8"/>
  <c r="L43" i="8"/>
  <c r="S44" i="8"/>
  <c r="M44" i="8"/>
  <c r="L44" i="8"/>
  <c r="P44" i="8"/>
  <c r="T8" i="8"/>
  <c r="Q8" i="8"/>
  <c r="N8" i="8"/>
  <c r="S7" i="8"/>
  <c r="J16" i="8"/>
  <c r="P7" i="8"/>
  <c r="M7" i="8"/>
  <c r="L7" i="8"/>
  <c r="J35" i="9"/>
  <c r="P30" i="9"/>
  <c r="M30" i="9"/>
  <c r="L30" i="9"/>
  <c r="S30" i="9"/>
  <c r="P18" i="9"/>
  <c r="L18" i="9"/>
  <c r="S18" i="9"/>
  <c r="M18" i="9"/>
  <c r="T17" i="8"/>
  <c r="K27" i="8"/>
  <c r="Q17" i="8"/>
  <c r="N17" i="8"/>
  <c r="P26" i="9"/>
  <c r="L26" i="9"/>
  <c r="S26" i="9"/>
  <c r="M26" i="9"/>
  <c r="P19" i="8"/>
  <c r="S19" i="8"/>
  <c r="M19" i="8"/>
  <c r="L19" i="8"/>
  <c r="Q34" i="8"/>
  <c r="N34" i="8"/>
  <c r="P18" i="8"/>
  <c r="M18" i="8"/>
  <c r="L18" i="8"/>
  <c r="S18" i="8"/>
  <c r="M22" i="8"/>
  <c r="P22" i="8"/>
  <c r="S22" i="8"/>
  <c r="L22" i="8"/>
  <c r="T38" i="8"/>
  <c r="Q38" i="8"/>
  <c r="N38" i="8"/>
  <c r="J45" i="9"/>
  <c r="P39" i="9"/>
  <c r="M39" i="9"/>
  <c r="L39" i="9"/>
  <c r="S39" i="9"/>
  <c r="Q40" i="8"/>
  <c r="T40" i="8"/>
  <c r="N40" i="8"/>
  <c r="T41" i="8"/>
  <c r="Q41" i="8"/>
  <c r="N41" i="8"/>
  <c r="Q10" i="9"/>
  <c r="T10" i="9"/>
  <c r="N10" i="9"/>
  <c r="Q23" i="8"/>
  <c r="N23" i="8"/>
  <c r="T23" i="8"/>
  <c r="M40" i="9"/>
  <c r="P40" i="9"/>
  <c r="S40" i="9"/>
  <c r="L40" i="9"/>
  <c r="P34" i="9"/>
  <c r="L34" i="9"/>
  <c r="M34" i="9"/>
  <c r="Q26" i="8"/>
  <c r="T26" i="8"/>
  <c r="N26" i="8"/>
  <c r="N11" i="8"/>
  <c r="T11" i="8"/>
  <c r="Q11" i="8"/>
  <c r="T13" i="9"/>
  <c r="N13" i="9"/>
  <c r="Q13" i="9"/>
  <c r="N7" i="8"/>
  <c r="K16" i="8"/>
  <c r="Q7" i="8"/>
  <c r="T7" i="8"/>
  <c r="L11" i="9"/>
  <c r="M11" i="9"/>
  <c r="S11" i="9"/>
  <c r="P11" i="9"/>
  <c r="Q21" i="8"/>
  <c r="N21" i="8"/>
  <c r="T21" i="8"/>
  <c r="S15" i="8"/>
  <c r="P15" i="8"/>
  <c r="L15" i="8"/>
  <c r="M15" i="8"/>
  <c r="N29" i="8"/>
  <c r="Q29" i="8"/>
  <c r="T29" i="8"/>
  <c r="S21" i="9"/>
  <c r="P21" i="9"/>
  <c r="L21" i="9"/>
  <c r="M21" i="9"/>
  <c r="L41" i="8"/>
  <c r="M41" i="8"/>
  <c r="S41" i="8"/>
  <c r="P41" i="8"/>
  <c r="P10" i="9"/>
  <c r="S10" i="9"/>
  <c r="M10" i="9"/>
  <c r="L10" i="9"/>
  <c r="Q15" i="9"/>
  <c r="N15" i="9"/>
  <c r="T15" i="9"/>
  <c r="T24" i="8"/>
  <c r="N24" i="8"/>
  <c r="Q24" i="8"/>
  <c r="P44" i="9"/>
  <c r="S44" i="9"/>
  <c r="L44" i="9"/>
  <c r="M44" i="9"/>
  <c r="K45" i="9"/>
  <c r="T36" i="9"/>
  <c r="Q36" i="9"/>
  <c r="N36" i="9"/>
  <c r="T14" i="9"/>
  <c r="Q14" i="9"/>
  <c r="N14" i="9"/>
  <c r="T39" i="8"/>
  <c r="N39" i="8"/>
  <c r="Q39" i="8"/>
  <c r="L7" i="9"/>
  <c r="P7" i="9"/>
  <c r="M7" i="9"/>
  <c r="S7" i="9"/>
  <c r="J16" i="9"/>
  <c r="Q39" i="9"/>
  <c r="N39" i="9"/>
  <c r="T39" i="9"/>
  <c r="Q18" i="8"/>
  <c r="N18" i="8"/>
  <c r="T18" i="8"/>
  <c r="L17" i="9"/>
  <c r="P17" i="9"/>
  <c r="M17" i="9"/>
  <c r="S17" i="9"/>
  <c r="J27" i="9"/>
  <c r="Q15" i="8"/>
  <c r="N15" i="8"/>
  <c r="T15" i="8"/>
  <c r="T20" i="9"/>
  <c r="Q20" i="9"/>
  <c r="N20" i="9"/>
  <c r="N9" i="8"/>
  <c r="T9" i="8"/>
  <c r="Q9" i="8"/>
  <c r="L9" i="8"/>
  <c r="M15" i="9"/>
  <c r="P15" i="9"/>
  <c r="S15" i="9"/>
  <c r="L15" i="9"/>
  <c r="N19" i="9"/>
  <c r="T19" i="9"/>
  <c r="Q19" i="9"/>
  <c r="L24" i="9"/>
  <c r="M24" i="9"/>
  <c r="S24" i="9"/>
  <c r="P24" i="9"/>
  <c r="Q31" i="8"/>
  <c r="T31" i="8"/>
  <c r="N31" i="8"/>
  <c r="L20" i="8"/>
  <c r="M20" i="8"/>
  <c r="S20" i="8"/>
  <c r="P20" i="8"/>
  <c r="N40" i="9"/>
  <c r="T40" i="9"/>
  <c r="Q40" i="9"/>
  <c r="N28" i="2"/>
  <c r="W28" i="2"/>
  <c r="N27" i="2"/>
  <c r="M27" i="2"/>
  <c r="M8" i="2"/>
  <c r="P8" i="2"/>
  <c r="V47" i="2"/>
  <c r="M47" i="2"/>
  <c r="Q26" i="2"/>
  <c r="N26" i="2"/>
  <c r="W44" i="2"/>
  <c r="N44" i="2"/>
  <c r="Q19" i="2"/>
  <c r="N19" i="2"/>
  <c r="P24" i="2"/>
  <c r="M24" i="2"/>
  <c r="M41" i="2"/>
  <c r="M45" i="2"/>
  <c r="P22" i="2"/>
  <c r="M22" i="2"/>
  <c r="P23" i="2"/>
  <c r="M23" i="2"/>
  <c r="Q23" i="2"/>
  <c r="N23" i="2"/>
  <c r="P28" i="2"/>
  <c r="M28" i="2"/>
  <c r="Q25" i="2"/>
  <c r="N25" i="2"/>
  <c r="P20" i="2"/>
  <c r="M20" i="2"/>
  <c r="N47" i="2"/>
  <c r="V43" i="2"/>
  <c r="M43" i="2"/>
  <c r="N40" i="2"/>
  <c r="M42" i="2"/>
  <c r="Q8" i="2"/>
  <c r="N8" i="2"/>
  <c r="Q21" i="2"/>
  <c r="N21" i="2"/>
  <c r="N41" i="2"/>
  <c r="J39" i="2"/>
  <c r="S39" i="2" s="1"/>
  <c r="M46" i="2"/>
  <c r="Q24" i="2"/>
  <c r="N24" i="2"/>
  <c r="Q22" i="2"/>
  <c r="N22" i="2"/>
  <c r="W43" i="2"/>
  <c r="V46" i="2"/>
  <c r="N11" i="2"/>
  <c r="V42" i="2"/>
  <c r="M16" i="2"/>
  <c r="J50" i="2"/>
  <c r="S50" i="2" s="1"/>
  <c r="V48" i="2"/>
  <c r="V44" i="2"/>
  <c r="W46" i="2"/>
  <c r="V41" i="2"/>
  <c r="W48" i="2"/>
  <c r="W47" i="2"/>
  <c r="Q36" i="2"/>
  <c r="L32" i="2"/>
  <c r="U32" i="2" s="1"/>
  <c r="P32" i="2"/>
  <c r="V32" i="2"/>
  <c r="Q37" i="2"/>
  <c r="L31" i="2"/>
  <c r="P31" i="2"/>
  <c r="V31" i="2"/>
  <c r="Q33" i="2"/>
  <c r="W33" i="2"/>
  <c r="K39" i="2"/>
  <c r="T39" i="2" s="1"/>
  <c r="Q31" i="2"/>
  <c r="W31" i="2"/>
  <c r="L35" i="2"/>
  <c r="U35" i="2" s="1"/>
  <c r="P35" i="2"/>
  <c r="V35" i="2"/>
  <c r="L37" i="2"/>
  <c r="P37" i="2"/>
  <c r="L34" i="2"/>
  <c r="U34" i="2" s="1"/>
  <c r="Q34" i="2"/>
  <c r="W34" i="2"/>
  <c r="P19" i="2"/>
  <c r="J30" i="2"/>
  <c r="P34" i="2"/>
  <c r="V34" i="2"/>
  <c r="W41" i="2"/>
  <c r="L36" i="2"/>
  <c r="Q35" i="2"/>
  <c r="W35" i="2"/>
  <c r="Q32" i="2"/>
  <c r="W32" i="2"/>
  <c r="K50" i="2"/>
  <c r="T50" i="2" s="1"/>
  <c r="P33" i="2"/>
  <c r="L33" i="2"/>
  <c r="U33" i="2" s="1"/>
  <c r="V33" i="2"/>
  <c r="Q28" i="2"/>
  <c r="P27" i="2"/>
  <c r="Q27" i="2"/>
  <c r="N13" i="2"/>
  <c r="P25" i="2"/>
  <c r="L20" i="2"/>
  <c r="Q20" i="2"/>
  <c r="L21" i="2"/>
  <c r="P21" i="2"/>
  <c r="P26" i="2"/>
  <c r="L11" i="2"/>
  <c r="U11" i="2" s="1"/>
  <c r="M12" i="2"/>
  <c r="M10" i="2"/>
  <c r="N10" i="2"/>
  <c r="M15" i="2"/>
  <c r="L25" i="2"/>
  <c r="L10" i="2"/>
  <c r="U10" i="2" s="1"/>
  <c r="L14" i="2"/>
  <c r="L13" i="2"/>
  <c r="L28" i="2"/>
  <c r="N14" i="2"/>
  <c r="L26" i="2"/>
  <c r="U26" i="2" s="1"/>
  <c r="L22" i="2"/>
  <c r="U22" i="2" s="1"/>
  <c r="L9" i="2"/>
  <c r="U9" i="2" s="1"/>
  <c r="V11" i="2"/>
  <c r="J18" i="2"/>
  <c r="M18" i="2" s="1"/>
  <c r="W22" i="2"/>
  <c r="V25" i="2"/>
  <c r="V9" i="2"/>
  <c r="M9" i="2"/>
  <c r="W26" i="2"/>
  <c r="V23" i="2"/>
  <c r="W23" i="2"/>
  <c r="W25" i="2"/>
  <c r="V20" i="2"/>
  <c r="V14" i="2"/>
  <c r="M14" i="2"/>
  <c r="L16" i="2"/>
  <c r="U16" i="2" s="1"/>
  <c r="V16" i="2"/>
  <c r="W12" i="2"/>
  <c r="N12" i="2"/>
  <c r="W16" i="2"/>
  <c r="N16" i="2"/>
  <c r="W19" i="2"/>
  <c r="M13" i="2"/>
  <c r="L27" i="2"/>
  <c r="K30" i="2"/>
  <c r="T30" i="2" s="1"/>
  <c r="V15" i="2"/>
  <c r="L15" i="2"/>
  <c r="V12" i="2"/>
  <c r="W11" i="2"/>
  <c r="V19" i="2"/>
  <c r="W15" i="2"/>
  <c r="N15" i="2"/>
  <c r="V22" i="2"/>
  <c r="L12" i="2"/>
  <c r="U12" i="2" s="1"/>
  <c r="L23" i="2"/>
  <c r="U23" i="2" s="1"/>
  <c r="K18" i="2"/>
  <c r="T18" i="2" s="1"/>
  <c r="W9" i="2"/>
  <c r="W8" i="2"/>
  <c r="W20" i="2"/>
  <c r="V21" i="2"/>
  <c r="W21" i="2"/>
  <c r="V26" i="2"/>
  <c r="L24" i="2"/>
  <c r="L19" i="2"/>
  <c r="V10" i="2"/>
  <c r="W10" i="2"/>
  <c r="W14" i="2"/>
  <c r="V8" i="2"/>
  <c r="D113" i="20" l="1"/>
  <c r="R24" i="2"/>
  <c r="X24" i="2"/>
  <c r="S56" i="2"/>
  <c r="V56" i="2"/>
  <c r="R13" i="2"/>
  <c r="X13" i="2"/>
  <c r="O40" i="2"/>
  <c r="R40" i="2"/>
  <c r="X45" i="2"/>
  <c r="R45" i="2"/>
  <c r="H111" i="20"/>
  <c r="F45" i="20"/>
  <c r="Q45" i="20"/>
  <c r="R45" i="20" s="1"/>
  <c r="H112" i="20"/>
  <c r="L18" i="2"/>
  <c r="O18" i="2" s="1"/>
  <c r="E113" i="20"/>
  <c r="G110" i="20"/>
  <c r="Q110" i="20"/>
  <c r="R110" i="20" s="1"/>
  <c r="H110" i="20"/>
  <c r="F110" i="20"/>
  <c r="G111" i="20"/>
  <c r="Q111" i="20"/>
  <c r="R111" i="20" s="1"/>
  <c r="Q112" i="20"/>
  <c r="R112" i="20" s="1"/>
  <c r="G112" i="20"/>
  <c r="U47" i="2"/>
  <c r="U45" i="2"/>
  <c r="U46" i="2"/>
  <c r="U40" i="2"/>
  <c r="U42" i="2"/>
  <c r="U44" i="2"/>
  <c r="U41" i="2"/>
  <c r="U48" i="2"/>
  <c r="U43" i="2"/>
  <c r="Q23" i="20"/>
  <c r="R23" i="20" s="1"/>
  <c r="X42" i="2"/>
  <c r="L51" i="2"/>
  <c r="L60" i="2"/>
  <c r="U60" i="2" s="1"/>
  <c r="L53" i="2"/>
  <c r="U53" i="2" s="1"/>
  <c r="F108" i="20"/>
  <c r="H108" i="20"/>
  <c r="G108" i="20"/>
  <c r="Q108" i="20"/>
  <c r="R108" i="20" s="1"/>
  <c r="F88" i="20"/>
  <c r="H88" i="20"/>
  <c r="AA79" i="20"/>
  <c r="AA80" i="20" s="1"/>
  <c r="G109" i="20"/>
  <c r="Q109" i="20"/>
  <c r="R109" i="20" s="1"/>
  <c r="G88" i="20"/>
  <c r="Q88" i="20"/>
  <c r="R88" i="20" s="1"/>
  <c r="F107" i="20"/>
  <c r="H107" i="20"/>
  <c r="L49" i="2"/>
  <c r="O49" i="2" s="1"/>
  <c r="L56" i="2"/>
  <c r="H109" i="20"/>
  <c r="F109" i="20"/>
  <c r="G107" i="20"/>
  <c r="Q107" i="20"/>
  <c r="R107" i="20" s="1"/>
  <c r="S53" i="2"/>
  <c r="L57" i="2"/>
  <c r="U57" i="2" s="1"/>
  <c r="L54" i="2"/>
  <c r="U54" i="2" s="1"/>
  <c r="L59" i="2"/>
  <c r="S54" i="2"/>
  <c r="L61" i="2"/>
  <c r="U61" i="2" s="1"/>
  <c r="L55" i="2"/>
  <c r="U55" i="2" s="1"/>
  <c r="L52" i="2"/>
  <c r="U52" i="2" s="1"/>
  <c r="L58" i="2"/>
  <c r="H67" i="20"/>
  <c r="K63" i="2"/>
  <c r="J63" i="2"/>
  <c r="M63" i="2" s="1"/>
  <c r="J62" i="2"/>
  <c r="H45" i="20"/>
  <c r="H23" i="20"/>
  <c r="Q100" i="20"/>
  <c r="R100" i="20" s="1"/>
  <c r="Q93" i="20"/>
  <c r="R93" i="20" s="1"/>
  <c r="F67" i="20"/>
  <c r="Q67" i="20"/>
  <c r="R67" i="20" s="1"/>
  <c r="G23" i="20"/>
  <c r="Q104" i="20"/>
  <c r="R104" i="20" s="1"/>
  <c r="N38" i="2"/>
  <c r="M38" i="2"/>
  <c r="S18" i="2"/>
  <c r="U19" i="2"/>
  <c r="L29" i="2"/>
  <c r="O29" i="2" s="1"/>
  <c r="U31" i="2"/>
  <c r="L38" i="2"/>
  <c r="L17" i="2"/>
  <c r="O17" i="2" s="1"/>
  <c r="Q96" i="20"/>
  <c r="R96" i="20" s="1"/>
  <c r="Q103" i="20"/>
  <c r="R103" i="20" s="1"/>
  <c r="Q106" i="20"/>
  <c r="R106" i="20" s="1"/>
  <c r="Q105" i="20"/>
  <c r="R105" i="20" s="1"/>
  <c r="Q102" i="20"/>
  <c r="R102" i="20" s="1"/>
  <c r="Q99" i="20"/>
  <c r="R99" i="20" s="1"/>
  <c r="Q101" i="20"/>
  <c r="R101" i="20" s="1"/>
  <c r="Q94" i="20"/>
  <c r="R94" i="20" s="1"/>
  <c r="Q98" i="20"/>
  <c r="R98" i="20" s="1"/>
  <c r="Q97" i="20"/>
  <c r="R97" i="20" s="1"/>
  <c r="Q95" i="20"/>
  <c r="R95" i="20" s="1"/>
  <c r="X27" i="2"/>
  <c r="U27" i="2"/>
  <c r="O25" i="2"/>
  <c r="U25" i="2"/>
  <c r="R21" i="2"/>
  <c r="U21" i="2"/>
  <c r="X36" i="2"/>
  <c r="U36" i="2"/>
  <c r="V55" i="2"/>
  <c r="S55" i="2"/>
  <c r="F93" i="20"/>
  <c r="H93" i="20"/>
  <c r="G101" i="20"/>
  <c r="P61" i="2"/>
  <c r="S61" i="2"/>
  <c r="G96" i="20"/>
  <c r="G106" i="20"/>
  <c r="H99" i="20"/>
  <c r="F99" i="20"/>
  <c r="H103" i="20"/>
  <c r="F103" i="20"/>
  <c r="F106" i="20"/>
  <c r="H106" i="20"/>
  <c r="X20" i="2"/>
  <c r="U20" i="2"/>
  <c r="W61" i="2"/>
  <c r="T61" i="2"/>
  <c r="P59" i="2"/>
  <c r="S59" i="2"/>
  <c r="F104" i="20"/>
  <c r="H104" i="20"/>
  <c r="G97" i="20"/>
  <c r="P60" i="2"/>
  <c r="S60" i="2"/>
  <c r="H97" i="20"/>
  <c r="F97" i="20"/>
  <c r="G99" i="20"/>
  <c r="H105" i="20"/>
  <c r="F105" i="20"/>
  <c r="G102" i="20"/>
  <c r="H100" i="20"/>
  <c r="G100" i="20"/>
  <c r="X28" i="2"/>
  <c r="U28" i="2"/>
  <c r="X37" i="2"/>
  <c r="U37" i="2"/>
  <c r="O8" i="2"/>
  <c r="U8" i="2"/>
  <c r="Q57" i="2"/>
  <c r="T57" i="2"/>
  <c r="G98" i="20"/>
  <c r="G95" i="20"/>
  <c r="G94" i="20"/>
  <c r="U24" i="2"/>
  <c r="R15" i="2"/>
  <c r="U15" i="2"/>
  <c r="U13" i="2"/>
  <c r="W51" i="2"/>
  <c r="T51" i="2"/>
  <c r="G104" i="20"/>
  <c r="H98" i="20"/>
  <c r="F98" i="20"/>
  <c r="R14" i="2"/>
  <c r="U14" i="2"/>
  <c r="M30" i="2"/>
  <c r="S30" i="2"/>
  <c r="Q55" i="2"/>
  <c r="T55" i="2"/>
  <c r="F102" i="20"/>
  <c r="H102" i="20"/>
  <c r="G105" i="20"/>
  <c r="G103" i="20"/>
  <c r="H96" i="20"/>
  <c r="F96" i="20"/>
  <c r="H95" i="20"/>
  <c r="F95" i="20"/>
  <c r="H94" i="20"/>
  <c r="F94" i="20"/>
  <c r="N56" i="2"/>
  <c r="T56" i="2"/>
  <c r="G93" i="20"/>
  <c r="F101" i="20"/>
  <c r="H101" i="20"/>
  <c r="W57" i="2"/>
  <c r="M59" i="2"/>
  <c r="V59" i="2"/>
  <c r="N57" i="2"/>
  <c r="N55" i="2"/>
  <c r="M61" i="2"/>
  <c r="V61" i="2"/>
  <c r="W55" i="2"/>
  <c r="Q51" i="2"/>
  <c r="P55" i="2"/>
  <c r="M55" i="2"/>
  <c r="Q56" i="2"/>
  <c r="N51" i="2"/>
  <c r="M60" i="2"/>
  <c r="Q61" i="2"/>
  <c r="N61" i="2"/>
  <c r="Q53" i="2"/>
  <c r="W53" i="2"/>
  <c r="N53" i="2"/>
  <c r="P53" i="2"/>
  <c r="V53" i="2"/>
  <c r="M53" i="2"/>
  <c r="P58" i="2"/>
  <c r="M58" i="2"/>
  <c r="V58" i="2"/>
  <c r="P56" i="2"/>
  <c r="M56" i="2"/>
  <c r="V54" i="2"/>
  <c r="M54" i="2"/>
  <c r="P54" i="2"/>
  <c r="P52" i="2"/>
  <c r="M52" i="2"/>
  <c r="V52" i="2"/>
  <c r="P51" i="2"/>
  <c r="V51" i="2"/>
  <c r="M51" i="2"/>
  <c r="Q60" i="2"/>
  <c r="N60" i="2"/>
  <c r="W60" i="2"/>
  <c r="Q54" i="2"/>
  <c r="W54" i="2"/>
  <c r="N54" i="2"/>
  <c r="Q59" i="2"/>
  <c r="W59" i="2"/>
  <c r="N59" i="2"/>
  <c r="W58" i="2"/>
  <c r="N58" i="2"/>
  <c r="Q58" i="2"/>
  <c r="P57" i="2"/>
  <c r="M57" i="2"/>
  <c r="V57" i="2"/>
  <c r="Q52" i="2"/>
  <c r="N52" i="2"/>
  <c r="W52" i="2"/>
  <c r="R10" i="2"/>
  <c r="O48" i="2"/>
  <c r="R9" i="2"/>
  <c r="R12" i="2"/>
  <c r="T35" i="8"/>
  <c r="Q35" i="8"/>
  <c r="N35" i="8"/>
  <c r="U28" i="8"/>
  <c r="R28" i="8"/>
  <c r="O28" i="8"/>
  <c r="L35" i="8"/>
  <c r="AC14" i="8"/>
  <c r="R14" i="8"/>
  <c r="O14" i="8"/>
  <c r="U14" i="8"/>
  <c r="U38" i="9"/>
  <c r="R38" i="9"/>
  <c r="O38" i="9"/>
  <c r="R40" i="8"/>
  <c r="O40" i="8"/>
  <c r="U40" i="8"/>
  <c r="U25" i="9"/>
  <c r="R25" i="9"/>
  <c r="O25" i="9"/>
  <c r="U38" i="8"/>
  <c r="R38" i="8"/>
  <c r="O38" i="8"/>
  <c r="O7" i="9"/>
  <c r="R7" i="9"/>
  <c r="L16" i="9"/>
  <c r="U7" i="9"/>
  <c r="AC7" i="9"/>
  <c r="R41" i="8"/>
  <c r="U41" i="8"/>
  <c r="O41" i="8"/>
  <c r="R40" i="9"/>
  <c r="O40" i="9"/>
  <c r="U40" i="9"/>
  <c r="M35" i="9"/>
  <c r="S35" i="9"/>
  <c r="P35" i="9"/>
  <c r="U26" i="8"/>
  <c r="R26" i="8"/>
  <c r="O26" i="8"/>
  <c r="R43" i="9"/>
  <c r="O43" i="9"/>
  <c r="U43" i="9"/>
  <c r="R34" i="8"/>
  <c r="O34" i="8"/>
  <c r="R33" i="8"/>
  <c r="O33" i="8"/>
  <c r="U42" i="9"/>
  <c r="R42" i="9"/>
  <c r="O42" i="9"/>
  <c r="U25" i="8"/>
  <c r="R25" i="8"/>
  <c r="O25" i="8"/>
  <c r="M45" i="8"/>
  <c r="S45" i="8"/>
  <c r="P45" i="8"/>
  <c r="O24" i="9"/>
  <c r="U24" i="9"/>
  <c r="R24" i="9"/>
  <c r="P27" i="9"/>
  <c r="S27" i="9"/>
  <c r="M27" i="9"/>
  <c r="Q16" i="8"/>
  <c r="T16" i="8"/>
  <c r="N16" i="8"/>
  <c r="P45" i="9"/>
  <c r="M45" i="9"/>
  <c r="S45" i="9"/>
  <c r="AC7" i="8"/>
  <c r="R7" i="8"/>
  <c r="U7" i="8"/>
  <c r="O7" i="8"/>
  <c r="L16" i="8"/>
  <c r="AC8" i="8"/>
  <c r="R8" i="8"/>
  <c r="U8" i="8"/>
  <c r="O8" i="8"/>
  <c r="R37" i="8"/>
  <c r="U37" i="8"/>
  <c r="O37" i="8"/>
  <c r="R13" i="8"/>
  <c r="O13" i="8"/>
  <c r="AC13" i="8"/>
  <c r="U13" i="8"/>
  <c r="AC12" i="9"/>
  <c r="O12" i="9"/>
  <c r="R12" i="9"/>
  <c r="U22" i="9"/>
  <c r="R22" i="9"/>
  <c r="O22" i="9"/>
  <c r="Q27" i="9"/>
  <c r="T27" i="9"/>
  <c r="N27" i="9"/>
  <c r="R23" i="8"/>
  <c r="U23" i="8"/>
  <c r="O23" i="8"/>
  <c r="U14" i="9"/>
  <c r="AC14" i="9"/>
  <c r="R14" i="9"/>
  <c r="O14" i="9"/>
  <c r="U41" i="9"/>
  <c r="R41" i="9"/>
  <c r="O41" i="9"/>
  <c r="R23" i="9"/>
  <c r="O23" i="9"/>
  <c r="U23" i="9"/>
  <c r="R9" i="8"/>
  <c r="U9" i="8"/>
  <c r="O9" i="8"/>
  <c r="AC9" i="8"/>
  <c r="R22" i="8"/>
  <c r="O22" i="8"/>
  <c r="U22" i="8"/>
  <c r="U18" i="9"/>
  <c r="R18" i="9"/>
  <c r="O18" i="9"/>
  <c r="U44" i="8"/>
  <c r="R44" i="8"/>
  <c r="O44" i="8"/>
  <c r="Q45" i="8"/>
  <c r="N45" i="8"/>
  <c r="T45" i="8"/>
  <c r="O12" i="8"/>
  <c r="R12" i="8"/>
  <c r="AC12" i="8"/>
  <c r="U37" i="9"/>
  <c r="O37" i="9"/>
  <c r="R37" i="9"/>
  <c r="R31" i="8"/>
  <c r="O31" i="8"/>
  <c r="U31" i="8"/>
  <c r="O33" i="9"/>
  <c r="R33" i="9"/>
  <c r="O32" i="8"/>
  <c r="U32" i="8"/>
  <c r="R32" i="8"/>
  <c r="O36" i="8"/>
  <c r="U36" i="8"/>
  <c r="R36" i="8"/>
  <c r="L45" i="8"/>
  <c r="AC40" i="8" s="1"/>
  <c r="U21" i="8"/>
  <c r="R21" i="8"/>
  <c r="O21" i="8"/>
  <c r="U24" i="8"/>
  <c r="O24" i="8"/>
  <c r="R24" i="8"/>
  <c r="O30" i="8"/>
  <c r="U30" i="8"/>
  <c r="R30" i="8"/>
  <c r="U28" i="9"/>
  <c r="R28" i="9"/>
  <c r="O28" i="9"/>
  <c r="L35" i="9"/>
  <c r="AC28" i="9" s="1"/>
  <c r="U9" i="9"/>
  <c r="O9" i="9"/>
  <c r="R9" i="9"/>
  <c r="AC9" i="9"/>
  <c r="R10" i="8"/>
  <c r="O10" i="8"/>
  <c r="U10" i="8"/>
  <c r="AC10" i="8"/>
  <c r="R34" i="9"/>
  <c r="O34" i="9"/>
  <c r="M16" i="9"/>
  <c r="S16" i="9"/>
  <c r="P16" i="9"/>
  <c r="T45" i="9"/>
  <c r="N45" i="9"/>
  <c r="Q45" i="9"/>
  <c r="R21" i="9"/>
  <c r="U21" i="9"/>
  <c r="O21" i="9"/>
  <c r="R19" i="8"/>
  <c r="U19" i="8"/>
  <c r="O19" i="8"/>
  <c r="P16" i="8"/>
  <c r="M16" i="8"/>
  <c r="S16" i="8"/>
  <c r="R17" i="8"/>
  <c r="L27" i="8"/>
  <c r="AC25" i="8" s="1"/>
  <c r="U17" i="8"/>
  <c r="O17" i="8"/>
  <c r="O36" i="9"/>
  <c r="U36" i="9"/>
  <c r="R36" i="9"/>
  <c r="L45" i="9"/>
  <c r="AC40" i="9" s="1"/>
  <c r="U29" i="8"/>
  <c r="O29" i="8"/>
  <c r="R29" i="8"/>
  <c r="R20" i="9"/>
  <c r="O20" i="9"/>
  <c r="U20" i="9"/>
  <c r="R13" i="9"/>
  <c r="U13" i="9"/>
  <c r="AC13" i="9"/>
  <c r="O13" i="9"/>
  <c r="Q35" i="9"/>
  <c r="T35" i="9"/>
  <c r="N35" i="9"/>
  <c r="O11" i="9"/>
  <c r="AC11" i="9"/>
  <c r="R11" i="9"/>
  <c r="U11" i="9"/>
  <c r="R18" i="8"/>
  <c r="O18" i="8"/>
  <c r="U18" i="8"/>
  <c r="R20" i="8"/>
  <c r="O20" i="8"/>
  <c r="U20" i="8"/>
  <c r="R15" i="9"/>
  <c r="O15" i="9"/>
  <c r="U15" i="9"/>
  <c r="AC15" i="9"/>
  <c r="L27" i="9"/>
  <c r="AC25" i="9" s="1"/>
  <c r="R17" i="9"/>
  <c r="U17" i="9"/>
  <c r="O17" i="9"/>
  <c r="U10" i="9"/>
  <c r="R10" i="9"/>
  <c r="O10" i="9"/>
  <c r="AC10" i="9"/>
  <c r="U30" i="9"/>
  <c r="R30" i="9"/>
  <c r="O30" i="9"/>
  <c r="R43" i="8"/>
  <c r="O43" i="8"/>
  <c r="U43" i="8"/>
  <c r="O8" i="9"/>
  <c r="AC8" i="9"/>
  <c r="U8" i="9"/>
  <c r="R8" i="9"/>
  <c r="AC11" i="8"/>
  <c r="O11" i="8"/>
  <c r="R11" i="8"/>
  <c r="U11" i="8"/>
  <c r="U39" i="8"/>
  <c r="O39" i="8"/>
  <c r="R39" i="8"/>
  <c r="R31" i="9"/>
  <c r="O31" i="9"/>
  <c r="U31" i="9"/>
  <c r="Q16" i="9"/>
  <c r="T16" i="9"/>
  <c r="N16" i="9"/>
  <c r="O15" i="8"/>
  <c r="U15" i="8"/>
  <c r="R15" i="8"/>
  <c r="AC15" i="8"/>
  <c r="M27" i="8"/>
  <c r="S27" i="8"/>
  <c r="P27" i="8"/>
  <c r="U44" i="9"/>
  <c r="R44" i="9"/>
  <c r="O44" i="9"/>
  <c r="O39" i="9"/>
  <c r="U39" i="9"/>
  <c r="R39" i="9"/>
  <c r="U26" i="9"/>
  <c r="O26" i="9"/>
  <c r="R26" i="9"/>
  <c r="N27" i="8"/>
  <c r="Q27" i="8"/>
  <c r="T27" i="8"/>
  <c r="O19" i="9"/>
  <c r="U19" i="9"/>
  <c r="R19" i="9"/>
  <c r="S35" i="8"/>
  <c r="P35" i="8"/>
  <c r="M35" i="8"/>
  <c r="R32" i="9"/>
  <c r="U32" i="9"/>
  <c r="O32" i="9"/>
  <c r="U42" i="8"/>
  <c r="R42" i="8"/>
  <c r="O42" i="8"/>
  <c r="O29" i="9"/>
  <c r="U29" i="9"/>
  <c r="R29" i="9"/>
  <c r="R11" i="2"/>
  <c r="O11" i="2"/>
  <c r="R23" i="2"/>
  <c r="O23" i="2"/>
  <c r="P18" i="2"/>
  <c r="V18" i="2"/>
  <c r="P30" i="2"/>
  <c r="V30" i="2"/>
  <c r="O37" i="2"/>
  <c r="W39" i="2"/>
  <c r="Q39" i="2"/>
  <c r="N39" i="2"/>
  <c r="O44" i="2"/>
  <c r="P50" i="2"/>
  <c r="M50" i="2"/>
  <c r="V50" i="2"/>
  <c r="O36" i="2"/>
  <c r="V39" i="2"/>
  <c r="P39" i="2"/>
  <c r="M39" i="2"/>
  <c r="O45" i="2"/>
  <c r="X11" i="2"/>
  <c r="O22" i="2"/>
  <c r="R25" i="2"/>
  <c r="N50" i="2"/>
  <c r="Q50" i="2"/>
  <c r="W50" i="2"/>
  <c r="O35" i="2"/>
  <c r="O19" i="2"/>
  <c r="Q18" i="2"/>
  <c r="W18" i="2"/>
  <c r="O26" i="2"/>
  <c r="O21" i="2"/>
  <c r="O34" i="2"/>
  <c r="O47" i="2"/>
  <c r="O42" i="2"/>
  <c r="O24" i="2"/>
  <c r="O27" i="2"/>
  <c r="O41" i="2"/>
  <c r="O31" i="2"/>
  <c r="O43" i="2"/>
  <c r="W30" i="2"/>
  <c r="N30" i="2"/>
  <c r="Q30" i="2"/>
  <c r="R20" i="2"/>
  <c r="O20" i="2"/>
  <c r="O46" i="2"/>
  <c r="O28" i="2"/>
  <c r="X40" i="2"/>
  <c r="O33" i="2"/>
  <c r="O32" i="2"/>
  <c r="R16" i="2"/>
  <c r="X43" i="2"/>
  <c r="X8" i="2"/>
  <c r="X46" i="2"/>
  <c r="X48" i="2"/>
  <c r="X47" i="2"/>
  <c r="X44" i="2"/>
  <c r="R34" i="2"/>
  <c r="X34" i="2"/>
  <c r="L39" i="2"/>
  <c r="R31" i="2"/>
  <c r="X31" i="2"/>
  <c r="R32" i="2"/>
  <c r="X32" i="2"/>
  <c r="R33" i="2"/>
  <c r="X33" i="2"/>
  <c r="R35" i="2"/>
  <c r="X35" i="2"/>
  <c r="X41" i="2"/>
  <c r="R36" i="2"/>
  <c r="L50" i="2"/>
  <c r="X21" i="2"/>
  <c r="R37" i="2"/>
  <c r="R19" i="2"/>
  <c r="R27" i="2"/>
  <c r="X26" i="2"/>
  <c r="R26" i="2"/>
  <c r="R28" i="2"/>
  <c r="X25" i="2"/>
  <c r="O13" i="2"/>
  <c r="R22" i="2"/>
  <c r="X9" i="2"/>
  <c r="O12" i="2"/>
  <c r="O9" i="2"/>
  <c r="X10" i="2"/>
  <c r="R8" i="2"/>
  <c r="O14" i="2"/>
  <c r="O10" i="2"/>
  <c r="X22" i="2"/>
  <c r="X14" i="2"/>
  <c r="X15" i="2"/>
  <c r="O15" i="2"/>
  <c r="N18" i="2"/>
  <c r="X23" i="2"/>
  <c r="X12" i="2"/>
  <c r="L30" i="2"/>
  <c r="X19" i="2"/>
  <c r="X16" i="2"/>
  <c r="O16" i="2"/>
  <c r="U56" i="2" l="1"/>
  <c r="X56" i="2"/>
  <c r="Q113" i="20"/>
  <c r="R113" i="20" s="1"/>
  <c r="F113" i="20"/>
  <c r="G113" i="20"/>
  <c r="H113" i="20"/>
  <c r="V62" i="2"/>
  <c r="L63" i="2"/>
  <c r="O38" i="2"/>
  <c r="S63" i="2"/>
  <c r="V63" i="2"/>
  <c r="K62" i="2"/>
  <c r="W62" i="2" s="1"/>
  <c r="N63" i="2"/>
  <c r="W63" i="2"/>
  <c r="T63" i="2"/>
  <c r="U51" i="2"/>
  <c r="U39" i="2"/>
  <c r="U30" i="2"/>
  <c r="X58" i="2"/>
  <c r="U58" i="2"/>
  <c r="U18" i="2"/>
  <c r="O59" i="2"/>
  <c r="U59" i="2"/>
  <c r="R58" i="2"/>
  <c r="X59" i="2"/>
  <c r="R59" i="2"/>
  <c r="O58" i="2"/>
  <c r="R51" i="2"/>
  <c r="X51" i="2"/>
  <c r="O51" i="2"/>
  <c r="R55" i="2"/>
  <c r="X55" i="2"/>
  <c r="O55" i="2"/>
  <c r="X52" i="2"/>
  <c r="R52" i="2"/>
  <c r="O52" i="2"/>
  <c r="X60" i="2"/>
  <c r="R60" i="2"/>
  <c r="O60" i="2"/>
  <c r="R56" i="2"/>
  <c r="O56" i="2"/>
  <c r="R54" i="2"/>
  <c r="X54" i="2"/>
  <c r="O54" i="2"/>
  <c r="R57" i="2"/>
  <c r="X57" i="2"/>
  <c r="O57" i="2"/>
  <c r="X61" i="2"/>
  <c r="R61" i="2"/>
  <c r="O61" i="2"/>
  <c r="X53" i="2"/>
  <c r="R53" i="2"/>
  <c r="O53" i="2"/>
  <c r="AC43" i="8"/>
  <c r="AC39" i="8"/>
  <c r="AC42" i="8"/>
  <c r="AC17" i="8"/>
  <c r="AC19" i="8"/>
  <c r="AC29" i="9"/>
  <c r="AC36" i="8"/>
  <c r="AC23" i="8"/>
  <c r="AC42" i="9"/>
  <c r="AC43" i="9"/>
  <c r="AC38" i="9"/>
  <c r="AC34" i="9"/>
  <c r="AC22" i="8"/>
  <c r="AC44" i="9"/>
  <c r="AC31" i="9"/>
  <c r="AC21" i="9"/>
  <c r="AC33" i="9"/>
  <c r="AC32" i="9"/>
  <c r="AC30" i="9"/>
  <c r="AC36" i="9"/>
  <c r="AC44" i="8"/>
  <c r="O35" i="8"/>
  <c r="U35" i="8"/>
  <c r="R35" i="8"/>
  <c r="AC26" i="9"/>
  <c r="AC20" i="8"/>
  <c r="AC29" i="8"/>
  <c r="AC24" i="8"/>
  <c r="AC37" i="8"/>
  <c r="R16" i="8"/>
  <c r="U16" i="8"/>
  <c r="O16" i="8"/>
  <c r="R16" i="9"/>
  <c r="U16" i="9"/>
  <c r="O16" i="9"/>
  <c r="U27" i="9"/>
  <c r="R27" i="9"/>
  <c r="O27" i="9"/>
  <c r="AC26" i="8"/>
  <c r="O27" i="8"/>
  <c r="U27" i="8"/>
  <c r="R27" i="8"/>
  <c r="AC37" i="9"/>
  <c r="AC41" i="8"/>
  <c r="AC17" i="9"/>
  <c r="AC20" i="9"/>
  <c r="AC39" i="9"/>
  <c r="R45" i="9"/>
  <c r="U45" i="9"/>
  <c r="O45" i="9"/>
  <c r="AC21" i="8"/>
  <c r="AC23" i="9"/>
  <c r="AC41" i="9"/>
  <c r="AC18" i="8"/>
  <c r="O45" i="8"/>
  <c r="R45" i="8"/>
  <c r="U45" i="8"/>
  <c r="AC32" i="8"/>
  <c r="AC18" i="9"/>
  <c r="AC19" i="9"/>
  <c r="O35" i="9"/>
  <c r="U35" i="9"/>
  <c r="R35" i="9"/>
  <c r="AC30" i="8"/>
  <c r="AC24" i="9"/>
  <c r="AC33" i="8"/>
  <c r="AC31" i="8"/>
  <c r="AC22" i="9"/>
  <c r="AC34" i="8"/>
  <c r="AC38" i="8"/>
  <c r="AC28" i="8"/>
  <c r="R18" i="2"/>
  <c r="X18" i="2"/>
  <c r="X39" i="2"/>
  <c r="R39" i="2"/>
  <c r="O39" i="2"/>
  <c r="X50" i="2"/>
  <c r="O50" i="2"/>
  <c r="X30" i="2"/>
  <c r="R30" i="2"/>
  <c r="O30" i="2"/>
  <c r="M62" i="2" l="1"/>
  <c r="N62" i="2"/>
  <c r="L62" i="2"/>
  <c r="X62" i="2" s="1"/>
  <c r="O63" i="2"/>
  <c r="X63" i="2"/>
  <c r="U63" i="2"/>
  <c r="O62" i="2" l="1"/>
</calcChain>
</file>

<file path=xl/sharedStrings.xml><?xml version="1.0" encoding="utf-8"?>
<sst xmlns="http://schemas.openxmlformats.org/spreadsheetml/2006/main" count="2493" uniqueCount="203">
  <si>
    <t>Date</t>
  </si>
  <si>
    <t>Auto_Cred</t>
  </si>
  <si>
    <t>Inbound</t>
  </si>
  <si>
    <t>Polo</t>
  </si>
  <si>
    <t>Renda_Extra</t>
  </si>
  <si>
    <t>R Square</t>
  </si>
  <si>
    <t>MAPE</t>
  </si>
  <si>
    <t>Model Statistics</t>
  </si>
  <si>
    <t>MeasureName</t>
  </si>
  <si>
    <t>Level 1</t>
  </si>
  <si>
    <t>Level 2</t>
  </si>
  <si>
    <t>Level 3</t>
  </si>
  <si>
    <t>Agg. Rule</t>
  </si>
  <si>
    <t>AC_Affliate_Spends_GM</t>
  </si>
  <si>
    <t>AC_Average_Price</t>
  </si>
  <si>
    <t>AC_Bing_Imp_GM</t>
  </si>
  <si>
    <t>AC_Criteo_Imp_GM</t>
  </si>
  <si>
    <t>AC_TikTok_Imp_GM</t>
  </si>
  <si>
    <t>Consumer_Confidence_Index</t>
  </si>
  <si>
    <t>FB_Stone_Leads_Imp_2020_GM1</t>
  </si>
  <si>
    <t>FB_Stone_Leads_Imp_2021_GM1</t>
  </si>
  <si>
    <t>FB_Stone_SA_Imp_2020_GM1</t>
  </si>
  <si>
    <t>FB_Stone_SA_Imp_2021_GM1</t>
  </si>
  <si>
    <t>FB_TON_Imp_2020_GM1</t>
  </si>
  <si>
    <t>FB_TON_Imp_2021_GM1</t>
  </si>
  <si>
    <t>Google_STONE_Imp_2020_GM1</t>
  </si>
  <si>
    <t>Google_STONE_Imp_2021_GM1</t>
  </si>
  <si>
    <t>Google_TON_Imp_2020_GM1</t>
  </si>
  <si>
    <t>Google_TON_Imp_2021_GM1</t>
  </si>
  <si>
    <t>H_Easter_Corp_2021</t>
  </si>
  <si>
    <t>H_NY</t>
  </si>
  <si>
    <t>Holiday_Dip_2021</t>
  </si>
  <si>
    <t>IB_Affiliate_Imp_GM</t>
  </si>
  <si>
    <t>IB_Bing_Imp_GM</t>
  </si>
  <si>
    <t>IB_Headcounts</t>
  </si>
  <si>
    <t>IB_OpenTv_Grps_GM</t>
  </si>
  <si>
    <t>IB_PayTv_spends_GM</t>
  </si>
  <si>
    <t>IB_TikTok_Imp_GM</t>
  </si>
  <si>
    <t>INTERCEPT</t>
  </si>
  <si>
    <t>Mobility_Grocery_Pharmacy</t>
  </si>
  <si>
    <t>Polo_Headcounts</t>
  </si>
  <si>
    <t>Polo_OpenTv_Grps_GM</t>
  </si>
  <si>
    <t>Polo_PayTv_spends_GM</t>
  </si>
  <si>
    <t>Poly_trend</t>
  </si>
  <si>
    <t>Pre_H_Easter_2021</t>
  </si>
  <si>
    <t>Pre_H_Ind_LOA_2020</t>
  </si>
  <si>
    <t>Pre_H_Repblic_2021</t>
  </si>
  <si>
    <t>RE_Affliate_Paid_Orders_GM</t>
  </si>
  <si>
    <t>RE_Average_Price_Ton</t>
  </si>
  <si>
    <t>RE_Bing_Imp_GM</t>
  </si>
  <si>
    <t>RE_Criteo_Imp_GM</t>
  </si>
  <si>
    <t>RE_TikTok_Imp_GM</t>
  </si>
  <si>
    <t>3. Base</t>
  </si>
  <si>
    <t>4. Execution</t>
  </si>
  <si>
    <t>1. Marketing</t>
  </si>
  <si>
    <t>2. Pricing</t>
  </si>
  <si>
    <t>Affiliate</t>
  </si>
  <si>
    <t>Price</t>
  </si>
  <si>
    <t>Bing</t>
  </si>
  <si>
    <t>Criteo</t>
  </si>
  <si>
    <t>TikTok</t>
  </si>
  <si>
    <t>Facebook</t>
  </si>
  <si>
    <t>Google</t>
  </si>
  <si>
    <t>Holiday</t>
  </si>
  <si>
    <t>Headcount</t>
  </si>
  <si>
    <t>TV</t>
  </si>
  <si>
    <t>Open TV</t>
  </si>
  <si>
    <t>Pay TV</t>
  </si>
  <si>
    <t>Base</t>
  </si>
  <si>
    <t>Covid</t>
  </si>
  <si>
    <t>FB Stone Leads</t>
  </si>
  <si>
    <t>FB Stone SA</t>
  </si>
  <si>
    <t>FB Ton</t>
  </si>
  <si>
    <t>Google Stone</t>
  </si>
  <si>
    <t>Google Ton</t>
  </si>
  <si>
    <t>Sum</t>
  </si>
  <si>
    <t>Agg</t>
  </si>
  <si>
    <t>Measures</t>
  </si>
  <si>
    <t>Key</t>
  </si>
  <si>
    <t>Channel</t>
  </si>
  <si>
    <t>Metric</t>
  </si>
  <si>
    <t>Total</t>
  </si>
  <si>
    <t>Support</t>
  </si>
  <si>
    <t>Incremental</t>
  </si>
  <si>
    <t>Contribution in %</t>
  </si>
  <si>
    <t>CPM</t>
  </si>
  <si>
    <t>-</t>
  </si>
  <si>
    <t xml:space="preserve">AutoCred </t>
  </si>
  <si>
    <t>Total Media</t>
  </si>
  <si>
    <t>Spend share</t>
  </si>
  <si>
    <t>Spend(BRL)</t>
  </si>
  <si>
    <t>AC_TikTok_Imp</t>
  </si>
  <si>
    <t>Easter_2020</t>
  </si>
  <si>
    <t>Easter_2021</t>
  </si>
  <si>
    <t>H_Rupublic_Shrove_2020</t>
  </si>
  <si>
    <t>NY_2020</t>
  </si>
  <si>
    <t>NY_2021</t>
  </si>
  <si>
    <t>Shrove_2021</t>
  </si>
  <si>
    <t>Linear_trend</t>
  </si>
  <si>
    <t>AC_Linear1</t>
  </si>
  <si>
    <t>AC_Linear2</t>
  </si>
  <si>
    <t>IB_Headcounts_2020</t>
  </si>
  <si>
    <t>IB_Headcounts_2021</t>
  </si>
  <si>
    <t>NY_2020_R_AC</t>
  </si>
  <si>
    <t>NY_2020_R_IB</t>
  </si>
  <si>
    <t>Polo_Headcounts_2020</t>
  </si>
  <si>
    <t>Polo_Headcounts_2021</t>
  </si>
  <si>
    <t>Unemployment_rate</t>
  </si>
  <si>
    <t>AC_Easter</t>
  </si>
  <si>
    <t>AC_H_rep_2020</t>
  </si>
  <si>
    <t>AC_PolyTrend</t>
  </si>
  <si>
    <t>AC_Post_Easter</t>
  </si>
  <si>
    <t>AC_PreEaster</t>
  </si>
  <si>
    <t>AC_PreH_Ind_2020</t>
  </si>
  <si>
    <t>FB_Stone_SA_Imp_2020_GM2</t>
  </si>
  <si>
    <t>IB_PayTv_spends_M_GM</t>
  </si>
  <si>
    <t>IB_PolyTrend</t>
  </si>
  <si>
    <t>PL_PolyTrend</t>
  </si>
  <si>
    <t>PL_Seas_New</t>
  </si>
  <si>
    <t>Polo_PayTv_spends_M_GM</t>
  </si>
  <si>
    <t>RE_PolyTrend_New</t>
  </si>
  <si>
    <t>Unemployment</t>
  </si>
  <si>
    <t>WT. MAPE</t>
  </si>
  <si>
    <t>AC_Affliate_Spends_M_GM</t>
  </si>
  <si>
    <t>AC_PreHNov_D1</t>
  </si>
  <si>
    <t>AC_PreXmas_2020</t>
  </si>
  <si>
    <t>AC_Seas_New</t>
  </si>
  <si>
    <t>Avg_Price_2020</t>
  </si>
  <si>
    <t>Avg_Price_2021</t>
  </si>
  <si>
    <t>IB_Seas_New</t>
  </si>
  <si>
    <t>PL_PreEaster_2020</t>
  </si>
  <si>
    <t>PL_PreXmas_2020</t>
  </si>
  <si>
    <t>PreH_BF_RD</t>
  </si>
  <si>
    <t>RE_Seas</t>
  </si>
  <si>
    <t>Metrics</t>
  </si>
  <si>
    <t>Incr Sales</t>
  </si>
  <si>
    <t>Incr Sales in %</t>
  </si>
  <si>
    <t>Mapping</t>
  </si>
  <si>
    <t>Support Change</t>
  </si>
  <si>
    <t>2021 vs 2020</t>
  </si>
  <si>
    <t>Due To's</t>
  </si>
  <si>
    <t>Auto_CredAffiliate</t>
  </si>
  <si>
    <t>Sales--&gt;</t>
  </si>
  <si>
    <t>Contri share %</t>
  </si>
  <si>
    <t>ROI</t>
  </si>
  <si>
    <t>EFF</t>
  </si>
  <si>
    <t>IB_Covid_D</t>
  </si>
  <si>
    <t>Taxa_Selic</t>
  </si>
  <si>
    <t>Title</t>
  </si>
  <si>
    <t>H1 2021</t>
  </si>
  <si>
    <t>H2 2021</t>
  </si>
  <si>
    <t>Sum of H1 2021</t>
  </si>
  <si>
    <t>Sum of H2 2021</t>
  </si>
  <si>
    <t>AC_PreHNov_D2</t>
  </si>
  <si>
    <t>Mobility_Residential</t>
  </si>
  <si>
    <t>PL_HDIP</t>
  </si>
  <si>
    <t>(blank)</t>
  </si>
  <si>
    <t>IB_Seas_New_2020</t>
  </si>
  <si>
    <t>IB_Seas_New_2021</t>
  </si>
  <si>
    <t>AC_PT_New</t>
  </si>
  <si>
    <t>PL_PreEaster_2021</t>
  </si>
  <si>
    <t>ActualSales</t>
  </si>
  <si>
    <t>ModelSales</t>
  </si>
  <si>
    <t xml:space="preserve"> Error</t>
  </si>
  <si>
    <t>PL_DFEB24</t>
  </si>
  <si>
    <t>Efficiency</t>
  </si>
  <si>
    <t>Pay Tv</t>
  </si>
  <si>
    <t>PL_DOct25_2021_V2</t>
  </si>
  <si>
    <t>PL_PreH_May2020</t>
  </si>
  <si>
    <t>Effectiveness</t>
  </si>
  <si>
    <t>Other Base</t>
  </si>
  <si>
    <t>Total Base</t>
  </si>
  <si>
    <t>H2 vs. H1 2021</t>
  </si>
  <si>
    <t>H1'21</t>
  </si>
  <si>
    <t>H2'21</t>
  </si>
  <si>
    <t>CCI</t>
  </si>
  <si>
    <t>Taxa Selic</t>
  </si>
  <si>
    <t>Sum of H1'21</t>
  </si>
  <si>
    <t>Sum of H2'21</t>
  </si>
  <si>
    <t>Poly T</t>
  </si>
  <si>
    <t>Seas</t>
  </si>
  <si>
    <t>Intercept</t>
  </si>
  <si>
    <t>AC_Seas_V2</t>
  </si>
  <si>
    <t>AC_Seas_V3</t>
  </si>
  <si>
    <t>RE_Holiday_Dip1</t>
  </si>
  <si>
    <t>RE_Holiday_Dip2</t>
  </si>
  <si>
    <t>RE_Holiday_Dip3</t>
  </si>
  <si>
    <t>RE_Holiday_PreInd</t>
  </si>
  <si>
    <t>RE_Holiday_PreLady</t>
  </si>
  <si>
    <t>RE_Holiday_PreSouls</t>
  </si>
  <si>
    <t>RE_PreHBlackFriday</t>
  </si>
  <si>
    <t>RE_13_20thSept</t>
  </si>
  <si>
    <t>RE_19thJuly</t>
  </si>
  <si>
    <t>RE_1stNov</t>
  </si>
  <si>
    <t>RE_27thSept</t>
  </si>
  <si>
    <t>RE_2ndAug</t>
  </si>
  <si>
    <t>RE_30thAug</t>
  </si>
  <si>
    <t>RE_9thAug</t>
  </si>
  <si>
    <t>RE_Holiday_Dip2_V2</t>
  </si>
  <si>
    <t>H2 vs. H2 2021(12 weeks each)</t>
  </si>
  <si>
    <t>#1372</t>
  </si>
  <si>
    <t>Sum of Decomp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</si>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</sst>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7" formatCode="0.000%"/>
    <numFmt numFmtId="168" formatCode="_(* #,##0.00000_);_(* \(#,##0.00000\);_(* &quot;-&quot;??_);_(@_)"/>
    <numFmt numFmtId="169" formatCode="_(* #,##0.0000000000_);_(* \(#,##0.0000000000\);_(* &quot;-&quot;??_);_(@_)"/>
    <numFmt numFmtId="170" formatCode="_(* #,##0.0_);_(* \(#,##0.0\);_(* &quot;-&quot;??_);_(@_)"/>
    <numFmt numFmtId="171" formatCode="[$-14009]yyyy/mm/dd;@"/>
    <numFmt numFmtId="172" formatCode="mm/dd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Roboto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5C3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43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9" fontId="0" fillId="0" borderId="0" xfId="1" applyFont="1"/>
    <xf numFmtId="164" fontId="0" fillId="0" borderId="0" xfId="1" applyNumberFormat="1" applyFont="1"/>
    <xf numFmtId="3" fontId="0" fillId="0" borderId="0" xfId="0" applyNumberFormat="1"/>
    <xf numFmtId="0" fontId="3" fillId="0" borderId="2" xfId="0" applyFont="1" applyBorder="1"/>
    <xf numFmtId="164" fontId="3" fillId="0" borderId="2" xfId="1" applyNumberFormat="1" applyFont="1" applyBorder="1"/>
    <xf numFmtId="0" fontId="0" fillId="0" borderId="0" xfId="0" applyAlignment="1">
      <alignment horizontal="left"/>
    </xf>
    <xf numFmtId="0" fontId="0" fillId="0" borderId="2" xfId="0" applyBorder="1"/>
    <xf numFmtId="0" fontId="2" fillId="3" borderId="0" xfId="0" applyFont="1" applyFill="1"/>
    <xf numFmtId="0" fontId="4" fillId="0" borderId="2" xfId="0" applyFont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6" borderId="3" xfId="0" applyFill="1" applyBorder="1"/>
    <xf numFmtId="3" fontId="0" fillId="6" borderId="12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3" fontId="0" fillId="6" borderId="25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3" fontId="0" fillId="6" borderId="23" xfId="0" applyNumberFormat="1" applyFill="1" applyBorder="1" applyAlignment="1">
      <alignment horizontal="center" vertical="center"/>
    </xf>
    <xf numFmtId="0" fontId="2" fillId="4" borderId="3" xfId="0" applyFont="1" applyFill="1" applyBorder="1"/>
    <xf numFmtId="11" fontId="0" fillId="0" borderId="0" xfId="0" applyNumberFormat="1"/>
    <xf numFmtId="0" fontId="0" fillId="4" borderId="17" xfId="0" applyFill="1" applyBorder="1" applyAlignment="1">
      <alignment horizontal="center" vertical="center"/>
    </xf>
    <xf numFmtId="0" fontId="2" fillId="0" borderId="2" xfId="0" applyFont="1" applyBorder="1"/>
    <xf numFmtId="164" fontId="2" fillId="0" borderId="2" xfId="1" applyNumberFormat="1" applyFont="1" applyBorder="1"/>
    <xf numFmtId="0" fontId="0" fillId="0" borderId="2" xfId="0" applyBorder="1" applyAlignment="1">
      <alignment vertical="center"/>
    </xf>
    <xf numFmtId="43" fontId="0" fillId="7" borderId="10" xfId="2" applyFont="1" applyFill="1" applyBorder="1" applyAlignment="1">
      <alignment horizontal="center" vertical="center"/>
    </xf>
    <xf numFmtId="43" fontId="0" fillId="7" borderId="2" xfId="2" applyFont="1" applyFill="1" applyBorder="1" applyAlignment="1">
      <alignment horizontal="center" vertical="center"/>
    </xf>
    <xf numFmtId="43" fontId="0" fillId="7" borderId="11" xfId="2" applyFont="1" applyFill="1" applyBorder="1" applyAlignment="1">
      <alignment horizontal="center" vertical="center"/>
    </xf>
    <xf numFmtId="43" fontId="0" fillId="0" borderId="2" xfId="2" applyFont="1" applyBorder="1"/>
    <xf numFmtId="43" fontId="0" fillId="6" borderId="12" xfId="2" applyFont="1" applyFill="1" applyBorder="1" applyAlignment="1">
      <alignment horizontal="center" vertical="center"/>
    </xf>
    <xf numFmtId="43" fontId="0" fillId="6" borderId="13" xfId="2" applyFont="1" applyFill="1" applyBorder="1" applyAlignment="1">
      <alignment horizontal="center" vertical="center"/>
    </xf>
    <xf numFmtId="43" fontId="0" fillId="6" borderId="14" xfId="2" applyFont="1" applyFill="1" applyBorder="1" applyAlignment="1">
      <alignment horizontal="center" vertical="center"/>
    </xf>
    <xf numFmtId="43" fontId="0" fillId="0" borderId="10" xfId="2" applyFont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43" fontId="0" fillId="0" borderId="11" xfId="2" applyFont="1" applyBorder="1" applyAlignment="1">
      <alignment horizontal="center" vertical="center"/>
    </xf>
    <xf numFmtId="43" fontId="0" fillId="8" borderId="4" xfId="2" applyFont="1" applyFill="1" applyBorder="1" applyAlignment="1">
      <alignment horizontal="center" vertical="center"/>
    </xf>
    <xf numFmtId="43" fontId="0" fillId="8" borderId="2" xfId="2" applyFont="1" applyFill="1" applyBorder="1" applyAlignment="1">
      <alignment horizontal="center" vertical="center"/>
    </xf>
    <xf numFmtId="43" fontId="0" fillId="8" borderId="4" xfId="2" applyFont="1" applyFill="1" applyBorder="1"/>
    <xf numFmtId="43" fontId="0" fillId="8" borderId="2" xfId="2" applyFont="1" applyFill="1" applyBorder="1"/>
    <xf numFmtId="43" fontId="0" fillId="8" borderId="3" xfId="2" applyFont="1" applyFill="1" applyBorder="1"/>
    <xf numFmtId="43" fontId="0" fillId="8" borderId="7" xfId="2" applyFont="1" applyFill="1" applyBorder="1" applyAlignment="1">
      <alignment horizontal="center" vertical="center"/>
    </xf>
    <xf numFmtId="43" fontId="0" fillId="8" borderId="8" xfId="2" applyFont="1" applyFill="1" applyBorder="1" applyAlignment="1">
      <alignment horizontal="center" vertical="center"/>
    </xf>
    <xf numFmtId="43" fontId="0" fillId="8" borderId="9" xfId="2" applyFont="1" applyFill="1" applyBorder="1" applyAlignment="1">
      <alignment horizontal="center" vertical="center"/>
    </xf>
    <xf numFmtId="43" fontId="0" fillId="8" borderId="10" xfId="2" applyFont="1" applyFill="1" applyBorder="1" applyAlignment="1">
      <alignment horizontal="center" vertical="center"/>
    </xf>
    <xf numFmtId="43" fontId="0" fillId="8" borderId="11" xfId="2" applyFont="1" applyFill="1" applyBorder="1" applyAlignment="1">
      <alignment horizontal="center" vertical="center"/>
    </xf>
    <xf numFmtId="43" fontId="0" fillId="0" borderId="6" xfId="2" applyFont="1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center" vertical="center"/>
    </xf>
    <xf numFmtId="166" fontId="0" fillId="0" borderId="9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166" fontId="0" fillId="0" borderId="11" xfId="2" applyNumberFormat="1" applyFont="1" applyBorder="1" applyAlignment="1">
      <alignment horizontal="center" vertical="center"/>
    </xf>
    <xf numFmtId="166" fontId="0" fillId="6" borderId="12" xfId="2" applyNumberFormat="1" applyFont="1" applyFill="1" applyBorder="1" applyAlignment="1">
      <alignment horizontal="center" vertical="center"/>
    </xf>
    <xf numFmtId="166" fontId="0" fillId="6" borderId="13" xfId="2" applyNumberFormat="1" applyFont="1" applyFill="1" applyBorder="1" applyAlignment="1">
      <alignment horizontal="center" vertical="center"/>
    </xf>
    <xf numFmtId="166" fontId="0" fillId="6" borderId="18" xfId="2" applyNumberFormat="1" applyFont="1" applyFill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0" fillId="6" borderId="15" xfId="2" applyNumberFormat="1" applyFont="1" applyFill="1" applyBorder="1" applyAlignment="1">
      <alignment horizontal="center" vertical="center"/>
    </xf>
    <xf numFmtId="166" fontId="0" fillId="6" borderId="5" xfId="2" applyNumberFormat="1" applyFont="1" applyFill="1" applyBorder="1" applyAlignment="1">
      <alignment horizontal="center" vertical="center"/>
    </xf>
    <xf numFmtId="166" fontId="0" fillId="0" borderId="10" xfId="2" applyNumberFormat="1" applyFont="1" applyBorder="1"/>
    <xf numFmtId="166" fontId="0" fillId="6" borderId="14" xfId="2" applyNumberFormat="1" applyFont="1" applyFill="1" applyBorder="1" applyAlignment="1">
      <alignment horizontal="center" vertical="center"/>
    </xf>
    <xf numFmtId="0" fontId="6" fillId="0" borderId="0" xfId="3" applyFont="1"/>
    <xf numFmtId="0" fontId="7" fillId="0" borderId="0" xfId="3"/>
    <xf numFmtId="0" fontId="7" fillId="9" borderId="0" xfId="3" applyFill="1"/>
    <xf numFmtId="0" fontId="7" fillId="7" borderId="6" xfId="3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/>
    <xf numFmtId="0" fontId="9" fillId="9" borderId="0" xfId="3" applyFont="1" applyFill="1"/>
    <xf numFmtId="165" fontId="9" fillId="0" borderId="0" xfId="3" applyNumberFormat="1" applyFont="1" applyAlignment="1">
      <alignment horizontal="center" vertical="center"/>
    </xf>
    <xf numFmtId="9" fontId="9" fillId="0" borderId="0" xfId="5" applyFont="1" applyBorder="1"/>
    <xf numFmtId="0" fontId="6" fillId="6" borderId="0" xfId="3" applyFont="1" applyFill="1"/>
    <xf numFmtId="166" fontId="9" fillId="0" borderId="2" xfId="2" applyNumberFormat="1" applyFont="1" applyBorder="1" applyAlignment="1">
      <alignment horizontal="center" vertical="center"/>
    </xf>
    <xf numFmtId="166" fontId="0" fillId="6" borderId="24" xfId="2" applyNumberFormat="1" applyFont="1" applyFill="1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43" fontId="0" fillId="7" borderId="4" xfId="2" applyFont="1" applyFill="1" applyBorder="1" applyAlignment="1">
      <alignment horizontal="center" vertical="center"/>
    </xf>
    <xf numFmtId="43" fontId="0" fillId="7" borderId="21" xfId="2" applyFont="1" applyFill="1" applyBorder="1" applyAlignment="1">
      <alignment horizontal="center" vertical="center"/>
    </xf>
    <xf numFmtId="43" fontId="0" fillId="7" borderId="6" xfId="2" applyFont="1" applyFill="1" applyBorder="1" applyAlignment="1">
      <alignment horizontal="center" vertical="center"/>
    </xf>
    <xf numFmtId="43" fontId="0" fillId="7" borderId="22" xfId="2" applyFont="1" applyFill="1" applyBorder="1" applyAlignment="1">
      <alignment horizontal="center" vertical="center"/>
    </xf>
    <xf numFmtId="43" fontId="0" fillId="7" borderId="16" xfId="2" applyFont="1" applyFill="1" applyBorder="1" applyAlignment="1">
      <alignment horizontal="center" vertical="center"/>
    </xf>
    <xf numFmtId="43" fontId="0" fillId="8" borderId="6" xfId="2" applyFont="1" applyFill="1" applyBorder="1" applyAlignment="1">
      <alignment horizontal="center" vertical="center"/>
    </xf>
    <xf numFmtId="9" fontId="0" fillId="0" borderId="0" xfId="1" applyFont="1" applyFill="1"/>
    <xf numFmtId="166" fontId="0" fillId="0" borderId="19" xfId="2" applyNumberFormat="1" applyFont="1" applyBorder="1" applyAlignment="1">
      <alignment horizontal="center" vertical="center"/>
    </xf>
    <xf numFmtId="166" fontId="0" fillId="6" borderId="25" xfId="2" applyNumberFormat="1" applyFont="1" applyFill="1" applyBorder="1" applyAlignment="1">
      <alignment horizontal="center" vertical="center"/>
    </xf>
    <xf numFmtId="0" fontId="14" fillId="0" borderId="0" xfId="0" applyFont="1"/>
    <xf numFmtId="166" fontId="0" fillId="0" borderId="0" xfId="2" applyNumberFormat="1" applyFont="1" applyAlignment="1">
      <alignment horizontal="center" vertical="center"/>
    </xf>
    <xf numFmtId="166" fontId="0" fillId="0" borderId="0" xfId="2" applyNumberFormat="1" applyFont="1"/>
    <xf numFmtId="164" fontId="0" fillId="6" borderId="25" xfId="1" applyNumberFormat="1" applyFont="1" applyFill="1" applyBorder="1" applyAlignment="1">
      <alignment horizontal="center" vertical="center"/>
    </xf>
    <xf numFmtId="164" fontId="0" fillId="6" borderId="5" xfId="1" applyNumberFormat="1" applyFont="1" applyFill="1" applyBorder="1" applyAlignment="1">
      <alignment horizontal="center" vertical="center"/>
    </xf>
    <xf numFmtId="164" fontId="0" fillId="6" borderId="24" xfId="1" applyNumberFormat="1" applyFont="1" applyFill="1" applyBorder="1" applyAlignment="1">
      <alignment horizontal="center" vertical="center"/>
    </xf>
    <xf numFmtId="164" fontId="0" fillId="6" borderId="12" xfId="1" applyNumberFormat="1" applyFont="1" applyFill="1" applyBorder="1" applyAlignment="1">
      <alignment horizontal="center" vertical="center"/>
    </xf>
    <xf numFmtId="164" fontId="0" fillId="6" borderId="13" xfId="1" applyNumberFormat="1" applyFont="1" applyFill="1" applyBorder="1" applyAlignment="1">
      <alignment horizontal="center" vertical="center"/>
    </xf>
    <xf numFmtId="164" fontId="0" fillId="6" borderId="14" xfId="1" applyNumberFormat="1" applyFont="1" applyFill="1" applyBorder="1" applyAlignment="1">
      <alignment horizontal="center" vertical="center"/>
    </xf>
    <xf numFmtId="164" fontId="0" fillId="11" borderId="7" xfId="1" applyNumberFormat="1" applyFont="1" applyFill="1" applyBorder="1" applyAlignment="1">
      <alignment horizontal="center" vertical="center"/>
    </xf>
    <xf numFmtId="164" fontId="0" fillId="11" borderId="8" xfId="1" applyNumberFormat="1" applyFont="1" applyFill="1" applyBorder="1" applyAlignment="1">
      <alignment horizontal="center" vertical="center"/>
    </xf>
    <xf numFmtId="164" fontId="0" fillId="11" borderId="19" xfId="1" applyNumberFormat="1" applyFont="1" applyFill="1" applyBorder="1" applyAlignment="1">
      <alignment horizontal="center" vertical="center"/>
    </xf>
    <xf numFmtId="164" fontId="0" fillId="11" borderId="10" xfId="1" applyNumberFormat="1" applyFont="1" applyFill="1" applyBorder="1" applyAlignment="1">
      <alignment horizontal="center" vertical="center"/>
    </xf>
    <xf numFmtId="164" fontId="0" fillId="11" borderId="2" xfId="1" applyNumberFormat="1" applyFont="1" applyFill="1" applyBorder="1" applyAlignment="1">
      <alignment horizontal="center" vertical="center"/>
    </xf>
    <xf numFmtId="164" fontId="0" fillId="11" borderId="3" xfId="1" applyNumberFormat="1" applyFont="1" applyFill="1" applyBorder="1" applyAlignment="1">
      <alignment horizontal="center" vertical="center"/>
    </xf>
    <xf numFmtId="164" fontId="0" fillId="11" borderId="9" xfId="1" applyNumberFormat="1" applyFont="1" applyFill="1" applyBorder="1" applyAlignment="1">
      <alignment horizontal="center" vertical="center"/>
    </xf>
    <xf numFmtId="164" fontId="0" fillId="11" borderId="11" xfId="1" applyNumberFormat="1" applyFont="1" applyFill="1" applyBorder="1" applyAlignment="1">
      <alignment horizontal="center" vertical="center"/>
    </xf>
    <xf numFmtId="10" fontId="0" fillId="11" borderId="3" xfId="1" applyNumberFormat="1" applyFont="1" applyFill="1" applyBorder="1" applyAlignment="1">
      <alignment horizontal="center" vertical="center"/>
    </xf>
    <xf numFmtId="10" fontId="0" fillId="11" borderId="2" xfId="1" applyNumberFormat="1" applyFont="1" applyFill="1" applyBorder="1" applyAlignment="1">
      <alignment horizontal="center" vertical="center"/>
    </xf>
    <xf numFmtId="10" fontId="0" fillId="11" borderId="11" xfId="1" applyNumberFormat="1" applyFont="1" applyFill="1" applyBorder="1" applyAlignment="1">
      <alignment horizontal="center" vertical="center"/>
    </xf>
    <xf numFmtId="167" fontId="0" fillId="11" borderId="11" xfId="1" applyNumberFormat="1" applyFont="1" applyFill="1" applyBorder="1" applyAlignment="1">
      <alignment horizontal="center" vertical="center"/>
    </xf>
    <xf numFmtId="0" fontId="10" fillId="0" borderId="0" xfId="0" applyFont="1"/>
    <xf numFmtId="166" fontId="10" fillId="0" borderId="0" xfId="2" applyNumberFormat="1" applyFont="1" applyAlignment="1">
      <alignment horizontal="center" vertical="center"/>
    </xf>
    <xf numFmtId="166" fontId="10" fillId="0" borderId="0" xfId="2" applyNumberFormat="1" applyFont="1"/>
    <xf numFmtId="9" fontId="10" fillId="0" borderId="0" xfId="1" applyFont="1"/>
    <xf numFmtId="166" fontId="10" fillId="0" borderId="2" xfId="2" applyNumberFormat="1" applyFont="1" applyBorder="1" applyAlignment="1">
      <alignment horizontal="center" vertical="center"/>
    </xf>
    <xf numFmtId="166" fontId="10" fillId="0" borderId="11" xfId="2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6" fillId="0" borderId="0" xfId="0" applyFon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2" xfId="3" applyFont="1" applyBorder="1" applyAlignment="1">
      <alignment horizontal="left" vertical="center"/>
    </xf>
    <xf numFmtId="0" fontId="9" fillId="0" borderId="2" xfId="3" applyFont="1" applyBorder="1" applyAlignment="1">
      <alignment horizontal="left"/>
    </xf>
    <xf numFmtId="0" fontId="10" fillId="0" borderId="2" xfId="0" applyFont="1" applyBorder="1"/>
    <xf numFmtId="3" fontId="17" fillId="0" borderId="2" xfId="3" applyNumberFormat="1" applyFont="1" applyBorder="1" applyAlignment="1">
      <alignment horizontal="center" vertical="center"/>
    </xf>
    <xf numFmtId="3" fontId="7" fillId="0" borderId="0" xfId="3" applyNumberFormat="1"/>
    <xf numFmtId="14" fontId="0" fillId="0" borderId="2" xfId="0" applyNumberFormat="1" applyBorder="1" applyAlignment="1">
      <alignment horizontal="left"/>
    </xf>
    <xf numFmtId="9" fontId="0" fillId="0" borderId="2" xfId="1" applyFont="1" applyBorder="1"/>
    <xf numFmtId="164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170" fontId="9" fillId="0" borderId="2" xfId="2" applyNumberFormat="1" applyFont="1" applyBorder="1" applyAlignment="1">
      <alignment horizontal="center" vertical="center"/>
    </xf>
    <xf numFmtId="0" fontId="9" fillId="0" borderId="2" xfId="3" applyFont="1" applyBorder="1"/>
    <xf numFmtId="3" fontId="0" fillId="0" borderId="2" xfId="0" applyNumberFormat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166" fontId="9" fillId="0" borderId="2" xfId="2" applyNumberFormat="1" applyFont="1" applyBorder="1"/>
    <xf numFmtId="9" fontId="9" fillId="0" borderId="2" xfId="1" applyFont="1" applyBorder="1" applyAlignment="1">
      <alignment horizontal="center" vertical="center"/>
    </xf>
    <xf numFmtId="166" fontId="9" fillId="0" borderId="0" xfId="2" applyNumberFormat="1" applyFont="1" applyFill="1" applyBorder="1" applyAlignment="1">
      <alignment horizontal="center" vertical="center"/>
    </xf>
    <xf numFmtId="166" fontId="7" fillId="0" borderId="0" xfId="2" applyNumberFormat="1" applyFont="1" applyFill="1" applyBorder="1"/>
    <xf numFmtId="166" fontId="9" fillId="0" borderId="0" xfId="2" applyNumberFormat="1" applyFont="1" applyFill="1" applyBorder="1" applyAlignment="1"/>
    <xf numFmtId="9" fontId="9" fillId="0" borderId="0" xfId="5" applyFont="1" applyFill="1" applyBorder="1"/>
    <xf numFmtId="0" fontId="0" fillId="0" borderId="0" xfId="0" applyAlignment="1">
      <alignment horizontal="center" vertical="center"/>
    </xf>
    <xf numFmtId="9" fontId="9" fillId="0" borderId="0" xfId="1" applyFont="1" applyFill="1" applyBorder="1" applyAlignment="1">
      <alignment horizontal="center" vertical="center"/>
    </xf>
    <xf numFmtId="164" fontId="10" fillId="0" borderId="0" xfId="4" applyNumberFormat="1" applyFont="1" applyFill="1" applyBorder="1"/>
    <xf numFmtId="0" fontId="11" fillId="4" borderId="5" xfId="3" applyFont="1" applyFill="1" applyBorder="1" applyAlignment="1">
      <alignment horizontal="center" vertical="center"/>
    </xf>
    <xf numFmtId="0" fontId="6" fillId="0" borderId="34" xfId="3" applyFont="1" applyBorder="1"/>
    <xf numFmtId="166" fontId="9" fillId="0" borderId="11" xfId="2" applyNumberFormat="1" applyFont="1" applyBorder="1" applyAlignment="1">
      <alignment horizontal="center" vertical="center"/>
    </xf>
    <xf numFmtId="0" fontId="10" fillId="0" borderId="13" xfId="0" applyFont="1" applyBorder="1"/>
    <xf numFmtId="166" fontId="9" fillId="0" borderId="13" xfId="2" applyNumberFormat="1" applyFont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166" fontId="9" fillId="0" borderId="14" xfId="2" applyNumberFormat="1" applyFont="1" applyBorder="1" applyAlignment="1">
      <alignment horizontal="center" vertical="center"/>
    </xf>
    <xf numFmtId="0" fontId="7" fillId="7" borderId="21" xfId="3" applyFill="1" applyBorder="1" applyAlignment="1">
      <alignment horizontal="center" vertical="center"/>
    </xf>
    <xf numFmtId="0" fontId="7" fillId="7" borderId="22" xfId="3" applyFill="1" applyBorder="1" applyAlignment="1">
      <alignment horizontal="center" vertical="center"/>
    </xf>
    <xf numFmtId="166" fontId="9" fillId="0" borderId="10" xfId="2" applyNumberFormat="1" applyFont="1" applyBorder="1" applyAlignment="1">
      <alignment horizontal="center" vertical="center"/>
    </xf>
    <xf numFmtId="166" fontId="7" fillId="0" borderId="11" xfId="2" applyNumberFormat="1" applyFont="1" applyBorder="1"/>
    <xf numFmtId="166" fontId="9" fillId="0" borderId="12" xfId="2" applyNumberFormat="1" applyFont="1" applyBorder="1" applyAlignment="1">
      <alignment horizontal="center" vertical="center"/>
    </xf>
    <xf numFmtId="166" fontId="7" fillId="0" borderId="14" xfId="2" applyNumberFormat="1" applyFont="1" applyBorder="1"/>
    <xf numFmtId="166" fontId="8" fillId="10" borderId="37" xfId="4" applyNumberFormat="1" applyFont="1" applyFill="1" applyBorder="1" applyAlignment="1">
      <alignment horizontal="center" vertical="center"/>
    </xf>
    <xf numFmtId="0" fontId="7" fillId="7" borderId="43" xfId="3" applyFill="1" applyBorder="1" applyAlignment="1">
      <alignment horizontal="center" vertical="center"/>
    </xf>
    <xf numFmtId="9" fontId="9" fillId="0" borderId="44" xfId="5" applyFont="1" applyBorder="1" applyAlignment="1"/>
    <xf numFmtId="166" fontId="9" fillId="0" borderId="45" xfId="2" applyNumberFormat="1" applyFont="1" applyBorder="1" applyAlignment="1"/>
    <xf numFmtId="166" fontId="10" fillId="0" borderId="0" xfId="2" applyNumberFormat="1" applyFont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9" fillId="0" borderId="46" xfId="3" applyFont="1" applyBorder="1"/>
    <xf numFmtId="0" fontId="9" fillId="0" borderId="47" xfId="3" applyFont="1" applyBorder="1"/>
    <xf numFmtId="164" fontId="10" fillId="0" borderId="35" xfId="4" applyNumberFormat="1" applyFont="1" applyBorder="1"/>
    <xf numFmtId="164" fontId="10" fillId="0" borderId="48" xfId="4" applyNumberFormat="1" applyFont="1" applyBorder="1"/>
    <xf numFmtId="10" fontId="10" fillId="0" borderId="48" xfId="4" applyNumberFormat="1" applyFont="1" applyBorder="1"/>
    <xf numFmtId="164" fontId="10" fillId="0" borderId="49" xfId="4" applyNumberFormat="1" applyFont="1" applyBorder="1"/>
    <xf numFmtId="0" fontId="9" fillId="0" borderId="34" xfId="3" applyFont="1" applyBorder="1"/>
    <xf numFmtId="0" fontId="7" fillId="0" borderId="46" xfId="3" applyBorder="1"/>
    <xf numFmtId="0" fontId="7" fillId="0" borderId="47" xfId="3" applyBorder="1"/>
    <xf numFmtId="0" fontId="0" fillId="0" borderId="7" xfId="0" applyBorder="1" applyAlignment="1">
      <alignment horizontal="center" vertical="center"/>
    </xf>
    <xf numFmtId="0" fontId="12" fillId="10" borderId="8" xfId="3" applyFont="1" applyFill="1" applyBorder="1" applyAlignment="1">
      <alignment horizontal="left"/>
    </xf>
    <xf numFmtId="166" fontId="12" fillId="10" borderId="8" xfId="2" applyNumberFormat="1" applyFont="1" applyFill="1" applyBorder="1" applyAlignment="1">
      <alignment horizontal="center" vertical="center"/>
    </xf>
    <xf numFmtId="166" fontId="9" fillId="10" borderId="8" xfId="2" applyNumberFormat="1" applyFont="1" applyFill="1" applyBorder="1" applyAlignment="1">
      <alignment horizontal="center" vertical="center"/>
    </xf>
    <xf numFmtId="9" fontId="18" fillId="10" borderId="8" xfId="1" applyFont="1" applyFill="1" applyBorder="1"/>
    <xf numFmtId="166" fontId="9" fillId="10" borderId="9" xfId="2" applyNumberFormat="1" applyFont="1" applyFill="1" applyBorder="1" applyAlignment="1">
      <alignment horizontal="center" vertical="center"/>
    </xf>
    <xf numFmtId="166" fontId="9" fillId="0" borderId="34" xfId="2" applyNumberFormat="1" applyFont="1" applyBorder="1" applyAlignment="1">
      <alignment horizontal="center" vertical="center"/>
    </xf>
    <xf numFmtId="166" fontId="9" fillId="0" borderId="50" xfId="2" applyNumberFormat="1" applyFont="1" applyBorder="1" applyAlignment="1">
      <alignment horizontal="center" vertical="center"/>
    </xf>
    <xf numFmtId="166" fontId="9" fillId="0" borderId="35" xfId="2" applyNumberFormat="1" applyFont="1" applyBorder="1" applyAlignment="1">
      <alignment horizontal="center" vertical="center"/>
    </xf>
    <xf numFmtId="166" fontId="10" fillId="0" borderId="14" xfId="2" applyNumberFormat="1" applyFont="1" applyBorder="1" applyAlignment="1">
      <alignment horizontal="center" vertical="center"/>
    </xf>
    <xf numFmtId="3" fontId="9" fillId="0" borderId="40" xfId="5" applyNumberFormat="1" applyFont="1" applyBorder="1" applyAlignment="1"/>
    <xf numFmtId="0" fontId="12" fillId="10" borderId="51" xfId="3" applyFont="1" applyFill="1" applyBorder="1" applyAlignment="1">
      <alignment horizontal="left"/>
    </xf>
    <xf numFmtId="166" fontId="12" fillId="10" borderId="17" xfId="2" applyNumberFormat="1" applyFont="1" applyFill="1" applyBorder="1" applyAlignment="1">
      <alignment horizontal="center" vertical="center"/>
    </xf>
    <xf numFmtId="166" fontId="9" fillId="10" borderId="50" xfId="2" applyNumberFormat="1" applyFont="1" applyFill="1" applyBorder="1" applyAlignment="1">
      <alignment horizontal="center" vertical="center"/>
    </xf>
    <xf numFmtId="166" fontId="9" fillId="10" borderId="35" xfId="2" applyNumberFormat="1" applyFont="1" applyFill="1" applyBorder="1" applyAlignment="1">
      <alignment horizontal="center" vertical="center"/>
    </xf>
    <xf numFmtId="0" fontId="7" fillId="0" borderId="34" xfId="3" applyBorder="1"/>
    <xf numFmtId="166" fontId="7" fillId="0" borderId="34" xfId="2" applyNumberFormat="1" applyFont="1" applyBorder="1"/>
    <xf numFmtId="166" fontId="7" fillId="0" borderId="50" xfId="2" applyNumberFormat="1" applyFont="1" applyBorder="1"/>
    <xf numFmtId="166" fontId="7" fillId="0" borderId="35" xfId="2" applyNumberFormat="1" applyFont="1" applyBorder="1"/>
    <xf numFmtId="0" fontId="7" fillId="0" borderId="40" xfId="3" applyBorder="1"/>
    <xf numFmtId="0" fontId="7" fillId="0" borderId="35" xfId="3" applyBorder="1"/>
    <xf numFmtId="170" fontId="9" fillId="0" borderId="10" xfId="2" applyNumberFormat="1" applyFont="1" applyBorder="1" applyAlignment="1">
      <alignment horizontal="center" vertical="center"/>
    </xf>
    <xf numFmtId="0" fontId="0" fillId="0" borderId="12" xfId="0" applyBorder="1"/>
    <xf numFmtId="0" fontId="7" fillId="0" borderId="13" xfId="3" applyBorder="1"/>
    <xf numFmtId="0" fontId="7" fillId="0" borderId="14" xfId="3" applyBorder="1"/>
    <xf numFmtId="0" fontId="7" fillId="0" borderId="45" xfId="3" applyBorder="1"/>
    <xf numFmtId="166" fontId="9" fillId="0" borderId="13" xfId="2" applyNumberFormat="1" applyFont="1" applyBorder="1"/>
    <xf numFmtId="0" fontId="7" fillId="0" borderId="50" xfId="3" applyBorder="1"/>
    <xf numFmtId="166" fontId="9" fillId="0" borderId="10" xfId="2" applyNumberFormat="1" applyFont="1" applyBorder="1"/>
    <xf numFmtId="166" fontId="7" fillId="0" borderId="11" xfId="3" applyNumberFormat="1" applyBorder="1"/>
    <xf numFmtId="166" fontId="9" fillId="0" borderId="12" xfId="2" applyNumberFormat="1" applyFont="1" applyBorder="1"/>
    <xf numFmtId="166" fontId="7" fillId="0" borderId="14" xfId="3" applyNumberFormat="1" applyBorder="1"/>
    <xf numFmtId="9" fontId="9" fillId="0" borderId="45" xfId="5" applyFont="1" applyBorder="1" applyAlignment="1"/>
    <xf numFmtId="0" fontId="7" fillId="0" borderId="48" xfId="3" applyBorder="1"/>
    <xf numFmtId="0" fontId="7" fillId="0" borderId="21" xfId="3" applyBorder="1" applyAlignment="1">
      <alignment horizontal="center" vertical="center"/>
    </xf>
    <xf numFmtId="0" fontId="7" fillId="0" borderId="6" xfId="3" applyBorder="1" applyAlignment="1">
      <alignment horizontal="center" vertical="center"/>
    </xf>
    <xf numFmtId="0" fontId="7" fillId="0" borderId="22" xfId="3" applyBorder="1" applyAlignment="1">
      <alignment horizontal="center" vertical="center"/>
    </xf>
    <xf numFmtId="0" fontId="7" fillId="0" borderId="43" xfId="3" applyBorder="1" applyAlignment="1">
      <alignment horizontal="center" vertical="center"/>
    </xf>
    <xf numFmtId="0" fontId="5" fillId="7" borderId="27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vertical="center"/>
    </xf>
    <xf numFmtId="3" fontId="13" fillId="10" borderId="2" xfId="3" applyNumberFormat="1" applyFont="1" applyFill="1" applyBorder="1" applyAlignment="1">
      <alignment horizontal="center" vertical="center"/>
    </xf>
    <xf numFmtId="0" fontId="7" fillId="10" borderId="2" xfId="3" applyFill="1" applyBorder="1"/>
    <xf numFmtId="43" fontId="10" fillId="6" borderId="38" xfId="2" applyFont="1" applyFill="1" applyBorder="1" applyAlignment="1">
      <alignment horizontal="center" vertical="center"/>
    </xf>
    <xf numFmtId="43" fontId="10" fillId="6" borderId="20" xfId="2" applyFont="1" applyFill="1" applyBorder="1" applyAlignment="1">
      <alignment horizontal="center" vertical="center"/>
    </xf>
    <xf numFmtId="43" fontId="10" fillId="6" borderId="52" xfId="2" applyFont="1" applyFill="1" applyBorder="1" applyAlignment="1">
      <alignment horizontal="center" vertical="center"/>
    </xf>
    <xf numFmtId="166" fontId="10" fillId="6" borderId="38" xfId="2" applyNumberFormat="1" applyFont="1" applyFill="1" applyBorder="1" applyAlignment="1">
      <alignment horizontal="center" vertical="center"/>
    </xf>
    <xf numFmtId="166" fontId="10" fillId="6" borderId="20" xfId="2" applyNumberFormat="1" applyFont="1" applyFill="1" applyBorder="1" applyAlignment="1">
      <alignment horizontal="center" vertical="center"/>
    </xf>
    <xf numFmtId="166" fontId="10" fillId="6" borderId="52" xfId="2" applyNumberFormat="1" applyFont="1" applyFill="1" applyBorder="1" applyAlignment="1">
      <alignment horizontal="center" vertical="center"/>
    </xf>
    <xf numFmtId="3" fontId="10" fillId="6" borderId="38" xfId="0" applyNumberFormat="1" applyFont="1" applyFill="1" applyBorder="1" applyAlignment="1">
      <alignment horizontal="center" vertical="center"/>
    </xf>
    <xf numFmtId="3" fontId="10" fillId="6" borderId="20" xfId="0" applyNumberFormat="1" applyFont="1" applyFill="1" applyBorder="1" applyAlignment="1">
      <alignment horizontal="center" vertical="center"/>
    </xf>
    <xf numFmtId="166" fontId="10" fillId="6" borderId="36" xfId="2" applyNumberFormat="1" applyFont="1" applyFill="1" applyBorder="1" applyAlignment="1">
      <alignment horizontal="center" vertical="center"/>
    </xf>
    <xf numFmtId="164" fontId="10" fillId="6" borderId="20" xfId="1" applyNumberFormat="1" applyFont="1" applyFill="1" applyBorder="1" applyAlignment="1">
      <alignment horizontal="center" vertical="center"/>
    </xf>
    <xf numFmtId="43" fontId="10" fillId="6" borderId="36" xfId="2" applyFont="1" applyFill="1" applyBorder="1" applyAlignment="1">
      <alignment horizontal="center" vertical="center"/>
    </xf>
    <xf numFmtId="43" fontId="10" fillId="6" borderId="53" xfId="2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9" fontId="10" fillId="0" borderId="0" xfId="1" applyFont="1" applyFill="1" applyBorder="1"/>
    <xf numFmtId="3" fontId="10" fillId="6" borderId="53" xfId="0" applyNumberFormat="1" applyFont="1" applyFill="1" applyBorder="1" applyAlignment="1">
      <alignment horizontal="center" vertical="center"/>
    </xf>
    <xf numFmtId="166" fontId="10" fillId="6" borderId="53" xfId="2" applyNumberFormat="1" applyFont="1" applyFill="1" applyBorder="1" applyAlignment="1">
      <alignment horizontal="center" vertical="center"/>
    </xf>
    <xf numFmtId="166" fontId="10" fillId="6" borderId="0" xfId="2" applyNumberFormat="1" applyFont="1" applyFill="1" applyBorder="1" applyAlignment="1">
      <alignment horizontal="center" vertical="center"/>
    </xf>
    <xf numFmtId="3" fontId="10" fillId="6" borderId="0" xfId="0" applyNumberFormat="1" applyFont="1" applyFill="1" applyAlignment="1">
      <alignment horizontal="center" vertical="center"/>
    </xf>
    <xf numFmtId="164" fontId="10" fillId="6" borderId="0" xfId="1" applyNumberFormat="1" applyFont="1" applyFill="1" applyBorder="1" applyAlignment="1">
      <alignment horizontal="center" vertical="center"/>
    </xf>
    <xf numFmtId="43" fontId="10" fillId="6" borderId="0" xfId="2" applyFont="1" applyFill="1" applyBorder="1" applyAlignment="1">
      <alignment horizontal="center" vertical="center"/>
    </xf>
    <xf numFmtId="164" fontId="10" fillId="6" borderId="38" xfId="1" applyNumberFormat="1" applyFont="1" applyFill="1" applyBorder="1" applyAlignment="1">
      <alignment horizontal="center" vertical="center"/>
    </xf>
    <xf numFmtId="164" fontId="10" fillId="6" borderId="53" xfId="1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64" fontId="10" fillId="11" borderId="0" xfId="1" applyNumberFormat="1" applyFont="1" applyFill="1" applyBorder="1" applyAlignment="1">
      <alignment horizontal="center" vertical="center"/>
    </xf>
    <xf numFmtId="43" fontId="10" fillId="7" borderId="0" xfId="2" applyFont="1" applyFill="1" applyBorder="1" applyAlignment="1">
      <alignment horizontal="center" vertical="center"/>
    </xf>
    <xf numFmtId="166" fontId="10" fillId="7" borderId="0" xfId="2" applyNumberFormat="1" applyFont="1" applyFill="1" applyBorder="1" applyAlignment="1">
      <alignment horizontal="center" vertical="center"/>
    </xf>
    <xf numFmtId="43" fontId="10" fillId="8" borderId="0" xfId="2" applyFont="1" applyFill="1" applyBorder="1" applyAlignment="1">
      <alignment horizontal="center" vertical="center"/>
    </xf>
    <xf numFmtId="43" fontId="10" fillId="0" borderId="0" xfId="2" applyFont="1" applyBorder="1" applyAlignment="1">
      <alignment horizontal="center" vertical="center"/>
    </xf>
    <xf numFmtId="9" fontId="10" fillId="0" borderId="0" xfId="1" applyFont="1" applyBorder="1"/>
    <xf numFmtId="10" fontId="10" fillId="11" borderId="0" xfId="1" applyNumberFormat="1" applyFont="1" applyFill="1" applyBorder="1" applyAlignment="1">
      <alignment horizontal="center" vertical="center"/>
    </xf>
    <xf numFmtId="0" fontId="10" fillId="0" borderId="48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8" fillId="4" borderId="32" xfId="0" applyFont="1" applyFill="1" applyBorder="1"/>
    <xf numFmtId="166" fontId="10" fillId="0" borderId="46" xfId="2" applyNumberFormat="1" applyFont="1" applyBorder="1" applyAlignment="1">
      <alignment horizontal="center" vertical="center"/>
    </xf>
    <xf numFmtId="166" fontId="10" fillId="0" borderId="48" xfId="2" applyNumberFormat="1" applyFont="1" applyBorder="1" applyAlignment="1">
      <alignment horizontal="center" vertical="center"/>
    </xf>
    <xf numFmtId="166" fontId="10" fillId="0" borderId="47" xfId="2" applyNumberFormat="1" applyFont="1" applyBorder="1" applyAlignment="1">
      <alignment horizontal="center" vertical="center"/>
    </xf>
    <xf numFmtId="166" fontId="10" fillId="0" borderId="54" xfId="2" applyNumberFormat="1" applyFont="1" applyBorder="1" applyAlignment="1">
      <alignment horizontal="center" vertical="center"/>
    </xf>
    <xf numFmtId="166" fontId="10" fillId="0" borderId="49" xfId="2" applyNumberFormat="1" applyFont="1" applyBorder="1" applyAlignment="1">
      <alignment horizontal="center" vertical="center"/>
    </xf>
    <xf numFmtId="0" fontId="10" fillId="0" borderId="49" xfId="0" applyFont="1" applyBorder="1"/>
    <xf numFmtId="164" fontId="10" fillId="11" borderId="46" xfId="1" applyNumberFormat="1" applyFont="1" applyFill="1" applyBorder="1" applyAlignment="1">
      <alignment horizontal="center" vertical="center"/>
    </xf>
    <xf numFmtId="164" fontId="10" fillId="11" borderId="48" xfId="1" applyNumberFormat="1" applyFont="1" applyFill="1" applyBorder="1" applyAlignment="1">
      <alignment horizontal="center" vertical="center"/>
    </xf>
    <xf numFmtId="10" fontId="10" fillId="11" borderId="48" xfId="1" applyNumberFormat="1" applyFont="1" applyFill="1" applyBorder="1" applyAlignment="1">
      <alignment horizontal="center" vertical="center"/>
    </xf>
    <xf numFmtId="164" fontId="10" fillId="11" borderId="47" xfId="1" applyNumberFormat="1" applyFont="1" applyFill="1" applyBorder="1" applyAlignment="1">
      <alignment horizontal="center" vertical="center"/>
    </xf>
    <xf numFmtId="164" fontId="10" fillId="11" borderId="54" xfId="1" applyNumberFormat="1" applyFont="1" applyFill="1" applyBorder="1" applyAlignment="1">
      <alignment horizontal="center" vertical="center"/>
    </xf>
    <xf numFmtId="164" fontId="10" fillId="11" borderId="49" xfId="1" applyNumberFormat="1" applyFont="1" applyFill="1" applyBorder="1" applyAlignment="1">
      <alignment horizontal="center" vertical="center"/>
    </xf>
    <xf numFmtId="166" fontId="10" fillId="7" borderId="46" xfId="2" applyNumberFormat="1" applyFont="1" applyFill="1" applyBorder="1" applyAlignment="1">
      <alignment horizontal="center" vertical="center"/>
    </xf>
    <xf numFmtId="166" fontId="10" fillId="7" borderId="48" xfId="2" applyNumberFormat="1" applyFont="1" applyFill="1" applyBorder="1" applyAlignment="1">
      <alignment horizontal="center" vertical="center"/>
    </xf>
    <xf numFmtId="43" fontId="10" fillId="7" borderId="47" xfId="2" applyFont="1" applyFill="1" applyBorder="1" applyAlignment="1">
      <alignment horizontal="center" vertical="center"/>
    </xf>
    <xf numFmtId="43" fontId="10" fillId="7" borderId="54" xfId="2" applyFont="1" applyFill="1" applyBorder="1" applyAlignment="1">
      <alignment horizontal="center" vertical="center"/>
    </xf>
    <xf numFmtId="43" fontId="10" fillId="7" borderId="49" xfId="2" applyFont="1" applyFill="1" applyBorder="1" applyAlignment="1">
      <alignment horizontal="center" vertical="center"/>
    </xf>
    <xf numFmtId="43" fontId="10" fillId="8" borderId="46" xfId="2" applyFont="1" applyFill="1" applyBorder="1" applyAlignment="1">
      <alignment horizontal="center" vertical="center"/>
    </xf>
    <xf numFmtId="43" fontId="10" fillId="8" borderId="48" xfId="2" applyFont="1" applyFill="1" applyBorder="1" applyAlignment="1">
      <alignment horizontal="center" vertical="center"/>
    </xf>
    <xf numFmtId="43" fontId="10" fillId="8" borderId="47" xfId="2" applyFont="1" applyFill="1" applyBorder="1" applyAlignment="1">
      <alignment horizontal="center" vertical="center"/>
    </xf>
    <xf numFmtId="43" fontId="10" fillId="8" borderId="54" xfId="2" applyFont="1" applyFill="1" applyBorder="1" applyAlignment="1">
      <alignment horizontal="center" vertical="center"/>
    </xf>
    <xf numFmtId="43" fontId="10" fillId="8" borderId="49" xfId="2" applyFont="1" applyFill="1" applyBorder="1" applyAlignment="1">
      <alignment horizontal="center" vertical="center"/>
    </xf>
    <xf numFmtId="43" fontId="10" fillId="0" borderId="46" xfId="2" applyFont="1" applyBorder="1" applyAlignment="1">
      <alignment horizontal="center" vertical="center"/>
    </xf>
    <xf numFmtId="43" fontId="10" fillId="0" borderId="48" xfId="2" applyFont="1" applyBorder="1" applyAlignment="1">
      <alignment horizontal="center" vertical="center"/>
    </xf>
    <xf numFmtId="43" fontId="10" fillId="0" borderId="47" xfId="2" applyFont="1" applyBorder="1" applyAlignment="1">
      <alignment horizontal="center" vertical="center"/>
    </xf>
    <xf numFmtId="43" fontId="10" fillId="0" borderId="54" xfId="2" applyFont="1" applyBorder="1" applyAlignment="1">
      <alignment horizontal="center" vertical="center"/>
    </xf>
    <xf numFmtId="43" fontId="10" fillId="0" borderId="49" xfId="2" applyFont="1" applyBorder="1" applyAlignment="1">
      <alignment horizontal="center" vertical="center"/>
    </xf>
    <xf numFmtId="0" fontId="10" fillId="4" borderId="37" xfId="0" applyFont="1" applyFill="1" applyBorder="1"/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52" xfId="0" applyFont="1" applyFill="1" applyBorder="1"/>
    <xf numFmtId="166" fontId="10" fillId="0" borderId="34" xfId="2" applyNumberFormat="1" applyFont="1" applyBorder="1" applyAlignment="1">
      <alignment horizontal="center" vertical="center"/>
    </xf>
    <xf numFmtId="166" fontId="10" fillId="0" borderId="50" xfId="2" applyNumberFormat="1" applyFont="1" applyBorder="1" applyAlignment="1">
      <alignment horizontal="center" vertical="center"/>
    </xf>
    <xf numFmtId="166" fontId="10" fillId="0" borderId="35" xfId="2" applyNumberFormat="1" applyFont="1" applyBorder="1" applyAlignment="1">
      <alignment horizontal="center" vertical="center"/>
    </xf>
    <xf numFmtId="3" fontId="10" fillId="0" borderId="34" xfId="0" applyNumberFormat="1" applyFont="1" applyBorder="1" applyAlignment="1">
      <alignment horizontal="center" vertical="center"/>
    </xf>
    <xf numFmtId="3" fontId="10" fillId="0" borderId="50" xfId="0" applyNumberFormat="1" applyFont="1" applyBorder="1" applyAlignment="1">
      <alignment horizontal="center" vertical="center"/>
    </xf>
    <xf numFmtId="3" fontId="10" fillId="0" borderId="46" xfId="0" applyNumberFormat="1" applyFont="1" applyBorder="1" applyAlignment="1">
      <alignment horizontal="center" vertical="center"/>
    </xf>
    <xf numFmtId="3" fontId="10" fillId="0" borderId="48" xfId="0" applyNumberFormat="1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center" vertical="center"/>
    </xf>
    <xf numFmtId="3" fontId="10" fillId="0" borderId="54" xfId="0" applyNumberFormat="1" applyFont="1" applyBorder="1" applyAlignment="1">
      <alignment horizontal="center" vertical="center"/>
    </xf>
    <xf numFmtId="3" fontId="10" fillId="0" borderId="49" xfId="0" applyNumberFormat="1" applyFont="1" applyBorder="1" applyAlignment="1">
      <alignment horizontal="center" vertical="center"/>
    </xf>
    <xf numFmtId="164" fontId="10" fillId="11" borderId="34" xfId="1" applyNumberFormat="1" applyFont="1" applyFill="1" applyBorder="1" applyAlignment="1">
      <alignment horizontal="center" vertical="center"/>
    </xf>
    <xf numFmtId="164" fontId="10" fillId="11" borderId="50" xfId="1" applyNumberFormat="1" applyFont="1" applyFill="1" applyBorder="1" applyAlignment="1">
      <alignment horizontal="center" vertical="center"/>
    </xf>
    <xf numFmtId="164" fontId="10" fillId="11" borderId="35" xfId="1" applyNumberFormat="1" applyFont="1" applyFill="1" applyBorder="1" applyAlignment="1">
      <alignment horizontal="center" vertical="center"/>
    </xf>
    <xf numFmtId="167" fontId="10" fillId="11" borderId="48" xfId="1" applyNumberFormat="1" applyFont="1" applyFill="1" applyBorder="1" applyAlignment="1">
      <alignment horizontal="center" vertical="center"/>
    </xf>
    <xf numFmtId="10" fontId="10" fillId="11" borderId="49" xfId="1" applyNumberFormat="1" applyFont="1" applyFill="1" applyBorder="1" applyAlignment="1">
      <alignment horizontal="center" vertical="center"/>
    </xf>
    <xf numFmtId="166" fontId="10" fillId="7" borderId="34" xfId="2" applyNumberFormat="1" applyFont="1" applyFill="1" applyBorder="1" applyAlignment="1">
      <alignment horizontal="center" vertical="center"/>
    </xf>
    <xf numFmtId="166" fontId="10" fillId="7" borderId="50" xfId="2" applyNumberFormat="1" applyFont="1" applyFill="1" applyBorder="1" applyAlignment="1">
      <alignment horizontal="center" vertical="center"/>
    </xf>
    <xf numFmtId="166" fontId="10" fillId="7" borderId="35" xfId="2" applyNumberFormat="1" applyFont="1" applyFill="1" applyBorder="1" applyAlignment="1">
      <alignment horizontal="center" vertical="center"/>
    </xf>
    <xf numFmtId="166" fontId="10" fillId="7" borderId="47" xfId="2" applyNumberFormat="1" applyFont="1" applyFill="1" applyBorder="1" applyAlignment="1">
      <alignment horizontal="center" vertical="center"/>
    </xf>
    <xf numFmtId="166" fontId="10" fillId="7" borderId="54" xfId="2" applyNumberFormat="1" applyFont="1" applyFill="1" applyBorder="1" applyAlignment="1">
      <alignment horizontal="center" vertical="center"/>
    </xf>
    <xf numFmtId="166" fontId="10" fillId="7" borderId="49" xfId="2" applyNumberFormat="1" applyFont="1" applyFill="1" applyBorder="1" applyAlignment="1">
      <alignment horizontal="center" vertical="center"/>
    </xf>
    <xf numFmtId="43" fontId="10" fillId="8" borderId="34" xfId="2" applyFont="1" applyFill="1" applyBorder="1" applyAlignment="1">
      <alignment horizontal="center" vertical="center"/>
    </xf>
    <xf numFmtId="43" fontId="10" fillId="8" borderId="50" xfId="2" applyFont="1" applyFill="1" applyBorder="1" applyAlignment="1">
      <alignment horizontal="center" vertical="center"/>
    </xf>
    <xf numFmtId="43" fontId="10" fillId="8" borderId="35" xfId="2" applyFont="1" applyFill="1" applyBorder="1" applyAlignment="1">
      <alignment horizontal="center" vertical="center"/>
    </xf>
    <xf numFmtId="43" fontId="10" fillId="0" borderId="34" xfId="2" applyFont="1" applyBorder="1" applyAlignment="1">
      <alignment horizontal="center" vertical="center"/>
    </xf>
    <xf numFmtId="43" fontId="10" fillId="0" borderId="50" xfId="2" applyFont="1" applyBorder="1" applyAlignment="1">
      <alignment horizontal="center" vertical="center"/>
    </xf>
    <xf numFmtId="43" fontId="10" fillId="0" borderId="35" xfId="2" applyFont="1" applyBorder="1" applyAlignment="1">
      <alignment horizontal="center" vertical="center"/>
    </xf>
    <xf numFmtId="166" fontId="10" fillId="0" borderId="46" xfId="2" applyNumberFormat="1" applyFont="1" applyBorder="1"/>
    <xf numFmtId="166" fontId="10" fillId="0" borderId="47" xfId="2" applyNumberFormat="1" applyFont="1" applyBorder="1"/>
    <xf numFmtId="3" fontId="10" fillId="0" borderId="50" xfId="0" applyNumberFormat="1" applyFont="1" applyBorder="1" applyAlignment="1">
      <alignment horizontal="right" vertical="center"/>
    </xf>
    <xf numFmtId="3" fontId="10" fillId="0" borderId="3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3" fontId="10" fillId="0" borderId="48" xfId="0" applyNumberFormat="1" applyFont="1" applyBorder="1" applyAlignment="1">
      <alignment horizontal="right" vertical="center"/>
    </xf>
    <xf numFmtId="3" fontId="10" fillId="0" borderId="54" xfId="0" applyNumberFormat="1" applyFont="1" applyBorder="1" applyAlignment="1">
      <alignment horizontal="right" vertical="center"/>
    </xf>
    <xf numFmtId="3" fontId="10" fillId="0" borderId="49" xfId="0" applyNumberFormat="1" applyFont="1" applyBorder="1" applyAlignment="1">
      <alignment horizontal="right" vertical="center"/>
    </xf>
    <xf numFmtId="10" fontId="10" fillId="11" borderId="46" xfId="1" applyNumberFormat="1" applyFont="1" applyFill="1" applyBorder="1" applyAlignment="1">
      <alignment horizontal="center" vertical="center"/>
    </xf>
    <xf numFmtId="43" fontId="10" fillId="8" borderId="47" xfId="2" applyFont="1" applyFill="1" applyBorder="1"/>
    <xf numFmtId="43" fontId="10" fillId="8" borderId="54" xfId="2" applyFont="1" applyFill="1" applyBorder="1"/>
    <xf numFmtId="43" fontId="10" fillId="8" borderId="49" xfId="2" applyFont="1" applyFill="1" applyBorder="1"/>
    <xf numFmtId="0" fontId="10" fillId="0" borderId="20" xfId="0" applyFont="1" applyBorder="1" applyAlignment="1">
      <alignment vertical="center"/>
    </xf>
    <xf numFmtId="43" fontId="10" fillId="7" borderId="50" xfId="2" applyFont="1" applyFill="1" applyBorder="1" applyAlignment="1">
      <alignment horizontal="center" vertical="center"/>
    </xf>
    <xf numFmtId="0" fontId="10" fillId="0" borderId="54" xfId="0" applyFont="1" applyBorder="1"/>
    <xf numFmtId="43" fontId="10" fillId="7" borderId="46" xfId="2" applyFont="1" applyFill="1" applyBorder="1" applyAlignment="1">
      <alignment horizontal="center" vertical="center"/>
    </xf>
    <xf numFmtId="43" fontId="10" fillId="7" borderId="48" xfId="2" applyFont="1" applyFill="1" applyBorder="1" applyAlignment="1">
      <alignment horizontal="center" vertical="center"/>
    </xf>
    <xf numFmtId="0" fontId="10" fillId="6" borderId="33" xfId="0" applyFont="1" applyFill="1" applyBorder="1"/>
    <xf numFmtId="166" fontId="10" fillId="6" borderId="39" xfId="0" applyNumberFormat="1" applyFont="1" applyFill="1" applyBorder="1"/>
    <xf numFmtId="166" fontId="10" fillId="6" borderId="55" xfId="0" applyNumberFormat="1" applyFont="1" applyFill="1" applyBorder="1"/>
    <xf numFmtId="166" fontId="10" fillId="6" borderId="56" xfId="0" applyNumberFormat="1" applyFont="1" applyFill="1" applyBorder="1"/>
    <xf numFmtId="164" fontId="10" fillId="6" borderId="39" xfId="1" applyNumberFormat="1" applyFont="1" applyFill="1" applyBorder="1" applyAlignment="1">
      <alignment horizontal="center" vertical="center"/>
    </xf>
    <xf numFmtId="164" fontId="10" fillId="6" borderId="55" xfId="1" applyNumberFormat="1" applyFont="1" applyFill="1" applyBorder="1" applyAlignment="1">
      <alignment horizontal="center" vertical="center"/>
    </xf>
    <xf numFmtId="164" fontId="10" fillId="6" borderId="57" xfId="1" applyNumberFormat="1" applyFont="1" applyFill="1" applyBorder="1" applyAlignment="1">
      <alignment horizontal="center" vertical="center"/>
    </xf>
    <xf numFmtId="0" fontId="10" fillId="6" borderId="16" xfId="0" applyFont="1" applyFill="1" applyBorder="1"/>
    <xf numFmtId="0" fontId="10" fillId="6" borderId="6" xfId="0" applyFont="1" applyFill="1" applyBorder="1"/>
    <xf numFmtId="166" fontId="10" fillId="6" borderId="39" xfId="2" applyNumberFormat="1" applyFont="1" applyFill="1" applyBorder="1" applyAlignment="1">
      <alignment horizontal="center" vertical="center"/>
    </xf>
    <xf numFmtId="166" fontId="10" fillId="6" borderId="55" xfId="2" applyNumberFormat="1" applyFont="1" applyFill="1" applyBorder="1" applyAlignment="1">
      <alignment horizontal="center" vertical="center"/>
    </xf>
    <xf numFmtId="166" fontId="10" fillId="6" borderId="57" xfId="2" applyNumberFormat="1" applyFont="1" applyFill="1" applyBorder="1" applyAlignment="1">
      <alignment horizontal="center" vertical="center"/>
    </xf>
    <xf numFmtId="43" fontId="10" fillId="6" borderId="39" xfId="2" applyFont="1" applyFill="1" applyBorder="1" applyAlignment="1">
      <alignment horizontal="center" vertical="center"/>
    </xf>
    <xf numFmtId="43" fontId="10" fillId="6" borderId="55" xfId="2" applyFont="1" applyFill="1" applyBorder="1" applyAlignment="1">
      <alignment horizontal="center" vertical="center"/>
    </xf>
    <xf numFmtId="43" fontId="10" fillId="6" borderId="57" xfId="2" applyFont="1" applyFill="1" applyBorder="1" applyAlignment="1">
      <alignment horizontal="center" vertical="center"/>
    </xf>
    <xf numFmtId="166" fontId="10" fillId="0" borderId="34" xfId="0" applyNumberFormat="1" applyFont="1" applyBorder="1"/>
    <xf numFmtId="166" fontId="10" fillId="0" borderId="50" xfId="0" applyNumberFormat="1" applyFont="1" applyBorder="1"/>
    <xf numFmtId="166" fontId="10" fillId="0" borderId="35" xfId="0" applyNumberFormat="1" applyFont="1" applyBorder="1"/>
    <xf numFmtId="166" fontId="10" fillId="0" borderId="46" xfId="0" applyNumberFormat="1" applyFont="1" applyBorder="1"/>
    <xf numFmtId="166" fontId="10" fillId="0" borderId="48" xfId="0" applyNumberFormat="1" applyFont="1" applyBorder="1"/>
    <xf numFmtId="166" fontId="10" fillId="0" borderId="54" xfId="0" applyNumberFormat="1" applyFont="1" applyBorder="1"/>
    <xf numFmtId="166" fontId="10" fillId="0" borderId="49" xfId="0" applyNumberFormat="1" applyFont="1" applyBorder="1"/>
    <xf numFmtId="0" fontId="10" fillId="0" borderId="47" xfId="0" applyFont="1" applyBorder="1"/>
    <xf numFmtId="0" fontId="6" fillId="9" borderId="0" xfId="3" applyFont="1" applyFill="1"/>
    <xf numFmtId="0" fontId="0" fillId="9" borderId="0" xfId="0" applyFill="1" applyAlignment="1">
      <alignment horizontal="center" vertical="center"/>
    </xf>
    <xf numFmtId="0" fontId="10" fillId="9" borderId="0" xfId="0" applyFont="1" applyFill="1"/>
    <xf numFmtId="166" fontId="9" fillId="9" borderId="0" xfId="2" applyNumberFormat="1" applyFont="1" applyFill="1" applyBorder="1" applyAlignment="1">
      <alignment horizontal="center" vertical="center"/>
    </xf>
    <xf numFmtId="9" fontId="9" fillId="9" borderId="0" xfId="1" applyFont="1" applyFill="1" applyBorder="1" applyAlignment="1">
      <alignment horizontal="center" vertical="center"/>
    </xf>
    <xf numFmtId="164" fontId="10" fillId="9" borderId="0" xfId="4" applyNumberFormat="1" applyFont="1" applyFill="1" applyBorder="1"/>
    <xf numFmtId="0" fontId="0" fillId="9" borderId="0" xfId="0" applyFill="1"/>
    <xf numFmtId="0" fontId="13" fillId="10" borderId="2" xfId="3" applyFont="1" applyFill="1" applyBorder="1"/>
    <xf numFmtId="0" fontId="7" fillId="10" borderId="11" xfId="3" applyFill="1" applyBorder="1"/>
    <xf numFmtId="0" fontId="10" fillId="0" borderId="34" xfId="0" applyFont="1" applyBorder="1"/>
    <xf numFmtId="0" fontId="10" fillId="0" borderId="46" xfId="0" applyFont="1" applyBorder="1"/>
    <xf numFmtId="43" fontId="10" fillId="7" borderId="34" xfId="2" applyFont="1" applyFill="1" applyBorder="1" applyAlignment="1">
      <alignment horizontal="center" vertical="center"/>
    </xf>
    <xf numFmtId="43" fontId="10" fillId="7" borderId="35" xfId="2" applyFont="1" applyFill="1" applyBorder="1" applyAlignment="1">
      <alignment horizontal="center" vertical="center"/>
    </xf>
    <xf numFmtId="0" fontId="10" fillId="0" borderId="5" xfId="0" applyFont="1" applyBorder="1"/>
    <xf numFmtId="166" fontId="9" fillId="0" borderId="5" xfId="2" applyNumberFormat="1" applyFont="1" applyBorder="1" applyAlignment="1">
      <alignment horizontal="center" vertical="center"/>
    </xf>
    <xf numFmtId="166" fontId="9" fillId="0" borderId="25" xfId="2" applyNumberFormat="1" applyFont="1" applyBorder="1" applyAlignment="1">
      <alignment horizontal="center" vertical="center"/>
    </xf>
    <xf numFmtId="166" fontId="7" fillId="0" borderId="23" xfId="2" applyNumberFormat="1" applyFont="1" applyBorder="1"/>
    <xf numFmtId="166" fontId="10" fillId="0" borderId="23" xfId="2" applyNumberFormat="1" applyFont="1" applyBorder="1" applyAlignment="1">
      <alignment horizontal="center" vertical="center"/>
    </xf>
    <xf numFmtId="170" fontId="9" fillId="0" borderId="25" xfId="2" applyNumberFormat="1" applyFont="1" applyBorder="1" applyAlignment="1">
      <alignment horizontal="center" vertical="center"/>
    </xf>
    <xf numFmtId="170" fontId="9" fillId="0" borderId="5" xfId="2" applyNumberFormat="1" applyFont="1" applyBorder="1" applyAlignment="1">
      <alignment horizontal="center" vertical="center"/>
    </xf>
    <xf numFmtId="9" fontId="9" fillId="0" borderId="58" xfId="5" applyFont="1" applyBorder="1" applyAlignment="1"/>
    <xf numFmtId="0" fontId="13" fillId="7" borderId="27" xfId="3" applyFont="1" applyFill="1" applyBorder="1" applyAlignment="1">
      <alignment horizontal="center" vertical="center"/>
    </xf>
    <xf numFmtId="164" fontId="19" fillId="10" borderId="2" xfId="1" applyNumberFormat="1" applyFont="1" applyFill="1" applyBorder="1"/>
    <xf numFmtId="9" fontId="9" fillId="0" borderId="0" xfId="1" applyFont="1"/>
    <xf numFmtId="166" fontId="10" fillId="0" borderId="0" xfId="0" applyNumberFormat="1" applyFont="1"/>
    <xf numFmtId="3" fontId="10" fillId="0" borderId="46" xfId="0" applyNumberFormat="1" applyFont="1" applyBorder="1" applyAlignment="1">
      <alignment horizontal="right" vertical="center"/>
    </xf>
    <xf numFmtId="164" fontId="18" fillId="10" borderId="8" xfId="1" applyNumberFormat="1" applyFont="1" applyFill="1" applyBorder="1"/>
    <xf numFmtId="0" fontId="10" fillId="0" borderId="46" xfId="0" applyFont="1" applyBorder="1" applyAlignment="1">
      <alignment horizontal="center" vertical="center"/>
    </xf>
    <xf numFmtId="0" fontId="10" fillId="6" borderId="48" xfId="0" applyFont="1" applyFill="1" applyBorder="1"/>
    <xf numFmtId="43" fontId="9" fillId="0" borderId="25" xfId="2" applyFont="1" applyBorder="1" applyAlignment="1">
      <alignment horizontal="center" vertical="center"/>
    </xf>
    <xf numFmtId="172" fontId="7" fillId="0" borderId="0" xfId="3" applyNumberFormat="1"/>
    <xf numFmtId="9" fontId="7" fillId="0" borderId="0" xfId="1" applyFont="1"/>
    <xf numFmtId="166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5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4" borderId="5" xfId="3" applyFont="1" applyFill="1" applyBorder="1" applyAlignment="1">
      <alignment horizontal="center" vertical="center"/>
    </xf>
    <xf numFmtId="166" fontId="8" fillId="4" borderId="30" xfId="4" applyNumberFormat="1" applyFont="1" applyFill="1" applyBorder="1" applyAlignment="1">
      <alignment horizontal="center" vertical="center"/>
    </xf>
    <xf numFmtId="166" fontId="8" fillId="4" borderId="32" xfId="4" applyNumberFormat="1" applyFont="1" applyFill="1" applyBorder="1" applyAlignment="1">
      <alignment horizontal="center" vertical="center"/>
    </xf>
    <xf numFmtId="166" fontId="8" fillId="10" borderId="30" xfId="4" applyNumberFormat="1" applyFont="1" applyFill="1" applyBorder="1" applyAlignment="1">
      <alignment horizontal="center" vertical="center"/>
    </xf>
    <xf numFmtId="166" fontId="8" fillId="10" borderId="31" xfId="4" applyNumberFormat="1" applyFont="1" applyFill="1" applyBorder="1" applyAlignment="1">
      <alignment horizontal="center" vertical="center"/>
    </xf>
    <xf numFmtId="166" fontId="8" fillId="10" borderId="32" xfId="4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7" borderId="30" xfId="3" applyFill="1" applyBorder="1" applyAlignment="1">
      <alignment horizontal="center"/>
    </xf>
    <xf numFmtId="0" fontId="7" fillId="7" borderId="32" xfId="3" applyFill="1" applyBorder="1" applyAlignment="1">
      <alignment horizontal="center"/>
    </xf>
    <xf numFmtId="9" fontId="9" fillId="0" borderId="2" xfId="1" applyNumberFormat="1" applyFont="1" applyBorder="1" applyAlignment="1">
      <alignment horizontal="center" vertical="center"/>
    </xf>
    <xf numFmtId="9" fontId="9" fillId="0" borderId="13" xfId="1" applyNumberFormat="1" applyFont="1" applyBorder="1" applyAlignment="1">
      <alignment horizontal="center" vertical="center"/>
    </xf>
    <xf numFmtId="164" fontId="9" fillId="0" borderId="0" xfId="1" applyNumberFormat="1" applyFont="1"/>
    <xf numFmtId="166" fontId="9" fillId="0" borderId="0" xfId="2" applyNumberFormat="1" applyFont="1" applyAlignment="1">
      <alignment horizontal="center" vertical="center"/>
    </xf>
    <xf numFmtId="166" fontId="12" fillId="10" borderId="7" xfId="2" applyNumberFormat="1" applyFont="1" applyFill="1" applyBorder="1" applyAlignment="1">
      <alignment horizontal="center" vertical="center"/>
    </xf>
    <xf numFmtId="0" fontId="9" fillId="0" borderId="50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9" fontId="9" fillId="0" borderId="11" xfId="1" applyFont="1" applyBorder="1" applyAlignment="1">
      <alignment horizontal="center" vertical="center"/>
    </xf>
    <xf numFmtId="9" fontId="10" fillId="0" borderId="48" xfId="4" applyNumberFormat="1" applyFont="1" applyBorder="1"/>
    <xf numFmtId="9" fontId="9" fillId="0" borderId="11" xfId="1" applyNumberFormat="1" applyFont="1" applyBorder="1" applyAlignment="1">
      <alignment horizontal="center" vertical="center"/>
    </xf>
    <xf numFmtId="9" fontId="9" fillId="0" borderId="14" xfId="1" applyNumberFormat="1" applyFont="1" applyBorder="1" applyAlignment="1">
      <alignment horizontal="center" vertical="center"/>
    </xf>
    <xf numFmtId="166" fontId="9" fillId="0" borderId="3" xfId="2" applyNumberFormat="1" applyFont="1" applyBorder="1" applyAlignment="1">
      <alignment horizontal="center" vertical="center"/>
    </xf>
    <xf numFmtId="166" fontId="9" fillId="0" borderId="18" xfId="2" applyNumberFormat="1" applyFont="1" applyBorder="1" applyAlignment="1">
      <alignment horizontal="center" vertical="center"/>
    </xf>
    <xf numFmtId="9" fontId="9" fillId="0" borderId="5" xfId="1" applyFont="1" applyBorder="1" applyAlignment="1">
      <alignment horizontal="center" vertical="center"/>
    </xf>
    <xf numFmtId="9" fontId="9" fillId="0" borderId="23" xfId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9" fontId="9" fillId="0" borderId="9" xfId="1" applyNumberFormat="1" applyFont="1" applyBorder="1" applyAlignment="1">
      <alignment horizontal="center" vertical="center"/>
    </xf>
    <xf numFmtId="164" fontId="9" fillId="0" borderId="10" xfId="1" applyNumberFormat="1" applyFont="1" applyBorder="1" applyAlignment="1">
      <alignment horizontal="center" vertical="center"/>
    </xf>
    <xf numFmtId="164" fontId="9" fillId="0" borderId="12" xfId="1" applyNumberFormat="1" applyFont="1" applyBorder="1" applyAlignment="1">
      <alignment horizontal="center" vertical="center"/>
    </xf>
  </cellXfs>
  <cellStyles count="6">
    <cellStyle name="Comma" xfId="2" builtinId="3"/>
    <cellStyle name="Comma 2" xfId="4" xr:uid="{17ABE48F-0E9C-4F0C-9B8E-3541157FDAB1}"/>
    <cellStyle name="Normal" xfId="0" builtinId="0"/>
    <cellStyle name="Normal 2" xfId="3" xr:uid="{B26BC445-893B-492A-A301-481C2F6516D7}"/>
    <cellStyle name="Percent" xfId="1" builtinId="5"/>
    <cellStyle name="Percent 2" xfId="5" xr:uid="{848B3163-1CCD-41FD-AE48-B121C08BAD32}"/>
  </cellStyles>
  <dxfs count="1">
    <dxf>
      <numFmt numFmtId="3" formatCode="#,##0"/>
    </dxf>
  </dxfs>
  <tableStyles count="0" defaultTableStyle="TableStyleMedium2" defaultPivotStyle="PivotStyleLight16"/>
  <colors>
    <mruColors>
      <color rgb="FF45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'!$D$2:$D$101</c:f>
              <c:numCache>
                <c:formatCode>#,##0</c:formatCode>
                <c:ptCount val="100"/>
                <c:pt idx="0">
                  <c:v>-1034.5994900003807</c:v>
                </c:pt>
                <c:pt idx="1">
                  <c:v>-929.46974946131013</c:v>
                </c:pt>
                <c:pt idx="2">
                  <c:v>-1228.9978723651402</c:v>
                </c:pt>
                <c:pt idx="3">
                  <c:v>-841.38105282932338</c:v>
                </c:pt>
                <c:pt idx="4">
                  <c:v>-1257.8788097963134</c:v>
                </c:pt>
                <c:pt idx="5">
                  <c:v>-502.93934033653022</c:v>
                </c:pt>
                <c:pt idx="6">
                  <c:v>-812.69090692083591</c:v>
                </c:pt>
                <c:pt idx="7">
                  <c:v>-1457.2480717037788</c:v>
                </c:pt>
                <c:pt idx="8">
                  <c:v>905.33508866443299</c:v>
                </c:pt>
                <c:pt idx="9">
                  <c:v>-459.92360094980177</c:v>
                </c:pt>
                <c:pt idx="10">
                  <c:v>-1064.2799005902834</c:v>
                </c:pt>
                <c:pt idx="11">
                  <c:v>-1455.5877702557018</c:v>
                </c:pt>
                <c:pt idx="12">
                  <c:v>-54.408024044381818</c:v>
                </c:pt>
                <c:pt idx="13">
                  <c:v>-1274.5184994332431</c:v>
                </c:pt>
                <c:pt idx="14">
                  <c:v>-1340.1227464355688</c:v>
                </c:pt>
                <c:pt idx="15">
                  <c:v>-1152.3791239002976</c:v>
                </c:pt>
                <c:pt idx="16">
                  <c:v>-416.55498189122954</c:v>
                </c:pt>
                <c:pt idx="17">
                  <c:v>-74.279856370085326</c:v>
                </c:pt>
                <c:pt idx="18">
                  <c:v>18.635484038924915</c:v>
                </c:pt>
                <c:pt idx="19">
                  <c:v>125.34737348339786</c:v>
                </c:pt>
                <c:pt idx="20">
                  <c:v>280.21001741249347</c:v>
                </c:pt>
                <c:pt idx="21">
                  <c:v>471.92066343222541</c:v>
                </c:pt>
                <c:pt idx="22">
                  <c:v>-607.48792440964462</c:v>
                </c:pt>
                <c:pt idx="23">
                  <c:v>1720.2529332618951</c:v>
                </c:pt>
                <c:pt idx="24">
                  <c:v>1226.0418806076159</c:v>
                </c:pt>
                <c:pt idx="25">
                  <c:v>1538.5243095044034</c:v>
                </c:pt>
                <c:pt idx="26">
                  <c:v>1768.8143879196186</c:v>
                </c:pt>
                <c:pt idx="27">
                  <c:v>1754.6383902855687</c:v>
                </c:pt>
                <c:pt idx="28">
                  <c:v>1391.4678839768894</c:v>
                </c:pt>
                <c:pt idx="29">
                  <c:v>1336.8627250726176</c:v>
                </c:pt>
                <c:pt idx="30">
                  <c:v>952.8817871200763</c:v>
                </c:pt>
                <c:pt idx="31">
                  <c:v>1072.6766994736254</c:v>
                </c:pt>
                <c:pt idx="32">
                  <c:v>869.24072497599263</c:v>
                </c:pt>
                <c:pt idx="33">
                  <c:v>2019.655323829722</c:v>
                </c:pt>
                <c:pt idx="34">
                  <c:v>958.12645383723429</c:v>
                </c:pt>
                <c:pt idx="35">
                  <c:v>631.97762003084244</c:v>
                </c:pt>
                <c:pt idx="36">
                  <c:v>457.22254914901168</c:v>
                </c:pt>
                <c:pt idx="37">
                  <c:v>493.30698337119793</c:v>
                </c:pt>
                <c:pt idx="38">
                  <c:v>625.06196897361406</c:v>
                </c:pt>
                <c:pt idx="39">
                  <c:v>-119.81027720299608</c:v>
                </c:pt>
                <c:pt idx="40">
                  <c:v>-120.79173346195785</c:v>
                </c:pt>
                <c:pt idx="41">
                  <c:v>964.01222293031606</c:v>
                </c:pt>
                <c:pt idx="42">
                  <c:v>1020.7065795732306</c:v>
                </c:pt>
                <c:pt idx="43">
                  <c:v>437.79952735833649</c:v>
                </c:pt>
                <c:pt idx="44">
                  <c:v>1624.6259081515436</c:v>
                </c:pt>
                <c:pt idx="45">
                  <c:v>1467.2356135977225</c:v>
                </c:pt>
                <c:pt idx="46">
                  <c:v>2043.3919664902151</c:v>
                </c:pt>
                <c:pt idx="47">
                  <c:v>2936.9622325084802</c:v>
                </c:pt>
                <c:pt idx="48">
                  <c:v>1852.6188956349633</c:v>
                </c:pt>
                <c:pt idx="49">
                  <c:v>1783.9033710968633</c:v>
                </c:pt>
                <c:pt idx="50">
                  <c:v>-142.54326473846231</c:v>
                </c:pt>
                <c:pt idx="51">
                  <c:v>-433.10368695660236</c:v>
                </c:pt>
                <c:pt idx="52">
                  <c:v>-227.97314537693455</c:v>
                </c:pt>
                <c:pt idx="53">
                  <c:v>-1047.1683461803514</c:v>
                </c:pt>
                <c:pt idx="54">
                  <c:v>-571.48277907726879</c:v>
                </c:pt>
                <c:pt idx="55">
                  <c:v>145.49286515726089</c:v>
                </c:pt>
                <c:pt idx="56">
                  <c:v>773.60176237118139</c:v>
                </c:pt>
                <c:pt idx="57">
                  <c:v>1289.2575123971401</c:v>
                </c:pt>
                <c:pt idx="58">
                  <c:v>-76.205842155530263</c:v>
                </c:pt>
                <c:pt idx="59">
                  <c:v>3138.5162417262291</c:v>
                </c:pt>
                <c:pt idx="60">
                  <c:v>109.42713300645119</c:v>
                </c:pt>
                <c:pt idx="61">
                  <c:v>879.42338335844033</c:v>
                </c:pt>
                <c:pt idx="62">
                  <c:v>2118.5393526029584</c:v>
                </c:pt>
                <c:pt idx="63">
                  <c:v>2225.9328985203101</c:v>
                </c:pt>
                <c:pt idx="64">
                  <c:v>-1766.7237915688311</c:v>
                </c:pt>
                <c:pt idx="65">
                  <c:v>1526.3609423967973</c:v>
                </c:pt>
                <c:pt idx="66">
                  <c:v>2137.4113000625475</c:v>
                </c:pt>
                <c:pt idx="67">
                  <c:v>1224.5350747773191</c:v>
                </c:pt>
                <c:pt idx="68">
                  <c:v>767.70543125141921</c:v>
                </c:pt>
                <c:pt idx="69">
                  <c:v>-1945.9931592114372</c:v>
                </c:pt>
                <c:pt idx="70">
                  <c:v>-360.29834308110003</c:v>
                </c:pt>
                <c:pt idx="71">
                  <c:v>-1961.4797866774825</c:v>
                </c:pt>
                <c:pt idx="72">
                  <c:v>-2148.9908731645701</c:v>
                </c:pt>
                <c:pt idx="73">
                  <c:v>-1970.3492907417531</c:v>
                </c:pt>
                <c:pt idx="74">
                  <c:v>-1420.4758522654374</c:v>
                </c:pt>
                <c:pt idx="75">
                  <c:v>-927.80232387435171</c:v>
                </c:pt>
                <c:pt idx="76">
                  <c:v>-1356.9979777777589</c:v>
                </c:pt>
                <c:pt idx="77">
                  <c:v>-2181.8606560497792</c:v>
                </c:pt>
                <c:pt idx="78">
                  <c:v>-2452.3027713217634</c:v>
                </c:pt>
                <c:pt idx="79">
                  <c:v>-1069.9378467616916</c:v>
                </c:pt>
                <c:pt idx="80">
                  <c:v>-1656.2062486052309</c:v>
                </c:pt>
                <c:pt idx="81">
                  <c:v>-1871.541932419379</c:v>
                </c:pt>
                <c:pt idx="82">
                  <c:v>-537.39915175313945</c:v>
                </c:pt>
                <c:pt idx="83">
                  <c:v>247.8728234005539</c:v>
                </c:pt>
                <c:pt idx="84">
                  <c:v>243.08671978252823</c:v>
                </c:pt>
                <c:pt idx="85">
                  <c:v>-252.73963248493237</c:v>
                </c:pt>
                <c:pt idx="86">
                  <c:v>-715.28117169928737</c:v>
                </c:pt>
                <c:pt idx="87">
                  <c:v>-2775.3302185042921</c:v>
                </c:pt>
                <c:pt idx="88">
                  <c:v>-437.47097359865438</c:v>
                </c:pt>
                <c:pt idx="89">
                  <c:v>694.54876767541282</c:v>
                </c:pt>
                <c:pt idx="90">
                  <c:v>1394.8222194109112</c:v>
                </c:pt>
                <c:pt idx="91">
                  <c:v>792.3701833389714</c:v>
                </c:pt>
                <c:pt idx="92">
                  <c:v>-799.25777824797115</c:v>
                </c:pt>
                <c:pt idx="93">
                  <c:v>-1707.8528909495508</c:v>
                </c:pt>
                <c:pt idx="94">
                  <c:v>530.01327416487766</c:v>
                </c:pt>
                <c:pt idx="95">
                  <c:v>-3698.8473507743256</c:v>
                </c:pt>
                <c:pt idx="96">
                  <c:v>-266.53446618097951</c:v>
                </c:pt>
                <c:pt idx="97">
                  <c:v>-1652.4791700138303</c:v>
                </c:pt>
                <c:pt idx="98">
                  <c:v>-28.980603798008815</c:v>
                </c:pt>
                <c:pt idx="99">
                  <c:v>-321.41439279520273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'!$B$2:$B$101</c:f>
              <c:numCache>
                <c:formatCode>#,##0</c:formatCode>
                <c:ptCount val="100"/>
                <c:pt idx="0">
                  <c:v>7879</c:v>
                </c:pt>
                <c:pt idx="1">
                  <c:v>8512</c:v>
                </c:pt>
                <c:pt idx="2">
                  <c:v>8277.1</c:v>
                </c:pt>
                <c:pt idx="3">
                  <c:v>8710.1</c:v>
                </c:pt>
                <c:pt idx="4">
                  <c:v>7932.1</c:v>
                </c:pt>
                <c:pt idx="5">
                  <c:v>8986.1</c:v>
                </c:pt>
                <c:pt idx="6">
                  <c:v>8511</c:v>
                </c:pt>
                <c:pt idx="7">
                  <c:v>4558</c:v>
                </c:pt>
                <c:pt idx="8">
                  <c:v>10791</c:v>
                </c:pt>
                <c:pt idx="9">
                  <c:v>9561</c:v>
                </c:pt>
                <c:pt idx="10">
                  <c:v>7384.1</c:v>
                </c:pt>
                <c:pt idx="11">
                  <c:v>4762.1000000000004</c:v>
                </c:pt>
                <c:pt idx="12">
                  <c:v>5868</c:v>
                </c:pt>
                <c:pt idx="13">
                  <c:v>4210</c:v>
                </c:pt>
                <c:pt idx="14">
                  <c:v>4983</c:v>
                </c:pt>
                <c:pt idx="15">
                  <c:v>4614</c:v>
                </c:pt>
                <c:pt idx="16">
                  <c:v>5630</c:v>
                </c:pt>
                <c:pt idx="17">
                  <c:v>8157</c:v>
                </c:pt>
                <c:pt idx="18">
                  <c:v>7236</c:v>
                </c:pt>
                <c:pt idx="19">
                  <c:v>7023</c:v>
                </c:pt>
                <c:pt idx="20">
                  <c:v>7013</c:v>
                </c:pt>
                <c:pt idx="21">
                  <c:v>7793</c:v>
                </c:pt>
                <c:pt idx="22">
                  <c:v>7029</c:v>
                </c:pt>
                <c:pt idx="23">
                  <c:v>8875</c:v>
                </c:pt>
                <c:pt idx="24">
                  <c:v>7985</c:v>
                </c:pt>
                <c:pt idx="25">
                  <c:v>7830</c:v>
                </c:pt>
                <c:pt idx="26">
                  <c:v>8286</c:v>
                </c:pt>
                <c:pt idx="27">
                  <c:v>8764</c:v>
                </c:pt>
                <c:pt idx="28">
                  <c:v>8654</c:v>
                </c:pt>
                <c:pt idx="29">
                  <c:v>8399</c:v>
                </c:pt>
                <c:pt idx="30">
                  <c:v>8617</c:v>
                </c:pt>
                <c:pt idx="31">
                  <c:v>9101</c:v>
                </c:pt>
                <c:pt idx="32">
                  <c:v>8645</c:v>
                </c:pt>
                <c:pt idx="33">
                  <c:v>10445</c:v>
                </c:pt>
                <c:pt idx="34">
                  <c:v>11037</c:v>
                </c:pt>
                <c:pt idx="35">
                  <c:v>8531</c:v>
                </c:pt>
                <c:pt idx="36">
                  <c:v>9840</c:v>
                </c:pt>
                <c:pt idx="37">
                  <c:v>9935</c:v>
                </c:pt>
                <c:pt idx="38">
                  <c:v>10673</c:v>
                </c:pt>
                <c:pt idx="39">
                  <c:v>12136</c:v>
                </c:pt>
                <c:pt idx="40">
                  <c:v>9429</c:v>
                </c:pt>
                <c:pt idx="41">
                  <c:v>11524</c:v>
                </c:pt>
                <c:pt idx="42">
                  <c:v>11464</c:v>
                </c:pt>
                <c:pt idx="43">
                  <c:v>11986</c:v>
                </c:pt>
                <c:pt idx="44">
                  <c:v>15373</c:v>
                </c:pt>
                <c:pt idx="45">
                  <c:v>14856</c:v>
                </c:pt>
                <c:pt idx="46">
                  <c:v>15792</c:v>
                </c:pt>
                <c:pt idx="47">
                  <c:v>16054</c:v>
                </c:pt>
                <c:pt idx="48">
                  <c:v>15503</c:v>
                </c:pt>
                <c:pt idx="49">
                  <c:v>16096</c:v>
                </c:pt>
                <c:pt idx="50">
                  <c:v>8730</c:v>
                </c:pt>
                <c:pt idx="51">
                  <c:v>7162</c:v>
                </c:pt>
                <c:pt idx="52">
                  <c:v>13149</c:v>
                </c:pt>
                <c:pt idx="53">
                  <c:v>14117</c:v>
                </c:pt>
                <c:pt idx="54">
                  <c:v>16006</c:v>
                </c:pt>
                <c:pt idx="55">
                  <c:v>15872</c:v>
                </c:pt>
                <c:pt idx="56">
                  <c:v>16557</c:v>
                </c:pt>
                <c:pt idx="57">
                  <c:v>17777</c:v>
                </c:pt>
                <c:pt idx="58">
                  <c:v>16472</c:v>
                </c:pt>
                <c:pt idx="59">
                  <c:v>20753</c:v>
                </c:pt>
                <c:pt idx="60">
                  <c:v>19920</c:v>
                </c:pt>
                <c:pt idx="61">
                  <c:v>20927</c:v>
                </c:pt>
                <c:pt idx="62">
                  <c:v>21049</c:v>
                </c:pt>
                <c:pt idx="63">
                  <c:v>19919</c:v>
                </c:pt>
                <c:pt idx="64">
                  <c:v>15052</c:v>
                </c:pt>
                <c:pt idx="65">
                  <c:v>23301</c:v>
                </c:pt>
                <c:pt idx="66">
                  <c:v>23332</c:v>
                </c:pt>
                <c:pt idx="67">
                  <c:v>21800</c:v>
                </c:pt>
                <c:pt idx="68">
                  <c:v>23902</c:v>
                </c:pt>
                <c:pt idx="69">
                  <c:v>22796</c:v>
                </c:pt>
                <c:pt idx="70">
                  <c:v>25556</c:v>
                </c:pt>
                <c:pt idx="71">
                  <c:v>23494</c:v>
                </c:pt>
                <c:pt idx="72">
                  <c:v>23083</c:v>
                </c:pt>
                <c:pt idx="73">
                  <c:v>20887</c:v>
                </c:pt>
                <c:pt idx="74">
                  <c:v>23561</c:v>
                </c:pt>
                <c:pt idx="75">
                  <c:v>25652</c:v>
                </c:pt>
                <c:pt idx="76">
                  <c:v>25545</c:v>
                </c:pt>
                <c:pt idx="77">
                  <c:v>26770</c:v>
                </c:pt>
                <c:pt idx="78">
                  <c:v>27804</c:v>
                </c:pt>
                <c:pt idx="79">
                  <c:v>32197</c:v>
                </c:pt>
                <c:pt idx="80">
                  <c:v>33633</c:v>
                </c:pt>
                <c:pt idx="81">
                  <c:v>32339</c:v>
                </c:pt>
                <c:pt idx="82">
                  <c:v>33968</c:v>
                </c:pt>
                <c:pt idx="83">
                  <c:v>36311</c:v>
                </c:pt>
                <c:pt idx="84">
                  <c:v>35448</c:v>
                </c:pt>
                <c:pt idx="85">
                  <c:v>34820</c:v>
                </c:pt>
                <c:pt idx="86">
                  <c:v>35294</c:v>
                </c:pt>
                <c:pt idx="87">
                  <c:v>31604</c:v>
                </c:pt>
                <c:pt idx="88">
                  <c:v>37843</c:v>
                </c:pt>
                <c:pt idx="89">
                  <c:v>36727</c:v>
                </c:pt>
                <c:pt idx="90">
                  <c:v>36879</c:v>
                </c:pt>
                <c:pt idx="91">
                  <c:v>34622</c:v>
                </c:pt>
                <c:pt idx="92">
                  <c:v>31983</c:v>
                </c:pt>
                <c:pt idx="93">
                  <c:v>37855</c:v>
                </c:pt>
                <c:pt idx="94">
                  <c:v>40067</c:v>
                </c:pt>
                <c:pt idx="95">
                  <c:v>29469</c:v>
                </c:pt>
                <c:pt idx="96">
                  <c:v>33721</c:v>
                </c:pt>
                <c:pt idx="97">
                  <c:v>29832</c:v>
                </c:pt>
                <c:pt idx="98">
                  <c:v>31446</c:v>
                </c:pt>
                <c:pt idx="99">
                  <c:v>27489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C-4276-A5C5-DB31970DB55B}"/>
            </c:ext>
          </c:extLst>
        </c:ser>
        <c:ser>
          <c:idx val="1"/>
          <c:order val="1"/>
          <c:tx>
            <c:strRef>
              <c:f>'1. Model Fit  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'!$C$2:$C$101</c:f>
              <c:numCache>
                <c:formatCode>#,##0</c:formatCode>
                <c:ptCount val="100"/>
                <c:pt idx="0">
                  <c:v>8913.5994900003807</c:v>
                </c:pt>
                <c:pt idx="1">
                  <c:v>9441.4697494613101</c:v>
                </c:pt>
                <c:pt idx="2">
                  <c:v>9506.0978723651406</c:v>
                </c:pt>
                <c:pt idx="3">
                  <c:v>9551.4810528293237</c:v>
                </c:pt>
                <c:pt idx="4">
                  <c:v>9189.9788097963137</c:v>
                </c:pt>
                <c:pt idx="5">
                  <c:v>9489.0393403365306</c:v>
                </c:pt>
                <c:pt idx="6">
                  <c:v>9323.6909069208359</c:v>
                </c:pt>
                <c:pt idx="7">
                  <c:v>6015.2480717037788</c:v>
                </c:pt>
                <c:pt idx="8">
                  <c:v>9885.664911335567</c:v>
                </c:pt>
                <c:pt idx="9">
                  <c:v>10020.923600949802</c:v>
                </c:pt>
                <c:pt idx="10">
                  <c:v>8448.3799005902838</c:v>
                </c:pt>
                <c:pt idx="11">
                  <c:v>6217.6877702557022</c:v>
                </c:pt>
                <c:pt idx="12">
                  <c:v>5922.4080240443818</c:v>
                </c:pt>
                <c:pt idx="13">
                  <c:v>5484.5184994332431</c:v>
                </c:pt>
                <c:pt idx="14">
                  <c:v>6323.1227464355688</c:v>
                </c:pt>
                <c:pt idx="15">
                  <c:v>5766.3791239002976</c:v>
                </c:pt>
                <c:pt idx="16">
                  <c:v>6046.5549818912295</c:v>
                </c:pt>
                <c:pt idx="17">
                  <c:v>8231.2798563700853</c:v>
                </c:pt>
                <c:pt idx="18">
                  <c:v>7217.3645159610751</c:v>
                </c:pt>
                <c:pt idx="19">
                  <c:v>6897.6526265166021</c:v>
                </c:pt>
                <c:pt idx="20">
                  <c:v>6732.7899825875065</c:v>
                </c:pt>
                <c:pt idx="21">
                  <c:v>7321.0793365677746</c:v>
                </c:pt>
                <c:pt idx="22">
                  <c:v>7636.4879244096446</c:v>
                </c:pt>
                <c:pt idx="23">
                  <c:v>7154.7470667381049</c:v>
                </c:pt>
                <c:pt idx="24">
                  <c:v>6758.9581193923841</c:v>
                </c:pt>
                <c:pt idx="25">
                  <c:v>6291.4756904955966</c:v>
                </c:pt>
                <c:pt idx="26">
                  <c:v>6517.1856120803814</c:v>
                </c:pt>
                <c:pt idx="27">
                  <c:v>7009.3616097144313</c:v>
                </c:pt>
                <c:pt idx="28">
                  <c:v>7262.5321160231106</c:v>
                </c:pt>
                <c:pt idx="29">
                  <c:v>7062.1372749273824</c:v>
                </c:pt>
                <c:pt idx="30">
                  <c:v>7664.1182128799237</c:v>
                </c:pt>
                <c:pt idx="31">
                  <c:v>8028.3233005263746</c:v>
                </c:pt>
                <c:pt idx="32">
                  <c:v>7775.7592750240074</c:v>
                </c:pt>
                <c:pt idx="33">
                  <c:v>8425.344676170278</c:v>
                </c:pt>
                <c:pt idx="34">
                  <c:v>10078.873546162766</c:v>
                </c:pt>
                <c:pt idx="35">
                  <c:v>7899.0223799691576</c:v>
                </c:pt>
                <c:pt idx="36">
                  <c:v>9382.7774508509883</c:v>
                </c:pt>
                <c:pt idx="37">
                  <c:v>9441.6930166288021</c:v>
                </c:pt>
                <c:pt idx="38">
                  <c:v>10047.938031026386</c:v>
                </c:pt>
                <c:pt idx="39">
                  <c:v>12255.810277202996</c:v>
                </c:pt>
                <c:pt idx="40">
                  <c:v>9549.7917334619578</c:v>
                </c:pt>
                <c:pt idx="41">
                  <c:v>10559.987777069684</c:v>
                </c:pt>
                <c:pt idx="42">
                  <c:v>10443.293420426769</c:v>
                </c:pt>
                <c:pt idx="43">
                  <c:v>11548.200472641664</c:v>
                </c:pt>
                <c:pt idx="44">
                  <c:v>13748.374091848456</c:v>
                </c:pt>
                <c:pt idx="45">
                  <c:v>13388.764386402278</c:v>
                </c:pt>
                <c:pt idx="46">
                  <c:v>13748.608033509785</c:v>
                </c:pt>
                <c:pt idx="47">
                  <c:v>13117.03776749152</c:v>
                </c:pt>
                <c:pt idx="48">
                  <c:v>13650.381104365037</c:v>
                </c:pt>
                <c:pt idx="49">
                  <c:v>14312.096628903137</c:v>
                </c:pt>
                <c:pt idx="50">
                  <c:v>8872.5432647384623</c:v>
                </c:pt>
                <c:pt idx="51">
                  <c:v>7595.1036869566024</c:v>
                </c:pt>
                <c:pt idx="52">
                  <c:v>13376.973145376935</c:v>
                </c:pt>
                <c:pt idx="53">
                  <c:v>15164.168346180351</c:v>
                </c:pt>
                <c:pt idx="54">
                  <c:v>16577.482779077269</c:v>
                </c:pt>
                <c:pt idx="55">
                  <c:v>15726.507134842739</c:v>
                </c:pt>
                <c:pt idx="56">
                  <c:v>15783.398237628819</c:v>
                </c:pt>
                <c:pt idx="57">
                  <c:v>16487.74248760286</c:v>
                </c:pt>
                <c:pt idx="58">
                  <c:v>16548.20584215553</c:v>
                </c:pt>
                <c:pt idx="59">
                  <c:v>17614.483758273771</c:v>
                </c:pt>
                <c:pt idx="60">
                  <c:v>19810.572866993549</c:v>
                </c:pt>
                <c:pt idx="61">
                  <c:v>20047.57661664156</c:v>
                </c:pt>
                <c:pt idx="62">
                  <c:v>18930.460647397042</c:v>
                </c:pt>
                <c:pt idx="63">
                  <c:v>17693.06710147969</c:v>
                </c:pt>
                <c:pt idx="64">
                  <c:v>16818.723791568831</c:v>
                </c:pt>
                <c:pt idx="65">
                  <c:v>21774.639057603203</c:v>
                </c:pt>
                <c:pt idx="66">
                  <c:v>21194.588699937452</c:v>
                </c:pt>
                <c:pt idx="67">
                  <c:v>20575.464925222681</c:v>
                </c:pt>
                <c:pt idx="68">
                  <c:v>23134.294568748581</c:v>
                </c:pt>
                <c:pt idx="69">
                  <c:v>24741.993159211437</c:v>
                </c:pt>
                <c:pt idx="70">
                  <c:v>25916.2983430811</c:v>
                </c:pt>
                <c:pt idx="71">
                  <c:v>25455.479786677482</c:v>
                </c:pt>
                <c:pt idx="72">
                  <c:v>25231.99087316457</c:v>
                </c:pt>
                <c:pt idx="73">
                  <c:v>22857.349290741753</c:v>
                </c:pt>
                <c:pt idx="74">
                  <c:v>24981.475852265437</c:v>
                </c:pt>
                <c:pt idx="75">
                  <c:v>26579.802323874352</c:v>
                </c:pt>
                <c:pt idx="76">
                  <c:v>26901.997977777759</c:v>
                </c:pt>
                <c:pt idx="77">
                  <c:v>28951.860656049779</c:v>
                </c:pt>
                <c:pt idx="78">
                  <c:v>30256.302771321763</c:v>
                </c:pt>
                <c:pt idx="79">
                  <c:v>33266.937846761692</c:v>
                </c:pt>
                <c:pt idx="80">
                  <c:v>35289.206248605231</c:v>
                </c:pt>
                <c:pt idx="81">
                  <c:v>34210.541932419379</c:v>
                </c:pt>
                <c:pt idx="82">
                  <c:v>34505.399151753139</c:v>
                </c:pt>
                <c:pt idx="83">
                  <c:v>36063.127176599446</c:v>
                </c:pt>
                <c:pt idx="84">
                  <c:v>35204.913280217472</c:v>
                </c:pt>
                <c:pt idx="85">
                  <c:v>35072.739632484932</c:v>
                </c:pt>
                <c:pt idx="86">
                  <c:v>36009.281171699287</c:v>
                </c:pt>
                <c:pt idx="87">
                  <c:v>34379.330218504292</c:v>
                </c:pt>
                <c:pt idx="88">
                  <c:v>38280.470973598654</c:v>
                </c:pt>
                <c:pt idx="89">
                  <c:v>36032.451232324587</c:v>
                </c:pt>
                <c:pt idx="90">
                  <c:v>35484.177780589089</c:v>
                </c:pt>
                <c:pt idx="91">
                  <c:v>33829.629816661029</c:v>
                </c:pt>
                <c:pt idx="92">
                  <c:v>32782.257778247971</c:v>
                </c:pt>
                <c:pt idx="93">
                  <c:v>39562.852890949551</c:v>
                </c:pt>
                <c:pt idx="94">
                  <c:v>39536.986725835122</c:v>
                </c:pt>
                <c:pt idx="95">
                  <c:v>33167.847350774326</c:v>
                </c:pt>
                <c:pt idx="96">
                  <c:v>33987.53446618098</c:v>
                </c:pt>
                <c:pt idx="97">
                  <c:v>31484.47917001383</c:v>
                </c:pt>
                <c:pt idx="98">
                  <c:v>31474.980603798009</c:v>
                </c:pt>
                <c:pt idx="99">
                  <c:v>27810.414392795203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wo RE'!$D$1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RE'!$D$2:$D$101</c:f>
              <c:numCache>
                <c:formatCode>#,##0</c:formatCode>
                <c:ptCount val="100"/>
                <c:pt idx="0">
                  <c:v>-417.3365787458697</c:v>
                </c:pt>
                <c:pt idx="1">
                  <c:v>-133.88931048574523</c:v>
                </c:pt>
                <c:pt idx="2">
                  <c:v>-612.59124177457124</c:v>
                </c:pt>
                <c:pt idx="3">
                  <c:v>-182.87483011766199</c:v>
                </c:pt>
                <c:pt idx="4">
                  <c:v>-474.66511481997259</c:v>
                </c:pt>
                <c:pt idx="5">
                  <c:v>6.1609731469761755</c:v>
                </c:pt>
                <c:pt idx="6">
                  <c:v>14.362294411039329</c:v>
                </c:pt>
                <c:pt idx="7">
                  <c:v>-1137.8124984788374</c:v>
                </c:pt>
                <c:pt idx="8">
                  <c:v>1321.5861520611397</c:v>
                </c:pt>
                <c:pt idx="9">
                  <c:v>-124.21311004121162</c:v>
                </c:pt>
                <c:pt idx="10">
                  <c:v>-697.46614128695001</c:v>
                </c:pt>
                <c:pt idx="11">
                  <c:v>-1016.3062830676827</c:v>
                </c:pt>
                <c:pt idx="12">
                  <c:v>696.0948358092337</c:v>
                </c:pt>
                <c:pt idx="13">
                  <c:v>-1097.65404769821</c:v>
                </c:pt>
                <c:pt idx="14">
                  <c:v>-1087.5748833368889</c:v>
                </c:pt>
                <c:pt idx="15">
                  <c:v>-912.22805302987854</c:v>
                </c:pt>
                <c:pt idx="16">
                  <c:v>-237.58114994846346</c:v>
                </c:pt>
                <c:pt idx="17">
                  <c:v>108.93209214552189</c:v>
                </c:pt>
                <c:pt idx="18">
                  <c:v>-254.47244483315717</c:v>
                </c:pt>
                <c:pt idx="19">
                  <c:v>173.09169126053166</c:v>
                </c:pt>
                <c:pt idx="20">
                  <c:v>182.25836921829159</c:v>
                </c:pt>
                <c:pt idx="21">
                  <c:v>425.33799765486765</c:v>
                </c:pt>
                <c:pt idx="22">
                  <c:v>-764.13745295678564</c:v>
                </c:pt>
                <c:pt idx="23">
                  <c:v>1552.249677035592</c:v>
                </c:pt>
                <c:pt idx="24">
                  <c:v>1052.7402255282832</c:v>
                </c:pt>
                <c:pt idx="25">
                  <c:v>1162.6390458282694</c:v>
                </c:pt>
                <c:pt idx="26">
                  <c:v>1105.9799729363694</c:v>
                </c:pt>
                <c:pt idx="27">
                  <c:v>741.30797453818013</c:v>
                </c:pt>
                <c:pt idx="28">
                  <c:v>487.76901228831957</c:v>
                </c:pt>
                <c:pt idx="29">
                  <c:v>422.1218113576906</c:v>
                </c:pt>
                <c:pt idx="30">
                  <c:v>-26.790355404998991</c:v>
                </c:pt>
                <c:pt idx="31">
                  <c:v>-170.70690944208036</c:v>
                </c:pt>
                <c:pt idx="32">
                  <c:v>-327.44791530244038</c:v>
                </c:pt>
                <c:pt idx="33">
                  <c:v>655.10221612564055</c:v>
                </c:pt>
                <c:pt idx="34">
                  <c:v>-406.40757308723005</c:v>
                </c:pt>
                <c:pt idx="35">
                  <c:v>-467.20481802564973</c:v>
                </c:pt>
                <c:pt idx="36">
                  <c:v>-937.73066131614905</c:v>
                </c:pt>
                <c:pt idx="37">
                  <c:v>-830.68112955422112</c:v>
                </c:pt>
                <c:pt idx="38">
                  <c:v>-870.64961756328921</c:v>
                </c:pt>
                <c:pt idx="39">
                  <c:v>-1784.8999814033195</c:v>
                </c:pt>
                <c:pt idx="40">
                  <c:v>-1579.4200561486905</c:v>
                </c:pt>
                <c:pt idx="41">
                  <c:v>-1029.5312779084306</c:v>
                </c:pt>
                <c:pt idx="42">
                  <c:v>-981.99766246064974</c:v>
                </c:pt>
                <c:pt idx="43">
                  <c:v>-2280.0495356342799</c:v>
                </c:pt>
                <c:pt idx="44">
                  <c:v>-2340.6367331223009</c:v>
                </c:pt>
                <c:pt idx="45">
                  <c:v>-693.43274911044864</c:v>
                </c:pt>
                <c:pt idx="46">
                  <c:v>56.20337682085119</c:v>
                </c:pt>
                <c:pt idx="47">
                  <c:v>154.99727952044123</c:v>
                </c:pt>
                <c:pt idx="48">
                  <c:v>1047.87202743122</c:v>
                </c:pt>
                <c:pt idx="49">
                  <c:v>678.27027291039121</c:v>
                </c:pt>
                <c:pt idx="50">
                  <c:v>-927.99689887571367</c:v>
                </c:pt>
                <c:pt idx="51">
                  <c:v>-845.76359175956804</c:v>
                </c:pt>
                <c:pt idx="52">
                  <c:v>1320.4054692861209</c:v>
                </c:pt>
                <c:pt idx="53">
                  <c:v>1402.1353936533505</c:v>
                </c:pt>
                <c:pt idx="54">
                  <c:v>1792.6351022633698</c:v>
                </c:pt>
                <c:pt idx="55">
                  <c:v>2285.44895070641</c:v>
                </c:pt>
                <c:pt idx="56">
                  <c:v>2727.6436542185111</c:v>
                </c:pt>
                <c:pt idx="57">
                  <c:v>2838.5222673165408</c:v>
                </c:pt>
                <c:pt idx="58">
                  <c:v>2391.1056275757401</c:v>
                </c:pt>
                <c:pt idx="59">
                  <c:v>4456.32791307548</c:v>
                </c:pt>
                <c:pt idx="60">
                  <c:v>1496.2142777556292</c:v>
                </c:pt>
                <c:pt idx="61">
                  <c:v>2093.4511872700295</c:v>
                </c:pt>
                <c:pt idx="62">
                  <c:v>3220.9491214695499</c:v>
                </c:pt>
                <c:pt idx="63">
                  <c:v>3354.9561826189401</c:v>
                </c:pt>
                <c:pt idx="64">
                  <c:v>515.82834634514074</c:v>
                </c:pt>
                <c:pt idx="65">
                  <c:v>3480.6009681819414</c:v>
                </c:pt>
                <c:pt idx="66">
                  <c:v>3749.9358118003001</c:v>
                </c:pt>
                <c:pt idx="67">
                  <c:v>2782.4450695587111</c:v>
                </c:pt>
                <c:pt idx="68">
                  <c:v>2245.2233984495979</c:v>
                </c:pt>
                <c:pt idx="69">
                  <c:v>-211.05081944849371</c:v>
                </c:pt>
                <c:pt idx="70">
                  <c:v>853.55587532935897</c:v>
                </c:pt>
                <c:pt idx="71">
                  <c:v>-295.08281019088099</c:v>
                </c:pt>
                <c:pt idx="72">
                  <c:v>-450.25084962244</c:v>
                </c:pt>
                <c:pt idx="73">
                  <c:v>-198.56310690801911</c:v>
                </c:pt>
                <c:pt idx="74">
                  <c:v>78.745657115508948</c:v>
                </c:pt>
                <c:pt idx="75">
                  <c:v>1179.1451775529094</c:v>
                </c:pt>
                <c:pt idx="76">
                  <c:v>1007.1801068337081</c:v>
                </c:pt>
                <c:pt idx="77">
                  <c:v>349.22192289118902</c:v>
                </c:pt>
                <c:pt idx="78">
                  <c:v>-111.82544531630992</c:v>
                </c:pt>
                <c:pt idx="79">
                  <c:v>993.77212283120025</c:v>
                </c:pt>
                <c:pt idx="80">
                  <c:v>657.83357125177281</c:v>
                </c:pt>
                <c:pt idx="81">
                  <c:v>297.31526462344118</c:v>
                </c:pt>
                <c:pt idx="82">
                  <c:v>1311.1789773793607</c:v>
                </c:pt>
                <c:pt idx="83">
                  <c:v>1984.4409866989372</c:v>
                </c:pt>
                <c:pt idx="84">
                  <c:v>1829.3101180982703</c:v>
                </c:pt>
                <c:pt idx="85">
                  <c:v>930.9683199830215</c:v>
                </c:pt>
                <c:pt idx="86">
                  <c:v>153.36136973812972</c:v>
                </c:pt>
                <c:pt idx="87">
                  <c:v>-1040.7422930495813</c:v>
                </c:pt>
                <c:pt idx="88">
                  <c:v>1091.0732105222414</c:v>
                </c:pt>
                <c:pt idx="89">
                  <c:v>1613.4957583404612</c:v>
                </c:pt>
                <c:pt idx="90">
                  <c:v>1704.7198911691085</c:v>
                </c:pt>
                <c:pt idx="91">
                  <c:v>725.79245664925838</c:v>
                </c:pt>
                <c:pt idx="92">
                  <c:v>-207.85874971334852</c:v>
                </c:pt>
                <c:pt idx="93">
                  <c:v>-1001.3482856540504</c:v>
                </c:pt>
                <c:pt idx="94">
                  <c:v>1511.6511568522619</c:v>
                </c:pt>
                <c:pt idx="95">
                  <c:v>-2971.3530059656405</c:v>
                </c:pt>
                <c:pt idx="96">
                  <c:v>-726.55094627023936</c:v>
                </c:pt>
                <c:pt idx="97">
                  <c:v>-1846.7995658826512</c:v>
                </c:pt>
                <c:pt idx="98">
                  <c:v>-494.90037527983804</c:v>
                </c:pt>
                <c:pt idx="99">
                  <c:v>-1117.4823154171681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wo RE'!$B$1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RE'!$B$2:$B$101</c:f>
              <c:numCache>
                <c:formatCode>#,##0</c:formatCode>
                <c:ptCount val="100"/>
                <c:pt idx="0">
                  <c:v>7878</c:v>
                </c:pt>
                <c:pt idx="1">
                  <c:v>8511</c:v>
                </c:pt>
                <c:pt idx="2">
                  <c:v>8277</c:v>
                </c:pt>
                <c:pt idx="3">
                  <c:v>8710</c:v>
                </c:pt>
                <c:pt idx="4">
                  <c:v>7932</c:v>
                </c:pt>
                <c:pt idx="5">
                  <c:v>8986</c:v>
                </c:pt>
                <c:pt idx="6">
                  <c:v>8509</c:v>
                </c:pt>
                <c:pt idx="7">
                  <c:v>4557</c:v>
                </c:pt>
                <c:pt idx="8">
                  <c:v>10790</c:v>
                </c:pt>
                <c:pt idx="9">
                  <c:v>9558</c:v>
                </c:pt>
                <c:pt idx="10">
                  <c:v>7384</c:v>
                </c:pt>
                <c:pt idx="11">
                  <c:v>4762</c:v>
                </c:pt>
                <c:pt idx="12">
                  <c:v>5867</c:v>
                </c:pt>
                <c:pt idx="13">
                  <c:v>4209</c:v>
                </c:pt>
                <c:pt idx="14">
                  <c:v>4975</c:v>
                </c:pt>
                <c:pt idx="15">
                  <c:v>4572</c:v>
                </c:pt>
                <c:pt idx="16">
                  <c:v>5573</c:v>
                </c:pt>
                <c:pt idx="17">
                  <c:v>8066</c:v>
                </c:pt>
                <c:pt idx="18">
                  <c:v>7106</c:v>
                </c:pt>
                <c:pt idx="19">
                  <c:v>6883</c:v>
                </c:pt>
                <c:pt idx="20">
                  <c:v>6840</c:v>
                </c:pt>
                <c:pt idx="21">
                  <c:v>7597</c:v>
                </c:pt>
                <c:pt idx="22">
                  <c:v>6848</c:v>
                </c:pt>
                <c:pt idx="23">
                  <c:v>8669</c:v>
                </c:pt>
                <c:pt idx="24">
                  <c:v>7799</c:v>
                </c:pt>
                <c:pt idx="25">
                  <c:v>7661</c:v>
                </c:pt>
                <c:pt idx="26">
                  <c:v>8100</c:v>
                </c:pt>
                <c:pt idx="27">
                  <c:v>8536</c:v>
                </c:pt>
                <c:pt idx="28">
                  <c:v>8425</c:v>
                </c:pt>
                <c:pt idx="29">
                  <c:v>8163</c:v>
                </c:pt>
                <c:pt idx="30">
                  <c:v>8338</c:v>
                </c:pt>
                <c:pt idx="31">
                  <c:v>8805</c:v>
                </c:pt>
                <c:pt idx="32">
                  <c:v>8316</c:v>
                </c:pt>
                <c:pt idx="33">
                  <c:v>10180</c:v>
                </c:pt>
                <c:pt idx="34">
                  <c:v>10786</c:v>
                </c:pt>
                <c:pt idx="35">
                  <c:v>8311</c:v>
                </c:pt>
                <c:pt idx="36">
                  <c:v>9600</c:v>
                </c:pt>
                <c:pt idx="37">
                  <c:v>9723</c:v>
                </c:pt>
                <c:pt idx="38">
                  <c:v>10437</c:v>
                </c:pt>
                <c:pt idx="39">
                  <c:v>11824</c:v>
                </c:pt>
                <c:pt idx="40">
                  <c:v>9124</c:v>
                </c:pt>
                <c:pt idx="41">
                  <c:v>11201</c:v>
                </c:pt>
                <c:pt idx="42">
                  <c:v>11120</c:v>
                </c:pt>
                <c:pt idx="43">
                  <c:v>11459</c:v>
                </c:pt>
                <c:pt idx="44">
                  <c:v>14825</c:v>
                </c:pt>
                <c:pt idx="45">
                  <c:v>14136</c:v>
                </c:pt>
                <c:pt idx="46">
                  <c:v>15095</c:v>
                </c:pt>
                <c:pt idx="47">
                  <c:v>15317</c:v>
                </c:pt>
                <c:pt idx="48">
                  <c:v>14868</c:v>
                </c:pt>
                <c:pt idx="49">
                  <c:v>15403</c:v>
                </c:pt>
                <c:pt idx="50">
                  <c:v>8303</c:v>
                </c:pt>
                <c:pt idx="51">
                  <c:v>6790</c:v>
                </c:pt>
                <c:pt idx="52">
                  <c:v>12566</c:v>
                </c:pt>
                <c:pt idx="53">
                  <c:v>13416</c:v>
                </c:pt>
                <c:pt idx="54">
                  <c:v>14811</c:v>
                </c:pt>
                <c:pt idx="55">
                  <c:v>14649</c:v>
                </c:pt>
                <c:pt idx="56">
                  <c:v>15407</c:v>
                </c:pt>
                <c:pt idx="57">
                  <c:v>16343</c:v>
                </c:pt>
                <c:pt idx="58">
                  <c:v>14992</c:v>
                </c:pt>
                <c:pt idx="59">
                  <c:v>18736</c:v>
                </c:pt>
                <c:pt idx="60">
                  <c:v>17858</c:v>
                </c:pt>
                <c:pt idx="61">
                  <c:v>18316</c:v>
                </c:pt>
                <c:pt idx="62">
                  <c:v>18532</c:v>
                </c:pt>
                <c:pt idx="63">
                  <c:v>17547</c:v>
                </c:pt>
                <c:pt idx="64">
                  <c:v>13090</c:v>
                </c:pt>
                <c:pt idx="65">
                  <c:v>20055</c:v>
                </c:pt>
                <c:pt idx="66">
                  <c:v>20307</c:v>
                </c:pt>
                <c:pt idx="67">
                  <c:v>18966</c:v>
                </c:pt>
                <c:pt idx="68">
                  <c:v>20108</c:v>
                </c:pt>
                <c:pt idx="69">
                  <c:v>19302</c:v>
                </c:pt>
                <c:pt idx="70">
                  <c:v>20263</c:v>
                </c:pt>
                <c:pt idx="71">
                  <c:v>18467</c:v>
                </c:pt>
                <c:pt idx="72">
                  <c:v>17945</c:v>
                </c:pt>
                <c:pt idx="73">
                  <c:v>15906</c:v>
                </c:pt>
                <c:pt idx="74">
                  <c:v>18110</c:v>
                </c:pt>
                <c:pt idx="75">
                  <c:v>19738</c:v>
                </c:pt>
                <c:pt idx="76">
                  <c:v>19997</c:v>
                </c:pt>
                <c:pt idx="77">
                  <c:v>20332</c:v>
                </c:pt>
                <c:pt idx="78">
                  <c:v>20897</c:v>
                </c:pt>
                <c:pt idx="79">
                  <c:v>23069</c:v>
                </c:pt>
                <c:pt idx="80">
                  <c:v>23065</c:v>
                </c:pt>
                <c:pt idx="81">
                  <c:v>22019</c:v>
                </c:pt>
                <c:pt idx="82">
                  <c:v>23863</c:v>
                </c:pt>
                <c:pt idx="83">
                  <c:v>25183</c:v>
                </c:pt>
                <c:pt idx="84">
                  <c:v>24313</c:v>
                </c:pt>
                <c:pt idx="85">
                  <c:v>23491</c:v>
                </c:pt>
                <c:pt idx="86">
                  <c:v>23453</c:v>
                </c:pt>
                <c:pt idx="87">
                  <c:v>21464</c:v>
                </c:pt>
                <c:pt idx="88">
                  <c:v>25751</c:v>
                </c:pt>
                <c:pt idx="89">
                  <c:v>24694</c:v>
                </c:pt>
                <c:pt idx="90">
                  <c:v>23714</c:v>
                </c:pt>
                <c:pt idx="91">
                  <c:v>23526</c:v>
                </c:pt>
                <c:pt idx="92">
                  <c:v>21367</c:v>
                </c:pt>
                <c:pt idx="93">
                  <c:v>25143</c:v>
                </c:pt>
                <c:pt idx="94">
                  <c:v>24841</c:v>
                </c:pt>
                <c:pt idx="95">
                  <c:v>19548</c:v>
                </c:pt>
                <c:pt idx="96">
                  <c:v>23033</c:v>
                </c:pt>
                <c:pt idx="97">
                  <c:v>19947</c:v>
                </c:pt>
                <c:pt idx="98">
                  <c:v>21500</c:v>
                </c:pt>
                <c:pt idx="99">
                  <c:v>18111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5-41F0-98FD-7B134F122E79}"/>
            </c:ext>
          </c:extLst>
        </c:ser>
        <c:ser>
          <c:idx val="1"/>
          <c:order val="1"/>
          <c:tx>
            <c:strRef>
              <c:f>'1. Model Fit  wo RE'!$C$1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RE'!$C$2:$C$101</c:f>
              <c:numCache>
                <c:formatCode>#,##0</c:formatCode>
                <c:ptCount val="100"/>
                <c:pt idx="0">
                  <c:v>8295.3365787458697</c:v>
                </c:pt>
                <c:pt idx="1">
                  <c:v>8644.8893104857452</c:v>
                </c:pt>
                <c:pt idx="2">
                  <c:v>8889.5912417745712</c:v>
                </c:pt>
                <c:pt idx="3">
                  <c:v>8892.874830117662</c:v>
                </c:pt>
                <c:pt idx="4">
                  <c:v>8406.6651148199726</c:v>
                </c:pt>
                <c:pt idx="5">
                  <c:v>8979.8390268530238</c:v>
                </c:pt>
                <c:pt idx="6">
                  <c:v>8494.6377055889607</c:v>
                </c:pt>
                <c:pt idx="7">
                  <c:v>5694.8124984788374</c:v>
                </c:pt>
                <c:pt idx="8">
                  <c:v>9468.4138479388603</c:v>
                </c:pt>
                <c:pt idx="9">
                  <c:v>9682.2131100412116</c:v>
                </c:pt>
                <c:pt idx="10">
                  <c:v>8081.46614128695</c:v>
                </c:pt>
                <c:pt idx="11">
                  <c:v>5778.3062830676827</c:v>
                </c:pt>
                <c:pt idx="12">
                  <c:v>5170.9051641907663</c:v>
                </c:pt>
                <c:pt idx="13">
                  <c:v>5306.65404769821</c:v>
                </c:pt>
                <c:pt idx="14">
                  <c:v>6062.5748833368889</c:v>
                </c:pt>
                <c:pt idx="15">
                  <c:v>5484.2280530298785</c:v>
                </c:pt>
                <c:pt idx="16">
                  <c:v>5810.5811499484635</c:v>
                </c:pt>
                <c:pt idx="17">
                  <c:v>7957.0679078544781</c:v>
                </c:pt>
                <c:pt idx="18">
                  <c:v>7360.4724448331572</c:v>
                </c:pt>
                <c:pt idx="19">
                  <c:v>6709.9083087394683</c:v>
                </c:pt>
                <c:pt idx="20">
                  <c:v>6657.7416307817084</c:v>
                </c:pt>
                <c:pt idx="21">
                  <c:v>7171.6620023451324</c:v>
                </c:pt>
                <c:pt idx="22">
                  <c:v>7612.1374529567856</c:v>
                </c:pt>
                <c:pt idx="23">
                  <c:v>7116.750322964408</c:v>
                </c:pt>
                <c:pt idx="24">
                  <c:v>6746.2597744717168</c:v>
                </c:pt>
                <c:pt idx="25">
                  <c:v>6498.3609541717306</c:v>
                </c:pt>
                <c:pt idx="26">
                  <c:v>6994.0200270636306</c:v>
                </c:pt>
                <c:pt idx="27">
                  <c:v>7794.6920254618199</c:v>
                </c:pt>
                <c:pt idx="28">
                  <c:v>7937.2309877116804</c:v>
                </c:pt>
                <c:pt idx="29">
                  <c:v>7740.8781886423094</c:v>
                </c:pt>
                <c:pt idx="30">
                  <c:v>8364.790355404999</c:v>
                </c:pt>
                <c:pt idx="31">
                  <c:v>8975.7069094420804</c:v>
                </c:pt>
                <c:pt idx="32">
                  <c:v>8643.4479153024404</c:v>
                </c:pt>
                <c:pt idx="33">
                  <c:v>9524.8977838743594</c:v>
                </c:pt>
                <c:pt idx="34">
                  <c:v>11192.40757308723</c:v>
                </c:pt>
                <c:pt idx="35">
                  <c:v>8778.2048180256497</c:v>
                </c:pt>
                <c:pt idx="36">
                  <c:v>10537.730661316149</c:v>
                </c:pt>
                <c:pt idx="37">
                  <c:v>10553.681129554221</c:v>
                </c:pt>
                <c:pt idx="38">
                  <c:v>11307.649617563289</c:v>
                </c:pt>
                <c:pt idx="39">
                  <c:v>13608.89998140332</c:v>
                </c:pt>
                <c:pt idx="40">
                  <c:v>10703.42005614869</c:v>
                </c:pt>
                <c:pt idx="41">
                  <c:v>12230.531277908431</c:v>
                </c:pt>
                <c:pt idx="42">
                  <c:v>12101.99766246065</c:v>
                </c:pt>
                <c:pt idx="43">
                  <c:v>13739.04953563428</c:v>
                </c:pt>
                <c:pt idx="44">
                  <c:v>17165.636733122301</c:v>
                </c:pt>
                <c:pt idx="45">
                  <c:v>14829.432749110449</c:v>
                </c:pt>
                <c:pt idx="46">
                  <c:v>15038.796623179149</c:v>
                </c:pt>
                <c:pt idx="47">
                  <c:v>15162.002720479559</c:v>
                </c:pt>
                <c:pt idx="48">
                  <c:v>13820.12797256878</c:v>
                </c:pt>
                <c:pt idx="49">
                  <c:v>14724.729727089609</c:v>
                </c:pt>
                <c:pt idx="50">
                  <c:v>9230.9968988757137</c:v>
                </c:pt>
                <c:pt idx="51">
                  <c:v>7635.763591759568</c:v>
                </c:pt>
                <c:pt idx="52">
                  <c:v>11245.594530713879</c:v>
                </c:pt>
                <c:pt idx="53">
                  <c:v>12013.864606346649</c:v>
                </c:pt>
                <c:pt idx="54">
                  <c:v>13018.36489773663</c:v>
                </c:pt>
                <c:pt idx="55">
                  <c:v>12363.55104929359</c:v>
                </c:pt>
                <c:pt idx="56">
                  <c:v>12679.356345781489</c:v>
                </c:pt>
                <c:pt idx="57">
                  <c:v>13504.477732683459</c:v>
                </c:pt>
                <c:pt idx="58">
                  <c:v>12600.89437242426</c:v>
                </c:pt>
                <c:pt idx="59">
                  <c:v>14279.67208692452</c:v>
                </c:pt>
                <c:pt idx="60">
                  <c:v>16361.785722244371</c:v>
                </c:pt>
                <c:pt idx="61">
                  <c:v>16222.54881272997</c:v>
                </c:pt>
                <c:pt idx="62">
                  <c:v>15311.05087853045</c:v>
                </c:pt>
                <c:pt idx="63">
                  <c:v>14192.04381738106</c:v>
                </c:pt>
                <c:pt idx="64">
                  <c:v>12574.171653654859</c:v>
                </c:pt>
                <c:pt idx="65">
                  <c:v>16574.399031818059</c:v>
                </c:pt>
                <c:pt idx="66">
                  <c:v>16557.0641881997</c:v>
                </c:pt>
                <c:pt idx="67">
                  <c:v>16183.554930441289</c:v>
                </c:pt>
                <c:pt idx="68">
                  <c:v>17862.776601550402</c:v>
                </c:pt>
                <c:pt idx="69">
                  <c:v>19513.050819448494</c:v>
                </c:pt>
                <c:pt idx="70">
                  <c:v>19409.444124670641</c:v>
                </c:pt>
                <c:pt idx="71">
                  <c:v>18762.082810190881</c:v>
                </c:pt>
                <c:pt idx="72">
                  <c:v>18395.25084962244</c:v>
                </c:pt>
                <c:pt idx="73">
                  <c:v>16104.563106908019</c:v>
                </c:pt>
                <c:pt idx="74">
                  <c:v>18031.254342884491</c:v>
                </c:pt>
                <c:pt idx="75">
                  <c:v>18558.854822447091</c:v>
                </c:pt>
                <c:pt idx="76">
                  <c:v>18989.819893166292</c:v>
                </c:pt>
                <c:pt idx="77">
                  <c:v>19982.778077108811</c:v>
                </c:pt>
                <c:pt idx="78">
                  <c:v>21008.82544531631</c:v>
                </c:pt>
                <c:pt idx="79">
                  <c:v>22075.2278771688</c:v>
                </c:pt>
                <c:pt idx="80">
                  <c:v>22407.166428748227</c:v>
                </c:pt>
                <c:pt idx="81">
                  <c:v>21721.684735376559</c:v>
                </c:pt>
                <c:pt idx="82">
                  <c:v>22551.821022620639</c:v>
                </c:pt>
                <c:pt idx="83">
                  <c:v>23198.559013301063</c:v>
                </c:pt>
                <c:pt idx="84">
                  <c:v>22483.68988190173</c:v>
                </c:pt>
                <c:pt idx="85">
                  <c:v>22560.031680016978</c:v>
                </c:pt>
                <c:pt idx="86">
                  <c:v>23299.63863026187</c:v>
                </c:pt>
                <c:pt idx="87">
                  <c:v>22504.742293049581</c:v>
                </c:pt>
                <c:pt idx="88">
                  <c:v>24659.926789477759</c:v>
                </c:pt>
                <c:pt idx="89">
                  <c:v>23080.504241659539</c:v>
                </c:pt>
                <c:pt idx="90">
                  <c:v>22009.280108830892</c:v>
                </c:pt>
                <c:pt idx="91">
                  <c:v>22800.207543350742</c:v>
                </c:pt>
                <c:pt idx="92">
                  <c:v>21574.858749713349</c:v>
                </c:pt>
                <c:pt idx="93">
                  <c:v>26144.34828565405</c:v>
                </c:pt>
                <c:pt idx="94">
                  <c:v>23329.348843147738</c:v>
                </c:pt>
                <c:pt idx="95">
                  <c:v>22519.35300596564</c:v>
                </c:pt>
                <c:pt idx="96">
                  <c:v>23759.550946270239</c:v>
                </c:pt>
                <c:pt idx="97">
                  <c:v>21793.799565882651</c:v>
                </c:pt>
                <c:pt idx="98">
                  <c:v>21994.900375279838</c:v>
                </c:pt>
                <c:pt idx="99">
                  <c:v>19228.482315417168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Covid!$B$1</c:f>
              <c:strCache>
                <c:ptCount val="1"/>
                <c:pt idx="0">
                  <c:v>Auto_Cred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Covid!$B$2:$B$106</c:f>
              <c:numCache>
                <c:formatCode>General</c:formatCode>
                <c:ptCount val="105"/>
                <c:pt idx="0">
                  <c:v>240</c:v>
                </c:pt>
                <c:pt idx="1">
                  <c:v>244</c:v>
                </c:pt>
                <c:pt idx="2">
                  <c:v>219</c:v>
                </c:pt>
                <c:pt idx="3">
                  <c:v>239</c:v>
                </c:pt>
                <c:pt idx="4">
                  <c:v>152</c:v>
                </c:pt>
                <c:pt idx="5">
                  <c:v>135</c:v>
                </c:pt>
                <c:pt idx="6">
                  <c:v>109</c:v>
                </c:pt>
                <c:pt idx="7">
                  <c:v>95</c:v>
                </c:pt>
                <c:pt idx="8">
                  <c:v>325</c:v>
                </c:pt>
                <c:pt idx="9">
                  <c:v>346</c:v>
                </c:pt>
                <c:pt idx="10">
                  <c:v>302</c:v>
                </c:pt>
                <c:pt idx="11">
                  <c:v>277</c:v>
                </c:pt>
                <c:pt idx="12">
                  <c:v>418</c:v>
                </c:pt>
                <c:pt idx="13">
                  <c:v>464</c:v>
                </c:pt>
                <c:pt idx="14">
                  <c:v>634</c:v>
                </c:pt>
                <c:pt idx="15">
                  <c:v>758</c:v>
                </c:pt>
                <c:pt idx="16">
                  <c:v>843</c:v>
                </c:pt>
                <c:pt idx="17">
                  <c:v>1212</c:v>
                </c:pt>
                <c:pt idx="18">
                  <c:v>1205</c:v>
                </c:pt>
                <c:pt idx="19">
                  <c:v>1324</c:v>
                </c:pt>
                <c:pt idx="20">
                  <c:v>1426</c:v>
                </c:pt>
                <c:pt idx="21">
                  <c:v>1603</c:v>
                </c:pt>
                <c:pt idx="22">
                  <c:v>1559</c:v>
                </c:pt>
                <c:pt idx="23">
                  <c:v>1820</c:v>
                </c:pt>
                <c:pt idx="24">
                  <c:v>1573</c:v>
                </c:pt>
                <c:pt idx="25">
                  <c:v>1703</c:v>
                </c:pt>
                <c:pt idx="26">
                  <c:v>2018</c:v>
                </c:pt>
                <c:pt idx="27">
                  <c:v>2318</c:v>
                </c:pt>
                <c:pt idx="28">
                  <c:v>2097</c:v>
                </c:pt>
                <c:pt idx="29">
                  <c:v>2131</c:v>
                </c:pt>
                <c:pt idx="30">
                  <c:v>2036</c:v>
                </c:pt>
                <c:pt idx="31">
                  <c:v>2211</c:v>
                </c:pt>
                <c:pt idx="32">
                  <c:v>2268</c:v>
                </c:pt>
                <c:pt idx="33">
                  <c:v>3795</c:v>
                </c:pt>
                <c:pt idx="34">
                  <c:v>4614</c:v>
                </c:pt>
                <c:pt idx="35">
                  <c:v>3057</c:v>
                </c:pt>
                <c:pt idx="36">
                  <c:v>3171</c:v>
                </c:pt>
                <c:pt idx="37">
                  <c:v>3259</c:v>
                </c:pt>
                <c:pt idx="38">
                  <c:v>3948</c:v>
                </c:pt>
                <c:pt idx="39">
                  <c:v>4813</c:v>
                </c:pt>
                <c:pt idx="40">
                  <c:v>3320</c:v>
                </c:pt>
                <c:pt idx="41">
                  <c:v>3521</c:v>
                </c:pt>
                <c:pt idx="42">
                  <c:v>3715</c:v>
                </c:pt>
                <c:pt idx="43">
                  <c:v>5291</c:v>
                </c:pt>
                <c:pt idx="44">
                  <c:v>5817</c:v>
                </c:pt>
                <c:pt idx="45">
                  <c:v>5246</c:v>
                </c:pt>
                <c:pt idx="46">
                  <c:v>4846</c:v>
                </c:pt>
                <c:pt idx="47">
                  <c:v>5179</c:v>
                </c:pt>
                <c:pt idx="48">
                  <c:v>4030</c:v>
                </c:pt>
                <c:pt idx="49">
                  <c:v>4124</c:v>
                </c:pt>
                <c:pt idx="50">
                  <c:v>2755</c:v>
                </c:pt>
                <c:pt idx="51">
                  <c:v>2275</c:v>
                </c:pt>
                <c:pt idx="52">
                  <c:v>4113</c:v>
                </c:pt>
                <c:pt idx="53">
                  <c:v>4094</c:v>
                </c:pt>
                <c:pt idx="54">
                  <c:v>5108</c:v>
                </c:pt>
                <c:pt idx="55">
                  <c:v>5181</c:v>
                </c:pt>
                <c:pt idx="56">
                  <c:v>5555</c:v>
                </c:pt>
                <c:pt idx="57">
                  <c:v>5998</c:v>
                </c:pt>
                <c:pt idx="58">
                  <c:v>5548</c:v>
                </c:pt>
                <c:pt idx="59">
                  <c:v>7210</c:v>
                </c:pt>
                <c:pt idx="60">
                  <c:v>6859</c:v>
                </c:pt>
                <c:pt idx="61">
                  <c:v>7068</c:v>
                </c:pt>
                <c:pt idx="62">
                  <c:v>6747</c:v>
                </c:pt>
                <c:pt idx="63">
                  <c:v>6197</c:v>
                </c:pt>
                <c:pt idx="64">
                  <c:v>5275</c:v>
                </c:pt>
                <c:pt idx="65">
                  <c:v>7917</c:v>
                </c:pt>
                <c:pt idx="66">
                  <c:v>7381</c:v>
                </c:pt>
                <c:pt idx="67">
                  <c:v>7209</c:v>
                </c:pt>
                <c:pt idx="68">
                  <c:v>7361</c:v>
                </c:pt>
                <c:pt idx="69">
                  <c:v>7110</c:v>
                </c:pt>
                <c:pt idx="70">
                  <c:v>7874</c:v>
                </c:pt>
                <c:pt idx="71">
                  <c:v>7354</c:v>
                </c:pt>
                <c:pt idx="72">
                  <c:v>6999</c:v>
                </c:pt>
                <c:pt idx="73">
                  <c:v>7029</c:v>
                </c:pt>
                <c:pt idx="74">
                  <c:v>7350</c:v>
                </c:pt>
                <c:pt idx="75">
                  <c:v>6962</c:v>
                </c:pt>
                <c:pt idx="76">
                  <c:v>6959</c:v>
                </c:pt>
                <c:pt idx="77">
                  <c:v>7422</c:v>
                </c:pt>
                <c:pt idx="78">
                  <c:v>7823</c:v>
                </c:pt>
                <c:pt idx="79">
                  <c:v>8354</c:v>
                </c:pt>
                <c:pt idx="80">
                  <c:v>8212</c:v>
                </c:pt>
                <c:pt idx="81">
                  <c:v>7956</c:v>
                </c:pt>
                <c:pt idx="82">
                  <c:v>8860</c:v>
                </c:pt>
                <c:pt idx="83">
                  <c:v>9317</c:v>
                </c:pt>
                <c:pt idx="84">
                  <c:v>9109</c:v>
                </c:pt>
                <c:pt idx="85">
                  <c:v>8440</c:v>
                </c:pt>
                <c:pt idx="86">
                  <c:v>8491</c:v>
                </c:pt>
                <c:pt idx="87">
                  <c:v>8411</c:v>
                </c:pt>
                <c:pt idx="88">
                  <c:v>8842</c:v>
                </c:pt>
                <c:pt idx="89">
                  <c:v>8398</c:v>
                </c:pt>
                <c:pt idx="90">
                  <c:v>8146</c:v>
                </c:pt>
                <c:pt idx="91">
                  <c:v>8154</c:v>
                </c:pt>
                <c:pt idx="92">
                  <c:v>7921</c:v>
                </c:pt>
                <c:pt idx="93">
                  <c:v>8635</c:v>
                </c:pt>
                <c:pt idx="94">
                  <c:v>8545</c:v>
                </c:pt>
                <c:pt idx="95">
                  <c:v>6897</c:v>
                </c:pt>
                <c:pt idx="96">
                  <c:v>7789</c:v>
                </c:pt>
                <c:pt idx="97">
                  <c:v>7121</c:v>
                </c:pt>
                <c:pt idx="98">
                  <c:v>6650</c:v>
                </c:pt>
                <c:pt idx="99">
                  <c:v>6332</c:v>
                </c:pt>
                <c:pt idx="100">
                  <c:v>5551</c:v>
                </c:pt>
                <c:pt idx="101">
                  <c:v>3915</c:v>
                </c:pt>
                <c:pt idx="102">
                  <c:v>2220</c:v>
                </c:pt>
                <c:pt idx="103">
                  <c:v>2165</c:v>
                </c:pt>
                <c:pt idx="104">
                  <c:v>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3168"/>
        <c:axId val="107686064"/>
      </c:lineChart>
      <c:lineChart>
        <c:grouping val="standard"/>
        <c:varyColors val="0"/>
        <c:ser>
          <c:idx val="1"/>
          <c:order val="1"/>
          <c:tx>
            <c:strRef>
              <c:f>Covid!$F$1</c:f>
              <c:strCache>
                <c:ptCount val="1"/>
                <c:pt idx="0">
                  <c:v>Mobility_Residential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0.69846002621231973</c:v>
                </c:pt>
                <c:pt idx="7">
                  <c:v>-0.66779758704615755</c:v>
                </c:pt>
                <c:pt idx="8">
                  <c:v>4.6075023747579644</c:v>
                </c:pt>
                <c:pt idx="9">
                  <c:v>-0.35683698700219912</c:v>
                </c:pt>
                <c:pt idx="10">
                  <c:v>-0.51566916177385502</c:v>
                </c:pt>
                <c:pt idx="11">
                  <c:v>8.9521230478025196</c:v>
                </c:pt>
                <c:pt idx="12">
                  <c:v>19.929015937909728</c:v>
                </c:pt>
                <c:pt idx="13">
                  <c:v>17.536044545168753</c:v>
                </c:pt>
                <c:pt idx="14">
                  <c:v>16.672659478977454</c:v>
                </c:pt>
                <c:pt idx="15">
                  <c:v>15.623574905759442</c:v>
                </c:pt>
                <c:pt idx="16">
                  <c:v>15.732759387770004</c:v>
                </c:pt>
                <c:pt idx="17">
                  <c:v>14.84550734158112</c:v>
                </c:pt>
                <c:pt idx="18">
                  <c:v>12.856734650259503</c:v>
                </c:pt>
                <c:pt idx="19">
                  <c:v>14.277664445648286</c:v>
                </c:pt>
                <c:pt idx="20">
                  <c:v>14.336336745616672</c:v>
                </c:pt>
                <c:pt idx="21">
                  <c:v>13.575786260932801</c:v>
                </c:pt>
                <c:pt idx="22">
                  <c:v>13.038851915995934</c:v>
                </c:pt>
                <c:pt idx="23">
                  <c:v>13.366443015890097</c:v>
                </c:pt>
                <c:pt idx="24">
                  <c:v>12.537308694527365</c:v>
                </c:pt>
                <c:pt idx="25">
                  <c:v>13.19399692429686</c:v>
                </c:pt>
                <c:pt idx="26">
                  <c:v>12.209105835429567</c:v>
                </c:pt>
                <c:pt idx="27">
                  <c:v>11.707666282366166</c:v>
                </c:pt>
                <c:pt idx="28">
                  <c:v>11.989052009571708</c:v>
                </c:pt>
                <c:pt idx="29">
                  <c:v>11.664942667593769</c:v>
                </c:pt>
                <c:pt idx="30">
                  <c:v>11.470005252976936</c:v>
                </c:pt>
                <c:pt idx="31">
                  <c:v>9.5105191493818317</c:v>
                </c:pt>
                <c:pt idx="32">
                  <c:v>10.316602965120099</c:v>
                </c:pt>
                <c:pt idx="33">
                  <c:v>10.81941005179041</c:v>
                </c:pt>
                <c:pt idx="34">
                  <c:v>8.9052549132065444</c:v>
                </c:pt>
                <c:pt idx="35">
                  <c:v>7.5411183628666434</c:v>
                </c:pt>
                <c:pt idx="36">
                  <c:v>8.3840583589850546</c:v>
                </c:pt>
                <c:pt idx="37">
                  <c:v>8.4325527573843839</c:v>
                </c:pt>
                <c:pt idx="38">
                  <c:v>8.5940105929810198</c:v>
                </c:pt>
                <c:pt idx="39">
                  <c:v>6.6983635668182453</c:v>
                </c:pt>
                <c:pt idx="40">
                  <c:v>5.3660461017412144</c:v>
                </c:pt>
                <c:pt idx="41">
                  <c:v>7.6613792164739243</c:v>
                </c:pt>
                <c:pt idx="42">
                  <c:v>7.4419849369761533</c:v>
                </c:pt>
                <c:pt idx="43">
                  <c:v>6.5348743772764513</c:v>
                </c:pt>
                <c:pt idx="44">
                  <c:v>6.4671900356908312</c:v>
                </c:pt>
                <c:pt idx="45">
                  <c:v>5.1148379476646184</c:v>
                </c:pt>
                <c:pt idx="46">
                  <c:v>6.4181457466497296</c:v>
                </c:pt>
                <c:pt idx="47">
                  <c:v>5.6917103303821719</c:v>
                </c:pt>
                <c:pt idx="48">
                  <c:v>5.8666359119408531</c:v>
                </c:pt>
                <c:pt idx="49">
                  <c:v>5.8296557506156494</c:v>
                </c:pt>
                <c:pt idx="50">
                  <c:v>5.1462984396464577</c:v>
                </c:pt>
                <c:pt idx="51">
                  <c:v>6.7779962045822746</c:v>
                </c:pt>
                <c:pt idx="52">
                  <c:v>8.5750621986583067</c:v>
                </c:pt>
                <c:pt idx="53">
                  <c:v>7.1577870554298721</c:v>
                </c:pt>
                <c:pt idx="54">
                  <c:v>5.6218286578713963</c:v>
                </c:pt>
                <c:pt idx="55">
                  <c:v>5.9000684584009075</c:v>
                </c:pt>
                <c:pt idx="56">
                  <c:v>5.6752524243876961</c:v>
                </c:pt>
                <c:pt idx="57">
                  <c:v>4.4053771523294447</c:v>
                </c:pt>
                <c:pt idx="58">
                  <c:v>4.0750465799787676</c:v>
                </c:pt>
                <c:pt idx="59">
                  <c:v>5.4651376058990895</c:v>
                </c:pt>
                <c:pt idx="60">
                  <c:v>5.7592634645669731</c:v>
                </c:pt>
                <c:pt idx="61">
                  <c:v>7.094176295428964</c:v>
                </c:pt>
                <c:pt idx="62">
                  <c:v>7.7763008827119764</c:v>
                </c:pt>
                <c:pt idx="63">
                  <c:v>9.5533726916783159</c:v>
                </c:pt>
                <c:pt idx="64">
                  <c:v>10.063098702976012</c:v>
                </c:pt>
                <c:pt idx="65">
                  <c:v>10.441715145249415</c:v>
                </c:pt>
                <c:pt idx="66">
                  <c:v>8.1330303242863451</c:v>
                </c:pt>
                <c:pt idx="67">
                  <c:v>7.9774227302638581</c:v>
                </c:pt>
                <c:pt idx="68">
                  <c:v>8.6882129513532345</c:v>
                </c:pt>
                <c:pt idx="69">
                  <c:v>7.0437243263565268</c:v>
                </c:pt>
                <c:pt idx="70">
                  <c:v>4.9740519693888183</c:v>
                </c:pt>
                <c:pt idx="71">
                  <c:v>6.4823499164177054</c:v>
                </c:pt>
                <c:pt idx="72">
                  <c:v>6.9793609343793408</c:v>
                </c:pt>
                <c:pt idx="73">
                  <c:v>7.0858453182279453</c:v>
                </c:pt>
                <c:pt idx="74">
                  <c:v>8.0187502601847171</c:v>
                </c:pt>
                <c:pt idx="75">
                  <c:v>6.2880884695850678</c:v>
                </c:pt>
                <c:pt idx="76">
                  <c:v>6.590586573868821</c:v>
                </c:pt>
                <c:pt idx="77">
                  <c:v>6.2331674449190002</c:v>
                </c:pt>
                <c:pt idx="78">
                  <c:v>6.0082928249300727</c:v>
                </c:pt>
                <c:pt idx="79">
                  <c:v>5.0639405157832922</c:v>
                </c:pt>
                <c:pt idx="80">
                  <c:v>5.0913611225104543</c:v>
                </c:pt>
                <c:pt idx="81">
                  <c:v>5.1481535210366713</c:v>
                </c:pt>
                <c:pt idx="82">
                  <c:v>5.9745675758208066</c:v>
                </c:pt>
                <c:pt idx="83">
                  <c:v>3.631040574295477</c:v>
                </c:pt>
                <c:pt idx="84">
                  <c:v>4.3342112308140086</c:v>
                </c:pt>
                <c:pt idx="85">
                  <c:v>3.8494792763457122</c:v>
                </c:pt>
                <c:pt idx="86">
                  <c:v>4.4178430170631291</c:v>
                </c:pt>
                <c:pt idx="87">
                  <c:v>2.8303840950313313</c:v>
                </c:pt>
                <c:pt idx="88">
                  <c:v>4.8352470377619614</c:v>
                </c:pt>
                <c:pt idx="89">
                  <c:v>3.037195549781829</c:v>
                </c:pt>
                <c:pt idx="90">
                  <c:v>3.1063887058588491</c:v>
                </c:pt>
                <c:pt idx="91">
                  <c:v>3.0030088403782562</c:v>
                </c:pt>
                <c:pt idx="92">
                  <c:v>2.1050406094337917</c:v>
                </c:pt>
                <c:pt idx="93">
                  <c:v>4.4627130873737126</c:v>
                </c:pt>
                <c:pt idx="94">
                  <c:v>2.5841196835597762</c:v>
                </c:pt>
                <c:pt idx="95">
                  <c:v>2.1123796056791417</c:v>
                </c:pt>
                <c:pt idx="96">
                  <c:v>3.6467450732161404</c:v>
                </c:pt>
                <c:pt idx="97">
                  <c:v>0.87266004448207624</c:v>
                </c:pt>
                <c:pt idx="98">
                  <c:v>2.8833308816555472</c:v>
                </c:pt>
                <c:pt idx="99">
                  <c:v>0.90328215658628153</c:v>
                </c:pt>
                <c:pt idx="100">
                  <c:v>0.38408150117560363</c:v>
                </c:pt>
                <c:pt idx="101">
                  <c:v>0.46322015998845839</c:v>
                </c:pt>
                <c:pt idx="102">
                  <c:v>0.64157805970562165</c:v>
                </c:pt>
                <c:pt idx="103">
                  <c:v>1.3308274010733701</c:v>
                </c:pt>
                <c:pt idx="104">
                  <c:v>5.0929217856750455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56944"/>
        <c:axId val="107697712"/>
      </c:lineChart>
      <c:dateAx>
        <c:axId val="107673168"/>
        <c:scaling>
          <c:orientation val="minMax"/>
        </c:scaling>
        <c:delete val="0"/>
        <c:axPos val="b"/>
        <c:numFmt formatCode="[$-14009]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6064"/>
        <c:crosses val="autoZero"/>
        <c:auto val="1"/>
        <c:lblOffset val="100"/>
        <c:baseTimeUnit val="days"/>
      </c:dateAx>
      <c:valAx>
        <c:axId val="1076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168"/>
        <c:crosses val="autoZero"/>
        <c:crossBetween val="between"/>
      </c:valAx>
      <c:valAx>
        <c:axId val="107697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6944"/>
        <c:crosses val="max"/>
        <c:crossBetween val="between"/>
      </c:valAx>
      <c:dateAx>
        <c:axId val="107656944"/>
        <c:scaling>
          <c:orientation val="minMax"/>
        </c:scaling>
        <c:delete val="1"/>
        <c:axPos val="b"/>
        <c:numFmt formatCode="[$-14009]yyyy/mm/dd;@" sourceLinked="1"/>
        <c:majorTickMark val="out"/>
        <c:minorTickMark val="none"/>
        <c:tickLblPos val="nextTo"/>
        <c:crossAx val="1076977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7FC31-0F4B-4506-6AAD-163A8C79C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5DEB2-67B0-450F-9FDF-588E1B80F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147637</xdr:rowOff>
    </xdr:from>
    <xdr:to>
      <xdr:col>17</xdr:col>
      <xdr:colOff>76199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DD77-0666-43BF-C3A8-AE2915A3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vyaBhat/Downloads/FB_STONE_BR_AUG'22_WORKING%20V3_SystemModel1372_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27.558143287039" createdVersion="8" refreshedVersion="8" minRefreshableVersion="3" recordCount="61" xr:uid="{8A65EA87-9123-419B-A0B0-B057C8BEC3B3}">
  <cacheSource type="worksheet">
    <worksheetSource ref="C1:I106" sheet="RE DT"/>
  </cacheSource>
  <cacheFields count="7">
    <cacheField name="Channel" numFmtId="0">
      <sharedItems containsBlank="1"/>
    </cacheField>
    <cacheField name="Title" numFmtId="0">
      <sharedItems containsBlank="1"/>
    </cacheField>
    <cacheField name="H1 2021" numFmtId="0">
      <sharedItems containsString="0" containsBlank="1" containsNumber="1" minValue="-28416.582605199237" maxValue="76957.116044744354"/>
    </cacheField>
    <cacheField name="H2 2021" numFmtId="0">
      <sharedItems containsString="0" containsBlank="1" containsNumber="1" minValue="-28284.892988975898" maxValue="226044.64767890505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13">
        <s v="Affiliate"/>
        <s v="Bing"/>
        <s v="Criteo"/>
        <s v="Other Base"/>
        <s v="TikTok"/>
        <s v="Price"/>
        <s v="Facebook"/>
        <s v="Google"/>
        <s v="Headcount"/>
        <s v="TV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17">
        <s v="Affiliate"/>
        <s v="Bing"/>
        <s v="Criteo"/>
        <s v="Other Base"/>
        <s v="TikTok"/>
        <s v="Price"/>
        <s v="FB Stone Leads"/>
        <s v="FB Stone SA"/>
        <s v="FB Ton"/>
        <s v="Google Stone"/>
        <s v="Google Ton"/>
        <s v="Headcount"/>
        <s v="Open TV"/>
        <s v="Pay TV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1747800925" createdVersion="8" refreshedVersion="8" minRefreshableVersion="3" recordCount="221" xr:uid="{175C8287-63FE-469B-B8BD-87D17B0D29EA}">
  <cacheSource type="worksheet">
    <worksheetSource ref="B1:H1048576" sheet="Contribution working sheet"/>
  </cacheSource>
  <cacheFields count="7">
    <cacheField name="Channel" numFmtId="0">
      <sharedItems containsBlank="1" count="5">
        <s v="Auto_Cred"/>
        <s v="Inbound"/>
        <s v="Polo"/>
        <s v="Renda_Extra"/>
        <m/>
      </sharedItems>
    </cacheField>
    <cacheField name="Measures" numFmtId="0">
      <sharedItems containsBlank="1"/>
    </cacheField>
    <cacheField name="H1'21" numFmtId="0">
      <sharedItems containsString="0" containsBlank="1" containsNumber="1" minValue="-67600.474987498164" maxValue="108528.64374238598"/>
    </cacheField>
    <cacheField name="H2'21" numFmtId="0">
      <sharedItems containsString="0" containsBlank="1" containsNumber="1" minValue="-64278.104143937926" maxValue="129527.43558101013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20">
        <s v="Affiliate"/>
        <s v="Bing"/>
        <s v="Criteo"/>
        <s v="Holiday"/>
        <s v="Base"/>
        <s v="Poly T"/>
        <s v="TikTok"/>
        <s v="Price"/>
        <s v="CCI"/>
        <s v="Facebook"/>
        <s v="Google"/>
        <s v="Headcount"/>
        <s v="TV"/>
        <s v="Seas"/>
        <s v="Intercept"/>
        <s v="Covid"/>
        <s v="Taxa Selic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24">
        <s v="Affiliate"/>
        <s v="Bing"/>
        <s v="Criteo"/>
        <s v="Holiday"/>
        <s v="Base"/>
        <s v="Poly T"/>
        <s v="TikTok"/>
        <s v="Price"/>
        <s v="CCI"/>
        <s v="FB Stone Leads"/>
        <s v="FB Stone SA"/>
        <s v="FB Ton"/>
        <s v="Google Stone"/>
        <s v="Google Ton"/>
        <s v="Headcount"/>
        <s v="Open TV"/>
        <s v="Pay TV"/>
        <s v="Seas"/>
        <s v="Intercept"/>
        <s v="Covid"/>
        <s v="Taxa Selic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0465277779" createdVersion="8" refreshedVersion="8" minRefreshableVersion="3" recordCount="22000" xr:uid="{ABA8E8B5-C77A-4BA5-896C-DF825DCEB3C7}">
  <cacheSource type="worksheet">
    <worksheetSource ref="A11:K22011" sheet="Model Decomp" r:id="rId2"/>
  </cacheSource>
  <cacheFields count="11">
    <cacheField name="Level 1" numFmtId="0">
      <sharedItems containsBlank="1"/>
    </cacheField>
    <cacheField name="Level 2" numFmtId="0">
      <sharedItems containsBlank="1"/>
    </cacheField>
    <cacheField name="Level 3" numFmtId="0">
      <sharedItems containsBlank="1"/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55">
        <s v="AC_Affliate_Spends_M_GM"/>
        <s v="AC_Bing_Imp_GM"/>
        <s v="AC_Criteo_Imp_GM"/>
        <s v="AC_Easter"/>
        <s v="AC_H_rep_2020"/>
        <s v="AC_PreH_Ind_2020"/>
        <s v="AC_PreHNov_D1"/>
        <s v="AC_PreXmas_2020"/>
        <s v="AC_PT_New"/>
        <s v="AC_TikTok_Imp_GM"/>
        <s v="Avg_Price_2020"/>
        <s v="Avg_Price_2021"/>
        <s v="Consumer_Confidence_Index"/>
        <s v="FB_Stone_Leads_Imp_2020_GM1"/>
        <s v="FB_Stone_Leads_Imp_2021_GM1"/>
        <s v="FB_Stone_SA_Imp_2020_GM2"/>
        <s v="FB_Stone_SA_Imp_2021_GM1"/>
        <s v="FB_TON_Imp_2020_GM1"/>
        <s v="FB_TON_Imp_2021_GM1"/>
        <s v="Google_STONE_Imp_2020_GM1"/>
        <s v="Google_STONE_Imp_2021_GM1"/>
        <s v="Google_TON_Imp_2020_GM1"/>
        <s v="Google_TON_Imp_2021_GM1"/>
        <s v="IB_Affiliate_Imp_GM"/>
        <s v="IB_Bing_Imp_GM"/>
        <s v="IB_Headcounts_2020"/>
        <s v="IB_Headcounts_2021"/>
        <s v="IB_OpenTv_Grps_GM"/>
        <s v="IB_PayTv_spends_M_GM"/>
        <s v="IB_PolyTrend"/>
        <s v="IB_Seas_New"/>
        <s v="IB_TikTok_Imp_GM"/>
        <s v="INTERCEPT"/>
        <s v="Mobility_Residential"/>
        <s v="NY_2020"/>
        <s v="NY_2020_R_IB"/>
        <s v="PL_DFEB24"/>
        <s v="PL_DOct25_2021_V2"/>
        <s v="PL_HDIP"/>
        <s v="PL_PreEaster_2021"/>
        <s v="PL_PreH_May2020"/>
        <s v="PL_Seas_New"/>
        <s v="Polo_Headcounts_2020"/>
        <s v="Polo_Headcounts_2021"/>
        <s v="Polo_OpenTv_Grps_GM"/>
        <s v="Polo_PayTv_spends_M_GM"/>
        <s v="PreH_BF_RD"/>
        <s v="RE_Affliate_Paid_Orders_GM"/>
        <s v="RE_Bing_Imp_GM"/>
        <s v="RE_Criteo_Imp_GM"/>
        <s v="RE_PolyTrend_New"/>
        <s v="RE_Seas"/>
        <s v="RE_TikTok_Imp_GM"/>
        <s v="Taxa_Selic"/>
        <s v="Unemployment_rate"/>
      </sharedItems>
    </cacheField>
    <cacheField name="Regional" numFmtId="0">
      <sharedItems count="4">
        <s v="Auto_Cred"/>
        <s v="Inbound"/>
        <s v="Polo"/>
        <s v="Renda_Extra"/>
      </sharedItems>
    </cacheField>
    <cacheField name="Country" numFmtId="0">
      <sharedItems/>
    </cacheField>
    <cacheField name="Date" numFmtId="172">
      <sharedItems containsSemiMixedTypes="0" containsNonDate="0" containsDate="1" containsString="0" minDate="2020-01-06T00:00:00" maxDate="2021-11-30T00:00:00" count="100"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</sharedItems>
    </cacheField>
    <cacheField name="Decomp" numFmtId="0">
      <sharedItems containsSemiMixedTypes="0" containsString="0" containsNumber="1" minValue="-3388.7107953784698" maxValue="14420.982568891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Renda_Extra"/>
    <s v="AC_Affliate_Spends_M_GM"/>
    <n v="0"/>
    <n v="0"/>
    <s v="1. Marketing"/>
    <x v="0"/>
    <x v="0"/>
  </r>
  <r>
    <s v="Renda_Extra"/>
    <s v="AC_Bing_Imp_GM"/>
    <n v="0"/>
    <n v="0"/>
    <s v="1. Marketing"/>
    <x v="1"/>
    <x v="1"/>
  </r>
  <r>
    <s v="Renda_Extra"/>
    <s v="AC_Criteo_Imp_GM"/>
    <n v="0"/>
    <n v="0"/>
    <s v="1. Marketing"/>
    <x v="2"/>
    <x v="2"/>
  </r>
  <r>
    <s v="Renda_Extra"/>
    <s v="AC_Easter"/>
    <n v="0"/>
    <n v="0"/>
    <s v="3. Base"/>
    <x v="3"/>
    <x v="3"/>
  </r>
  <r>
    <s v="Renda_Extra"/>
    <s v="AC_H_rep_2020"/>
    <n v="0"/>
    <n v="0"/>
    <s v="3. Base"/>
    <x v="3"/>
    <x v="3"/>
  </r>
  <r>
    <s v="Renda_Extra"/>
    <s v="AC_Post_Easter"/>
    <n v="0"/>
    <n v="0"/>
    <s v="3. Base"/>
    <x v="3"/>
    <x v="3"/>
  </r>
  <r>
    <s v="Renda_Extra"/>
    <s v="AC_PreEaster"/>
    <n v="0"/>
    <n v="0"/>
    <s v="3. Base"/>
    <x v="3"/>
    <x v="3"/>
  </r>
  <r>
    <s v="Renda_Extra"/>
    <s v="AC_PreH_Ind_2020"/>
    <n v="0"/>
    <n v="0"/>
    <s v="3. Base"/>
    <x v="3"/>
    <x v="3"/>
  </r>
  <r>
    <s v="Renda_Extra"/>
    <s v="AC_PreHNov_D1"/>
    <n v="0"/>
    <n v="0"/>
    <s v="3. Base"/>
    <x v="3"/>
    <x v="3"/>
  </r>
  <r>
    <s v="Renda_Extra"/>
    <s v="AC_PreXmas_2020"/>
    <n v="0"/>
    <n v="0"/>
    <s v="3. Base"/>
    <x v="3"/>
    <x v="3"/>
  </r>
  <r>
    <s v="Renda_Extra"/>
    <s v="AC_PT_New"/>
    <n v="0"/>
    <n v="0"/>
    <s v="3. Base"/>
    <x v="3"/>
    <x v="3"/>
  </r>
  <r>
    <s v="Renda_Extra"/>
    <s v="AC_Seas_New"/>
    <n v="0"/>
    <n v="0"/>
    <s v="3. Base"/>
    <x v="3"/>
    <x v="3"/>
  </r>
  <r>
    <s v="Renda_Extra"/>
    <s v="AC_TikTok_Imp_GM"/>
    <n v="0"/>
    <n v="0"/>
    <s v="1. Marketing"/>
    <x v="4"/>
    <x v="4"/>
  </r>
  <r>
    <s v="Renda_Extra"/>
    <s v="Avg_Price_2020"/>
    <n v="0"/>
    <n v="0"/>
    <s v="2. Pricing"/>
    <x v="5"/>
    <x v="5"/>
  </r>
  <r>
    <s v="Renda_Extra"/>
    <s v="Avg_Price_2021"/>
    <n v="-28416.582605199237"/>
    <n v="-28284.892988975898"/>
    <s v="2. Pricing"/>
    <x v="5"/>
    <x v="5"/>
  </r>
  <r>
    <s v="Renda_Extra"/>
    <s v="Consumer_Confidence_Index"/>
    <n v="582.79525045487617"/>
    <n v="513.45611900594406"/>
    <s v="3. Base"/>
    <x v="3"/>
    <x v="3"/>
  </r>
  <r>
    <s v="Renda_Extra"/>
    <s v="FB_Stone_Leads_Imp_2020_GM1"/>
    <n v="0"/>
    <n v="0"/>
    <s v="1. Marketing"/>
    <x v="6"/>
    <x v="6"/>
  </r>
  <r>
    <s v="Renda_Extra"/>
    <s v="FB_Stone_Leads_Imp_2021_GM1"/>
    <n v="6150.9139958942296"/>
    <n v="5690.2046633656792"/>
    <s v="1. Marketing"/>
    <x v="6"/>
    <x v="6"/>
  </r>
  <r>
    <s v="Renda_Extra"/>
    <s v="FB_Stone_SA_Imp_2020_GM2"/>
    <n v="0"/>
    <n v="0"/>
    <s v="1. Marketing"/>
    <x v="6"/>
    <x v="7"/>
  </r>
  <r>
    <s v="Renda_Extra"/>
    <s v="FB_Stone_SA_Imp_2021_GM1"/>
    <n v="521.97113263787276"/>
    <n v="471.94051224707243"/>
    <s v="1. Marketing"/>
    <x v="6"/>
    <x v="7"/>
  </r>
  <r>
    <s v="Renda_Extra"/>
    <s v="FB_TON_Imp_2020_GM1"/>
    <n v="0"/>
    <n v="0"/>
    <s v="1. Marketing"/>
    <x v="6"/>
    <x v="8"/>
  </r>
  <r>
    <s v="Renda_Extra"/>
    <s v="FB_TON_Imp_2021_GM1"/>
    <n v="21553.298607579669"/>
    <n v="22376.317422118733"/>
    <s v="1. Marketing"/>
    <x v="6"/>
    <x v="8"/>
  </r>
  <r>
    <s v="Renda_Extra"/>
    <s v="Google_STONE_Imp_2020_GM1"/>
    <n v="0"/>
    <n v="0"/>
    <s v="1. Marketing"/>
    <x v="7"/>
    <x v="9"/>
  </r>
  <r>
    <s v="Renda_Extra"/>
    <s v="Google_STONE_Imp_2021_GM1"/>
    <n v="301.1583823331469"/>
    <n v="2597.203658315163"/>
    <s v="1. Marketing"/>
    <x v="7"/>
    <x v="9"/>
  </r>
  <r>
    <s v="Renda_Extra"/>
    <s v="Google_TON_Imp_2020_GM1"/>
    <n v="0"/>
    <n v="0"/>
    <s v="1. Marketing"/>
    <x v="7"/>
    <x v="10"/>
  </r>
  <r>
    <s v="Renda_Extra"/>
    <s v="Google_TON_Imp_2021_GM1"/>
    <n v="8080.6420866724911"/>
    <n v="14920.24386847206"/>
    <s v="1. Marketing"/>
    <x v="7"/>
    <x v="10"/>
  </r>
  <r>
    <s v="Renda_Extra"/>
    <s v="IB_Affiliate_Imp_GM"/>
    <n v="0"/>
    <n v="0"/>
    <s v="1. Marketing"/>
    <x v="0"/>
    <x v="0"/>
  </r>
  <r>
    <s v="Renda_Extra"/>
    <s v="IB_Bing_Imp_GM"/>
    <n v="0"/>
    <n v="0"/>
    <s v="1. Marketing"/>
    <x v="1"/>
    <x v="1"/>
  </r>
  <r>
    <s v="Renda_Extra"/>
    <s v="IB_Headcounts_2020"/>
    <n v="0"/>
    <n v="0"/>
    <s v="4. Execution"/>
    <x v="8"/>
    <x v="11"/>
  </r>
  <r>
    <s v="Renda_Extra"/>
    <s v="IB_Headcounts_2021"/>
    <n v="0"/>
    <n v="0"/>
    <s v="4. Execution"/>
    <x v="8"/>
    <x v="11"/>
  </r>
  <r>
    <s v="Renda_Extra"/>
    <s v="IB_OpenTv_Grps_GM"/>
    <n v="0"/>
    <n v="0"/>
    <s v="1. Marketing"/>
    <x v="9"/>
    <x v="12"/>
  </r>
  <r>
    <s v="Renda_Extra"/>
    <s v="IB_PayTv_spends_M_GM"/>
    <n v="0"/>
    <n v="0"/>
    <s v="1. Marketing"/>
    <x v="9"/>
    <x v="13"/>
  </r>
  <r>
    <s v="Renda_Extra"/>
    <s v="IB_PolyTrend"/>
    <n v="0"/>
    <n v="0"/>
    <s v="3. Base"/>
    <x v="3"/>
    <x v="3"/>
  </r>
  <r>
    <s v="Renda_Extra"/>
    <s v="IB_Seas_New"/>
    <n v="0"/>
    <n v="0"/>
    <s v="3. Base"/>
    <x v="3"/>
    <x v="3"/>
  </r>
  <r>
    <s v="Renda_Extra"/>
    <s v="IB_TikTok_Imp_GM"/>
    <n v="0"/>
    <n v="0"/>
    <s v="1. Marketing"/>
    <x v="4"/>
    <x v="4"/>
  </r>
  <r>
    <s v="Renda_Extra"/>
    <s v="INTERCEPT"/>
    <n v="28885.842334529163"/>
    <n v="24441.86659075545"/>
    <s v="3. Base"/>
    <x v="3"/>
    <x v="3"/>
  </r>
  <r>
    <s v="Renda_Extra"/>
    <s v="Mobility_Residential"/>
    <n v="-4022.7639583266364"/>
    <n v="-1664.701977527485"/>
    <s v="3. Base"/>
    <x v="3"/>
    <x v="3"/>
  </r>
  <r>
    <s v="Renda_Extra"/>
    <s v="NY_2020"/>
    <n v="0"/>
    <n v="0"/>
    <s v="3. Base"/>
    <x v="3"/>
    <x v="3"/>
  </r>
  <r>
    <s v="Renda_Extra"/>
    <s v="NY_2020_R_AC"/>
    <n v="0"/>
    <n v="0"/>
    <s v="3. Base"/>
    <x v="3"/>
    <x v="3"/>
  </r>
  <r>
    <s v="Renda_Extra"/>
    <s v="NY_2020_R_IB"/>
    <n v="0"/>
    <n v="0"/>
    <s v="3. Base"/>
    <x v="3"/>
    <x v="3"/>
  </r>
  <r>
    <s v="Renda_Extra"/>
    <s v="PL_DFEB24"/>
    <n v="0"/>
    <n v="0"/>
    <s v="3. Base"/>
    <x v="3"/>
    <x v="3"/>
  </r>
  <r>
    <s v="Renda_Extra"/>
    <s v="PL_DOct25_2021_V2"/>
    <n v="0"/>
    <n v="0"/>
    <s v="3. Base"/>
    <x v="3"/>
    <x v="3"/>
  </r>
  <r>
    <s v="Renda_Extra"/>
    <s v="PL_HDIP"/>
    <n v="0"/>
    <n v="0"/>
    <s v="3. Base"/>
    <x v="3"/>
    <x v="3"/>
  </r>
  <r>
    <s v="Renda_Extra"/>
    <s v="PL_PolyTrend"/>
    <n v="0"/>
    <n v="0"/>
    <s v="3. Base"/>
    <x v="3"/>
    <x v="3"/>
  </r>
  <r>
    <s v="Renda_Extra"/>
    <s v="PL_PreEaster_2021"/>
    <n v="0"/>
    <n v="0"/>
    <s v="3. Base"/>
    <x v="3"/>
    <x v="3"/>
  </r>
  <r>
    <s v="Renda_Extra"/>
    <s v="PL_PreH_May2020"/>
    <n v="0"/>
    <n v="0"/>
    <s v="3. Base"/>
    <x v="3"/>
    <x v="3"/>
  </r>
  <r>
    <s v="Renda_Extra"/>
    <s v="PL_Seas_New"/>
    <n v="0"/>
    <n v="0"/>
    <s v="3. Base"/>
    <x v="3"/>
    <x v="3"/>
  </r>
  <r>
    <s v="Renda_Extra"/>
    <s v="Polo_Headcounts_2020"/>
    <n v="0"/>
    <n v="0"/>
    <s v="4. Execution"/>
    <x v="8"/>
    <x v="11"/>
  </r>
  <r>
    <s v="Renda_Extra"/>
    <s v="Polo_Headcounts_2021"/>
    <n v="0"/>
    <n v="0"/>
    <s v="4. Execution"/>
    <x v="8"/>
    <x v="11"/>
  </r>
  <r>
    <s v="Renda_Extra"/>
    <s v="Polo_OpenTv_Grps_GM"/>
    <n v="0"/>
    <n v="0"/>
    <s v="1. Marketing"/>
    <x v="9"/>
    <x v="12"/>
  </r>
  <r>
    <s v="Renda_Extra"/>
    <s v="Polo_PayTv_spends_M_GM"/>
    <n v="0"/>
    <n v="0"/>
    <s v="1. Marketing"/>
    <x v="9"/>
    <x v="13"/>
  </r>
  <r>
    <s v="Renda_Extra"/>
    <s v="PreH_BF_RD"/>
    <n v="0"/>
    <n v="186.74493567829319"/>
    <s v="3. Base"/>
    <x v="3"/>
    <x v="3"/>
  </r>
  <r>
    <s v="Renda_Extra"/>
    <s v="RE_Affliate_Paid_Orders_GM"/>
    <n v="0.48267737690872398"/>
    <n v="117.55534371663201"/>
    <s v="1. Marketing"/>
    <x v="0"/>
    <x v="0"/>
  </r>
  <r>
    <s v="Renda_Extra"/>
    <s v="RE_Bing_Imp_GM"/>
    <n v="66.676725512090513"/>
    <n v="8.0028669979518234"/>
    <s v="1. Marketing"/>
    <x v="1"/>
    <x v="1"/>
  </r>
  <r>
    <s v="Renda_Extra"/>
    <s v="RE_Criteo_Imp_GM"/>
    <n v="47.46133610001953"/>
    <n v="564.21390770915878"/>
    <s v="1. Marketing"/>
    <x v="2"/>
    <x v="2"/>
  </r>
  <r>
    <s v="Renda_Extra"/>
    <s v="RE_PolyTrend_New"/>
    <n v="3708.0538799500032"/>
    <n v="10696.249475777246"/>
    <s v="3. Base"/>
    <x v="3"/>
    <x v="3"/>
  </r>
  <r>
    <s v="Renda_Extra"/>
    <s v="RE_Seas"/>
    <n v="76957.116044744354"/>
    <n v="226044.64767890505"/>
    <s v="3. Base"/>
    <x v="3"/>
    <x v="3"/>
  </r>
  <r>
    <s v="Renda_Extra"/>
    <s v="RE_TikTok_Imp_GM"/>
    <n v="14.024142483697059"/>
    <n v="352.37894508306954"/>
    <s v="1. Marketing"/>
    <x v="4"/>
    <x v="4"/>
  </r>
  <r>
    <s v="Renda_Extra"/>
    <s v="Taxa_Selic"/>
    <n v="-5234.3864039852024"/>
    <n v="-9663.4825919726718"/>
    <s v="3. Base"/>
    <x v="3"/>
    <x v="3"/>
  </r>
  <r>
    <s v="Renda_Extra"/>
    <s v="Unemployment_rate"/>
    <n v="-13129.803776263616"/>
    <n v="-10477.9542525738"/>
    <s v="3. Base"/>
    <x v="10"/>
    <x v="14"/>
  </r>
  <r>
    <m/>
    <m/>
    <m/>
    <m/>
    <m/>
    <x v="11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s v="AC_Affliate_Spends_M_GM"/>
    <n v="0"/>
    <n v="221.72663578170992"/>
    <s v="1. Marketing"/>
    <x v="0"/>
    <x v="0"/>
  </r>
  <r>
    <x v="0"/>
    <s v="AC_Bing_Imp_GM"/>
    <n v="113.11390614434012"/>
    <n v="20.717723613407042"/>
    <s v="1. Marketing"/>
    <x v="1"/>
    <x v="1"/>
  </r>
  <r>
    <x v="0"/>
    <s v="AC_Criteo_Imp_GM"/>
    <n v="30.725181986265021"/>
    <n v="1184.087788758857"/>
    <s v="1. Marketing"/>
    <x v="2"/>
    <x v="2"/>
  </r>
  <r>
    <x v="0"/>
    <s v="AC_Easter"/>
    <n v="1001.35797701936"/>
    <n v="0"/>
    <s v="3. Base"/>
    <x v="3"/>
    <x v="3"/>
  </r>
  <r>
    <x v="0"/>
    <s v="AC_H_rep_2020"/>
    <n v="0"/>
    <n v="0"/>
    <s v="3. Base"/>
    <x v="4"/>
    <x v="4"/>
  </r>
  <r>
    <x v="0"/>
    <s v="AC_PreH_Ind_2020"/>
    <n v="0"/>
    <n v="0"/>
    <s v="3. Base"/>
    <x v="3"/>
    <x v="3"/>
  </r>
  <r>
    <x v="0"/>
    <s v="AC_PreHNov_D1"/>
    <n v="0"/>
    <n v="0"/>
    <s v="3. Base"/>
    <x v="3"/>
    <x v="3"/>
  </r>
  <r>
    <x v="0"/>
    <s v="AC_PreXmas_2020"/>
    <n v="0"/>
    <n v="0"/>
    <s v="3. Base"/>
    <x v="3"/>
    <x v="3"/>
  </r>
  <r>
    <x v="0"/>
    <s v="AC_PT_New"/>
    <n v="38955.417156313946"/>
    <n v="48723.775844650729"/>
    <s v="3. Base"/>
    <x v="5"/>
    <x v="5"/>
  </r>
  <r>
    <x v="0"/>
    <s v="AC_TikTok_Imp_GM"/>
    <n v="12.11943220669783"/>
    <n v="673.92081135508943"/>
    <s v="1. Marketing"/>
    <x v="6"/>
    <x v="6"/>
  </r>
  <r>
    <x v="0"/>
    <s v="Avg_Price_2020"/>
    <n v="0"/>
    <n v="0"/>
    <s v="2. Pricing"/>
    <x v="7"/>
    <x v="7"/>
  </r>
  <r>
    <x v="0"/>
    <s v="Avg_Price_2021"/>
    <n v="-22883.807847717759"/>
    <n v="-27338.825553228577"/>
    <s v="2. Pricing"/>
    <x v="7"/>
    <x v="7"/>
  </r>
  <r>
    <x v="0"/>
    <s v="Consumer_Confidence_Index"/>
    <n v="9092.0182638758979"/>
    <n v="9557.0376440573618"/>
    <s v="3. Base"/>
    <x v="8"/>
    <x v="8"/>
  </r>
  <r>
    <x v="0"/>
    <s v="FB_Stone_Leads_Imp_2020_GM1"/>
    <n v="227.34079716704548"/>
    <n v="0"/>
    <s v="1. Marketing"/>
    <x v="9"/>
    <x v="9"/>
  </r>
  <r>
    <x v="0"/>
    <s v="FB_Stone_Leads_Imp_2021_GM1"/>
    <n v="8653.2320069845555"/>
    <n v="9690.0916131391368"/>
    <s v="1. Marketing"/>
    <x v="9"/>
    <x v="9"/>
  </r>
  <r>
    <x v="0"/>
    <s v="FB_Stone_SA_Imp_2020_GM2"/>
    <n v="22.555843687744382"/>
    <n v="0"/>
    <s v="1. Marketing"/>
    <x v="9"/>
    <x v="10"/>
  </r>
  <r>
    <x v="0"/>
    <s v="FB_Stone_SA_Imp_2021_GM1"/>
    <n v="854.31484336021754"/>
    <n v="815.42322510935048"/>
    <s v="1. Marketing"/>
    <x v="9"/>
    <x v="10"/>
  </r>
  <r>
    <x v="0"/>
    <s v="FB_TON_Imp_2020_GM1"/>
    <n v="409.53813924849101"/>
    <n v="0"/>
    <s v="1. Marketing"/>
    <x v="9"/>
    <x v="11"/>
  </r>
  <r>
    <x v="0"/>
    <s v="FB_TON_Imp_2021_GM1"/>
    <n v="40540.504679443926"/>
    <n v="52299.046121417028"/>
    <s v="1. Marketing"/>
    <x v="9"/>
    <x v="11"/>
  </r>
  <r>
    <x v="0"/>
    <s v="Google_STONE_Imp_2020_GM1"/>
    <n v="21.2716545371681"/>
    <n v="0"/>
    <s v="1. Marketing"/>
    <x v="10"/>
    <x v="12"/>
  </r>
  <r>
    <x v="0"/>
    <s v="Google_STONE_Imp_2021_GM1"/>
    <n v="300.1713856686178"/>
    <n v="2853.1321881313274"/>
    <s v="1. Marketing"/>
    <x v="10"/>
    <x v="12"/>
  </r>
  <r>
    <x v="0"/>
    <s v="Google_TON_Imp_2020_GM1"/>
    <n v="85.546546772707202"/>
    <n v="0"/>
    <s v="1. Marketing"/>
    <x v="10"/>
    <x v="13"/>
  </r>
  <r>
    <x v="0"/>
    <s v="Google_TON_Imp_2021_GM1"/>
    <n v="14862.32330707051"/>
    <n v="33702.706660956996"/>
    <s v="1. Marketing"/>
    <x v="10"/>
    <x v="13"/>
  </r>
  <r>
    <x v="0"/>
    <s v="IB_Affiliate_Imp_GM"/>
    <n v="0"/>
    <n v="0"/>
    <s v="1. Marketing"/>
    <x v="0"/>
    <x v="0"/>
  </r>
  <r>
    <x v="0"/>
    <s v="IB_Bing_Imp_GM"/>
    <n v="0"/>
    <n v="0"/>
    <s v="1. Marketing"/>
    <x v="1"/>
    <x v="1"/>
  </r>
  <r>
    <x v="0"/>
    <s v="IB_Headcounts_2020"/>
    <n v="0"/>
    <n v="0"/>
    <s v="4. Execution"/>
    <x v="11"/>
    <x v="14"/>
  </r>
  <r>
    <x v="0"/>
    <s v="IB_Headcounts_2021"/>
    <n v="0"/>
    <n v="0"/>
    <s v="4. Execution"/>
    <x v="11"/>
    <x v="14"/>
  </r>
  <r>
    <x v="0"/>
    <s v="IB_OpenTv_Grps_GM"/>
    <n v="0"/>
    <n v="0"/>
    <s v="1. Marketing"/>
    <x v="12"/>
    <x v="15"/>
  </r>
  <r>
    <x v="0"/>
    <s v="IB_PayTv_spends_M_GM"/>
    <n v="0"/>
    <n v="0"/>
    <s v="1. Marketing"/>
    <x v="12"/>
    <x v="16"/>
  </r>
  <r>
    <x v="0"/>
    <s v="IB_PolyTrend"/>
    <n v="0"/>
    <n v="0"/>
    <s v="3. Base"/>
    <x v="5"/>
    <x v="5"/>
  </r>
  <r>
    <x v="0"/>
    <s v="IB_Seas_New"/>
    <n v="0"/>
    <n v="0"/>
    <s v="3. Base"/>
    <x v="13"/>
    <x v="17"/>
  </r>
  <r>
    <x v="0"/>
    <s v="IB_TikTok_Imp_GM"/>
    <n v="0"/>
    <n v="0"/>
    <s v="1. Marketing"/>
    <x v="6"/>
    <x v="6"/>
  </r>
  <r>
    <x v="0"/>
    <s v="INTERCEPT"/>
    <n v="30932.083772984894"/>
    <n v="30932.083772984894"/>
    <s v="3. Base"/>
    <x v="14"/>
    <x v="18"/>
  </r>
  <r>
    <x v="0"/>
    <s v="Mobility_Residential"/>
    <n v="-3875.6757155462269"/>
    <n v="-2004.8937016328221"/>
    <s v="3. Base"/>
    <x v="15"/>
    <x v="19"/>
  </r>
  <r>
    <x v="0"/>
    <s v="NY_2020"/>
    <n v="0"/>
    <n v="0"/>
    <s v="3. Base"/>
    <x v="3"/>
    <x v="3"/>
  </r>
  <r>
    <x v="0"/>
    <s v="NY_2020_R_IB"/>
    <n v="0"/>
    <n v="0"/>
    <s v="3. Base"/>
    <x v="3"/>
    <x v="3"/>
  </r>
  <r>
    <x v="0"/>
    <s v="PL_DFEB24"/>
    <n v="0"/>
    <n v="0"/>
    <s v="3. Base"/>
    <x v="3"/>
    <x v="3"/>
  </r>
  <r>
    <x v="0"/>
    <s v="PL_DOct25_2021_V2"/>
    <n v="0"/>
    <n v="0"/>
    <s v="3. Base"/>
    <x v="3"/>
    <x v="3"/>
  </r>
  <r>
    <x v="0"/>
    <s v="PL_HDIP"/>
    <n v="0"/>
    <n v="0"/>
    <s v="3. Base"/>
    <x v="3"/>
    <x v="3"/>
  </r>
  <r>
    <x v="0"/>
    <s v="PL_PreEaster_2021"/>
    <n v="0"/>
    <n v="0"/>
    <s v="3. Base"/>
    <x v="3"/>
    <x v="3"/>
  </r>
  <r>
    <x v="0"/>
    <s v="PL_PreH_May2020"/>
    <n v="0"/>
    <n v="0"/>
    <s v="3. Base"/>
    <x v="3"/>
    <x v="3"/>
  </r>
  <r>
    <x v="0"/>
    <s v="PL_Seas_New"/>
    <n v="0"/>
    <n v="0"/>
    <s v="3. Base"/>
    <x v="13"/>
    <x v="17"/>
  </r>
  <r>
    <x v="0"/>
    <s v="Polo_Headcounts_2020"/>
    <n v="0"/>
    <n v="0"/>
    <s v="4. Execution"/>
    <x v="11"/>
    <x v="14"/>
  </r>
  <r>
    <x v="0"/>
    <s v="Polo_Headcounts_2021"/>
    <n v="0"/>
    <n v="0"/>
    <s v="4. Execution"/>
    <x v="11"/>
    <x v="14"/>
  </r>
  <r>
    <x v="0"/>
    <s v="Polo_OpenTv_Grps_GM"/>
    <n v="0"/>
    <n v="0"/>
    <s v="1. Marketing"/>
    <x v="12"/>
    <x v="15"/>
  </r>
  <r>
    <x v="0"/>
    <s v="Polo_PayTv_spends_M_GM"/>
    <n v="0"/>
    <n v="0"/>
    <s v="1. Marketing"/>
    <x v="12"/>
    <x v="16"/>
  </r>
  <r>
    <x v="0"/>
    <s v="PreH_BF_RD"/>
    <n v="0"/>
    <n v="1396.5158625725919"/>
    <s v="3. Base"/>
    <x v="3"/>
    <x v="3"/>
  </r>
  <r>
    <x v="0"/>
    <s v="RE_Affliate_Paid_Orders_GM"/>
    <n v="0"/>
    <n v="0"/>
    <s v="1. Marketing"/>
    <x v="0"/>
    <x v="0"/>
  </r>
  <r>
    <x v="0"/>
    <s v="RE_Bing_Imp_GM"/>
    <n v="0"/>
    <n v="0"/>
    <s v="1. Marketing"/>
    <x v="1"/>
    <x v="1"/>
  </r>
  <r>
    <x v="0"/>
    <s v="RE_Criteo_Imp_GM"/>
    <n v="0"/>
    <n v="0"/>
    <s v="1. Marketing"/>
    <x v="2"/>
    <x v="2"/>
  </r>
  <r>
    <x v="0"/>
    <s v="RE_PolyTrend_New"/>
    <n v="0"/>
    <n v="0"/>
    <s v="3. Base"/>
    <x v="5"/>
    <x v="5"/>
  </r>
  <r>
    <x v="0"/>
    <s v="RE_Seas"/>
    <n v="0"/>
    <n v="0"/>
    <s v="3. Base"/>
    <x v="13"/>
    <x v="17"/>
  </r>
  <r>
    <x v="0"/>
    <s v="RE_TikTok_Imp_GM"/>
    <n v="0"/>
    <n v="0"/>
    <s v="1. Marketing"/>
    <x v="6"/>
    <x v="6"/>
  </r>
  <r>
    <x v="0"/>
    <s v="Taxa_Selic"/>
    <n v="-3367.2308532712514"/>
    <n v="-7509.459283882692"/>
    <s v="3. Base"/>
    <x v="16"/>
    <x v="20"/>
  </r>
  <r>
    <x v="0"/>
    <s v="Unemployment_rate"/>
    <n v="-12478.620922495098"/>
    <n v="-11865.3322388223"/>
    <s v="3. Base"/>
    <x v="17"/>
    <x v="21"/>
  </r>
  <r>
    <x v="1"/>
    <s v="AC_Affliate_Spends_M_GM"/>
    <n v="0"/>
    <n v="0"/>
    <s v="1. Marketing"/>
    <x v="0"/>
    <x v="0"/>
  </r>
  <r>
    <x v="1"/>
    <s v="AC_Bing_Imp_GM"/>
    <n v="0"/>
    <n v="0"/>
    <s v="1. Marketing"/>
    <x v="1"/>
    <x v="1"/>
  </r>
  <r>
    <x v="1"/>
    <s v="AC_Criteo_Imp_GM"/>
    <n v="0"/>
    <n v="0"/>
    <s v="1. Marketing"/>
    <x v="2"/>
    <x v="2"/>
  </r>
  <r>
    <x v="1"/>
    <s v="AC_Easter"/>
    <n v="0"/>
    <n v="0"/>
    <s v="3. Base"/>
    <x v="3"/>
    <x v="3"/>
  </r>
  <r>
    <x v="1"/>
    <s v="AC_H_rep_2020"/>
    <n v="0"/>
    <n v="0"/>
    <s v="3. Base"/>
    <x v="3"/>
    <x v="3"/>
  </r>
  <r>
    <x v="1"/>
    <s v="AC_PreH_Ind_2020"/>
    <n v="0"/>
    <n v="0"/>
    <s v="3. Base"/>
    <x v="3"/>
    <x v="3"/>
  </r>
  <r>
    <x v="1"/>
    <s v="AC_PreHNov_D1"/>
    <n v="0"/>
    <n v="0"/>
    <s v="3. Base"/>
    <x v="3"/>
    <x v="3"/>
  </r>
  <r>
    <x v="1"/>
    <s v="AC_PreXmas_2020"/>
    <n v="0"/>
    <n v="0"/>
    <s v="3. Base"/>
    <x v="3"/>
    <x v="3"/>
  </r>
  <r>
    <x v="1"/>
    <s v="AC_PT_New"/>
    <n v="0"/>
    <n v="0"/>
    <s v="3. Base"/>
    <x v="5"/>
    <x v="5"/>
  </r>
  <r>
    <x v="1"/>
    <s v="AC_TikTok_Imp_GM"/>
    <n v="0"/>
    <n v="0"/>
    <s v="1. Marketing"/>
    <x v="6"/>
    <x v="6"/>
  </r>
  <r>
    <x v="1"/>
    <s v="Avg_Price_2020"/>
    <n v="0"/>
    <n v="0"/>
    <s v="2. Pricing"/>
    <x v="7"/>
    <x v="7"/>
  </r>
  <r>
    <x v="1"/>
    <s v="Avg_Price_2021"/>
    <n v="0"/>
    <n v="0"/>
    <s v="2. Pricing"/>
    <x v="7"/>
    <x v="7"/>
  </r>
  <r>
    <x v="1"/>
    <s v="Consumer_Confidence_Index"/>
    <n v="16390.707070303306"/>
    <n v="17229.02439670507"/>
    <s v="3. Base"/>
    <x v="8"/>
    <x v="8"/>
  </r>
  <r>
    <x v="1"/>
    <s v="FB_Stone_Leads_Imp_2020_GM1"/>
    <n v="281.6297355151811"/>
    <n v="0"/>
    <s v="1. Marketing"/>
    <x v="9"/>
    <x v="9"/>
  </r>
  <r>
    <x v="1"/>
    <s v="FB_Stone_Leads_Imp_2021_GM1"/>
    <n v="10772.574319629266"/>
    <n v="12063.38070934654"/>
    <s v="1. Marketing"/>
    <x v="9"/>
    <x v="9"/>
  </r>
  <r>
    <x v="1"/>
    <s v="FB_Stone_SA_Imp_2020_GM2"/>
    <n v="20.873260291947751"/>
    <n v="0"/>
    <s v="1. Marketing"/>
    <x v="9"/>
    <x v="10"/>
  </r>
  <r>
    <x v="1"/>
    <s v="FB_Stone_SA_Imp_2021_GM1"/>
    <n v="670.30854157203703"/>
    <n v="639.79358082691101"/>
    <s v="1. Marketing"/>
    <x v="9"/>
    <x v="10"/>
  </r>
  <r>
    <x v="1"/>
    <s v="FB_TON_Imp_2020_GM1"/>
    <n v="251.112595428726"/>
    <n v="0"/>
    <s v="1. Marketing"/>
    <x v="9"/>
    <x v="11"/>
  </r>
  <r>
    <x v="1"/>
    <s v="FB_TON_Imp_2021_GM1"/>
    <n v="18877.317292420419"/>
    <n v="24352.575172195891"/>
    <s v="1. Marketing"/>
    <x v="9"/>
    <x v="11"/>
  </r>
  <r>
    <x v="1"/>
    <s v="Google_STONE_Imp_2020_GM1"/>
    <n v="24.1885069112247"/>
    <n v="0"/>
    <s v="1. Marketing"/>
    <x v="10"/>
    <x v="12"/>
  </r>
  <r>
    <x v="1"/>
    <s v="Google_STONE_Imp_2021_GM1"/>
    <n v="342.40753599691186"/>
    <n v="3254.5872426695478"/>
    <s v="1. Marketing"/>
    <x v="10"/>
    <x v="12"/>
  </r>
  <r>
    <x v="1"/>
    <s v="Google_TON_Imp_2020_GM1"/>
    <n v="83.549408020281305"/>
    <n v="0"/>
    <s v="1. Marketing"/>
    <x v="10"/>
    <x v="13"/>
  </r>
  <r>
    <x v="1"/>
    <s v="Google_TON_Imp_2021_GM1"/>
    <n v="5636.2118146670555"/>
    <n v="12781.01609984326"/>
    <s v="1. Marketing"/>
    <x v="10"/>
    <x v="13"/>
  </r>
  <r>
    <x v="1"/>
    <s v="IB_Affiliate_Imp_GM"/>
    <n v="0.61703455066403734"/>
    <n v="3.546971755331024"/>
    <s v="1. Marketing"/>
    <x v="0"/>
    <x v="0"/>
  </r>
  <r>
    <x v="1"/>
    <s v="IB_Bing_Imp_GM"/>
    <n v="77.811031181331927"/>
    <n v="108.51725733492273"/>
    <s v="1. Marketing"/>
    <x v="1"/>
    <x v="1"/>
  </r>
  <r>
    <x v="1"/>
    <s v="IB_Headcounts_2020"/>
    <n v="0"/>
    <n v="0"/>
    <s v="4. Execution"/>
    <x v="11"/>
    <x v="14"/>
  </r>
  <r>
    <x v="1"/>
    <s v="IB_Headcounts_2021"/>
    <n v="56614.737529048594"/>
    <n v="74105.531016598834"/>
    <s v="4. Execution"/>
    <x v="11"/>
    <x v="14"/>
  </r>
  <r>
    <x v="1"/>
    <s v="IB_OpenTv_Grps_GM"/>
    <n v="2653.7282608372493"/>
    <n v="2280.6922801513374"/>
    <s v="1. Marketing"/>
    <x v="12"/>
    <x v="15"/>
  </r>
  <r>
    <x v="1"/>
    <s v="IB_PayTv_spends_M_GM"/>
    <n v="0"/>
    <n v="717.77494693656274"/>
    <s v="1. Marketing"/>
    <x v="12"/>
    <x v="16"/>
  </r>
  <r>
    <x v="1"/>
    <s v="IB_PolyTrend"/>
    <n v="24088.204576150587"/>
    <n v="33517.552562331031"/>
    <s v="3. Base"/>
    <x v="5"/>
    <x v="5"/>
  </r>
  <r>
    <x v="1"/>
    <s v="IB_Seas_New"/>
    <n v="15543.261372770088"/>
    <n v="23035.570671871439"/>
    <s v="3. Base"/>
    <x v="13"/>
    <x v="17"/>
  </r>
  <r>
    <x v="1"/>
    <s v="IB_TikTok_Imp_GM"/>
    <n v="174.92151010321084"/>
    <n v="479.09099362376713"/>
    <s v="1. Marketing"/>
    <x v="6"/>
    <x v="6"/>
  </r>
  <r>
    <x v="1"/>
    <s v="INTERCEPT"/>
    <n v="22651.731612536183"/>
    <n v="22651.731612536183"/>
    <s v="3. Base"/>
    <x v="14"/>
    <x v="18"/>
  </r>
  <r>
    <x v="1"/>
    <s v="Mobility_Residential"/>
    <n v="-10550.086647329033"/>
    <n v="-5457.5779356528155"/>
    <s v="3. Base"/>
    <x v="15"/>
    <x v="19"/>
  </r>
  <r>
    <x v="1"/>
    <s v="NY_2020"/>
    <n v="0"/>
    <n v="0"/>
    <s v="3. Base"/>
    <x v="3"/>
    <x v="3"/>
  </r>
  <r>
    <x v="1"/>
    <s v="NY_2020_R_IB"/>
    <n v="931.07752267763794"/>
    <n v="0"/>
    <s v="3. Base"/>
    <x v="3"/>
    <x v="3"/>
  </r>
  <r>
    <x v="1"/>
    <s v="PL_DFEB24"/>
    <n v="0"/>
    <n v="0"/>
    <s v="3. Base"/>
    <x v="3"/>
    <x v="3"/>
  </r>
  <r>
    <x v="1"/>
    <s v="PL_DOct25_2021_V2"/>
    <n v="0"/>
    <n v="0"/>
    <s v="3. Base"/>
    <x v="3"/>
    <x v="3"/>
  </r>
  <r>
    <x v="1"/>
    <s v="PL_HDIP"/>
    <n v="0"/>
    <n v="0"/>
    <s v="3. Base"/>
    <x v="3"/>
    <x v="3"/>
  </r>
  <r>
    <x v="1"/>
    <s v="PL_PreEaster_2021"/>
    <n v="0"/>
    <n v="0"/>
    <s v="3. Base"/>
    <x v="3"/>
    <x v="3"/>
  </r>
  <r>
    <x v="1"/>
    <s v="PL_PreH_May2020"/>
    <n v="0"/>
    <n v="0"/>
    <s v="3. Base"/>
    <x v="3"/>
    <x v="3"/>
  </r>
  <r>
    <x v="1"/>
    <s v="PL_Seas_New"/>
    <n v="0"/>
    <n v="0"/>
    <s v="3. Base"/>
    <x v="13"/>
    <x v="17"/>
  </r>
  <r>
    <x v="1"/>
    <s v="Polo_Headcounts_2020"/>
    <n v="0"/>
    <n v="0"/>
    <s v="4. Execution"/>
    <x v="11"/>
    <x v="14"/>
  </r>
  <r>
    <x v="1"/>
    <s v="Polo_Headcounts_2021"/>
    <n v="0"/>
    <n v="0"/>
    <s v="4. Execution"/>
    <x v="11"/>
    <x v="14"/>
  </r>
  <r>
    <x v="1"/>
    <s v="Polo_OpenTv_Grps_GM"/>
    <n v="0"/>
    <n v="0"/>
    <s v="1. Marketing"/>
    <x v="12"/>
    <x v="15"/>
  </r>
  <r>
    <x v="1"/>
    <s v="Polo_PayTv_spends_M_GM"/>
    <n v="0"/>
    <n v="0"/>
    <s v="1. Marketing"/>
    <x v="12"/>
    <x v="16"/>
  </r>
  <r>
    <x v="1"/>
    <s v="PreH_BF_RD"/>
    <n v="0"/>
    <n v="615.51316955843197"/>
    <s v="3. Base"/>
    <x v="3"/>
    <x v="3"/>
  </r>
  <r>
    <x v="1"/>
    <s v="RE_Affliate_Paid_Orders_GM"/>
    <n v="0"/>
    <n v="0"/>
    <s v="1. Marketing"/>
    <x v="0"/>
    <x v="0"/>
  </r>
  <r>
    <x v="1"/>
    <s v="RE_Bing_Imp_GM"/>
    <n v="0"/>
    <n v="0"/>
    <s v="1. Marketing"/>
    <x v="1"/>
    <x v="1"/>
  </r>
  <r>
    <x v="1"/>
    <s v="RE_Criteo_Imp_GM"/>
    <n v="0"/>
    <n v="0"/>
    <s v="1. Marketing"/>
    <x v="2"/>
    <x v="2"/>
  </r>
  <r>
    <x v="1"/>
    <s v="RE_PolyTrend_New"/>
    <n v="0"/>
    <n v="0"/>
    <s v="3. Base"/>
    <x v="5"/>
    <x v="5"/>
  </r>
  <r>
    <x v="1"/>
    <s v="RE_Seas"/>
    <n v="0"/>
    <n v="0"/>
    <s v="3. Base"/>
    <x v="13"/>
    <x v="17"/>
  </r>
  <r>
    <x v="1"/>
    <s v="RE_TikTok_Imp_GM"/>
    <n v="0"/>
    <n v="0"/>
    <s v="1. Marketing"/>
    <x v="6"/>
    <x v="6"/>
  </r>
  <r>
    <x v="1"/>
    <s v="Taxa_Selic"/>
    <n v="-2465.8412968726861"/>
    <n v="-5499.2174954065449"/>
    <s v="3. Base"/>
    <x v="16"/>
    <x v="20"/>
  </r>
  <r>
    <x v="1"/>
    <s v="Unemployment_rate"/>
    <n v="-62285.707678236919"/>
    <n v="-59224.542513362634"/>
    <s v="3. Base"/>
    <x v="17"/>
    <x v="21"/>
  </r>
  <r>
    <x v="2"/>
    <s v="AC_Affliate_Spends_M_GM"/>
    <n v="0"/>
    <n v="0"/>
    <s v="1. Marketing"/>
    <x v="0"/>
    <x v="0"/>
  </r>
  <r>
    <x v="2"/>
    <s v="AC_Bing_Imp_GM"/>
    <n v="0"/>
    <n v="0"/>
    <s v="1. Marketing"/>
    <x v="1"/>
    <x v="1"/>
  </r>
  <r>
    <x v="2"/>
    <s v="AC_Criteo_Imp_GM"/>
    <n v="0"/>
    <n v="0"/>
    <s v="1. Marketing"/>
    <x v="2"/>
    <x v="2"/>
  </r>
  <r>
    <x v="2"/>
    <s v="AC_Easter"/>
    <n v="0"/>
    <n v="0"/>
    <s v="3. Base"/>
    <x v="3"/>
    <x v="3"/>
  </r>
  <r>
    <x v="2"/>
    <s v="AC_H_rep_2020"/>
    <n v="0"/>
    <n v="0"/>
    <s v="3. Base"/>
    <x v="3"/>
    <x v="3"/>
  </r>
  <r>
    <x v="2"/>
    <s v="AC_PreH_Ind_2020"/>
    <n v="0"/>
    <n v="0"/>
    <s v="3. Base"/>
    <x v="3"/>
    <x v="3"/>
  </r>
  <r>
    <x v="2"/>
    <s v="AC_PreHNov_D1"/>
    <n v="0"/>
    <n v="0"/>
    <s v="3. Base"/>
    <x v="3"/>
    <x v="3"/>
  </r>
  <r>
    <x v="2"/>
    <s v="AC_PreXmas_2020"/>
    <n v="0"/>
    <n v="0"/>
    <s v="3. Base"/>
    <x v="3"/>
    <x v="3"/>
  </r>
  <r>
    <x v="2"/>
    <s v="AC_PT_New"/>
    <n v="0"/>
    <n v="0"/>
    <s v="3. Base"/>
    <x v="5"/>
    <x v="5"/>
  </r>
  <r>
    <x v="2"/>
    <s v="AC_TikTok_Imp_GM"/>
    <n v="0"/>
    <n v="0"/>
    <s v="1. Marketing"/>
    <x v="6"/>
    <x v="6"/>
  </r>
  <r>
    <x v="2"/>
    <s v="Avg_Price_2020"/>
    <n v="0"/>
    <n v="0"/>
    <s v="2. Pricing"/>
    <x v="7"/>
    <x v="7"/>
  </r>
  <r>
    <x v="2"/>
    <s v="Avg_Price_2021"/>
    <n v="0"/>
    <n v="0"/>
    <s v="2. Pricing"/>
    <x v="7"/>
    <x v="7"/>
  </r>
  <r>
    <x v="2"/>
    <s v="Consumer_Confidence_Index"/>
    <n v="20094.172989778133"/>
    <n v="21121.907382491769"/>
    <s v="3. Base"/>
    <x v="8"/>
    <x v="8"/>
  </r>
  <r>
    <x v="2"/>
    <s v="FB_Stone_Leads_Imp_2020_GM1"/>
    <n v="250.32299825036461"/>
    <n v="0"/>
    <s v="1. Marketing"/>
    <x v="9"/>
    <x v="9"/>
  </r>
  <r>
    <x v="2"/>
    <s v="FB_Stone_Leads_Imp_2021_GM1"/>
    <n v="8913.6242449560978"/>
    <n v="9981.6849321739101"/>
    <s v="1. Marketing"/>
    <x v="9"/>
    <x v="9"/>
  </r>
  <r>
    <x v="2"/>
    <s v="FB_Stone_SA_Imp_2020_GM2"/>
    <n v="14.239386872400146"/>
    <n v="0"/>
    <s v="1. Marketing"/>
    <x v="9"/>
    <x v="10"/>
  </r>
  <r>
    <x v="2"/>
    <s v="FB_Stone_SA_Imp_2021_GM1"/>
    <n v="625.38229749259676"/>
    <n v="596.91254800390948"/>
    <s v="1. Marketing"/>
    <x v="9"/>
    <x v="10"/>
  </r>
  <r>
    <x v="2"/>
    <s v="FB_TON_Imp_2020_GM1"/>
    <n v="252.030540034442"/>
    <n v="0"/>
    <s v="1. Marketing"/>
    <x v="9"/>
    <x v="11"/>
  </r>
  <r>
    <x v="2"/>
    <s v="FB_TON_Imp_2021_GM1"/>
    <n v="14424.24476659665"/>
    <n v="18607.91443717157"/>
    <s v="1. Marketing"/>
    <x v="9"/>
    <x v="11"/>
  </r>
  <r>
    <x v="2"/>
    <s v="Google_STONE_Imp_2020_GM1"/>
    <n v="22.809339032152099"/>
    <n v="0"/>
    <s v="1. Marketing"/>
    <x v="10"/>
    <x v="12"/>
  </r>
  <r>
    <x v="2"/>
    <s v="Google_STONE_Imp_2021_GM1"/>
    <n v="320.77442275829799"/>
    <n v="3048.9642730680471"/>
    <s v="1. Marketing"/>
    <x v="10"/>
    <x v="12"/>
  </r>
  <r>
    <x v="2"/>
    <s v="Google_TON_Imp_2020_GM1"/>
    <n v="79.255953581567397"/>
    <n v="0"/>
    <s v="1. Marketing"/>
    <x v="10"/>
    <x v="13"/>
  </r>
  <r>
    <x v="2"/>
    <s v="Google_TON_Imp_2021_GM1"/>
    <n v="5352.0089008565046"/>
    <n v="12136.540317797157"/>
    <s v="1. Marketing"/>
    <x v="10"/>
    <x v="13"/>
  </r>
  <r>
    <x v="2"/>
    <s v="IB_Affiliate_Imp_GM"/>
    <n v="0"/>
    <n v="0"/>
    <s v="1. Marketing"/>
    <x v="0"/>
    <x v="0"/>
  </r>
  <r>
    <x v="2"/>
    <s v="IB_Bing_Imp_GM"/>
    <n v="0"/>
    <n v="0"/>
    <s v="1. Marketing"/>
    <x v="1"/>
    <x v="1"/>
  </r>
  <r>
    <x v="2"/>
    <s v="IB_Headcounts_2020"/>
    <n v="0"/>
    <n v="0"/>
    <s v="4. Execution"/>
    <x v="11"/>
    <x v="14"/>
  </r>
  <r>
    <x v="2"/>
    <s v="IB_Headcounts_2021"/>
    <n v="0"/>
    <n v="0"/>
    <s v="4. Execution"/>
    <x v="11"/>
    <x v="14"/>
  </r>
  <r>
    <x v="2"/>
    <s v="IB_OpenTv_Grps_GM"/>
    <n v="0"/>
    <n v="0"/>
    <s v="1. Marketing"/>
    <x v="12"/>
    <x v="15"/>
  </r>
  <r>
    <x v="2"/>
    <s v="IB_PayTv_spends_M_GM"/>
    <n v="0"/>
    <n v="0"/>
    <s v="1. Marketing"/>
    <x v="12"/>
    <x v="16"/>
  </r>
  <r>
    <x v="2"/>
    <s v="IB_PolyTrend"/>
    <n v="0"/>
    <n v="0"/>
    <s v="3. Base"/>
    <x v="5"/>
    <x v="5"/>
  </r>
  <r>
    <x v="2"/>
    <s v="IB_Seas_New"/>
    <n v="0"/>
    <n v="0"/>
    <s v="3. Base"/>
    <x v="13"/>
    <x v="17"/>
  </r>
  <r>
    <x v="2"/>
    <s v="IB_TikTok_Imp_GM"/>
    <n v="0"/>
    <n v="0"/>
    <s v="1. Marketing"/>
    <x v="6"/>
    <x v="6"/>
  </r>
  <r>
    <x v="2"/>
    <s v="INTERCEPT"/>
    <n v="42267.242072467918"/>
    <n v="42267.242072467918"/>
    <s v="3. Base"/>
    <x v="14"/>
    <x v="18"/>
  </r>
  <r>
    <x v="2"/>
    <s v="Mobility_Residential"/>
    <n v="-5267.043422721038"/>
    <n v="-2724.6506053336579"/>
    <s v="3. Base"/>
    <x v="15"/>
    <x v="19"/>
  </r>
  <r>
    <x v="2"/>
    <s v="NY_2020"/>
    <n v="0"/>
    <n v="0"/>
    <s v="3. Base"/>
    <x v="3"/>
    <x v="3"/>
  </r>
  <r>
    <x v="2"/>
    <s v="NY_2020_R_IB"/>
    <n v="0"/>
    <n v="0"/>
    <s v="3. Base"/>
    <x v="3"/>
    <x v="3"/>
  </r>
  <r>
    <x v="2"/>
    <s v="PL_DFEB24"/>
    <n v="0"/>
    <n v="0"/>
    <s v="3. Base"/>
    <x v="3"/>
    <x v="3"/>
  </r>
  <r>
    <x v="2"/>
    <s v="PL_DOct25_2021_V2"/>
    <n v="0"/>
    <n v="-3388.7107953784698"/>
    <s v="3. Base"/>
    <x v="3"/>
    <x v="3"/>
  </r>
  <r>
    <x v="2"/>
    <s v="PL_HDIP"/>
    <n v="-1709.0692141915299"/>
    <n v="0"/>
    <s v="3. Base"/>
    <x v="3"/>
    <x v="3"/>
  </r>
  <r>
    <x v="2"/>
    <s v="PL_PreEaster_2021"/>
    <n v="84.511296515407366"/>
    <n v="0"/>
    <s v="3. Base"/>
    <x v="3"/>
    <x v="3"/>
  </r>
  <r>
    <x v="2"/>
    <s v="PL_PreH_May2020"/>
    <n v="0"/>
    <n v="0"/>
    <s v="3. Base"/>
    <x v="3"/>
    <x v="3"/>
  </r>
  <r>
    <x v="2"/>
    <s v="PL_Seas_New"/>
    <n v="84595.418460418252"/>
    <n v="94737.760902622089"/>
    <s v="3. Base"/>
    <x v="13"/>
    <x v="17"/>
  </r>
  <r>
    <x v="2"/>
    <s v="Polo_Headcounts_2020"/>
    <n v="0"/>
    <n v="0"/>
    <s v="4. Execution"/>
    <x v="11"/>
    <x v="14"/>
  </r>
  <r>
    <x v="2"/>
    <s v="Polo_Headcounts_2021"/>
    <n v="92321.935409041587"/>
    <n v="104235.70835907028"/>
    <s v="4. Execution"/>
    <x v="11"/>
    <x v="14"/>
  </r>
  <r>
    <x v="2"/>
    <s v="Polo_OpenTv_Grps_GM"/>
    <n v="2372.0155900141363"/>
    <n v="2235.0781255661664"/>
    <s v="1. Marketing"/>
    <x v="12"/>
    <x v="15"/>
  </r>
  <r>
    <x v="2"/>
    <s v="Polo_PayTv_spends_M_GM"/>
    <n v="0"/>
    <n v="616.44166604301483"/>
    <s v="1. Marketing"/>
    <x v="12"/>
    <x v="16"/>
  </r>
  <r>
    <x v="2"/>
    <s v="PreH_BF_RD"/>
    <n v="0"/>
    <n v="1130.469739131584"/>
    <s v="3. Base"/>
    <x v="3"/>
    <x v="3"/>
  </r>
  <r>
    <x v="2"/>
    <s v="RE_Affliate_Paid_Orders_GM"/>
    <n v="0"/>
    <n v="0"/>
    <s v="1. Marketing"/>
    <x v="0"/>
    <x v="0"/>
  </r>
  <r>
    <x v="2"/>
    <s v="RE_Bing_Imp_GM"/>
    <n v="0"/>
    <n v="0"/>
    <s v="1. Marketing"/>
    <x v="1"/>
    <x v="1"/>
  </r>
  <r>
    <x v="2"/>
    <s v="RE_Criteo_Imp_GM"/>
    <n v="0"/>
    <n v="0"/>
    <s v="1. Marketing"/>
    <x v="2"/>
    <x v="2"/>
  </r>
  <r>
    <x v="2"/>
    <s v="RE_PolyTrend_New"/>
    <n v="0"/>
    <n v="0"/>
    <s v="3. Base"/>
    <x v="5"/>
    <x v="5"/>
  </r>
  <r>
    <x v="2"/>
    <s v="RE_Seas"/>
    <n v="0"/>
    <n v="0"/>
    <s v="3. Base"/>
    <x v="13"/>
    <x v="17"/>
  </r>
  <r>
    <x v="2"/>
    <s v="RE_TikTok_Imp_GM"/>
    <n v="0"/>
    <n v="0"/>
    <s v="1. Marketing"/>
    <x v="6"/>
    <x v="6"/>
  </r>
  <r>
    <x v="2"/>
    <s v="Taxa_Selic"/>
    <n v="-4601.1630717681946"/>
    <n v="-10261.323993387799"/>
    <s v="3. Base"/>
    <x v="16"/>
    <x v="20"/>
  </r>
  <r>
    <x v="2"/>
    <s v="Unemployment_rate"/>
    <n v="-67600.474987498164"/>
    <n v="-64278.104143937926"/>
    <s v="3. Base"/>
    <x v="17"/>
    <x v="21"/>
  </r>
  <r>
    <x v="3"/>
    <s v="AC_Affliate_Spends_M_GM"/>
    <n v="0"/>
    <n v="0"/>
    <s v="1. Marketing"/>
    <x v="0"/>
    <x v="0"/>
  </r>
  <r>
    <x v="3"/>
    <s v="AC_Bing_Imp_GM"/>
    <n v="0"/>
    <n v="0"/>
    <s v="1. Marketing"/>
    <x v="1"/>
    <x v="1"/>
  </r>
  <r>
    <x v="3"/>
    <s v="AC_Criteo_Imp_GM"/>
    <n v="0"/>
    <n v="0"/>
    <s v="1. Marketing"/>
    <x v="2"/>
    <x v="2"/>
  </r>
  <r>
    <x v="3"/>
    <s v="AC_Easter"/>
    <n v="0"/>
    <n v="0"/>
    <s v="3. Base"/>
    <x v="3"/>
    <x v="3"/>
  </r>
  <r>
    <x v="3"/>
    <s v="AC_H_rep_2020"/>
    <n v="0"/>
    <n v="0"/>
    <s v="3. Base"/>
    <x v="3"/>
    <x v="3"/>
  </r>
  <r>
    <x v="3"/>
    <s v="AC_PreH_Ind_2020"/>
    <n v="0"/>
    <n v="0"/>
    <s v="3. Base"/>
    <x v="3"/>
    <x v="3"/>
  </r>
  <r>
    <x v="3"/>
    <s v="AC_PreHNov_D1"/>
    <n v="0"/>
    <n v="0"/>
    <s v="3. Base"/>
    <x v="3"/>
    <x v="3"/>
  </r>
  <r>
    <x v="3"/>
    <s v="AC_PreXmas_2020"/>
    <n v="0"/>
    <n v="0"/>
    <s v="3. Base"/>
    <x v="3"/>
    <x v="3"/>
  </r>
  <r>
    <x v="3"/>
    <s v="AC_PT_New"/>
    <n v="0"/>
    <n v="0"/>
    <s v="3. Base"/>
    <x v="5"/>
    <x v="5"/>
  </r>
  <r>
    <x v="3"/>
    <s v="AC_TikTok_Imp_GM"/>
    <n v="0"/>
    <n v="0"/>
    <s v="1. Marketing"/>
    <x v="6"/>
    <x v="6"/>
  </r>
  <r>
    <x v="3"/>
    <s v="Avg_Price_2020"/>
    <n v="0"/>
    <n v="0"/>
    <s v="2. Pricing"/>
    <x v="7"/>
    <x v="7"/>
  </r>
  <r>
    <x v="3"/>
    <s v="Avg_Price_2021"/>
    <n v="-15322.977453754558"/>
    <n v="-15585.722878886805"/>
    <s v="2. Pricing"/>
    <x v="7"/>
    <x v="7"/>
  </r>
  <r>
    <x v="3"/>
    <s v="Consumer_Confidence_Index"/>
    <n v="290.02655776450297"/>
    <n v="269.41024793469484"/>
    <s v="3. Base"/>
    <x v="8"/>
    <x v="8"/>
  </r>
  <r>
    <x v="3"/>
    <s v="FB_Stone_Leads_Imp_2020_GM1"/>
    <n v="0"/>
    <n v="0"/>
    <s v="1. Marketing"/>
    <x v="9"/>
    <x v="9"/>
  </r>
  <r>
    <x v="3"/>
    <s v="FB_Stone_Leads_Imp_2021_GM1"/>
    <n v="3463.1954176994195"/>
    <n v="3708.0091979659132"/>
    <s v="1. Marketing"/>
    <x v="9"/>
    <x v="9"/>
  </r>
  <r>
    <x v="3"/>
    <s v="FB_Stone_SA_Imp_2020_GM2"/>
    <n v="0"/>
    <n v="0"/>
    <s v="1. Marketing"/>
    <x v="9"/>
    <x v="10"/>
  </r>
  <r>
    <x v="3"/>
    <s v="FB_Stone_SA_Imp_2021_GM1"/>
    <n v="197.18653768553102"/>
    <n v="357.55148227769337"/>
    <s v="1. Marketing"/>
    <x v="9"/>
    <x v="10"/>
  </r>
  <r>
    <x v="3"/>
    <s v="FB_TON_Imp_2020_GM1"/>
    <n v="0"/>
    <n v="0"/>
    <s v="1. Marketing"/>
    <x v="9"/>
    <x v="11"/>
  </r>
  <r>
    <x v="3"/>
    <s v="FB_TON_Imp_2021_GM1"/>
    <n v="16213.917994721362"/>
    <n v="12176.544924110722"/>
    <s v="1. Marketing"/>
    <x v="9"/>
    <x v="11"/>
  </r>
  <r>
    <x v="3"/>
    <s v="Google_STONE_Imp_2020_GM1"/>
    <n v="0"/>
    <n v="0"/>
    <s v="1. Marketing"/>
    <x v="10"/>
    <x v="12"/>
  </r>
  <r>
    <x v="3"/>
    <s v="Google_STONE_Imp_2021_GM1"/>
    <n v="626.10984821498948"/>
    <n v="2377.0649357208931"/>
    <s v="1. Marketing"/>
    <x v="10"/>
    <x v="12"/>
  </r>
  <r>
    <x v="3"/>
    <s v="Google_TON_Imp_2020_GM1"/>
    <n v="0"/>
    <n v="0"/>
    <s v="1. Marketing"/>
    <x v="10"/>
    <x v="13"/>
  </r>
  <r>
    <x v="3"/>
    <s v="Google_TON_Imp_2021_GM1"/>
    <n v="10120.703984143931"/>
    <n v="8148.2225911152254"/>
    <s v="1. Marketing"/>
    <x v="10"/>
    <x v="13"/>
  </r>
  <r>
    <x v="3"/>
    <s v="IB_Affiliate_Imp_GM"/>
    <n v="0"/>
    <n v="0"/>
    <s v="1. Marketing"/>
    <x v="0"/>
    <x v="0"/>
  </r>
  <r>
    <x v="3"/>
    <s v="IB_Bing_Imp_GM"/>
    <n v="0"/>
    <n v="0"/>
    <s v="1. Marketing"/>
    <x v="1"/>
    <x v="1"/>
  </r>
  <r>
    <x v="3"/>
    <s v="IB_Headcounts_2020"/>
    <n v="0"/>
    <n v="0"/>
    <s v="4. Execution"/>
    <x v="11"/>
    <x v="14"/>
  </r>
  <r>
    <x v="3"/>
    <s v="IB_Headcounts_2021"/>
    <n v="0"/>
    <n v="0"/>
    <s v="4. Execution"/>
    <x v="11"/>
    <x v="14"/>
  </r>
  <r>
    <x v="3"/>
    <s v="IB_OpenTv_Grps_GM"/>
    <n v="0"/>
    <n v="0"/>
    <s v="1. Marketing"/>
    <x v="12"/>
    <x v="15"/>
  </r>
  <r>
    <x v="3"/>
    <s v="IB_PayTv_spends_M_GM"/>
    <n v="0"/>
    <n v="0"/>
    <s v="1. Marketing"/>
    <x v="12"/>
    <x v="16"/>
  </r>
  <r>
    <x v="3"/>
    <s v="IB_PolyTrend"/>
    <n v="0"/>
    <n v="0"/>
    <s v="3. Base"/>
    <x v="5"/>
    <x v="5"/>
  </r>
  <r>
    <x v="3"/>
    <s v="IB_Seas_New"/>
    <n v="0"/>
    <n v="0"/>
    <s v="3. Base"/>
    <x v="13"/>
    <x v="17"/>
  </r>
  <r>
    <x v="3"/>
    <s v="IB_TikTok_Imp_GM"/>
    <n v="0"/>
    <n v="0"/>
    <s v="1. Marketing"/>
    <x v="6"/>
    <x v="6"/>
  </r>
  <r>
    <x v="3"/>
    <s v="INTERCEPT"/>
    <n v="11187.575999634611"/>
    <n v="11187.575999634611"/>
    <s v="3. Base"/>
    <x v="14"/>
    <x v="18"/>
  </r>
  <r>
    <x v="3"/>
    <s v="Mobility_Residential"/>
    <n v="-1129.3810807844147"/>
    <n v="-572.40300960044249"/>
    <s v="3. Base"/>
    <x v="15"/>
    <x v="19"/>
  </r>
  <r>
    <x v="3"/>
    <s v="NY_2020"/>
    <n v="0"/>
    <n v="0"/>
    <s v="3. Base"/>
    <x v="3"/>
    <x v="3"/>
  </r>
  <r>
    <x v="3"/>
    <s v="NY_2020_R_IB"/>
    <n v="0"/>
    <n v="0"/>
    <s v="3. Base"/>
    <x v="3"/>
    <x v="3"/>
  </r>
  <r>
    <x v="3"/>
    <s v="PL_DFEB24"/>
    <n v="0"/>
    <n v="0"/>
    <s v="3. Base"/>
    <x v="3"/>
    <x v="3"/>
  </r>
  <r>
    <x v="3"/>
    <s v="PL_DOct25_2021_V2"/>
    <n v="0"/>
    <n v="0"/>
    <s v="3. Base"/>
    <x v="3"/>
    <x v="3"/>
  </r>
  <r>
    <x v="3"/>
    <s v="PL_HDIP"/>
    <n v="0"/>
    <n v="0"/>
    <s v="3. Base"/>
    <x v="3"/>
    <x v="3"/>
  </r>
  <r>
    <x v="3"/>
    <s v="PL_PreEaster_2021"/>
    <n v="0"/>
    <n v="0"/>
    <s v="3. Base"/>
    <x v="3"/>
    <x v="3"/>
  </r>
  <r>
    <x v="3"/>
    <s v="PL_PreH_May2020"/>
    <n v="0"/>
    <n v="0"/>
    <s v="3. Base"/>
    <x v="3"/>
    <x v="3"/>
  </r>
  <r>
    <x v="3"/>
    <s v="PL_Seas_New"/>
    <n v="0"/>
    <n v="0"/>
    <s v="3. Base"/>
    <x v="13"/>
    <x v="17"/>
  </r>
  <r>
    <x v="3"/>
    <s v="Polo_Headcounts_2020"/>
    <n v="0"/>
    <n v="0"/>
    <s v="4. Execution"/>
    <x v="11"/>
    <x v="14"/>
  </r>
  <r>
    <x v="3"/>
    <s v="Polo_Headcounts_2021"/>
    <n v="0"/>
    <n v="0"/>
    <s v="4. Execution"/>
    <x v="11"/>
    <x v="14"/>
  </r>
  <r>
    <x v="3"/>
    <s v="Polo_OpenTv_Grps_GM"/>
    <n v="0"/>
    <n v="0"/>
    <s v="1. Marketing"/>
    <x v="12"/>
    <x v="15"/>
  </r>
  <r>
    <x v="3"/>
    <s v="Polo_PayTv_spends_M_GM"/>
    <n v="0"/>
    <n v="0"/>
    <s v="1. Marketing"/>
    <x v="12"/>
    <x v="16"/>
  </r>
  <r>
    <x v="3"/>
    <s v="PreH_BF_RD"/>
    <n v="0"/>
    <n v="29.631709406033"/>
    <s v="3. Base"/>
    <x v="3"/>
    <x v="3"/>
  </r>
  <r>
    <x v="3"/>
    <s v="RE_Affliate_Paid_Orders_GM"/>
    <n v="31.416807750629726"/>
    <n v="86.12608127301479"/>
    <s v="1. Marketing"/>
    <x v="0"/>
    <x v="0"/>
  </r>
  <r>
    <x v="3"/>
    <s v="RE_Bing_Imp_GM"/>
    <n v="7.9231705306772504"/>
    <n v="4.4229857344912711"/>
    <s v="1. Marketing"/>
    <x v="1"/>
    <x v="1"/>
  </r>
  <r>
    <x v="3"/>
    <s v="RE_Criteo_Imp_GM"/>
    <n v="197.80668122029894"/>
    <n v="395.89711608088646"/>
    <s v="1. Marketing"/>
    <x v="2"/>
    <x v="2"/>
  </r>
  <r>
    <x v="3"/>
    <s v="RE_PolyTrend_New"/>
    <n v="5646.6128121534939"/>
    <n v="6835.5492553897675"/>
    <s v="3. Base"/>
    <x v="5"/>
    <x v="5"/>
  </r>
  <r>
    <x v="3"/>
    <s v="RE_Seas"/>
    <n v="108528.64374238598"/>
    <n v="129527.43558101013"/>
    <s v="3. Base"/>
    <x v="13"/>
    <x v="17"/>
  </r>
  <r>
    <x v="3"/>
    <s v="RE_TikTok_Imp_GM"/>
    <n v="148.10400125027911"/>
    <n v="213.70237827985494"/>
    <s v="1. Marketing"/>
    <x v="6"/>
    <x v="6"/>
  </r>
  <r>
    <x v="3"/>
    <s v="Taxa_Selic"/>
    <n v="-2242.4210045877867"/>
    <n v="-3189.6505668705572"/>
    <s v="3. Base"/>
    <x v="16"/>
    <x v="20"/>
  </r>
  <r>
    <x v="3"/>
    <s v="Unemployment_rate"/>
    <n v="-5992.1483799404705"/>
    <n v="-5466.0934930968615"/>
    <s v="3. Base"/>
    <x v="17"/>
    <x v="21"/>
  </r>
  <r>
    <x v="4"/>
    <m/>
    <m/>
    <m/>
    <m/>
    <x v="18"/>
    <x v="2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0">
  <r>
    <s v="INCREMENTAL"/>
    <s v="Media"/>
    <m/>
    <m/>
    <m/>
    <m/>
    <x v="0"/>
    <x v="0"/>
    <s v="Brazil"/>
    <x v="0"/>
    <n v="0"/>
  </r>
  <r>
    <s v="INCREMENTAL"/>
    <s v="Media"/>
    <m/>
    <m/>
    <m/>
    <m/>
    <x v="0"/>
    <x v="1"/>
    <s v="Brazil"/>
    <x v="0"/>
    <n v="0"/>
  </r>
  <r>
    <s v="INCREMENTAL"/>
    <s v="Media"/>
    <m/>
    <m/>
    <m/>
    <m/>
    <x v="0"/>
    <x v="2"/>
    <s v="Brazil"/>
    <x v="0"/>
    <n v="0"/>
  </r>
  <r>
    <s v="INCREMENTAL"/>
    <s v="Media"/>
    <m/>
    <m/>
    <m/>
    <m/>
    <x v="0"/>
    <x v="3"/>
    <s v="Brazil"/>
    <x v="0"/>
    <n v="0"/>
  </r>
  <r>
    <s v="INCREMENTAL"/>
    <s v="Media"/>
    <m/>
    <m/>
    <m/>
    <m/>
    <x v="1"/>
    <x v="0"/>
    <s v="Brazil"/>
    <x v="0"/>
    <n v="0"/>
  </r>
  <r>
    <s v="INCREMENTAL"/>
    <s v="Media"/>
    <m/>
    <m/>
    <m/>
    <m/>
    <x v="1"/>
    <x v="1"/>
    <s v="Brazil"/>
    <x v="0"/>
    <n v="0"/>
  </r>
  <r>
    <s v="INCREMENTAL"/>
    <s v="Media"/>
    <m/>
    <m/>
    <m/>
    <m/>
    <x v="1"/>
    <x v="2"/>
    <s v="Brazil"/>
    <x v="0"/>
    <n v="0"/>
  </r>
  <r>
    <s v="INCREMENTAL"/>
    <s v="Media"/>
    <m/>
    <m/>
    <m/>
    <m/>
    <x v="1"/>
    <x v="3"/>
    <s v="Brazil"/>
    <x v="0"/>
    <n v="0"/>
  </r>
  <r>
    <s v="INCREMENTAL"/>
    <s v="Media"/>
    <m/>
    <m/>
    <m/>
    <m/>
    <x v="2"/>
    <x v="0"/>
    <s v="Brazil"/>
    <x v="0"/>
    <n v="0"/>
  </r>
  <r>
    <s v="INCREMENTAL"/>
    <s v="Media"/>
    <m/>
    <m/>
    <m/>
    <m/>
    <x v="2"/>
    <x v="1"/>
    <s v="Brazil"/>
    <x v="0"/>
    <n v="0"/>
  </r>
  <r>
    <s v="INCREMENTAL"/>
    <s v="Media"/>
    <m/>
    <m/>
    <m/>
    <m/>
    <x v="2"/>
    <x v="2"/>
    <s v="Brazil"/>
    <x v="0"/>
    <n v="0"/>
  </r>
  <r>
    <s v="INCREMENTAL"/>
    <s v="Media"/>
    <m/>
    <m/>
    <m/>
    <m/>
    <x v="2"/>
    <x v="3"/>
    <s v="Brazil"/>
    <x v="0"/>
    <n v="0"/>
  </r>
  <r>
    <s v="BASE"/>
    <s v="BaseLine"/>
    <m/>
    <m/>
    <m/>
    <m/>
    <x v="3"/>
    <x v="0"/>
    <s v="Brazil"/>
    <x v="0"/>
    <n v="0"/>
  </r>
  <r>
    <s v="BASE"/>
    <s v="BaseLine"/>
    <m/>
    <m/>
    <m/>
    <m/>
    <x v="3"/>
    <x v="1"/>
    <s v="Brazil"/>
    <x v="0"/>
    <n v="0"/>
  </r>
  <r>
    <s v="BASE"/>
    <s v="BaseLine"/>
    <m/>
    <m/>
    <m/>
    <m/>
    <x v="3"/>
    <x v="2"/>
    <s v="Brazil"/>
    <x v="0"/>
    <n v="0"/>
  </r>
  <r>
    <s v="BASE"/>
    <s v="BaseLine"/>
    <m/>
    <m/>
    <m/>
    <m/>
    <x v="3"/>
    <x v="3"/>
    <s v="Brazil"/>
    <x v="0"/>
    <n v="0"/>
  </r>
  <r>
    <s v="BASE"/>
    <s v="BaseLine"/>
    <m/>
    <m/>
    <m/>
    <m/>
    <x v="4"/>
    <x v="0"/>
    <s v="Brazil"/>
    <x v="0"/>
    <n v="0"/>
  </r>
  <r>
    <s v="BASE"/>
    <s v="BaseLine"/>
    <m/>
    <m/>
    <m/>
    <m/>
    <x v="4"/>
    <x v="1"/>
    <s v="Brazil"/>
    <x v="0"/>
    <n v="0"/>
  </r>
  <r>
    <s v="BASE"/>
    <s v="BaseLine"/>
    <m/>
    <m/>
    <m/>
    <m/>
    <x v="4"/>
    <x v="2"/>
    <s v="Brazil"/>
    <x v="0"/>
    <n v="0"/>
  </r>
  <r>
    <s v="BASE"/>
    <s v="BaseLine"/>
    <m/>
    <m/>
    <m/>
    <m/>
    <x v="4"/>
    <x v="3"/>
    <s v="Brazil"/>
    <x v="0"/>
    <n v="0"/>
  </r>
  <r>
    <s v="BASE"/>
    <s v="BaseLine"/>
    <m/>
    <m/>
    <m/>
    <m/>
    <x v="5"/>
    <x v="0"/>
    <s v="Brazil"/>
    <x v="0"/>
    <n v="0"/>
  </r>
  <r>
    <s v="BASE"/>
    <s v="BaseLine"/>
    <m/>
    <m/>
    <m/>
    <m/>
    <x v="5"/>
    <x v="1"/>
    <s v="Brazil"/>
    <x v="0"/>
    <n v="0"/>
  </r>
  <r>
    <s v="BASE"/>
    <s v="BaseLine"/>
    <m/>
    <m/>
    <m/>
    <m/>
    <x v="5"/>
    <x v="2"/>
    <s v="Brazil"/>
    <x v="0"/>
    <n v="0"/>
  </r>
  <r>
    <s v="BASE"/>
    <s v="BaseLine"/>
    <m/>
    <m/>
    <m/>
    <m/>
    <x v="5"/>
    <x v="3"/>
    <s v="Brazil"/>
    <x v="0"/>
    <n v="0"/>
  </r>
  <r>
    <s v="BASE"/>
    <s v="BaseLine"/>
    <m/>
    <m/>
    <m/>
    <m/>
    <x v="6"/>
    <x v="0"/>
    <s v="Brazil"/>
    <x v="0"/>
    <n v="0"/>
  </r>
  <r>
    <s v="BASE"/>
    <s v="BaseLine"/>
    <m/>
    <m/>
    <m/>
    <m/>
    <x v="6"/>
    <x v="1"/>
    <s v="Brazil"/>
    <x v="0"/>
    <n v="0"/>
  </r>
  <r>
    <s v="BASE"/>
    <s v="BaseLine"/>
    <m/>
    <m/>
    <m/>
    <m/>
    <x v="6"/>
    <x v="2"/>
    <s v="Brazil"/>
    <x v="0"/>
    <n v="0"/>
  </r>
  <r>
    <s v="BASE"/>
    <s v="BaseLine"/>
    <m/>
    <m/>
    <m/>
    <m/>
    <x v="6"/>
    <x v="3"/>
    <s v="Brazil"/>
    <x v="0"/>
    <n v="0"/>
  </r>
  <r>
    <s v="BASE"/>
    <s v="BaseLine"/>
    <m/>
    <m/>
    <m/>
    <m/>
    <x v="7"/>
    <x v="0"/>
    <s v="Brazil"/>
    <x v="0"/>
    <n v="0"/>
  </r>
  <r>
    <s v="BASE"/>
    <s v="BaseLine"/>
    <m/>
    <m/>
    <m/>
    <m/>
    <x v="7"/>
    <x v="1"/>
    <s v="Brazil"/>
    <x v="0"/>
    <n v="0"/>
  </r>
  <r>
    <s v="BASE"/>
    <s v="BaseLine"/>
    <m/>
    <m/>
    <m/>
    <m/>
    <x v="7"/>
    <x v="2"/>
    <s v="Brazil"/>
    <x v="0"/>
    <n v="0"/>
  </r>
  <r>
    <s v="BASE"/>
    <s v="BaseLine"/>
    <m/>
    <m/>
    <m/>
    <m/>
    <x v="7"/>
    <x v="3"/>
    <s v="Brazil"/>
    <x v="0"/>
    <n v="0"/>
  </r>
  <r>
    <s v="BASE"/>
    <s v="BaseLine"/>
    <m/>
    <m/>
    <m/>
    <m/>
    <x v="8"/>
    <x v="0"/>
    <s v="Brazil"/>
    <x v="0"/>
    <n v="93.177616605473503"/>
  </r>
  <r>
    <s v="BASE"/>
    <s v="BaseLine"/>
    <m/>
    <m/>
    <m/>
    <m/>
    <x v="8"/>
    <x v="1"/>
    <s v="Brazil"/>
    <x v="0"/>
    <n v="0"/>
  </r>
  <r>
    <s v="BASE"/>
    <s v="BaseLine"/>
    <m/>
    <m/>
    <m/>
    <m/>
    <x v="8"/>
    <x v="2"/>
    <s v="Brazil"/>
    <x v="0"/>
    <n v="0"/>
  </r>
  <r>
    <s v="BASE"/>
    <s v="BaseLine"/>
    <m/>
    <m/>
    <m/>
    <m/>
    <x v="8"/>
    <x v="3"/>
    <s v="Brazil"/>
    <x v="0"/>
    <n v="0"/>
  </r>
  <r>
    <s v="INCREMENTAL"/>
    <s v="Media"/>
    <m/>
    <m/>
    <m/>
    <m/>
    <x v="9"/>
    <x v="0"/>
    <s v="Brazil"/>
    <x v="0"/>
    <n v="0"/>
  </r>
  <r>
    <s v="INCREMENTAL"/>
    <s v="Media"/>
    <m/>
    <m/>
    <m/>
    <m/>
    <x v="9"/>
    <x v="1"/>
    <s v="Brazil"/>
    <x v="0"/>
    <n v="0"/>
  </r>
  <r>
    <s v="INCREMENTAL"/>
    <s v="Media"/>
    <m/>
    <m/>
    <m/>
    <m/>
    <x v="9"/>
    <x v="2"/>
    <s v="Brazil"/>
    <x v="0"/>
    <n v="0"/>
  </r>
  <r>
    <s v="INCREMENTAL"/>
    <s v="Media"/>
    <m/>
    <m/>
    <m/>
    <m/>
    <x v="9"/>
    <x v="3"/>
    <s v="Brazil"/>
    <x v="0"/>
    <n v="0"/>
  </r>
  <r>
    <s v="BASE"/>
    <s v="Price"/>
    <m/>
    <m/>
    <m/>
    <m/>
    <x v="10"/>
    <x v="0"/>
    <s v="Brazil"/>
    <x v="0"/>
    <n v="-971.43026418831096"/>
  </r>
  <r>
    <s v="BASE"/>
    <s v="Price"/>
    <m/>
    <m/>
    <m/>
    <m/>
    <x v="10"/>
    <x v="1"/>
    <s v="Brazil"/>
    <x v="0"/>
    <n v="0"/>
  </r>
  <r>
    <s v="BASE"/>
    <s v="Price"/>
    <m/>
    <m/>
    <m/>
    <m/>
    <x v="10"/>
    <x v="2"/>
    <s v="Brazil"/>
    <x v="0"/>
    <n v="0"/>
  </r>
  <r>
    <s v="BASE"/>
    <s v="Price"/>
    <m/>
    <m/>
    <m/>
    <m/>
    <x v="10"/>
    <x v="3"/>
    <s v="Brazil"/>
    <x v="0"/>
    <n v="0"/>
  </r>
  <r>
    <s v="BASE"/>
    <s v="Price"/>
    <m/>
    <m/>
    <m/>
    <m/>
    <x v="11"/>
    <x v="0"/>
    <s v="Brazil"/>
    <x v="0"/>
    <n v="0"/>
  </r>
  <r>
    <s v="BASE"/>
    <s v="Price"/>
    <m/>
    <m/>
    <m/>
    <m/>
    <x v="11"/>
    <x v="1"/>
    <s v="Brazil"/>
    <x v="0"/>
    <n v="0"/>
  </r>
  <r>
    <s v="BASE"/>
    <s v="Price"/>
    <m/>
    <m/>
    <m/>
    <m/>
    <x v="11"/>
    <x v="2"/>
    <s v="Brazil"/>
    <x v="0"/>
    <n v="0"/>
  </r>
  <r>
    <s v="BASE"/>
    <s v="Price"/>
    <m/>
    <m/>
    <m/>
    <m/>
    <x v="11"/>
    <x v="3"/>
    <s v="Brazil"/>
    <x v="0"/>
    <n v="0"/>
  </r>
  <r>
    <s v="BASE"/>
    <s v="BaseLine"/>
    <m/>
    <m/>
    <m/>
    <m/>
    <x v="12"/>
    <x v="0"/>
    <s v="Brazil"/>
    <x v="0"/>
    <n v="459.42898326125299"/>
  </r>
  <r>
    <s v="BASE"/>
    <s v="BaseLine"/>
    <m/>
    <m/>
    <m/>
    <m/>
    <x v="12"/>
    <x v="1"/>
    <s v="Brazil"/>
    <x v="0"/>
    <n v="828.23919460895399"/>
  </r>
  <r>
    <s v="BASE"/>
    <s v="BaseLine"/>
    <m/>
    <m/>
    <m/>
    <m/>
    <x v="12"/>
    <x v="2"/>
    <s v="Brazil"/>
    <x v="0"/>
    <n v="1015.37911586134"/>
  </r>
  <r>
    <s v="BASE"/>
    <s v="BaseLine"/>
    <m/>
    <m/>
    <m/>
    <m/>
    <x v="12"/>
    <x v="3"/>
    <s v="Brazil"/>
    <x v="0"/>
    <n v="26.893425809735501"/>
  </r>
  <r>
    <s v="INCREMENTAL"/>
    <s v="Media"/>
    <m/>
    <m/>
    <m/>
    <m/>
    <x v="13"/>
    <x v="0"/>
    <s v="Brazil"/>
    <x v="0"/>
    <n v="65.807113643705094"/>
  </r>
  <r>
    <s v="INCREMENTAL"/>
    <s v="Media"/>
    <m/>
    <m/>
    <m/>
    <m/>
    <x v="13"/>
    <x v="1"/>
    <s v="Brazil"/>
    <x v="0"/>
    <n v="81.521839640934601"/>
  </r>
  <r>
    <s v="INCREMENTAL"/>
    <s v="Media"/>
    <m/>
    <m/>
    <m/>
    <m/>
    <x v="13"/>
    <x v="2"/>
    <s v="Brazil"/>
    <x v="0"/>
    <n v="72.459647361008905"/>
  </r>
  <r>
    <s v="INCREMENTAL"/>
    <s v="Media"/>
    <m/>
    <m/>
    <m/>
    <m/>
    <x v="13"/>
    <x v="3"/>
    <s v="Brazil"/>
    <x v="0"/>
    <n v="0"/>
  </r>
  <r>
    <s v="INCREMENTAL"/>
    <s v="Media"/>
    <m/>
    <m/>
    <m/>
    <m/>
    <x v="14"/>
    <x v="0"/>
    <s v="Brazil"/>
    <x v="0"/>
    <n v="0"/>
  </r>
  <r>
    <s v="INCREMENTAL"/>
    <s v="Media"/>
    <m/>
    <m/>
    <m/>
    <m/>
    <x v="14"/>
    <x v="1"/>
    <s v="Brazil"/>
    <x v="0"/>
    <n v="0"/>
  </r>
  <r>
    <s v="INCREMENTAL"/>
    <s v="Media"/>
    <m/>
    <m/>
    <m/>
    <m/>
    <x v="14"/>
    <x v="2"/>
    <s v="Brazil"/>
    <x v="0"/>
    <n v="0"/>
  </r>
  <r>
    <s v="INCREMENTAL"/>
    <s v="Media"/>
    <m/>
    <m/>
    <m/>
    <m/>
    <x v="14"/>
    <x v="3"/>
    <s v="Brazil"/>
    <x v="0"/>
    <n v="0"/>
  </r>
  <r>
    <s v="INCREMENTAL"/>
    <s v="Media"/>
    <m/>
    <m/>
    <m/>
    <m/>
    <x v="15"/>
    <x v="0"/>
    <s v="Brazil"/>
    <x v="0"/>
    <n v="0.46012922083754199"/>
  </r>
  <r>
    <s v="INCREMENTAL"/>
    <s v="Media"/>
    <m/>
    <m/>
    <m/>
    <m/>
    <x v="15"/>
    <x v="1"/>
    <s v="Brazil"/>
    <x v="0"/>
    <n v="0.42580526481000702"/>
  </r>
  <r>
    <s v="INCREMENTAL"/>
    <s v="Media"/>
    <m/>
    <m/>
    <m/>
    <m/>
    <x v="15"/>
    <x v="2"/>
    <s v="Brazil"/>
    <x v="0"/>
    <n v="0.29047718531414501"/>
  </r>
  <r>
    <s v="INCREMENTAL"/>
    <s v="Media"/>
    <m/>
    <m/>
    <m/>
    <m/>
    <x v="15"/>
    <x v="3"/>
    <s v="Brazil"/>
    <x v="0"/>
    <n v="0"/>
  </r>
  <r>
    <s v="INCREMENTAL"/>
    <s v="Media"/>
    <m/>
    <m/>
    <m/>
    <m/>
    <x v="16"/>
    <x v="0"/>
    <s v="Brazil"/>
    <x v="0"/>
    <n v="0"/>
  </r>
  <r>
    <s v="INCREMENTAL"/>
    <s v="Media"/>
    <m/>
    <m/>
    <m/>
    <m/>
    <x v="16"/>
    <x v="1"/>
    <s v="Brazil"/>
    <x v="0"/>
    <n v="0"/>
  </r>
  <r>
    <s v="INCREMENTAL"/>
    <s v="Media"/>
    <m/>
    <m/>
    <m/>
    <m/>
    <x v="16"/>
    <x v="2"/>
    <s v="Brazil"/>
    <x v="0"/>
    <n v="0"/>
  </r>
  <r>
    <s v="INCREMENTAL"/>
    <s v="Media"/>
    <m/>
    <m/>
    <m/>
    <m/>
    <x v="16"/>
    <x v="3"/>
    <s v="Brazil"/>
    <x v="0"/>
    <n v="0"/>
  </r>
  <r>
    <s v="INCREMENTAL"/>
    <s v="Media"/>
    <m/>
    <m/>
    <m/>
    <m/>
    <x v="17"/>
    <x v="0"/>
    <s v="Brazil"/>
    <x v="0"/>
    <n v="0"/>
  </r>
  <r>
    <s v="INCREMENTAL"/>
    <s v="Media"/>
    <m/>
    <m/>
    <m/>
    <m/>
    <x v="17"/>
    <x v="1"/>
    <s v="Brazil"/>
    <x v="0"/>
    <n v="0"/>
  </r>
  <r>
    <s v="INCREMENTAL"/>
    <s v="Media"/>
    <m/>
    <m/>
    <m/>
    <m/>
    <x v="17"/>
    <x v="2"/>
    <s v="Brazil"/>
    <x v="0"/>
    <n v="0"/>
  </r>
  <r>
    <s v="INCREMENTAL"/>
    <s v="Media"/>
    <m/>
    <m/>
    <m/>
    <m/>
    <x v="17"/>
    <x v="3"/>
    <s v="Brazil"/>
    <x v="0"/>
    <n v="0"/>
  </r>
  <r>
    <s v="INCREMENTAL"/>
    <s v="Media"/>
    <m/>
    <m/>
    <m/>
    <m/>
    <x v="18"/>
    <x v="0"/>
    <s v="Brazil"/>
    <x v="0"/>
    <n v="0"/>
  </r>
  <r>
    <s v="INCREMENTAL"/>
    <s v="Media"/>
    <m/>
    <m/>
    <m/>
    <m/>
    <x v="18"/>
    <x v="1"/>
    <s v="Brazil"/>
    <x v="0"/>
    <n v="0"/>
  </r>
  <r>
    <s v="INCREMENTAL"/>
    <s v="Media"/>
    <m/>
    <m/>
    <m/>
    <m/>
    <x v="18"/>
    <x v="2"/>
    <s v="Brazil"/>
    <x v="0"/>
    <n v="0"/>
  </r>
  <r>
    <s v="INCREMENTAL"/>
    <s v="Media"/>
    <m/>
    <m/>
    <m/>
    <m/>
    <x v="18"/>
    <x v="3"/>
    <s v="Brazil"/>
    <x v="0"/>
    <n v="0"/>
  </r>
  <r>
    <s v="INCREMENTAL"/>
    <s v="Media"/>
    <m/>
    <m/>
    <m/>
    <m/>
    <x v="19"/>
    <x v="0"/>
    <s v="Brazil"/>
    <x v="0"/>
    <n v="15.749209223400801"/>
  </r>
  <r>
    <s v="INCREMENTAL"/>
    <s v="Media"/>
    <m/>
    <m/>
    <m/>
    <m/>
    <x v="19"/>
    <x v="1"/>
    <s v="Brazil"/>
    <x v="0"/>
    <n v="17.908802320991001"/>
  </r>
  <r>
    <s v="INCREMENTAL"/>
    <s v="Media"/>
    <m/>
    <m/>
    <m/>
    <m/>
    <x v="19"/>
    <x v="2"/>
    <s v="Brazil"/>
    <x v="0"/>
    <n v="16.8876874169408"/>
  </r>
  <r>
    <s v="INCREMENTAL"/>
    <s v="Media"/>
    <m/>
    <m/>
    <m/>
    <m/>
    <x v="19"/>
    <x v="3"/>
    <s v="Brazil"/>
    <x v="0"/>
    <n v="0"/>
  </r>
  <r>
    <s v="INCREMENTAL"/>
    <s v="Media"/>
    <m/>
    <m/>
    <m/>
    <m/>
    <x v="20"/>
    <x v="0"/>
    <s v="Brazil"/>
    <x v="0"/>
    <n v="0"/>
  </r>
  <r>
    <s v="INCREMENTAL"/>
    <s v="Media"/>
    <m/>
    <m/>
    <m/>
    <m/>
    <x v="20"/>
    <x v="1"/>
    <s v="Brazil"/>
    <x v="0"/>
    <n v="0"/>
  </r>
  <r>
    <s v="INCREMENTAL"/>
    <s v="Media"/>
    <m/>
    <m/>
    <m/>
    <m/>
    <x v="20"/>
    <x v="2"/>
    <s v="Brazil"/>
    <x v="0"/>
    <n v="0"/>
  </r>
  <r>
    <s v="INCREMENTAL"/>
    <s v="Media"/>
    <m/>
    <m/>
    <m/>
    <m/>
    <x v="20"/>
    <x v="3"/>
    <s v="Brazil"/>
    <x v="0"/>
    <n v="0"/>
  </r>
  <r>
    <s v="INCREMENTAL"/>
    <s v="Media"/>
    <m/>
    <m/>
    <m/>
    <m/>
    <x v="21"/>
    <x v="0"/>
    <s v="Brazil"/>
    <x v="0"/>
    <n v="0"/>
  </r>
  <r>
    <s v="INCREMENTAL"/>
    <s v="Media"/>
    <m/>
    <m/>
    <m/>
    <m/>
    <x v="21"/>
    <x v="1"/>
    <s v="Brazil"/>
    <x v="0"/>
    <n v="0"/>
  </r>
  <r>
    <s v="INCREMENTAL"/>
    <s v="Media"/>
    <m/>
    <m/>
    <m/>
    <m/>
    <x v="21"/>
    <x v="2"/>
    <s v="Brazil"/>
    <x v="0"/>
    <n v="0"/>
  </r>
  <r>
    <s v="INCREMENTAL"/>
    <s v="Media"/>
    <m/>
    <m/>
    <m/>
    <m/>
    <x v="21"/>
    <x v="3"/>
    <s v="Brazil"/>
    <x v="0"/>
    <n v="0"/>
  </r>
  <r>
    <s v="INCREMENTAL"/>
    <s v="Media"/>
    <m/>
    <m/>
    <m/>
    <m/>
    <x v="22"/>
    <x v="0"/>
    <s v="Brazil"/>
    <x v="0"/>
    <n v="0"/>
  </r>
  <r>
    <s v="INCREMENTAL"/>
    <s v="Media"/>
    <m/>
    <m/>
    <m/>
    <m/>
    <x v="22"/>
    <x v="1"/>
    <s v="Brazil"/>
    <x v="0"/>
    <n v="0"/>
  </r>
  <r>
    <s v="INCREMENTAL"/>
    <s v="Media"/>
    <m/>
    <m/>
    <m/>
    <m/>
    <x v="22"/>
    <x v="2"/>
    <s v="Brazil"/>
    <x v="0"/>
    <n v="0"/>
  </r>
  <r>
    <s v="INCREMENTAL"/>
    <s v="Media"/>
    <m/>
    <m/>
    <m/>
    <m/>
    <x v="22"/>
    <x v="3"/>
    <s v="Brazil"/>
    <x v="0"/>
    <n v="0"/>
  </r>
  <r>
    <s v="INCREMENTAL"/>
    <s v="Media"/>
    <m/>
    <m/>
    <m/>
    <m/>
    <x v="23"/>
    <x v="0"/>
    <s v="Brazil"/>
    <x v="0"/>
    <n v="0"/>
  </r>
  <r>
    <s v="INCREMENTAL"/>
    <s v="Media"/>
    <m/>
    <m/>
    <m/>
    <m/>
    <x v="23"/>
    <x v="1"/>
    <s v="Brazil"/>
    <x v="0"/>
    <n v="0"/>
  </r>
  <r>
    <s v="INCREMENTAL"/>
    <s v="Media"/>
    <m/>
    <m/>
    <m/>
    <m/>
    <x v="23"/>
    <x v="2"/>
    <s v="Brazil"/>
    <x v="0"/>
    <n v="0"/>
  </r>
  <r>
    <s v="INCREMENTAL"/>
    <s v="Media"/>
    <m/>
    <m/>
    <m/>
    <m/>
    <x v="23"/>
    <x v="3"/>
    <s v="Brazil"/>
    <x v="0"/>
    <n v="0"/>
  </r>
  <r>
    <s v="INCREMENTAL"/>
    <s v="Media"/>
    <m/>
    <m/>
    <m/>
    <m/>
    <x v="24"/>
    <x v="0"/>
    <s v="Brazil"/>
    <x v="0"/>
    <n v="0"/>
  </r>
  <r>
    <s v="INCREMENTAL"/>
    <s v="Media"/>
    <m/>
    <m/>
    <m/>
    <m/>
    <x v="24"/>
    <x v="1"/>
    <s v="Brazil"/>
    <x v="0"/>
    <n v="0"/>
  </r>
  <r>
    <s v="INCREMENTAL"/>
    <s v="Media"/>
    <m/>
    <m/>
    <m/>
    <m/>
    <x v="24"/>
    <x v="2"/>
    <s v="Brazil"/>
    <x v="0"/>
    <n v="0"/>
  </r>
  <r>
    <s v="INCREMENTAL"/>
    <s v="Media"/>
    <m/>
    <m/>
    <m/>
    <m/>
    <x v="24"/>
    <x v="3"/>
    <s v="Brazil"/>
    <x v="0"/>
    <n v="0"/>
  </r>
  <r>
    <s v="BASE"/>
    <s v="BaseLine"/>
    <m/>
    <m/>
    <m/>
    <m/>
    <x v="25"/>
    <x v="0"/>
    <s v="Brazil"/>
    <x v="0"/>
    <n v="0"/>
  </r>
  <r>
    <s v="BASE"/>
    <s v="BaseLine"/>
    <m/>
    <m/>
    <m/>
    <m/>
    <x v="25"/>
    <x v="1"/>
    <s v="Brazil"/>
    <x v="0"/>
    <n v="329.85166210174401"/>
  </r>
  <r>
    <s v="BASE"/>
    <s v="BaseLine"/>
    <m/>
    <m/>
    <m/>
    <m/>
    <x v="25"/>
    <x v="2"/>
    <s v="Brazil"/>
    <x v="0"/>
    <n v="0"/>
  </r>
  <r>
    <s v="BASE"/>
    <s v="BaseLine"/>
    <m/>
    <m/>
    <m/>
    <m/>
    <x v="25"/>
    <x v="3"/>
    <s v="Brazil"/>
    <x v="0"/>
    <n v="0"/>
  </r>
  <r>
    <s v="BASE"/>
    <s v="BaseLine"/>
    <m/>
    <m/>
    <m/>
    <m/>
    <x v="26"/>
    <x v="0"/>
    <s v="Brazil"/>
    <x v="0"/>
    <n v="0"/>
  </r>
  <r>
    <s v="BASE"/>
    <s v="BaseLine"/>
    <m/>
    <m/>
    <m/>
    <m/>
    <x v="26"/>
    <x v="1"/>
    <s v="Brazil"/>
    <x v="0"/>
    <n v="0"/>
  </r>
  <r>
    <s v="BASE"/>
    <s v="BaseLine"/>
    <m/>
    <m/>
    <m/>
    <m/>
    <x v="26"/>
    <x v="2"/>
    <s v="Brazil"/>
    <x v="0"/>
    <n v="0"/>
  </r>
  <r>
    <s v="BASE"/>
    <s v="BaseLine"/>
    <m/>
    <m/>
    <m/>
    <m/>
    <x v="26"/>
    <x v="3"/>
    <s v="Brazil"/>
    <x v="0"/>
    <n v="0"/>
  </r>
  <r>
    <s v="INCREMENTAL"/>
    <s v="Media"/>
    <m/>
    <m/>
    <m/>
    <m/>
    <x v="27"/>
    <x v="0"/>
    <s v="Brazil"/>
    <x v="0"/>
    <n v="0"/>
  </r>
  <r>
    <s v="INCREMENTAL"/>
    <s v="Media"/>
    <m/>
    <m/>
    <m/>
    <m/>
    <x v="27"/>
    <x v="1"/>
    <s v="Brazil"/>
    <x v="0"/>
    <n v="0"/>
  </r>
  <r>
    <s v="INCREMENTAL"/>
    <s v="Media"/>
    <m/>
    <m/>
    <m/>
    <m/>
    <x v="27"/>
    <x v="2"/>
    <s v="Brazil"/>
    <x v="0"/>
    <n v="0"/>
  </r>
  <r>
    <s v="INCREMENTAL"/>
    <s v="Media"/>
    <m/>
    <m/>
    <m/>
    <m/>
    <x v="27"/>
    <x v="3"/>
    <s v="Brazil"/>
    <x v="0"/>
    <n v="0"/>
  </r>
  <r>
    <s v="INCREMENTAL"/>
    <s v="Media"/>
    <m/>
    <m/>
    <m/>
    <m/>
    <x v="28"/>
    <x v="0"/>
    <s v="Brazil"/>
    <x v="0"/>
    <n v="0"/>
  </r>
  <r>
    <s v="INCREMENTAL"/>
    <s v="Media"/>
    <m/>
    <m/>
    <m/>
    <m/>
    <x v="28"/>
    <x v="1"/>
    <s v="Brazil"/>
    <x v="0"/>
    <n v="0"/>
  </r>
  <r>
    <s v="INCREMENTAL"/>
    <s v="Media"/>
    <m/>
    <m/>
    <m/>
    <m/>
    <x v="28"/>
    <x v="2"/>
    <s v="Brazil"/>
    <x v="0"/>
    <n v="0"/>
  </r>
  <r>
    <s v="INCREMENTAL"/>
    <s v="Media"/>
    <m/>
    <m/>
    <m/>
    <m/>
    <x v="28"/>
    <x v="3"/>
    <s v="Brazil"/>
    <x v="0"/>
    <n v="0"/>
  </r>
  <r>
    <s v="BASE"/>
    <s v="BaseLine"/>
    <m/>
    <m/>
    <m/>
    <m/>
    <x v="29"/>
    <x v="0"/>
    <s v="Brazil"/>
    <x v="0"/>
    <n v="0"/>
  </r>
  <r>
    <s v="BASE"/>
    <s v="BaseLine"/>
    <m/>
    <m/>
    <m/>
    <m/>
    <x v="29"/>
    <x v="1"/>
    <s v="Brazil"/>
    <x v="0"/>
    <n v="424.65607850504199"/>
  </r>
  <r>
    <s v="BASE"/>
    <s v="BaseLine"/>
    <m/>
    <m/>
    <m/>
    <m/>
    <x v="29"/>
    <x v="2"/>
    <s v="Brazil"/>
    <x v="0"/>
    <n v="0"/>
  </r>
  <r>
    <s v="BASE"/>
    <s v="BaseLine"/>
    <m/>
    <m/>
    <m/>
    <m/>
    <x v="29"/>
    <x v="3"/>
    <s v="Brazil"/>
    <x v="0"/>
    <n v="0"/>
  </r>
  <r>
    <s v="BASE"/>
    <s v="BaseLine"/>
    <m/>
    <m/>
    <m/>
    <m/>
    <x v="30"/>
    <x v="0"/>
    <s v="Brazil"/>
    <x v="0"/>
    <n v="0"/>
  </r>
  <r>
    <s v="BASE"/>
    <s v="BaseLine"/>
    <m/>
    <m/>
    <m/>
    <m/>
    <x v="30"/>
    <x v="1"/>
    <s v="Brazil"/>
    <x v="0"/>
    <n v="470.02722595791698"/>
  </r>
  <r>
    <s v="BASE"/>
    <s v="BaseLine"/>
    <m/>
    <m/>
    <m/>
    <m/>
    <x v="30"/>
    <x v="2"/>
    <s v="Brazil"/>
    <x v="0"/>
    <n v="0"/>
  </r>
  <r>
    <s v="BASE"/>
    <s v="BaseLine"/>
    <m/>
    <m/>
    <m/>
    <m/>
    <x v="30"/>
    <x v="3"/>
    <s v="Brazil"/>
    <x v="0"/>
    <n v="0"/>
  </r>
  <r>
    <s v="INCREMENTAL"/>
    <s v="Media"/>
    <m/>
    <m/>
    <m/>
    <m/>
    <x v="31"/>
    <x v="0"/>
    <s v="Brazil"/>
    <x v="0"/>
    <n v="0"/>
  </r>
  <r>
    <s v="INCREMENTAL"/>
    <s v="Media"/>
    <m/>
    <m/>
    <m/>
    <m/>
    <x v="31"/>
    <x v="1"/>
    <s v="Brazil"/>
    <x v="0"/>
    <n v="0"/>
  </r>
  <r>
    <s v="INCREMENTAL"/>
    <s v="Media"/>
    <m/>
    <m/>
    <m/>
    <m/>
    <x v="31"/>
    <x v="2"/>
    <s v="Brazil"/>
    <x v="0"/>
    <n v="0"/>
  </r>
  <r>
    <s v="INCREMENTAL"/>
    <s v="Media"/>
    <m/>
    <m/>
    <m/>
    <m/>
    <x v="31"/>
    <x v="3"/>
    <s v="Brazil"/>
    <x v="0"/>
    <n v="0"/>
  </r>
  <r>
    <m/>
    <m/>
    <m/>
    <m/>
    <m/>
    <m/>
    <x v="32"/>
    <x v="0"/>
    <s v="Brazil"/>
    <x v="0"/>
    <n v="1288.8368238743701"/>
  </r>
  <r>
    <m/>
    <m/>
    <m/>
    <m/>
    <m/>
    <m/>
    <x v="32"/>
    <x v="1"/>
    <s v="Brazil"/>
    <x v="0"/>
    <n v="943.82215052234096"/>
  </r>
  <r>
    <m/>
    <m/>
    <m/>
    <m/>
    <m/>
    <m/>
    <x v="32"/>
    <x v="2"/>
    <s v="Brazil"/>
    <x v="0"/>
    <n v="1761.1350863528301"/>
  </r>
  <r>
    <m/>
    <m/>
    <m/>
    <m/>
    <m/>
    <m/>
    <x v="32"/>
    <x v="3"/>
    <s v="Brazil"/>
    <x v="0"/>
    <n v="932.29799996955103"/>
  </r>
  <r>
    <s v="BASE"/>
    <s v="BaseLine"/>
    <m/>
    <m/>
    <m/>
    <m/>
    <x v="33"/>
    <x v="0"/>
    <s v="Brazil"/>
    <x v="0"/>
    <n v="0"/>
  </r>
  <r>
    <s v="BASE"/>
    <s v="BaseLine"/>
    <m/>
    <m/>
    <m/>
    <m/>
    <x v="33"/>
    <x v="1"/>
    <s v="Brazil"/>
    <x v="0"/>
    <n v="0"/>
  </r>
  <r>
    <s v="BASE"/>
    <s v="BaseLine"/>
    <m/>
    <m/>
    <m/>
    <m/>
    <x v="33"/>
    <x v="2"/>
    <s v="Brazil"/>
    <x v="0"/>
    <n v="0"/>
  </r>
  <r>
    <s v="BASE"/>
    <s v="BaseLine"/>
    <m/>
    <m/>
    <m/>
    <m/>
    <x v="33"/>
    <x v="3"/>
    <s v="Brazil"/>
    <x v="0"/>
    <n v="0"/>
  </r>
  <r>
    <s v="BASE"/>
    <s v="BaseLine"/>
    <m/>
    <m/>
    <m/>
    <m/>
    <x v="34"/>
    <x v="0"/>
    <s v="Brazil"/>
    <x v="0"/>
    <n v="0"/>
  </r>
  <r>
    <s v="BASE"/>
    <s v="BaseLine"/>
    <m/>
    <m/>
    <m/>
    <m/>
    <x v="34"/>
    <x v="1"/>
    <s v="Brazil"/>
    <x v="0"/>
    <n v="0"/>
  </r>
  <r>
    <s v="BASE"/>
    <s v="BaseLine"/>
    <m/>
    <m/>
    <m/>
    <m/>
    <x v="34"/>
    <x v="2"/>
    <s v="Brazil"/>
    <x v="0"/>
    <n v="0"/>
  </r>
  <r>
    <s v="BASE"/>
    <s v="BaseLine"/>
    <m/>
    <m/>
    <m/>
    <m/>
    <x v="34"/>
    <x v="3"/>
    <s v="Brazil"/>
    <x v="0"/>
    <n v="0"/>
  </r>
  <r>
    <s v="BASE"/>
    <s v="BaseLine"/>
    <s v="NY"/>
    <m/>
    <m/>
    <m/>
    <x v="35"/>
    <x v="0"/>
    <s v="Brazil"/>
    <x v="0"/>
    <n v="0"/>
  </r>
  <r>
    <s v="BASE"/>
    <s v="BaseLine"/>
    <s v="NY"/>
    <m/>
    <m/>
    <m/>
    <x v="35"/>
    <x v="1"/>
    <s v="Brazil"/>
    <x v="0"/>
    <n v="0"/>
  </r>
  <r>
    <s v="BASE"/>
    <s v="BaseLine"/>
    <s v="NY"/>
    <m/>
    <m/>
    <m/>
    <x v="35"/>
    <x v="2"/>
    <s v="Brazil"/>
    <x v="0"/>
    <n v="0"/>
  </r>
  <r>
    <s v="BASE"/>
    <s v="BaseLine"/>
    <s v="NY"/>
    <m/>
    <m/>
    <m/>
    <x v="35"/>
    <x v="3"/>
    <s v="Brazil"/>
    <x v="0"/>
    <n v="0"/>
  </r>
  <r>
    <s v="BASE"/>
    <s v="BaseLine"/>
    <s v="PL_Dummy"/>
    <m/>
    <m/>
    <m/>
    <x v="36"/>
    <x v="0"/>
    <s v="Brazil"/>
    <x v="0"/>
    <n v="0"/>
  </r>
  <r>
    <s v="BASE"/>
    <s v="BaseLine"/>
    <s v="PL_Dummy"/>
    <m/>
    <m/>
    <m/>
    <x v="36"/>
    <x v="1"/>
    <s v="Brazil"/>
    <x v="0"/>
    <n v="0"/>
  </r>
  <r>
    <s v="BASE"/>
    <s v="BaseLine"/>
    <s v="PL_Dummy"/>
    <m/>
    <m/>
    <m/>
    <x v="36"/>
    <x v="2"/>
    <s v="Brazil"/>
    <x v="0"/>
    <n v="0"/>
  </r>
  <r>
    <s v="BASE"/>
    <s v="BaseLine"/>
    <s v="PL_Dummy"/>
    <m/>
    <m/>
    <m/>
    <x v="36"/>
    <x v="3"/>
    <s v="Brazil"/>
    <x v="0"/>
    <n v="0"/>
  </r>
  <r>
    <s v="BASE"/>
    <s v="BaseLine"/>
    <s v="PL_Dummy"/>
    <m/>
    <m/>
    <m/>
    <x v="37"/>
    <x v="0"/>
    <s v="Brazil"/>
    <x v="0"/>
    <n v="0"/>
  </r>
  <r>
    <s v="BASE"/>
    <s v="BaseLine"/>
    <s v="PL_Dummy"/>
    <m/>
    <m/>
    <m/>
    <x v="37"/>
    <x v="1"/>
    <s v="Brazil"/>
    <x v="0"/>
    <n v="0"/>
  </r>
  <r>
    <s v="BASE"/>
    <s v="BaseLine"/>
    <s v="PL_Dummy"/>
    <m/>
    <m/>
    <m/>
    <x v="37"/>
    <x v="2"/>
    <s v="Brazil"/>
    <x v="0"/>
    <n v="0"/>
  </r>
  <r>
    <s v="BASE"/>
    <s v="BaseLine"/>
    <s v="PL_Dummy"/>
    <m/>
    <m/>
    <m/>
    <x v="37"/>
    <x v="3"/>
    <s v="Brazil"/>
    <x v="0"/>
    <n v="0"/>
  </r>
  <r>
    <s v="BASE"/>
    <s v="BaseLine"/>
    <m/>
    <m/>
    <m/>
    <m/>
    <x v="38"/>
    <x v="0"/>
    <s v="Brazil"/>
    <x v="0"/>
    <n v="0"/>
  </r>
  <r>
    <s v="BASE"/>
    <s v="BaseLine"/>
    <m/>
    <m/>
    <m/>
    <m/>
    <x v="38"/>
    <x v="1"/>
    <s v="Brazil"/>
    <x v="0"/>
    <n v="0"/>
  </r>
  <r>
    <s v="BASE"/>
    <s v="BaseLine"/>
    <m/>
    <m/>
    <m/>
    <m/>
    <x v="38"/>
    <x v="2"/>
    <s v="Brazil"/>
    <x v="0"/>
    <n v="0"/>
  </r>
  <r>
    <s v="BASE"/>
    <s v="BaseLine"/>
    <m/>
    <m/>
    <m/>
    <m/>
    <x v="38"/>
    <x v="3"/>
    <s v="Brazil"/>
    <x v="0"/>
    <n v="0"/>
  </r>
  <r>
    <s v="BASE"/>
    <s v="BaseLine"/>
    <m/>
    <m/>
    <m/>
    <m/>
    <x v="39"/>
    <x v="0"/>
    <s v="Brazil"/>
    <x v="0"/>
    <n v="0"/>
  </r>
  <r>
    <s v="BASE"/>
    <s v="BaseLine"/>
    <m/>
    <m/>
    <m/>
    <m/>
    <x v="39"/>
    <x v="1"/>
    <s v="Brazil"/>
    <x v="0"/>
    <n v="0"/>
  </r>
  <r>
    <s v="BASE"/>
    <s v="BaseLine"/>
    <m/>
    <m/>
    <m/>
    <m/>
    <x v="39"/>
    <x v="2"/>
    <s v="Brazil"/>
    <x v="0"/>
    <n v="0"/>
  </r>
  <r>
    <s v="BASE"/>
    <s v="BaseLine"/>
    <m/>
    <m/>
    <m/>
    <m/>
    <x v="39"/>
    <x v="3"/>
    <s v="Brazil"/>
    <x v="0"/>
    <n v="0"/>
  </r>
  <r>
    <s v="BASE"/>
    <s v="BaseLine"/>
    <s v="PL_Dummy"/>
    <m/>
    <m/>
    <m/>
    <x v="40"/>
    <x v="0"/>
    <s v="Brazil"/>
    <x v="0"/>
    <n v="0"/>
  </r>
  <r>
    <s v="BASE"/>
    <s v="BaseLine"/>
    <s v="PL_Dummy"/>
    <m/>
    <m/>
    <m/>
    <x v="40"/>
    <x v="1"/>
    <s v="Brazil"/>
    <x v="0"/>
    <n v="0"/>
  </r>
  <r>
    <s v="BASE"/>
    <s v="BaseLine"/>
    <s v="PL_Dummy"/>
    <m/>
    <m/>
    <m/>
    <x v="40"/>
    <x v="2"/>
    <s v="Brazil"/>
    <x v="0"/>
    <n v="0"/>
  </r>
  <r>
    <s v="BASE"/>
    <s v="BaseLine"/>
    <s v="PL_Dummy"/>
    <m/>
    <m/>
    <m/>
    <x v="40"/>
    <x v="3"/>
    <s v="Brazil"/>
    <x v="0"/>
    <n v="0"/>
  </r>
  <r>
    <s v="BASE"/>
    <s v="BaseLine"/>
    <m/>
    <m/>
    <m/>
    <m/>
    <x v="41"/>
    <x v="0"/>
    <s v="Brazil"/>
    <x v="0"/>
    <n v="0"/>
  </r>
  <r>
    <s v="BASE"/>
    <s v="BaseLine"/>
    <m/>
    <m/>
    <m/>
    <m/>
    <x v="41"/>
    <x v="1"/>
    <s v="Brazil"/>
    <x v="0"/>
    <n v="0"/>
  </r>
  <r>
    <s v="BASE"/>
    <s v="BaseLine"/>
    <m/>
    <m/>
    <m/>
    <m/>
    <x v="41"/>
    <x v="2"/>
    <s v="Brazil"/>
    <x v="0"/>
    <n v="3591.1581010783102"/>
  </r>
  <r>
    <s v="BASE"/>
    <s v="BaseLine"/>
    <m/>
    <m/>
    <m/>
    <m/>
    <x v="41"/>
    <x v="3"/>
    <s v="Brazil"/>
    <x v="0"/>
    <n v="0"/>
  </r>
  <r>
    <s v="BASE"/>
    <s v="BaseLine"/>
    <m/>
    <m/>
    <m/>
    <m/>
    <x v="42"/>
    <x v="0"/>
    <s v="Brazil"/>
    <x v="0"/>
    <n v="0"/>
  </r>
  <r>
    <s v="BASE"/>
    <s v="BaseLine"/>
    <m/>
    <m/>
    <m/>
    <m/>
    <x v="42"/>
    <x v="1"/>
    <s v="Brazil"/>
    <x v="0"/>
    <n v="0"/>
  </r>
  <r>
    <s v="BASE"/>
    <s v="BaseLine"/>
    <m/>
    <m/>
    <m/>
    <m/>
    <x v="42"/>
    <x v="2"/>
    <s v="Brazil"/>
    <x v="0"/>
    <n v="3367.7581787290501"/>
  </r>
  <r>
    <s v="BASE"/>
    <s v="BaseLine"/>
    <m/>
    <m/>
    <m/>
    <m/>
    <x v="42"/>
    <x v="3"/>
    <s v="Brazil"/>
    <x v="0"/>
    <n v="0"/>
  </r>
  <r>
    <s v="BASE"/>
    <s v="BaseLine"/>
    <m/>
    <m/>
    <m/>
    <m/>
    <x v="43"/>
    <x v="0"/>
    <s v="Brazil"/>
    <x v="0"/>
    <n v="0"/>
  </r>
  <r>
    <s v="BASE"/>
    <s v="BaseLine"/>
    <m/>
    <m/>
    <m/>
    <m/>
    <x v="43"/>
    <x v="1"/>
    <s v="Brazil"/>
    <x v="0"/>
    <n v="0"/>
  </r>
  <r>
    <s v="BASE"/>
    <s v="BaseLine"/>
    <m/>
    <m/>
    <m/>
    <m/>
    <x v="43"/>
    <x v="2"/>
    <s v="Brazil"/>
    <x v="0"/>
    <n v="0"/>
  </r>
  <r>
    <s v="BASE"/>
    <s v="BaseLine"/>
    <m/>
    <m/>
    <m/>
    <m/>
    <x v="43"/>
    <x v="3"/>
    <s v="Brazil"/>
    <x v="0"/>
    <n v="0"/>
  </r>
  <r>
    <s v="INCREMENTAL"/>
    <s v="Media"/>
    <m/>
    <m/>
    <m/>
    <m/>
    <x v="44"/>
    <x v="0"/>
    <s v="Brazil"/>
    <x v="0"/>
    <n v="0"/>
  </r>
  <r>
    <s v="INCREMENTAL"/>
    <s v="Media"/>
    <m/>
    <m/>
    <m/>
    <m/>
    <x v="44"/>
    <x v="1"/>
    <s v="Brazil"/>
    <x v="0"/>
    <n v="0"/>
  </r>
  <r>
    <s v="INCREMENTAL"/>
    <s v="Media"/>
    <m/>
    <m/>
    <m/>
    <m/>
    <x v="44"/>
    <x v="2"/>
    <s v="Brazil"/>
    <x v="0"/>
    <n v="0"/>
  </r>
  <r>
    <s v="INCREMENTAL"/>
    <s v="Media"/>
    <m/>
    <m/>
    <m/>
    <m/>
    <x v="44"/>
    <x v="3"/>
    <s v="Brazil"/>
    <x v="0"/>
    <n v="0"/>
  </r>
  <r>
    <s v="INCREMENTAL"/>
    <s v="Media"/>
    <m/>
    <m/>
    <m/>
    <m/>
    <x v="45"/>
    <x v="0"/>
    <s v="Brazil"/>
    <x v="0"/>
    <n v="0"/>
  </r>
  <r>
    <s v="INCREMENTAL"/>
    <s v="Media"/>
    <m/>
    <m/>
    <m/>
    <m/>
    <x v="45"/>
    <x v="1"/>
    <s v="Brazil"/>
    <x v="0"/>
    <n v="0"/>
  </r>
  <r>
    <s v="INCREMENTAL"/>
    <s v="Media"/>
    <m/>
    <m/>
    <m/>
    <m/>
    <x v="45"/>
    <x v="2"/>
    <s v="Brazil"/>
    <x v="0"/>
    <n v="0"/>
  </r>
  <r>
    <s v="INCREMENTAL"/>
    <s v="Media"/>
    <m/>
    <m/>
    <m/>
    <m/>
    <x v="45"/>
    <x v="3"/>
    <s v="Brazil"/>
    <x v="0"/>
    <n v="0"/>
  </r>
  <r>
    <s v="BASE"/>
    <s v="BaseLine"/>
    <m/>
    <m/>
    <m/>
    <m/>
    <x v="46"/>
    <x v="0"/>
    <s v="Brazil"/>
    <x v="0"/>
    <n v="0"/>
  </r>
  <r>
    <s v="BASE"/>
    <s v="BaseLine"/>
    <m/>
    <m/>
    <m/>
    <m/>
    <x v="46"/>
    <x v="1"/>
    <s v="Brazil"/>
    <x v="0"/>
    <n v="0"/>
  </r>
  <r>
    <s v="BASE"/>
    <s v="BaseLine"/>
    <m/>
    <m/>
    <m/>
    <m/>
    <x v="46"/>
    <x v="2"/>
    <s v="Brazil"/>
    <x v="0"/>
    <n v="0"/>
  </r>
  <r>
    <s v="BASE"/>
    <s v="BaseLine"/>
    <m/>
    <m/>
    <m/>
    <m/>
    <x v="46"/>
    <x v="3"/>
    <s v="Brazil"/>
    <x v="0"/>
    <n v="0"/>
  </r>
  <r>
    <s v="INCREMENTAL"/>
    <s v="Media"/>
    <m/>
    <m/>
    <m/>
    <m/>
    <x v="47"/>
    <x v="0"/>
    <s v="Brazil"/>
    <x v="0"/>
    <n v="0"/>
  </r>
  <r>
    <s v="INCREMENTAL"/>
    <s v="Media"/>
    <m/>
    <m/>
    <m/>
    <m/>
    <x v="47"/>
    <x v="1"/>
    <s v="Brazil"/>
    <x v="0"/>
    <n v="0"/>
  </r>
  <r>
    <s v="INCREMENTAL"/>
    <s v="Media"/>
    <m/>
    <m/>
    <m/>
    <m/>
    <x v="47"/>
    <x v="2"/>
    <s v="Brazil"/>
    <x v="0"/>
    <n v="0"/>
  </r>
  <r>
    <s v="INCREMENTAL"/>
    <s v="Media"/>
    <m/>
    <m/>
    <m/>
    <m/>
    <x v="47"/>
    <x v="3"/>
    <s v="Brazil"/>
    <x v="0"/>
    <n v="0"/>
  </r>
  <r>
    <s v="INCREMENTAL"/>
    <s v="Media"/>
    <m/>
    <m/>
    <m/>
    <m/>
    <x v="48"/>
    <x v="0"/>
    <s v="Brazil"/>
    <x v="0"/>
    <n v="0"/>
  </r>
  <r>
    <s v="INCREMENTAL"/>
    <s v="Media"/>
    <m/>
    <m/>
    <m/>
    <m/>
    <x v="48"/>
    <x v="1"/>
    <s v="Brazil"/>
    <x v="0"/>
    <n v="0"/>
  </r>
  <r>
    <s v="INCREMENTAL"/>
    <s v="Media"/>
    <m/>
    <m/>
    <m/>
    <m/>
    <x v="48"/>
    <x v="2"/>
    <s v="Brazil"/>
    <x v="0"/>
    <n v="0"/>
  </r>
  <r>
    <s v="INCREMENTAL"/>
    <s v="Media"/>
    <m/>
    <m/>
    <m/>
    <m/>
    <x v="48"/>
    <x v="3"/>
    <s v="Brazil"/>
    <x v="0"/>
    <n v="0"/>
  </r>
  <r>
    <s v="INCREMENTAL"/>
    <s v="Media"/>
    <m/>
    <m/>
    <m/>
    <m/>
    <x v="49"/>
    <x v="0"/>
    <s v="Brazil"/>
    <x v="0"/>
    <n v="0"/>
  </r>
  <r>
    <s v="INCREMENTAL"/>
    <s v="Media"/>
    <m/>
    <m/>
    <m/>
    <m/>
    <x v="49"/>
    <x v="1"/>
    <s v="Brazil"/>
    <x v="0"/>
    <n v="0"/>
  </r>
  <r>
    <s v="INCREMENTAL"/>
    <s v="Media"/>
    <m/>
    <m/>
    <m/>
    <m/>
    <x v="49"/>
    <x v="2"/>
    <s v="Brazil"/>
    <x v="0"/>
    <n v="0"/>
  </r>
  <r>
    <s v="INCREMENTAL"/>
    <s v="Media"/>
    <m/>
    <m/>
    <m/>
    <m/>
    <x v="49"/>
    <x v="3"/>
    <s v="Brazil"/>
    <x v="0"/>
    <n v="0"/>
  </r>
  <r>
    <s v="BASE"/>
    <s v="BaseLine"/>
    <m/>
    <m/>
    <m/>
    <m/>
    <x v="50"/>
    <x v="0"/>
    <s v="Brazil"/>
    <x v="0"/>
    <n v="0"/>
  </r>
  <r>
    <s v="BASE"/>
    <s v="BaseLine"/>
    <m/>
    <m/>
    <m/>
    <m/>
    <x v="50"/>
    <x v="1"/>
    <s v="Brazil"/>
    <x v="0"/>
    <n v="0"/>
  </r>
  <r>
    <s v="BASE"/>
    <s v="BaseLine"/>
    <m/>
    <m/>
    <m/>
    <m/>
    <x v="50"/>
    <x v="2"/>
    <s v="Brazil"/>
    <x v="0"/>
    <n v="0"/>
  </r>
  <r>
    <s v="BASE"/>
    <s v="BaseLine"/>
    <m/>
    <m/>
    <m/>
    <m/>
    <x v="50"/>
    <x v="3"/>
    <s v="Brazil"/>
    <x v="0"/>
    <n v="0"/>
  </r>
  <r>
    <s v="BASE"/>
    <s v="BaseLine"/>
    <m/>
    <m/>
    <m/>
    <m/>
    <x v="51"/>
    <x v="0"/>
    <s v="Brazil"/>
    <x v="0"/>
    <n v="0"/>
  </r>
  <r>
    <s v="BASE"/>
    <s v="BaseLine"/>
    <m/>
    <m/>
    <m/>
    <m/>
    <x v="51"/>
    <x v="1"/>
    <s v="Brazil"/>
    <x v="0"/>
    <n v="0"/>
  </r>
  <r>
    <s v="BASE"/>
    <s v="BaseLine"/>
    <m/>
    <m/>
    <m/>
    <m/>
    <x v="51"/>
    <x v="2"/>
    <s v="Brazil"/>
    <x v="0"/>
    <n v="0"/>
  </r>
  <r>
    <s v="BASE"/>
    <s v="BaseLine"/>
    <m/>
    <m/>
    <m/>
    <m/>
    <x v="51"/>
    <x v="3"/>
    <s v="Brazil"/>
    <x v="0"/>
    <n v="0"/>
  </r>
  <r>
    <s v="INCREMENTAL"/>
    <s v="Media"/>
    <m/>
    <m/>
    <m/>
    <m/>
    <x v="52"/>
    <x v="0"/>
    <s v="Brazil"/>
    <x v="0"/>
    <n v="0"/>
  </r>
  <r>
    <s v="INCREMENTAL"/>
    <s v="Media"/>
    <m/>
    <m/>
    <m/>
    <m/>
    <x v="52"/>
    <x v="1"/>
    <s v="Brazil"/>
    <x v="0"/>
    <n v="0"/>
  </r>
  <r>
    <s v="INCREMENTAL"/>
    <s v="Media"/>
    <m/>
    <m/>
    <m/>
    <m/>
    <x v="52"/>
    <x v="2"/>
    <s v="Brazil"/>
    <x v="0"/>
    <n v="0"/>
  </r>
  <r>
    <s v="INCREMENTAL"/>
    <s v="Media"/>
    <m/>
    <m/>
    <m/>
    <m/>
    <x v="52"/>
    <x v="3"/>
    <s v="Brazil"/>
    <x v="0"/>
    <n v="0"/>
  </r>
  <r>
    <s v="BASE"/>
    <s v="BaseLine"/>
    <m/>
    <m/>
    <m/>
    <m/>
    <x v="53"/>
    <x v="0"/>
    <s v="Brazil"/>
    <x v="0"/>
    <n v="-240.516489519375"/>
  </r>
  <r>
    <s v="BASE"/>
    <s v="BaseLine"/>
    <m/>
    <m/>
    <m/>
    <m/>
    <x v="53"/>
    <x v="1"/>
    <s v="Brazil"/>
    <x v="0"/>
    <n v="-176.131521205192"/>
  </r>
  <r>
    <s v="BASE"/>
    <s v="BaseLine"/>
    <m/>
    <m/>
    <m/>
    <m/>
    <x v="53"/>
    <x v="2"/>
    <s v="Brazil"/>
    <x v="0"/>
    <n v="-328.65450512630002"/>
  </r>
  <r>
    <s v="BASE"/>
    <s v="BaseLine"/>
    <m/>
    <m/>
    <m/>
    <m/>
    <x v="53"/>
    <x v="3"/>
    <s v="Brazil"/>
    <x v="0"/>
    <n v="-173.98094001112099"/>
  </r>
  <r>
    <s v="BASE"/>
    <s v="BaseLine"/>
    <m/>
    <m/>
    <m/>
    <m/>
    <x v="54"/>
    <x v="0"/>
    <s v="Brazil"/>
    <x v="0"/>
    <n v="-404.04901512560002"/>
  </r>
  <r>
    <s v="BASE"/>
    <s v="BaseLine"/>
    <m/>
    <m/>
    <m/>
    <m/>
    <x v="54"/>
    <x v="1"/>
    <s v="Brazil"/>
    <x v="0"/>
    <n v="-2016.7676380348501"/>
  </r>
  <r>
    <s v="BASE"/>
    <s v="BaseLine"/>
    <m/>
    <m/>
    <m/>
    <m/>
    <x v="54"/>
    <x v="2"/>
    <s v="Brazil"/>
    <x v="0"/>
    <n v="-2188.85608516906"/>
  </r>
  <r>
    <s v="BASE"/>
    <s v="BaseLine"/>
    <m/>
    <m/>
    <m/>
    <m/>
    <x v="54"/>
    <x v="3"/>
    <s v="Brazil"/>
    <x v="0"/>
    <n v="-390.18640613565901"/>
  </r>
  <r>
    <s v="INCREMENTAL"/>
    <s v="Media"/>
    <m/>
    <m/>
    <m/>
    <m/>
    <x v="0"/>
    <x v="0"/>
    <s v="Brazil"/>
    <x v="1"/>
    <n v="0"/>
  </r>
  <r>
    <s v="INCREMENTAL"/>
    <s v="Media"/>
    <m/>
    <m/>
    <m/>
    <m/>
    <x v="0"/>
    <x v="1"/>
    <s v="Brazil"/>
    <x v="1"/>
    <n v="0"/>
  </r>
  <r>
    <s v="INCREMENTAL"/>
    <s v="Media"/>
    <m/>
    <m/>
    <m/>
    <m/>
    <x v="0"/>
    <x v="2"/>
    <s v="Brazil"/>
    <x v="1"/>
    <n v="0"/>
  </r>
  <r>
    <s v="INCREMENTAL"/>
    <s v="Media"/>
    <m/>
    <m/>
    <m/>
    <m/>
    <x v="0"/>
    <x v="3"/>
    <s v="Brazil"/>
    <x v="1"/>
    <n v="0"/>
  </r>
  <r>
    <s v="INCREMENTAL"/>
    <s v="Media"/>
    <m/>
    <m/>
    <m/>
    <m/>
    <x v="1"/>
    <x v="0"/>
    <s v="Brazil"/>
    <x v="1"/>
    <n v="0"/>
  </r>
  <r>
    <s v="INCREMENTAL"/>
    <s v="Media"/>
    <m/>
    <m/>
    <m/>
    <m/>
    <x v="1"/>
    <x v="1"/>
    <s v="Brazil"/>
    <x v="1"/>
    <n v="0"/>
  </r>
  <r>
    <s v="INCREMENTAL"/>
    <s v="Media"/>
    <m/>
    <m/>
    <m/>
    <m/>
    <x v="1"/>
    <x v="2"/>
    <s v="Brazil"/>
    <x v="1"/>
    <n v="0"/>
  </r>
  <r>
    <s v="INCREMENTAL"/>
    <s v="Media"/>
    <m/>
    <m/>
    <m/>
    <m/>
    <x v="1"/>
    <x v="3"/>
    <s v="Brazil"/>
    <x v="1"/>
    <n v="0"/>
  </r>
  <r>
    <s v="INCREMENTAL"/>
    <s v="Media"/>
    <m/>
    <m/>
    <m/>
    <m/>
    <x v="2"/>
    <x v="0"/>
    <s v="Brazil"/>
    <x v="1"/>
    <n v="0"/>
  </r>
  <r>
    <s v="INCREMENTAL"/>
    <s v="Media"/>
    <m/>
    <m/>
    <m/>
    <m/>
    <x v="2"/>
    <x v="1"/>
    <s v="Brazil"/>
    <x v="1"/>
    <n v="0"/>
  </r>
  <r>
    <s v="INCREMENTAL"/>
    <s v="Media"/>
    <m/>
    <m/>
    <m/>
    <m/>
    <x v="2"/>
    <x v="2"/>
    <s v="Brazil"/>
    <x v="1"/>
    <n v="0"/>
  </r>
  <r>
    <s v="INCREMENTAL"/>
    <s v="Media"/>
    <m/>
    <m/>
    <m/>
    <m/>
    <x v="2"/>
    <x v="3"/>
    <s v="Brazil"/>
    <x v="1"/>
    <n v="0"/>
  </r>
  <r>
    <s v="BASE"/>
    <s v="BaseLine"/>
    <m/>
    <m/>
    <m/>
    <m/>
    <x v="3"/>
    <x v="0"/>
    <s v="Brazil"/>
    <x v="1"/>
    <n v="0"/>
  </r>
  <r>
    <s v="BASE"/>
    <s v="BaseLine"/>
    <m/>
    <m/>
    <m/>
    <m/>
    <x v="3"/>
    <x v="1"/>
    <s v="Brazil"/>
    <x v="1"/>
    <n v="0"/>
  </r>
  <r>
    <s v="BASE"/>
    <s v="BaseLine"/>
    <m/>
    <m/>
    <m/>
    <m/>
    <x v="3"/>
    <x v="2"/>
    <s v="Brazil"/>
    <x v="1"/>
    <n v="0"/>
  </r>
  <r>
    <s v="BASE"/>
    <s v="BaseLine"/>
    <m/>
    <m/>
    <m/>
    <m/>
    <x v="3"/>
    <x v="3"/>
    <s v="Brazil"/>
    <x v="1"/>
    <n v="0"/>
  </r>
  <r>
    <s v="BASE"/>
    <s v="BaseLine"/>
    <m/>
    <m/>
    <m/>
    <m/>
    <x v="4"/>
    <x v="0"/>
    <s v="Brazil"/>
    <x v="1"/>
    <n v="0"/>
  </r>
  <r>
    <s v="BASE"/>
    <s v="BaseLine"/>
    <m/>
    <m/>
    <m/>
    <m/>
    <x v="4"/>
    <x v="1"/>
    <s v="Brazil"/>
    <x v="1"/>
    <n v="0"/>
  </r>
  <r>
    <s v="BASE"/>
    <s v="BaseLine"/>
    <m/>
    <m/>
    <m/>
    <m/>
    <x v="4"/>
    <x v="2"/>
    <s v="Brazil"/>
    <x v="1"/>
    <n v="0"/>
  </r>
  <r>
    <s v="BASE"/>
    <s v="BaseLine"/>
    <m/>
    <m/>
    <m/>
    <m/>
    <x v="4"/>
    <x v="3"/>
    <s v="Brazil"/>
    <x v="1"/>
    <n v="0"/>
  </r>
  <r>
    <s v="BASE"/>
    <s v="BaseLine"/>
    <m/>
    <m/>
    <m/>
    <m/>
    <x v="5"/>
    <x v="0"/>
    <s v="Brazil"/>
    <x v="1"/>
    <n v="0"/>
  </r>
  <r>
    <s v="BASE"/>
    <s v="BaseLine"/>
    <m/>
    <m/>
    <m/>
    <m/>
    <x v="5"/>
    <x v="1"/>
    <s v="Brazil"/>
    <x v="1"/>
    <n v="0"/>
  </r>
  <r>
    <s v="BASE"/>
    <s v="BaseLine"/>
    <m/>
    <m/>
    <m/>
    <m/>
    <x v="5"/>
    <x v="2"/>
    <s v="Brazil"/>
    <x v="1"/>
    <n v="0"/>
  </r>
  <r>
    <s v="BASE"/>
    <s v="BaseLine"/>
    <m/>
    <m/>
    <m/>
    <m/>
    <x v="5"/>
    <x v="3"/>
    <s v="Brazil"/>
    <x v="1"/>
    <n v="0"/>
  </r>
  <r>
    <s v="BASE"/>
    <s v="BaseLine"/>
    <m/>
    <m/>
    <m/>
    <m/>
    <x v="6"/>
    <x v="0"/>
    <s v="Brazil"/>
    <x v="1"/>
    <n v="0"/>
  </r>
  <r>
    <s v="BASE"/>
    <s v="BaseLine"/>
    <m/>
    <m/>
    <m/>
    <m/>
    <x v="6"/>
    <x v="1"/>
    <s v="Brazil"/>
    <x v="1"/>
    <n v="0"/>
  </r>
  <r>
    <s v="BASE"/>
    <s v="BaseLine"/>
    <m/>
    <m/>
    <m/>
    <m/>
    <x v="6"/>
    <x v="2"/>
    <s v="Brazil"/>
    <x v="1"/>
    <n v="0"/>
  </r>
  <r>
    <s v="BASE"/>
    <s v="BaseLine"/>
    <m/>
    <m/>
    <m/>
    <m/>
    <x v="6"/>
    <x v="3"/>
    <s v="Brazil"/>
    <x v="1"/>
    <n v="0"/>
  </r>
  <r>
    <s v="BASE"/>
    <s v="BaseLine"/>
    <m/>
    <m/>
    <m/>
    <m/>
    <x v="7"/>
    <x v="0"/>
    <s v="Brazil"/>
    <x v="1"/>
    <n v="0"/>
  </r>
  <r>
    <s v="BASE"/>
    <s v="BaseLine"/>
    <m/>
    <m/>
    <m/>
    <m/>
    <x v="7"/>
    <x v="1"/>
    <s v="Brazil"/>
    <x v="1"/>
    <n v="0"/>
  </r>
  <r>
    <s v="BASE"/>
    <s v="BaseLine"/>
    <m/>
    <m/>
    <m/>
    <m/>
    <x v="7"/>
    <x v="2"/>
    <s v="Brazil"/>
    <x v="1"/>
    <n v="0"/>
  </r>
  <r>
    <s v="BASE"/>
    <s v="BaseLine"/>
    <m/>
    <m/>
    <m/>
    <m/>
    <x v="7"/>
    <x v="3"/>
    <s v="Brazil"/>
    <x v="1"/>
    <n v="0"/>
  </r>
  <r>
    <s v="BASE"/>
    <s v="BaseLine"/>
    <m/>
    <m/>
    <m/>
    <m/>
    <x v="8"/>
    <x v="0"/>
    <s v="Brazil"/>
    <x v="1"/>
    <n v="68.2313152741567"/>
  </r>
  <r>
    <s v="BASE"/>
    <s v="BaseLine"/>
    <m/>
    <m/>
    <m/>
    <m/>
    <x v="8"/>
    <x v="1"/>
    <s v="Brazil"/>
    <x v="1"/>
    <n v="0"/>
  </r>
  <r>
    <s v="BASE"/>
    <s v="BaseLine"/>
    <m/>
    <m/>
    <m/>
    <m/>
    <x v="8"/>
    <x v="2"/>
    <s v="Brazil"/>
    <x v="1"/>
    <n v="0"/>
  </r>
  <r>
    <s v="BASE"/>
    <s v="BaseLine"/>
    <m/>
    <m/>
    <m/>
    <m/>
    <x v="8"/>
    <x v="3"/>
    <s v="Brazil"/>
    <x v="1"/>
    <n v="0"/>
  </r>
  <r>
    <s v="INCREMENTAL"/>
    <s v="Media"/>
    <m/>
    <m/>
    <m/>
    <m/>
    <x v="9"/>
    <x v="0"/>
    <s v="Brazil"/>
    <x v="1"/>
    <n v="0"/>
  </r>
  <r>
    <s v="INCREMENTAL"/>
    <s v="Media"/>
    <m/>
    <m/>
    <m/>
    <m/>
    <x v="9"/>
    <x v="1"/>
    <s v="Brazil"/>
    <x v="1"/>
    <n v="0"/>
  </r>
  <r>
    <s v="INCREMENTAL"/>
    <s v="Media"/>
    <m/>
    <m/>
    <m/>
    <m/>
    <x v="9"/>
    <x v="2"/>
    <s v="Brazil"/>
    <x v="1"/>
    <n v="0"/>
  </r>
  <r>
    <s v="INCREMENTAL"/>
    <s v="Media"/>
    <m/>
    <m/>
    <m/>
    <m/>
    <x v="9"/>
    <x v="3"/>
    <s v="Brazil"/>
    <x v="1"/>
    <n v="0"/>
  </r>
  <r>
    <s v="BASE"/>
    <s v="Price"/>
    <m/>
    <m/>
    <m/>
    <m/>
    <x v="10"/>
    <x v="0"/>
    <s v="Brazil"/>
    <x v="1"/>
    <n v="-971.43026418831096"/>
  </r>
  <r>
    <s v="BASE"/>
    <s v="Price"/>
    <m/>
    <m/>
    <m/>
    <m/>
    <x v="10"/>
    <x v="1"/>
    <s v="Brazil"/>
    <x v="1"/>
    <n v="0"/>
  </r>
  <r>
    <s v="BASE"/>
    <s v="Price"/>
    <m/>
    <m/>
    <m/>
    <m/>
    <x v="10"/>
    <x v="2"/>
    <s v="Brazil"/>
    <x v="1"/>
    <n v="0"/>
  </r>
  <r>
    <s v="BASE"/>
    <s v="Price"/>
    <m/>
    <m/>
    <m/>
    <m/>
    <x v="10"/>
    <x v="3"/>
    <s v="Brazil"/>
    <x v="1"/>
    <n v="0"/>
  </r>
  <r>
    <s v="BASE"/>
    <s v="Price"/>
    <m/>
    <m/>
    <m/>
    <m/>
    <x v="11"/>
    <x v="0"/>
    <s v="Brazil"/>
    <x v="1"/>
    <n v="0"/>
  </r>
  <r>
    <s v="BASE"/>
    <s v="Price"/>
    <m/>
    <m/>
    <m/>
    <m/>
    <x v="11"/>
    <x v="1"/>
    <s v="Brazil"/>
    <x v="1"/>
    <n v="0"/>
  </r>
  <r>
    <s v="BASE"/>
    <s v="Price"/>
    <m/>
    <m/>
    <m/>
    <m/>
    <x v="11"/>
    <x v="2"/>
    <s v="Brazil"/>
    <x v="1"/>
    <n v="0"/>
  </r>
  <r>
    <s v="BASE"/>
    <s v="Price"/>
    <m/>
    <m/>
    <m/>
    <m/>
    <x v="11"/>
    <x v="3"/>
    <s v="Brazil"/>
    <x v="1"/>
    <n v="0"/>
  </r>
  <r>
    <s v="BASE"/>
    <s v="BaseLine"/>
    <m/>
    <m/>
    <m/>
    <m/>
    <x v="12"/>
    <x v="0"/>
    <s v="Brazil"/>
    <x v="1"/>
    <n v="459.42898326125299"/>
  </r>
  <r>
    <s v="BASE"/>
    <s v="BaseLine"/>
    <m/>
    <m/>
    <m/>
    <m/>
    <x v="12"/>
    <x v="1"/>
    <s v="Brazil"/>
    <x v="1"/>
    <n v="828.23919460895399"/>
  </r>
  <r>
    <s v="BASE"/>
    <s v="BaseLine"/>
    <m/>
    <m/>
    <m/>
    <m/>
    <x v="12"/>
    <x v="2"/>
    <s v="Brazil"/>
    <x v="1"/>
    <n v="1015.37911586134"/>
  </r>
  <r>
    <s v="BASE"/>
    <s v="BaseLine"/>
    <m/>
    <m/>
    <m/>
    <m/>
    <x v="12"/>
    <x v="3"/>
    <s v="Brazil"/>
    <x v="1"/>
    <n v="26.893425809735501"/>
  </r>
  <r>
    <s v="INCREMENTAL"/>
    <s v="Media"/>
    <m/>
    <m/>
    <m/>
    <m/>
    <x v="13"/>
    <x v="0"/>
    <s v="Brazil"/>
    <x v="1"/>
    <n v="88.127260309946394"/>
  </r>
  <r>
    <s v="INCREMENTAL"/>
    <s v="Media"/>
    <m/>
    <m/>
    <m/>
    <m/>
    <x v="13"/>
    <x v="1"/>
    <s v="Brazil"/>
    <x v="1"/>
    <n v="109.17203300968001"/>
  </r>
  <r>
    <s v="INCREMENTAL"/>
    <s v="Media"/>
    <m/>
    <m/>
    <m/>
    <m/>
    <x v="13"/>
    <x v="2"/>
    <s v="Brazil"/>
    <x v="1"/>
    <n v="97.036169061053798"/>
  </r>
  <r>
    <s v="INCREMENTAL"/>
    <s v="Media"/>
    <m/>
    <m/>
    <m/>
    <m/>
    <x v="13"/>
    <x v="3"/>
    <s v="Brazil"/>
    <x v="1"/>
    <n v="0"/>
  </r>
  <r>
    <s v="INCREMENTAL"/>
    <s v="Media"/>
    <m/>
    <m/>
    <m/>
    <m/>
    <x v="14"/>
    <x v="0"/>
    <s v="Brazil"/>
    <x v="1"/>
    <n v="0"/>
  </r>
  <r>
    <s v="INCREMENTAL"/>
    <s v="Media"/>
    <m/>
    <m/>
    <m/>
    <m/>
    <x v="14"/>
    <x v="1"/>
    <s v="Brazil"/>
    <x v="1"/>
    <n v="0"/>
  </r>
  <r>
    <s v="INCREMENTAL"/>
    <s v="Media"/>
    <m/>
    <m/>
    <m/>
    <m/>
    <x v="14"/>
    <x v="2"/>
    <s v="Brazil"/>
    <x v="1"/>
    <n v="0"/>
  </r>
  <r>
    <s v="INCREMENTAL"/>
    <s v="Media"/>
    <m/>
    <m/>
    <m/>
    <m/>
    <x v="14"/>
    <x v="3"/>
    <s v="Brazil"/>
    <x v="1"/>
    <n v="0"/>
  </r>
  <r>
    <s v="INCREMENTAL"/>
    <s v="Media"/>
    <m/>
    <m/>
    <m/>
    <m/>
    <x v="15"/>
    <x v="0"/>
    <s v="Brazil"/>
    <x v="1"/>
    <n v="1.3212393955978701"/>
  </r>
  <r>
    <s v="INCREMENTAL"/>
    <s v="Media"/>
    <m/>
    <m/>
    <m/>
    <m/>
    <x v="15"/>
    <x v="1"/>
    <s v="Brazil"/>
    <x v="1"/>
    <n v="1.2226797717735001"/>
  </r>
  <r>
    <s v="INCREMENTAL"/>
    <s v="Media"/>
    <m/>
    <m/>
    <m/>
    <m/>
    <x v="15"/>
    <x v="2"/>
    <s v="Brazil"/>
    <x v="1"/>
    <n v="0.83409156249812499"/>
  </r>
  <r>
    <s v="INCREMENTAL"/>
    <s v="Media"/>
    <m/>
    <m/>
    <m/>
    <m/>
    <x v="15"/>
    <x v="3"/>
    <s v="Brazil"/>
    <x v="1"/>
    <n v="0"/>
  </r>
  <r>
    <s v="INCREMENTAL"/>
    <s v="Media"/>
    <m/>
    <m/>
    <m/>
    <m/>
    <x v="16"/>
    <x v="0"/>
    <s v="Brazil"/>
    <x v="1"/>
    <n v="0"/>
  </r>
  <r>
    <s v="INCREMENTAL"/>
    <s v="Media"/>
    <m/>
    <m/>
    <m/>
    <m/>
    <x v="16"/>
    <x v="1"/>
    <s v="Brazil"/>
    <x v="1"/>
    <n v="0"/>
  </r>
  <r>
    <s v="INCREMENTAL"/>
    <s v="Media"/>
    <m/>
    <m/>
    <m/>
    <m/>
    <x v="16"/>
    <x v="2"/>
    <s v="Brazil"/>
    <x v="1"/>
    <n v="0"/>
  </r>
  <r>
    <s v="INCREMENTAL"/>
    <s v="Media"/>
    <m/>
    <m/>
    <m/>
    <m/>
    <x v="16"/>
    <x v="3"/>
    <s v="Brazil"/>
    <x v="1"/>
    <n v="0"/>
  </r>
  <r>
    <s v="INCREMENTAL"/>
    <s v="Media"/>
    <m/>
    <m/>
    <m/>
    <m/>
    <x v="17"/>
    <x v="0"/>
    <s v="Brazil"/>
    <x v="1"/>
    <n v="0"/>
  </r>
  <r>
    <s v="INCREMENTAL"/>
    <s v="Media"/>
    <m/>
    <m/>
    <m/>
    <m/>
    <x v="17"/>
    <x v="1"/>
    <s v="Brazil"/>
    <x v="1"/>
    <n v="0"/>
  </r>
  <r>
    <s v="INCREMENTAL"/>
    <s v="Media"/>
    <m/>
    <m/>
    <m/>
    <m/>
    <x v="17"/>
    <x v="2"/>
    <s v="Brazil"/>
    <x v="1"/>
    <n v="0"/>
  </r>
  <r>
    <s v="INCREMENTAL"/>
    <s v="Media"/>
    <m/>
    <m/>
    <m/>
    <m/>
    <x v="17"/>
    <x v="3"/>
    <s v="Brazil"/>
    <x v="1"/>
    <n v="0"/>
  </r>
  <r>
    <s v="INCREMENTAL"/>
    <s v="Media"/>
    <m/>
    <m/>
    <m/>
    <m/>
    <x v="18"/>
    <x v="0"/>
    <s v="Brazil"/>
    <x v="1"/>
    <n v="0"/>
  </r>
  <r>
    <s v="INCREMENTAL"/>
    <s v="Media"/>
    <m/>
    <m/>
    <m/>
    <m/>
    <x v="18"/>
    <x v="1"/>
    <s v="Brazil"/>
    <x v="1"/>
    <n v="0"/>
  </r>
  <r>
    <s v="INCREMENTAL"/>
    <s v="Media"/>
    <m/>
    <m/>
    <m/>
    <m/>
    <x v="18"/>
    <x v="2"/>
    <s v="Brazil"/>
    <x v="1"/>
    <n v="0"/>
  </r>
  <r>
    <s v="INCREMENTAL"/>
    <s v="Media"/>
    <m/>
    <m/>
    <m/>
    <m/>
    <x v="18"/>
    <x v="3"/>
    <s v="Brazil"/>
    <x v="1"/>
    <n v="0"/>
  </r>
  <r>
    <s v="INCREMENTAL"/>
    <s v="Media"/>
    <m/>
    <m/>
    <m/>
    <m/>
    <x v="19"/>
    <x v="0"/>
    <s v="Brazil"/>
    <x v="1"/>
    <n v="13.656202539646801"/>
  </r>
  <r>
    <s v="INCREMENTAL"/>
    <s v="Media"/>
    <m/>
    <m/>
    <m/>
    <m/>
    <x v="19"/>
    <x v="1"/>
    <s v="Brazil"/>
    <x v="1"/>
    <n v="15.5287943838198"/>
  </r>
  <r>
    <s v="INCREMENTAL"/>
    <s v="Media"/>
    <m/>
    <m/>
    <m/>
    <m/>
    <x v="19"/>
    <x v="2"/>
    <s v="Brazil"/>
    <x v="1"/>
    <n v="14.643381551457299"/>
  </r>
  <r>
    <s v="INCREMENTAL"/>
    <s v="Media"/>
    <m/>
    <m/>
    <m/>
    <m/>
    <x v="19"/>
    <x v="3"/>
    <s v="Brazil"/>
    <x v="1"/>
    <n v="0"/>
  </r>
  <r>
    <s v="INCREMENTAL"/>
    <s v="Media"/>
    <m/>
    <m/>
    <m/>
    <m/>
    <x v="20"/>
    <x v="0"/>
    <s v="Brazil"/>
    <x v="1"/>
    <n v="0"/>
  </r>
  <r>
    <s v="INCREMENTAL"/>
    <s v="Media"/>
    <m/>
    <m/>
    <m/>
    <m/>
    <x v="20"/>
    <x v="1"/>
    <s v="Brazil"/>
    <x v="1"/>
    <n v="0"/>
  </r>
  <r>
    <s v="INCREMENTAL"/>
    <s v="Media"/>
    <m/>
    <m/>
    <m/>
    <m/>
    <x v="20"/>
    <x v="2"/>
    <s v="Brazil"/>
    <x v="1"/>
    <n v="0"/>
  </r>
  <r>
    <s v="INCREMENTAL"/>
    <s v="Media"/>
    <m/>
    <m/>
    <m/>
    <m/>
    <x v="20"/>
    <x v="3"/>
    <s v="Brazil"/>
    <x v="1"/>
    <n v="0"/>
  </r>
  <r>
    <s v="INCREMENTAL"/>
    <s v="Media"/>
    <m/>
    <m/>
    <m/>
    <m/>
    <x v="21"/>
    <x v="0"/>
    <s v="Brazil"/>
    <x v="1"/>
    <n v="0"/>
  </r>
  <r>
    <s v="INCREMENTAL"/>
    <s v="Media"/>
    <m/>
    <m/>
    <m/>
    <m/>
    <x v="21"/>
    <x v="1"/>
    <s v="Brazil"/>
    <x v="1"/>
    <n v="0"/>
  </r>
  <r>
    <s v="INCREMENTAL"/>
    <s v="Media"/>
    <m/>
    <m/>
    <m/>
    <m/>
    <x v="21"/>
    <x v="2"/>
    <s v="Brazil"/>
    <x v="1"/>
    <n v="0"/>
  </r>
  <r>
    <s v="INCREMENTAL"/>
    <s v="Media"/>
    <m/>
    <m/>
    <m/>
    <m/>
    <x v="21"/>
    <x v="3"/>
    <s v="Brazil"/>
    <x v="1"/>
    <n v="0"/>
  </r>
  <r>
    <s v="INCREMENTAL"/>
    <s v="Media"/>
    <m/>
    <m/>
    <m/>
    <m/>
    <x v="22"/>
    <x v="0"/>
    <s v="Brazil"/>
    <x v="1"/>
    <n v="0"/>
  </r>
  <r>
    <s v="INCREMENTAL"/>
    <s v="Media"/>
    <m/>
    <m/>
    <m/>
    <m/>
    <x v="22"/>
    <x v="1"/>
    <s v="Brazil"/>
    <x v="1"/>
    <n v="0"/>
  </r>
  <r>
    <s v="INCREMENTAL"/>
    <s v="Media"/>
    <m/>
    <m/>
    <m/>
    <m/>
    <x v="22"/>
    <x v="2"/>
    <s v="Brazil"/>
    <x v="1"/>
    <n v="0"/>
  </r>
  <r>
    <s v="INCREMENTAL"/>
    <s v="Media"/>
    <m/>
    <m/>
    <m/>
    <m/>
    <x v="22"/>
    <x v="3"/>
    <s v="Brazil"/>
    <x v="1"/>
    <n v="0"/>
  </r>
  <r>
    <s v="INCREMENTAL"/>
    <s v="Media"/>
    <m/>
    <m/>
    <m/>
    <m/>
    <x v="23"/>
    <x v="0"/>
    <s v="Brazil"/>
    <x v="1"/>
    <n v="0"/>
  </r>
  <r>
    <s v="INCREMENTAL"/>
    <s v="Media"/>
    <m/>
    <m/>
    <m/>
    <m/>
    <x v="23"/>
    <x v="1"/>
    <s v="Brazil"/>
    <x v="1"/>
    <n v="0"/>
  </r>
  <r>
    <s v="INCREMENTAL"/>
    <s v="Media"/>
    <m/>
    <m/>
    <m/>
    <m/>
    <x v="23"/>
    <x v="2"/>
    <s v="Brazil"/>
    <x v="1"/>
    <n v="0"/>
  </r>
  <r>
    <s v="INCREMENTAL"/>
    <s v="Media"/>
    <m/>
    <m/>
    <m/>
    <m/>
    <x v="23"/>
    <x v="3"/>
    <s v="Brazil"/>
    <x v="1"/>
    <n v="0"/>
  </r>
  <r>
    <s v="INCREMENTAL"/>
    <s v="Media"/>
    <m/>
    <m/>
    <m/>
    <m/>
    <x v="24"/>
    <x v="0"/>
    <s v="Brazil"/>
    <x v="1"/>
    <n v="0"/>
  </r>
  <r>
    <s v="INCREMENTAL"/>
    <s v="Media"/>
    <m/>
    <m/>
    <m/>
    <m/>
    <x v="24"/>
    <x v="1"/>
    <s v="Brazil"/>
    <x v="1"/>
    <n v="6.5729239709376205E-2"/>
  </r>
  <r>
    <s v="INCREMENTAL"/>
    <s v="Media"/>
    <m/>
    <m/>
    <m/>
    <m/>
    <x v="24"/>
    <x v="2"/>
    <s v="Brazil"/>
    <x v="1"/>
    <n v="0"/>
  </r>
  <r>
    <s v="INCREMENTAL"/>
    <s v="Media"/>
    <m/>
    <m/>
    <m/>
    <m/>
    <x v="24"/>
    <x v="3"/>
    <s v="Brazil"/>
    <x v="1"/>
    <n v="0"/>
  </r>
  <r>
    <s v="BASE"/>
    <s v="BaseLine"/>
    <m/>
    <m/>
    <m/>
    <m/>
    <x v="25"/>
    <x v="0"/>
    <s v="Brazil"/>
    <x v="1"/>
    <n v="0"/>
  </r>
  <r>
    <s v="BASE"/>
    <s v="BaseLine"/>
    <m/>
    <m/>
    <m/>
    <m/>
    <x v="25"/>
    <x v="1"/>
    <s v="Brazil"/>
    <x v="1"/>
    <n v="329.85166210174401"/>
  </r>
  <r>
    <s v="BASE"/>
    <s v="BaseLine"/>
    <m/>
    <m/>
    <m/>
    <m/>
    <x v="25"/>
    <x v="2"/>
    <s v="Brazil"/>
    <x v="1"/>
    <n v="0"/>
  </r>
  <r>
    <s v="BASE"/>
    <s v="BaseLine"/>
    <m/>
    <m/>
    <m/>
    <m/>
    <x v="25"/>
    <x v="3"/>
    <s v="Brazil"/>
    <x v="1"/>
    <n v="0"/>
  </r>
  <r>
    <s v="BASE"/>
    <s v="BaseLine"/>
    <m/>
    <m/>
    <m/>
    <m/>
    <x v="26"/>
    <x v="0"/>
    <s v="Brazil"/>
    <x v="1"/>
    <n v="0"/>
  </r>
  <r>
    <s v="BASE"/>
    <s v="BaseLine"/>
    <m/>
    <m/>
    <m/>
    <m/>
    <x v="26"/>
    <x v="1"/>
    <s v="Brazil"/>
    <x v="1"/>
    <n v="0"/>
  </r>
  <r>
    <s v="BASE"/>
    <s v="BaseLine"/>
    <m/>
    <m/>
    <m/>
    <m/>
    <x v="26"/>
    <x v="2"/>
    <s v="Brazil"/>
    <x v="1"/>
    <n v="0"/>
  </r>
  <r>
    <s v="BASE"/>
    <s v="BaseLine"/>
    <m/>
    <m/>
    <m/>
    <m/>
    <x v="26"/>
    <x v="3"/>
    <s v="Brazil"/>
    <x v="1"/>
    <n v="0"/>
  </r>
  <r>
    <s v="INCREMENTAL"/>
    <s v="Media"/>
    <m/>
    <m/>
    <m/>
    <m/>
    <x v="27"/>
    <x v="0"/>
    <s v="Brazil"/>
    <x v="1"/>
    <n v="0"/>
  </r>
  <r>
    <s v="INCREMENTAL"/>
    <s v="Media"/>
    <m/>
    <m/>
    <m/>
    <m/>
    <x v="27"/>
    <x v="1"/>
    <s v="Brazil"/>
    <x v="1"/>
    <n v="0"/>
  </r>
  <r>
    <s v="INCREMENTAL"/>
    <s v="Media"/>
    <m/>
    <m/>
    <m/>
    <m/>
    <x v="27"/>
    <x v="2"/>
    <s v="Brazil"/>
    <x v="1"/>
    <n v="0"/>
  </r>
  <r>
    <s v="INCREMENTAL"/>
    <s v="Media"/>
    <m/>
    <m/>
    <m/>
    <m/>
    <x v="27"/>
    <x v="3"/>
    <s v="Brazil"/>
    <x v="1"/>
    <n v="0"/>
  </r>
  <r>
    <s v="INCREMENTAL"/>
    <s v="Media"/>
    <m/>
    <m/>
    <m/>
    <m/>
    <x v="28"/>
    <x v="0"/>
    <s v="Brazil"/>
    <x v="1"/>
    <n v="0"/>
  </r>
  <r>
    <s v="INCREMENTAL"/>
    <s v="Media"/>
    <m/>
    <m/>
    <m/>
    <m/>
    <x v="28"/>
    <x v="1"/>
    <s v="Brazil"/>
    <x v="1"/>
    <n v="0"/>
  </r>
  <r>
    <s v="INCREMENTAL"/>
    <s v="Media"/>
    <m/>
    <m/>
    <m/>
    <m/>
    <x v="28"/>
    <x v="2"/>
    <s v="Brazil"/>
    <x v="1"/>
    <n v="0"/>
  </r>
  <r>
    <s v="INCREMENTAL"/>
    <s v="Media"/>
    <m/>
    <m/>
    <m/>
    <m/>
    <x v="28"/>
    <x v="3"/>
    <s v="Brazil"/>
    <x v="1"/>
    <n v="0"/>
  </r>
  <r>
    <s v="BASE"/>
    <s v="BaseLine"/>
    <m/>
    <m/>
    <m/>
    <m/>
    <x v="29"/>
    <x v="0"/>
    <s v="Brazil"/>
    <x v="1"/>
    <n v="0"/>
  </r>
  <r>
    <s v="BASE"/>
    <s v="BaseLine"/>
    <m/>
    <m/>
    <m/>
    <m/>
    <x v="29"/>
    <x v="1"/>
    <s v="Brazil"/>
    <x v="1"/>
    <n v="437.94733730011802"/>
  </r>
  <r>
    <s v="BASE"/>
    <s v="BaseLine"/>
    <m/>
    <m/>
    <m/>
    <m/>
    <x v="29"/>
    <x v="2"/>
    <s v="Brazil"/>
    <x v="1"/>
    <n v="0"/>
  </r>
  <r>
    <s v="BASE"/>
    <s v="BaseLine"/>
    <m/>
    <m/>
    <m/>
    <m/>
    <x v="29"/>
    <x v="3"/>
    <s v="Brazil"/>
    <x v="1"/>
    <n v="0"/>
  </r>
  <r>
    <s v="BASE"/>
    <s v="BaseLine"/>
    <m/>
    <m/>
    <m/>
    <m/>
    <x v="30"/>
    <x v="0"/>
    <s v="Brazil"/>
    <x v="1"/>
    <n v="0"/>
  </r>
  <r>
    <s v="BASE"/>
    <s v="BaseLine"/>
    <m/>
    <m/>
    <m/>
    <m/>
    <x v="30"/>
    <x v="1"/>
    <s v="Brazil"/>
    <x v="1"/>
    <n v="453.78692621275098"/>
  </r>
  <r>
    <s v="BASE"/>
    <s v="BaseLine"/>
    <m/>
    <m/>
    <m/>
    <m/>
    <x v="30"/>
    <x v="2"/>
    <s v="Brazil"/>
    <x v="1"/>
    <n v="0"/>
  </r>
  <r>
    <s v="BASE"/>
    <s v="BaseLine"/>
    <m/>
    <m/>
    <m/>
    <m/>
    <x v="30"/>
    <x v="3"/>
    <s v="Brazil"/>
    <x v="1"/>
    <n v="0"/>
  </r>
  <r>
    <s v="INCREMENTAL"/>
    <s v="Media"/>
    <m/>
    <m/>
    <m/>
    <m/>
    <x v="31"/>
    <x v="0"/>
    <s v="Brazil"/>
    <x v="1"/>
    <n v="0"/>
  </r>
  <r>
    <s v="INCREMENTAL"/>
    <s v="Media"/>
    <m/>
    <m/>
    <m/>
    <m/>
    <x v="31"/>
    <x v="1"/>
    <s v="Brazil"/>
    <x v="1"/>
    <n v="0"/>
  </r>
  <r>
    <s v="INCREMENTAL"/>
    <s v="Media"/>
    <m/>
    <m/>
    <m/>
    <m/>
    <x v="31"/>
    <x v="2"/>
    <s v="Brazil"/>
    <x v="1"/>
    <n v="0"/>
  </r>
  <r>
    <s v="INCREMENTAL"/>
    <s v="Media"/>
    <m/>
    <m/>
    <m/>
    <m/>
    <x v="31"/>
    <x v="3"/>
    <s v="Brazil"/>
    <x v="1"/>
    <n v="0"/>
  </r>
  <r>
    <m/>
    <m/>
    <m/>
    <m/>
    <m/>
    <m/>
    <x v="32"/>
    <x v="0"/>
    <s v="Brazil"/>
    <x v="1"/>
    <n v="1288.8368238743701"/>
  </r>
  <r>
    <m/>
    <m/>
    <m/>
    <m/>
    <m/>
    <m/>
    <x v="32"/>
    <x v="1"/>
    <s v="Brazil"/>
    <x v="1"/>
    <n v="943.82215052234096"/>
  </r>
  <r>
    <m/>
    <m/>
    <m/>
    <m/>
    <m/>
    <m/>
    <x v="32"/>
    <x v="2"/>
    <s v="Brazil"/>
    <x v="1"/>
    <n v="1761.1350863528301"/>
  </r>
  <r>
    <m/>
    <m/>
    <m/>
    <m/>
    <m/>
    <m/>
    <x v="32"/>
    <x v="3"/>
    <s v="Brazil"/>
    <x v="1"/>
    <n v="932.29799996955103"/>
  </r>
  <r>
    <s v="BASE"/>
    <s v="BaseLine"/>
    <m/>
    <m/>
    <m/>
    <m/>
    <x v="33"/>
    <x v="0"/>
    <s v="Brazil"/>
    <x v="1"/>
    <n v="0"/>
  </r>
  <r>
    <s v="BASE"/>
    <s v="BaseLine"/>
    <m/>
    <m/>
    <m/>
    <m/>
    <x v="33"/>
    <x v="1"/>
    <s v="Brazil"/>
    <x v="1"/>
    <n v="0"/>
  </r>
  <r>
    <s v="BASE"/>
    <s v="BaseLine"/>
    <m/>
    <m/>
    <m/>
    <m/>
    <x v="33"/>
    <x v="2"/>
    <s v="Brazil"/>
    <x v="1"/>
    <n v="0"/>
  </r>
  <r>
    <s v="BASE"/>
    <s v="BaseLine"/>
    <m/>
    <m/>
    <m/>
    <m/>
    <x v="33"/>
    <x v="3"/>
    <s v="Brazil"/>
    <x v="1"/>
    <n v="0"/>
  </r>
  <r>
    <s v="BASE"/>
    <s v="BaseLine"/>
    <m/>
    <m/>
    <m/>
    <m/>
    <x v="34"/>
    <x v="0"/>
    <s v="Brazil"/>
    <x v="1"/>
    <n v="0"/>
  </r>
  <r>
    <s v="BASE"/>
    <s v="BaseLine"/>
    <m/>
    <m/>
    <m/>
    <m/>
    <x v="34"/>
    <x v="1"/>
    <s v="Brazil"/>
    <x v="1"/>
    <n v="0"/>
  </r>
  <r>
    <s v="BASE"/>
    <s v="BaseLine"/>
    <m/>
    <m/>
    <m/>
    <m/>
    <x v="34"/>
    <x v="2"/>
    <s v="Brazil"/>
    <x v="1"/>
    <n v="0"/>
  </r>
  <r>
    <s v="BASE"/>
    <s v="BaseLine"/>
    <m/>
    <m/>
    <m/>
    <m/>
    <x v="34"/>
    <x v="3"/>
    <s v="Brazil"/>
    <x v="1"/>
    <n v="0"/>
  </r>
  <r>
    <s v="BASE"/>
    <s v="BaseLine"/>
    <s v="NY"/>
    <m/>
    <m/>
    <m/>
    <x v="35"/>
    <x v="0"/>
    <s v="Brazil"/>
    <x v="1"/>
    <n v="0"/>
  </r>
  <r>
    <s v="BASE"/>
    <s v="BaseLine"/>
    <s v="NY"/>
    <m/>
    <m/>
    <m/>
    <x v="35"/>
    <x v="1"/>
    <s v="Brazil"/>
    <x v="1"/>
    <n v="0"/>
  </r>
  <r>
    <s v="BASE"/>
    <s v="BaseLine"/>
    <s v="NY"/>
    <m/>
    <m/>
    <m/>
    <x v="35"/>
    <x v="2"/>
    <s v="Brazil"/>
    <x v="1"/>
    <n v="0"/>
  </r>
  <r>
    <s v="BASE"/>
    <s v="BaseLine"/>
    <s v="NY"/>
    <m/>
    <m/>
    <m/>
    <x v="35"/>
    <x v="3"/>
    <s v="Brazil"/>
    <x v="1"/>
    <n v="0"/>
  </r>
  <r>
    <s v="BASE"/>
    <s v="BaseLine"/>
    <s v="PL_Dummy"/>
    <m/>
    <m/>
    <m/>
    <x v="36"/>
    <x v="0"/>
    <s v="Brazil"/>
    <x v="1"/>
    <n v="0"/>
  </r>
  <r>
    <s v="BASE"/>
    <s v="BaseLine"/>
    <s v="PL_Dummy"/>
    <m/>
    <m/>
    <m/>
    <x v="36"/>
    <x v="1"/>
    <s v="Brazil"/>
    <x v="1"/>
    <n v="0"/>
  </r>
  <r>
    <s v="BASE"/>
    <s v="BaseLine"/>
    <s v="PL_Dummy"/>
    <m/>
    <m/>
    <m/>
    <x v="36"/>
    <x v="2"/>
    <s v="Brazil"/>
    <x v="1"/>
    <n v="0"/>
  </r>
  <r>
    <s v="BASE"/>
    <s v="BaseLine"/>
    <s v="PL_Dummy"/>
    <m/>
    <m/>
    <m/>
    <x v="36"/>
    <x v="3"/>
    <s v="Brazil"/>
    <x v="1"/>
    <n v="0"/>
  </r>
  <r>
    <s v="BASE"/>
    <s v="BaseLine"/>
    <s v="PL_Dummy"/>
    <m/>
    <m/>
    <m/>
    <x v="37"/>
    <x v="0"/>
    <s v="Brazil"/>
    <x v="1"/>
    <n v="0"/>
  </r>
  <r>
    <s v="BASE"/>
    <s v="BaseLine"/>
    <s v="PL_Dummy"/>
    <m/>
    <m/>
    <m/>
    <x v="37"/>
    <x v="1"/>
    <s v="Brazil"/>
    <x v="1"/>
    <n v="0"/>
  </r>
  <r>
    <s v="BASE"/>
    <s v="BaseLine"/>
    <s v="PL_Dummy"/>
    <m/>
    <m/>
    <m/>
    <x v="37"/>
    <x v="2"/>
    <s v="Brazil"/>
    <x v="1"/>
    <n v="0"/>
  </r>
  <r>
    <s v="BASE"/>
    <s v="BaseLine"/>
    <s v="PL_Dummy"/>
    <m/>
    <m/>
    <m/>
    <x v="37"/>
    <x v="3"/>
    <s v="Brazil"/>
    <x v="1"/>
    <n v="0"/>
  </r>
  <r>
    <s v="BASE"/>
    <s v="BaseLine"/>
    <m/>
    <m/>
    <m/>
    <m/>
    <x v="38"/>
    <x v="0"/>
    <s v="Brazil"/>
    <x v="1"/>
    <n v="0"/>
  </r>
  <r>
    <s v="BASE"/>
    <s v="BaseLine"/>
    <m/>
    <m/>
    <m/>
    <m/>
    <x v="38"/>
    <x v="1"/>
    <s v="Brazil"/>
    <x v="1"/>
    <n v="0"/>
  </r>
  <r>
    <s v="BASE"/>
    <s v="BaseLine"/>
    <m/>
    <m/>
    <m/>
    <m/>
    <x v="38"/>
    <x v="2"/>
    <s v="Brazil"/>
    <x v="1"/>
    <n v="0"/>
  </r>
  <r>
    <s v="BASE"/>
    <s v="BaseLine"/>
    <m/>
    <m/>
    <m/>
    <m/>
    <x v="38"/>
    <x v="3"/>
    <s v="Brazil"/>
    <x v="1"/>
    <n v="0"/>
  </r>
  <r>
    <s v="BASE"/>
    <s v="BaseLine"/>
    <m/>
    <m/>
    <m/>
    <m/>
    <x v="39"/>
    <x v="0"/>
    <s v="Brazil"/>
    <x v="1"/>
    <n v="0"/>
  </r>
  <r>
    <s v="BASE"/>
    <s v="BaseLine"/>
    <m/>
    <m/>
    <m/>
    <m/>
    <x v="39"/>
    <x v="1"/>
    <s v="Brazil"/>
    <x v="1"/>
    <n v="0"/>
  </r>
  <r>
    <s v="BASE"/>
    <s v="BaseLine"/>
    <m/>
    <m/>
    <m/>
    <m/>
    <x v="39"/>
    <x v="2"/>
    <s v="Brazil"/>
    <x v="1"/>
    <n v="0"/>
  </r>
  <r>
    <s v="BASE"/>
    <s v="BaseLine"/>
    <m/>
    <m/>
    <m/>
    <m/>
    <x v="39"/>
    <x v="3"/>
    <s v="Brazil"/>
    <x v="1"/>
    <n v="0"/>
  </r>
  <r>
    <s v="BASE"/>
    <s v="BaseLine"/>
    <s v="PL_Dummy"/>
    <m/>
    <m/>
    <m/>
    <x v="40"/>
    <x v="0"/>
    <s v="Brazil"/>
    <x v="1"/>
    <n v="0"/>
  </r>
  <r>
    <s v="BASE"/>
    <s v="BaseLine"/>
    <s v="PL_Dummy"/>
    <m/>
    <m/>
    <m/>
    <x v="40"/>
    <x v="1"/>
    <s v="Brazil"/>
    <x v="1"/>
    <n v="0"/>
  </r>
  <r>
    <s v="BASE"/>
    <s v="BaseLine"/>
    <s v="PL_Dummy"/>
    <m/>
    <m/>
    <m/>
    <x v="40"/>
    <x v="2"/>
    <s v="Brazil"/>
    <x v="1"/>
    <n v="0"/>
  </r>
  <r>
    <s v="BASE"/>
    <s v="BaseLine"/>
    <s v="PL_Dummy"/>
    <m/>
    <m/>
    <m/>
    <x v="40"/>
    <x v="3"/>
    <s v="Brazil"/>
    <x v="1"/>
    <n v="0"/>
  </r>
  <r>
    <s v="BASE"/>
    <s v="BaseLine"/>
    <m/>
    <m/>
    <m/>
    <m/>
    <x v="41"/>
    <x v="0"/>
    <s v="Brazil"/>
    <x v="1"/>
    <n v="0"/>
  </r>
  <r>
    <s v="BASE"/>
    <s v="BaseLine"/>
    <m/>
    <m/>
    <m/>
    <m/>
    <x v="41"/>
    <x v="1"/>
    <s v="Brazil"/>
    <x v="1"/>
    <n v="0"/>
  </r>
  <r>
    <s v="BASE"/>
    <s v="BaseLine"/>
    <m/>
    <m/>
    <m/>
    <m/>
    <x v="41"/>
    <x v="2"/>
    <s v="Brazil"/>
    <x v="1"/>
    <n v="4076.8268332734001"/>
  </r>
  <r>
    <s v="BASE"/>
    <s v="BaseLine"/>
    <m/>
    <m/>
    <m/>
    <m/>
    <x v="41"/>
    <x v="3"/>
    <s v="Brazil"/>
    <x v="1"/>
    <n v="0"/>
  </r>
  <r>
    <s v="BASE"/>
    <s v="BaseLine"/>
    <m/>
    <m/>
    <m/>
    <m/>
    <x v="42"/>
    <x v="0"/>
    <s v="Brazil"/>
    <x v="1"/>
    <n v="0"/>
  </r>
  <r>
    <s v="BASE"/>
    <s v="BaseLine"/>
    <m/>
    <m/>
    <m/>
    <m/>
    <x v="42"/>
    <x v="1"/>
    <s v="Brazil"/>
    <x v="1"/>
    <n v="0"/>
  </r>
  <r>
    <s v="BASE"/>
    <s v="BaseLine"/>
    <m/>
    <m/>
    <m/>
    <m/>
    <x v="42"/>
    <x v="2"/>
    <s v="Brazil"/>
    <x v="1"/>
    <n v="3367.7581787290501"/>
  </r>
  <r>
    <s v="BASE"/>
    <s v="BaseLine"/>
    <m/>
    <m/>
    <m/>
    <m/>
    <x v="42"/>
    <x v="3"/>
    <s v="Brazil"/>
    <x v="1"/>
    <n v="0"/>
  </r>
  <r>
    <s v="BASE"/>
    <s v="BaseLine"/>
    <m/>
    <m/>
    <m/>
    <m/>
    <x v="43"/>
    <x v="0"/>
    <s v="Brazil"/>
    <x v="1"/>
    <n v="0"/>
  </r>
  <r>
    <s v="BASE"/>
    <s v="BaseLine"/>
    <m/>
    <m/>
    <m/>
    <m/>
    <x v="43"/>
    <x v="1"/>
    <s v="Brazil"/>
    <x v="1"/>
    <n v="0"/>
  </r>
  <r>
    <s v="BASE"/>
    <s v="BaseLine"/>
    <m/>
    <m/>
    <m/>
    <m/>
    <x v="43"/>
    <x v="2"/>
    <s v="Brazil"/>
    <x v="1"/>
    <n v="0"/>
  </r>
  <r>
    <s v="BASE"/>
    <s v="BaseLine"/>
    <m/>
    <m/>
    <m/>
    <m/>
    <x v="43"/>
    <x v="3"/>
    <s v="Brazil"/>
    <x v="1"/>
    <n v="0"/>
  </r>
  <r>
    <s v="INCREMENTAL"/>
    <s v="Media"/>
    <m/>
    <m/>
    <m/>
    <m/>
    <x v="44"/>
    <x v="0"/>
    <s v="Brazil"/>
    <x v="1"/>
    <n v="0"/>
  </r>
  <r>
    <s v="INCREMENTAL"/>
    <s v="Media"/>
    <m/>
    <m/>
    <m/>
    <m/>
    <x v="44"/>
    <x v="1"/>
    <s v="Brazil"/>
    <x v="1"/>
    <n v="0"/>
  </r>
  <r>
    <s v="INCREMENTAL"/>
    <s v="Media"/>
    <m/>
    <m/>
    <m/>
    <m/>
    <x v="44"/>
    <x v="2"/>
    <s v="Brazil"/>
    <x v="1"/>
    <n v="0"/>
  </r>
  <r>
    <s v="INCREMENTAL"/>
    <s v="Media"/>
    <m/>
    <m/>
    <m/>
    <m/>
    <x v="44"/>
    <x v="3"/>
    <s v="Brazil"/>
    <x v="1"/>
    <n v="0"/>
  </r>
  <r>
    <s v="INCREMENTAL"/>
    <s v="Media"/>
    <m/>
    <m/>
    <m/>
    <m/>
    <x v="45"/>
    <x v="0"/>
    <s v="Brazil"/>
    <x v="1"/>
    <n v="0"/>
  </r>
  <r>
    <s v="INCREMENTAL"/>
    <s v="Media"/>
    <m/>
    <m/>
    <m/>
    <m/>
    <x v="45"/>
    <x v="1"/>
    <s v="Brazil"/>
    <x v="1"/>
    <n v="0"/>
  </r>
  <r>
    <s v="INCREMENTAL"/>
    <s v="Media"/>
    <m/>
    <m/>
    <m/>
    <m/>
    <x v="45"/>
    <x v="2"/>
    <s v="Brazil"/>
    <x v="1"/>
    <n v="0"/>
  </r>
  <r>
    <s v="INCREMENTAL"/>
    <s v="Media"/>
    <m/>
    <m/>
    <m/>
    <m/>
    <x v="45"/>
    <x v="3"/>
    <s v="Brazil"/>
    <x v="1"/>
    <n v="0"/>
  </r>
  <r>
    <s v="BASE"/>
    <s v="BaseLine"/>
    <m/>
    <m/>
    <m/>
    <m/>
    <x v="46"/>
    <x v="0"/>
    <s v="Brazil"/>
    <x v="1"/>
    <n v="0"/>
  </r>
  <r>
    <s v="BASE"/>
    <s v="BaseLine"/>
    <m/>
    <m/>
    <m/>
    <m/>
    <x v="46"/>
    <x v="1"/>
    <s v="Brazil"/>
    <x v="1"/>
    <n v="0"/>
  </r>
  <r>
    <s v="BASE"/>
    <s v="BaseLine"/>
    <m/>
    <m/>
    <m/>
    <m/>
    <x v="46"/>
    <x v="2"/>
    <s v="Brazil"/>
    <x v="1"/>
    <n v="0"/>
  </r>
  <r>
    <s v="BASE"/>
    <s v="BaseLine"/>
    <m/>
    <m/>
    <m/>
    <m/>
    <x v="46"/>
    <x v="3"/>
    <s v="Brazil"/>
    <x v="1"/>
    <n v="0"/>
  </r>
  <r>
    <s v="INCREMENTAL"/>
    <s v="Media"/>
    <m/>
    <m/>
    <m/>
    <m/>
    <x v="47"/>
    <x v="0"/>
    <s v="Brazil"/>
    <x v="1"/>
    <n v="0"/>
  </r>
  <r>
    <s v="INCREMENTAL"/>
    <s v="Media"/>
    <m/>
    <m/>
    <m/>
    <m/>
    <x v="47"/>
    <x v="1"/>
    <s v="Brazil"/>
    <x v="1"/>
    <n v="0"/>
  </r>
  <r>
    <s v="INCREMENTAL"/>
    <s v="Media"/>
    <m/>
    <m/>
    <m/>
    <m/>
    <x v="47"/>
    <x v="2"/>
    <s v="Brazil"/>
    <x v="1"/>
    <n v="0"/>
  </r>
  <r>
    <s v="INCREMENTAL"/>
    <s v="Media"/>
    <m/>
    <m/>
    <m/>
    <m/>
    <x v="47"/>
    <x v="3"/>
    <s v="Brazil"/>
    <x v="1"/>
    <n v="0"/>
  </r>
  <r>
    <s v="INCREMENTAL"/>
    <s v="Media"/>
    <m/>
    <m/>
    <m/>
    <m/>
    <x v="48"/>
    <x v="0"/>
    <s v="Brazil"/>
    <x v="1"/>
    <n v="0"/>
  </r>
  <r>
    <s v="INCREMENTAL"/>
    <s v="Media"/>
    <m/>
    <m/>
    <m/>
    <m/>
    <x v="48"/>
    <x v="1"/>
    <s v="Brazil"/>
    <x v="1"/>
    <n v="0"/>
  </r>
  <r>
    <s v="INCREMENTAL"/>
    <s v="Media"/>
    <m/>
    <m/>
    <m/>
    <m/>
    <x v="48"/>
    <x v="2"/>
    <s v="Brazil"/>
    <x v="1"/>
    <n v="0"/>
  </r>
  <r>
    <s v="INCREMENTAL"/>
    <s v="Media"/>
    <m/>
    <m/>
    <m/>
    <m/>
    <x v="48"/>
    <x v="3"/>
    <s v="Brazil"/>
    <x v="1"/>
    <n v="0"/>
  </r>
  <r>
    <s v="INCREMENTAL"/>
    <s v="Media"/>
    <m/>
    <m/>
    <m/>
    <m/>
    <x v="49"/>
    <x v="0"/>
    <s v="Brazil"/>
    <x v="1"/>
    <n v="0"/>
  </r>
  <r>
    <s v="INCREMENTAL"/>
    <s v="Media"/>
    <m/>
    <m/>
    <m/>
    <m/>
    <x v="49"/>
    <x v="1"/>
    <s v="Brazil"/>
    <x v="1"/>
    <n v="0"/>
  </r>
  <r>
    <s v="INCREMENTAL"/>
    <s v="Media"/>
    <m/>
    <m/>
    <m/>
    <m/>
    <x v="49"/>
    <x v="2"/>
    <s v="Brazil"/>
    <x v="1"/>
    <n v="0"/>
  </r>
  <r>
    <s v="INCREMENTAL"/>
    <s v="Media"/>
    <m/>
    <m/>
    <m/>
    <m/>
    <x v="49"/>
    <x v="3"/>
    <s v="Brazil"/>
    <x v="1"/>
    <n v="0"/>
  </r>
  <r>
    <s v="BASE"/>
    <s v="BaseLine"/>
    <m/>
    <m/>
    <m/>
    <m/>
    <x v="50"/>
    <x v="0"/>
    <s v="Brazil"/>
    <x v="1"/>
    <n v="0"/>
  </r>
  <r>
    <s v="BASE"/>
    <s v="BaseLine"/>
    <m/>
    <m/>
    <m/>
    <m/>
    <x v="50"/>
    <x v="1"/>
    <s v="Brazil"/>
    <x v="1"/>
    <n v="0"/>
  </r>
  <r>
    <s v="BASE"/>
    <s v="BaseLine"/>
    <m/>
    <m/>
    <m/>
    <m/>
    <x v="50"/>
    <x v="2"/>
    <s v="Brazil"/>
    <x v="1"/>
    <n v="0"/>
  </r>
  <r>
    <s v="BASE"/>
    <s v="BaseLine"/>
    <m/>
    <m/>
    <m/>
    <m/>
    <x v="50"/>
    <x v="3"/>
    <s v="Brazil"/>
    <x v="1"/>
    <n v="0"/>
  </r>
  <r>
    <s v="BASE"/>
    <s v="BaseLine"/>
    <m/>
    <m/>
    <m/>
    <m/>
    <x v="51"/>
    <x v="0"/>
    <s v="Brazil"/>
    <x v="1"/>
    <n v="0"/>
  </r>
  <r>
    <s v="BASE"/>
    <s v="BaseLine"/>
    <m/>
    <m/>
    <m/>
    <m/>
    <x v="51"/>
    <x v="1"/>
    <s v="Brazil"/>
    <x v="1"/>
    <n v="0"/>
  </r>
  <r>
    <s v="BASE"/>
    <s v="BaseLine"/>
    <m/>
    <m/>
    <m/>
    <m/>
    <x v="51"/>
    <x v="2"/>
    <s v="Brazil"/>
    <x v="1"/>
    <n v="0"/>
  </r>
  <r>
    <s v="BASE"/>
    <s v="BaseLine"/>
    <m/>
    <m/>
    <m/>
    <m/>
    <x v="51"/>
    <x v="3"/>
    <s v="Brazil"/>
    <x v="1"/>
    <n v="0"/>
  </r>
  <r>
    <s v="INCREMENTAL"/>
    <s v="Media"/>
    <m/>
    <m/>
    <m/>
    <m/>
    <x v="52"/>
    <x v="0"/>
    <s v="Brazil"/>
    <x v="1"/>
    <n v="0"/>
  </r>
  <r>
    <s v="INCREMENTAL"/>
    <s v="Media"/>
    <m/>
    <m/>
    <m/>
    <m/>
    <x v="52"/>
    <x v="1"/>
    <s v="Brazil"/>
    <x v="1"/>
    <n v="0"/>
  </r>
  <r>
    <s v="INCREMENTAL"/>
    <s v="Media"/>
    <m/>
    <m/>
    <m/>
    <m/>
    <x v="52"/>
    <x v="2"/>
    <s v="Brazil"/>
    <x v="1"/>
    <n v="0"/>
  </r>
  <r>
    <s v="INCREMENTAL"/>
    <s v="Media"/>
    <m/>
    <m/>
    <m/>
    <m/>
    <x v="52"/>
    <x v="3"/>
    <s v="Brazil"/>
    <x v="1"/>
    <n v="0"/>
  </r>
  <r>
    <s v="BASE"/>
    <s v="BaseLine"/>
    <m/>
    <m/>
    <m/>
    <m/>
    <x v="53"/>
    <x v="0"/>
    <s v="Brazil"/>
    <x v="1"/>
    <n v="-240.516489519375"/>
  </r>
  <r>
    <s v="BASE"/>
    <s v="BaseLine"/>
    <m/>
    <m/>
    <m/>
    <m/>
    <x v="53"/>
    <x v="1"/>
    <s v="Brazil"/>
    <x v="1"/>
    <n v="-176.131521205192"/>
  </r>
  <r>
    <s v="BASE"/>
    <s v="BaseLine"/>
    <m/>
    <m/>
    <m/>
    <m/>
    <x v="53"/>
    <x v="2"/>
    <s v="Brazil"/>
    <x v="1"/>
    <n v="-328.65450512630002"/>
  </r>
  <r>
    <s v="BASE"/>
    <s v="BaseLine"/>
    <m/>
    <m/>
    <m/>
    <m/>
    <x v="53"/>
    <x v="3"/>
    <s v="Brazil"/>
    <x v="1"/>
    <n v="-173.98094001112099"/>
  </r>
  <r>
    <s v="BASE"/>
    <s v="BaseLine"/>
    <m/>
    <m/>
    <m/>
    <m/>
    <x v="54"/>
    <x v="0"/>
    <s v="Brazil"/>
    <x v="1"/>
    <n v="-404.04901512560002"/>
  </r>
  <r>
    <s v="BASE"/>
    <s v="BaseLine"/>
    <m/>
    <m/>
    <m/>
    <m/>
    <x v="54"/>
    <x v="1"/>
    <s v="Brazil"/>
    <x v="1"/>
    <n v="-2016.7676380348501"/>
  </r>
  <r>
    <s v="BASE"/>
    <s v="BaseLine"/>
    <m/>
    <m/>
    <m/>
    <m/>
    <x v="54"/>
    <x v="2"/>
    <s v="Brazil"/>
    <x v="1"/>
    <n v="-2188.85608516906"/>
  </r>
  <r>
    <s v="BASE"/>
    <s v="BaseLine"/>
    <m/>
    <m/>
    <m/>
    <m/>
    <x v="54"/>
    <x v="3"/>
    <s v="Brazil"/>
    <x v="1"/>
    <n v="-390.18640613565901"/>
  </r>
  <r>
    <s v="INCREMENTAL"/>
    <s v="Media"/>
    <m/>
    <m/>
    <m/>
    <m/>
    <x v="0"/>
    <x v="0"/>
    <s v="Brazil"/>
    <x v="2"/>
    <n v="0"/>
  </r>
  <r>
    <s v="INCREMENTAL"/>
    <s v="Media"/>
    <m/>
    <m/>
    <m/>
    <m/>
    <x v="0"/>
    <x v="1"/>
    <s v="Brazil"/>
    <x v="2"/>
    <n v="0"/>
  </r>
  <r>
    <s v="INCREMENTAL"/>
    <s v="Media"/>
    <m/>
    <m/>
    <m/>
    <m/>
    <x v="0"/>
    <x v="2"/>
    <s v="Brazil"/>
    <x v="2"/>
    <n v="0"/>
  </r>
  <r>
    <s v="INCREMENTAL"/>
    <s v="Media"/>
    <m/>
    <m/>
    <m/>
    <m/>
    <x v="0"/>
    <x v="3"/>
    <s v="Brazil"/>
    <x v="2"/>
    <n v="0"/>
  </r>
  <r>
    <s v="INCREMENTAL"/>
    <s v="Media"/>
    <m/>
    <m/>
    <m/>
    <m/>
    <x v="1"/>
    <x v="0"/>
    <s v="Brazil"/>
    <x v="2"/>
    <n v="0"/>
  </r>
  <r>
    <s v="INCREMENTAL"/>
    <s v="Media"/>
    <m/>
    <m/>
    <m/>
    <m/>
    <x v="1"/>
    <x v="1"/>
    <s v="Brazil"/>
    <x v="2"/>
    <n v="0"/>
  </r>
  <r>
    <s v="INCREMENTAL"/>
    <s v="Media"/>
    <m/>
    <m/>
    <m/>
    <m/>
    <x v="1"/>
    <x v="2"/>
    <s v="Brazil"/>
    <x v="2"/>
    <n v="0"/>
  </r>
  <r>
    <s v="INCREMENTAL"/>
    <s v="Media"/>
    <m/>
    <m/>
    <m/>
    <m/>
    <x v="1"/>
    <x v="3"/>
    <s v="Brazil"/>
    <x v="2"/>
    <n v="0"/>
  </r>
  <r>
    <s v="INCREMENTAL"/>
    <s v="Media"/>
    <m/>
    <m/>
    <m/>
    <m/>
    <x v="2"/>
    <x v="0"/>
    <s v="Brazil"/>
    <x v="2"/>
    <n v="0"/>
  </r>
  <r>
    <s v="INCREMENTAL"/>
    <s v="Media"/>
    <m/>
    <m/>
    <m/>
    <m/>
    <x v="2"/>
    <x v="1"/>
    <s v="Brazil"/>
    <x v="2"/>
    <n v="0"/>
  </r>
  <r>
    <s v="INCREMENTAL"/>
    <s v="Media"/>
    <m/>
    <m/>
    <m/>
    <m/>
    <x v="2"/>
    <x v="2"/>
    <s v="Brazil"/>
    <x v="2"/>
    <n v="0"/>
  </r>
  <r>
    <s v="INCREMENTAL"/>
    <s v="Media"/>
    <m/>
    <m/>
    <m/>
    <m/>
    <x v="2"/>
    <x v="3"/>
    <s v="Brazil"/>
    <x v="2"/>
    <n v="0"/>
  </r>
  <r>
    <s v="BASE"/>
    <s v="BaseLine"/>
    <m/>
    <m/>
    <m/>
    <m/>
    <x v="3"/>
    <x v="0"/>
    <s v="Brazil"/>
    <x v="2"/>
    <n v="0"/>
  </r>
  <r>
    <s v="BASE"/>
    <s v="BaseLine"/>
    <m/>
    <m/>
    <m/>
    <m/>
    <x v="3"/>
    <x v="1"/>
    <s v="Brazil"/>
    <x v="2"/>
    <n v="0"/>
  </r>
  <r>
    <s v="BASE"/>
    <s v="BaseLine"/>
    <m/>
    <m/>
    <m/>
    <m/>
    <x v="3"/>
    <x v="2"/>
    <s v="Brazil"/>
    <x v="2"/>
    <n v="0"/>
  </r>
  <r>
    <s v="BASE"/>
    <s v="BaseLine"/>
    <m/>
    <m/>
    <m/>
    <m/>
    <x v="3"/>
    <x v="3"/>
    <s v="Brazil"/>
    <x v="2"/>
    <n v="0"/>
  </r>
  <r>
    <s v="BASE"/>
    <s v="BaseLine"/>
    <m/>
    <m/>
    <m/>
    <m/>
    <x v="4"/>
    <x v="0"/>
    <s v="Brazil"/>
    <x v="2"/>
    <n v="0"/>
  </r>
  <r>
    <s v="BASE"/>
    <s v="BaseLine"/>
    <m/>
    <m/>
    <m/>
    <m/>
    <x v="4"/>
    <x v="1"/>
    <s v="Brazil"/>
    <x v="2"/>
    <n v="0"/>
  </r>
  <r>
    <s v="BASE"/>
    <s v="BaseLine"/>
    <m/>
    <m/>
    <m/>
    <m/>
    <x v="4"/>
    <x v="2"/>
    <s v="Brazil"/>
    <x v="2"/>
    <n v="0"/>
  </r>
  <r>
    <s v="BASE"/>
    <s v="BaseLine"/>
    <m/>
    <m/>
    <m/>
    <m/>
    <x v="4"/>
    <x v="3"/>
    <s v="Brazil"/>
    <x v="2"/>
    <n v="0"/>
  </r>
  <r>
    <s v="BASE"/>
    <s v="BaseLine"/>
    <m/>
    <m/>
    <m/>
    <m/>
    <x v="5"/>
    <x v="0"/>
    <s v="Brazil"/>
    <x v="2"/>
    <n v="0"/>
  </r>
  <r>
    <s v="BASE"/>
    <s v="BaseLine"/>
    <m/>
    <m/>
    <m/>
    <m/>
    <x v="5"/>
    <x v="1"/>
    <s v="Brazil"/>
    <x v="2"/>
    <n v="0"/>
  </r>
  <r>
    <s v="BASE"/>
    <s v="BaseLine"/>
    <m/>
    <m/>
    <m/>
    <m/>
    <x v="5"/>
    <x v="2"/>
    <s v="Brazil"/>
    <x v="2"/>
    <n v="0"/>
  </r>
  <r>
    <s v="BASE"/>
    <s v="BaseLine"/>
    <m/>
    <m/>
    <m/>
    <m/>
    <x v="5"/>
    <x v="3"/>
    <s v="Brazil"/>
    <x v="2"/>
    <n v="0"/>
  </r>
  <r>
    <s v="BASE"/>
    <s v="BaseLine"/>
    <m/>
    <m/>
    <m/>
    <m/>
    <x v="6"/>
    <x v="0"/>
    <s v="Brazil"/>
    <x v="2"/>
    <n v="0"/>
  </r>
  <r>
    <s v="BASE"/>
    <s v="BaseLine"/>
    <m/>
    <m/>
    <m/>
    <m/>
    <x v="6"/>
    <x v="1"/>
    <s v="Brazil"/>
    <x v="2"/>
    <n v="0"/>
  </r>
  <r>
    <s v="BASE"/>
    <s v="BaseLine"/>
    <m/>
    <m/>
    <m/>
    <m/>
    <x v="6"/>
    <x v="2"/>
    <s v="Brazil"/>
    <x v="2"/>
    <n v="0"/>
  </r>
  <r>
    <s v="BASE"/>
    <s v="BaseLine"/>
    <m/>
    <m/>
    <m/>
    <m/>
    <x v="6"/>
    <x v="3"/>
    <s v="Brazil"/>
    <x v="2"/>
    <n v="0"/>
  </r>
  <r>
    <s v="BASE"/>
    <s v="BaseLine"/>
    <m/>
    <m/>
    <m/>
    <m/>
    <x v="7"/>
    <x v="0"/>
    <s v="Brazil"/>
    <x v="2"/>
    <n v="0"/>
  </r>
  <r>
    <s v="BASE"/>
    <s v="BaseLine"/>
    <m/>
    <m/>
    <m/>
    <m/>
    <x v="7"/>
    <x v="1"/>
    <s v="Brazil"/>
    <x v="2"/>
    <n v="0"/>
  </r>
  <r>
    <s v="BASE"/>
    <s v="BaseLine"/>
    <m/>
    <m/>
    <m/>
    <m/>
    <x v="7"/>
    <x v="2"/>
    <s v="Brazil"/>
    <x v="2"/>
    <n v="0"/>
  </r>
  <r>
    <s v="BASE"/>
    <s v="BaseLine"/>
    <m/>
    <m/>
    <m/>
    <m/>
    <x v="7"/>
    <x v="3"/>
    <s v="Brazil"/>
    <x v="2"/>
    <n v="0"/>
  </r>
  <r>
    <s v="BASE"/>
    <s v="BaseLine"/>
    <m/>
    <m/>
    <m/>
    <m/>
    <x v="8"/>
    <x v="0"/>
    <s v="Brazil"/>
    <x v="2"/>
    <n v="49.715336652854504"/>
  </r>
  <r>
    <s v="BASE"/>
    <s v="BaseLine"/>
    <m/>
    <m/>
    <m/>
    <m/>
    <x v="8"/>
    <x v="1"/>
    <s v="Brazil"/>
    <x v="2"/>
    <n v="0"/>
  </r>
  <r>
    <s v="BASE"/>
    <s v="BaseLine"/>
    <m/>
    <m/>
    <m/>
    <m/>
    <x v="8"/>
    <x v="2"/>
    <s v="Brazil"/>
    <x v="2"/>
    <n v="0"/>
  </r>
  <r>
    <s v="BASE"/>
    <s v="BaseLine"/>
    <m/>
    <m/>
    <m/>
    <m/>
    <x v="8"/>
    <x v="3"/>
    <s v="Brazil"/>
    <x v="2"/>
    <n v="0"/>
  </r>
  <r>
    <s v="INCREMENTAL"/>
    <s v="Media"/>
    <m/>
    <m/>
    <m/>
    <m/>
    <x v="9"/>
    <x v="0"/>
    <s v="Brazil"/>
    <x v="2"/>
    <n v="0"/>
  </r>
  <r>
    <s v="INCREMENTAL"/>
    <s v="Media"/>
    <m/>
    <m/>
    <m/>
    <m/>
    <x v="9"/>
    <x v="1"/>
    <s v="Brazil"/>
    <x v="2"/>
    <n v="0"/>
  </r>
  <r>
    <s v="INCREMENTAL"/>
    <s v="Media"/>
    <m/>
    <m/>
    <m/>
    <m/>
    <x v="9"/>
    <x v="2"/>
    <s v="Brazil"/>
    <x v="2"/>
    <n v="0"/>
  </r>
  <r>
    <s v="INCREMENTAL"/>
    <s v="Media"/>
    <m/>
    <m/>
    <m/>
    <m/>
    <x v="9"/>
    <x v="3"/>
    <s v="Brazil"/>
    <x v="2"/>
    <n v="0"/>
  </r>
  <r>
    <s v="BASE"/>
    <s v="Price"/>
    <m/>
    <m/>
    <m/>
    <m/>
    <x v="10"/>
    <x v="0"/>
    <s v="Brazil"/>
    <x v="2"/>
    <n v="-971.43026418831096"/>
  </r>
  <r>
    <s v="BASE"/>
    <s v="Price"/>
    <m/>
    <m/>
    <m/>
    <m/>
    <x v="10"/>
    <x v="1"/>
    <s v="Brazil"/>
    <x v="2"/>
    <n v="0"/>
  </r>
  <r>
    <s v="BASE"/>
    <s v="Price"/>
    <m/>
    <m/>
    <m/>
    <m/>
    <x v="10"/>
    <x v="2"/>
    <s v="Brazil"/>
    <x v="2"/>
    <n v="0"/>
  </r>
  <r>
    <s v="BASE"/>
    <s v="Price"/>
    <m/>
    <m/>
    <m/>
    <m/>
    <x v="10"/>
    <x v="3"/>
    <s v="Brazil"/>
    <x v="2"/>
    <n v="0"/>
  </r>
  <r>
    <s v="BASE"/>
    <s v="Price"/>
    <m/>
    <m/>
    <m/>
    <m/>
    <x v="11"/>
    <x v="0"/>
    <s v="Brazil"/>
    <x v="2"/>
    <n v="0"/>
  </r>
  <r>
    <s v="BASE"/>
    <s v="Price"/>
    <m/>
    <m/>
    <m/>
    <m/>
    <x v="11"/>
    <x v="1"/>
    <s v="Brazil"/>
    <x v="2"/>
    <n v="0"/>
  </r>
  <r>
    <s v="BASE"/>
    <s v="Price"/>
    <m/>
    <m/>
    <m/>
    <m/>
    <x v="11"/>
    <x v="2"/>
    <s v="Brazil"/>
    <x v="2"/>
    <n v="0"/>
  </r>
  <r>
    <s v="BASE"/>
    <s v="Price"/>
    <m/>
    <m/>
    <m/>
    <m/>
    <x v="11"/>
    <x v="3"/>
    <s v="Brazil"/>
    <x v="2"/>
    <n v="0"/>
  </r>
  <r>
    <s v="BASE"/>
    <s v="BaseLine"/>
    <m/>
    <m/>
    <m/>
    <m/>
    <x v="12"/>
    <x v="0"/>
    <s v="Brazil"/>
    <x v="2"/>
    <n v="459.42898326125299"/>
  </r>
  <r>
    <s v="BASE"/>
    <s v="BaseLine"/>
    <m/>
    <m/>
    <m/>
    <m/>
    <x v="12"/>
    <x v="1"/>
    <s v="Brazil"/>
    <x v="2"/>
    <n v="828.23919460895399"/>
  </r>
  <r>
    <s v="BASE"/>
    <s v="BaseLine"/>
    <m/>
    <m/>
    <m/>
    <m/>
    <x v="12"/>
    <x v="2"/>
    <s v="Brazil"/>
    <x v="2"/>
    <n v="1015.37911586134"/>
  </r>
  <r>
    <s v="BASE"/>
    <s v="BaseLine"/>
    <m/>
    <m/>
    <m/>
    <m/>
    <x v="12"/>
    <x v="3"/>
    <s v="Brazil"/>
    <x v="2"/>
    <n v="26.893425809735501"/>
  </r>
  <r>
    <s v="INCREMENTAL"/>
    <s v="Media"/>
    <m/>
    <m/>
    <m/>
    <m/>
    <x v="13"/>
    <x v="0"/>
    <s v="Brazil"/>
    <x v="2"/>
    <n v="87.383103027654798"/>
  </r>
  <r>
    <s v="INCREMENTAL"/>
    <s v="Media"/>
    <m/>
    <m/>
    <m/>
    <m/>
    <x v="13"/>
    <x v="1"/>
    <s v="Brazil"/>
    <x v="2"/>
    <n v="108.250171112453"/>
  </r>
  <r>
    <s v="INCREMENTAL"/>
    <s v="Media"/>
    <m/>
    <m/>
    <m/>
    <m/>
    <x v="13"/>
    <x v="2"/>
    <s v="Brazil"/>
    <x v="2"/>
    <n v="96.216783871970406"/>
  </r>
  <r>
    <s v="INCREMENTAL"/>
    <s v="Media"/>
    <m/>
    <m/>
    <m/>
    <m/>
    <x v="13"/>
    <x v="3"/>
    <s v="Brazil"/>
    <x v="2"/>
    <n v="0"/>
  </r>
  <r>
    <s v="INCREMENTAL"/>
    <s v="Media"/>
    <m/>
    <m/>
    <m/>
    <m/>
    <x v="14"/>
    <x v="0"/>
    <s v="Brazil"/>
    <x v="2"/>
    <n v="0"/>
  </r>
  <r>
    <s v="INCREMENTAL"/>
    <s v="Media"/>
    <m/>
    <m/>
    <m/>
    <m/>
    <x v="14"/>
    <x v="1"/>
    <s v="Brazil"/>
    <x v="2"/>
    <n v="0"/>
  </r>
  <r>
    <s v="INCREMENTAL"/>
    <s v="Media"/>
    <m/>
    <m/>
    <m/>
    <m/>
    <x v="14"/>
    <x v="2"/>
    <s v="Brazil"/>
    <x v="2"/>
    <n v="0"/>
  </r>
  <r>
    <s v="INCREMENTAL"/>
    <s v="Media"/>
    <m/>
    <m/>
    <m/>
    <m/>
    <x v="14"/>
    <x v="3"/>
    <s v="Brazil"/>
    <x v="2"/>
    <n v="0"/>
  </r>
  <r>
    <s v="INCREMENTAL"/>
    <s v="Media"/>
    <m/>
    <m/>
    <m/>
    <m/>
    <x v="15"/>
    <x v="0"/>
    <s v="Brazil"/>
    <x v="2"/>
    <n v="2.67238486706592"/>
  </r>
  <r>
    <s v="INCREMENTAL"/>
    <s v="Media"/>
    <m/>
    <m/>
    <m/>
    <m/>
    <x v="15"/>
    <x v="1"/>
    <s v="Brazil"/>
    <x v="2"/>
    <n v="2.4730347355988198"/>
  </r>
  <r>
    <s v="INCREMENTAL"/>
    <s v="Media"/>
    <m/>
    <m/>
    <m/>
    <m/>
    <x v="15"/>
    <x v="2"/>
    <s v="Brazil"/>
    <x v="2"/>
    <n v="1.6870626752381399"/>
  </r>
  <r>
    <s v="INCREMENTAL"/>
    <s v="Media"/>
    <m/>
    <m/>
    <m/>
    <m/>
    <x v="15"/>
    <x v="3"/>
    <s v="Brazil"/>
    <x v="2"/>
    <n v="0"/>
  </r>
  <r>
    <s v="INCREMENTAL"/>
    <s v="Media"/>
    <m/>
    <m/>
    <m/>
    <m/>
    <x v="16"/>
    <x v="0"/>
    <s v="Brazil"/>
    <x v="2"/>
    <n v="0"/>
  </r>
  <r>
    <s v="INCREMENTAL"/>
    <s v="Media"/>
    <m/>
    <m/>
    <m/>
    <m/>
    <x v="16"/>
    <x v="1"/>
    <s v="Brazil"/>
    <x v="2"/>
    <n v="0"/>
  </r>
  <r>
    <s v="INCREMENTAL"/>
    <s v="Media"/>
    <m/>
    <m/>
    <m/>
    <m/>
    <x v="16"/>
    <x v="2"/>
    <s v="Brazil"/>
    <x v="2"/>
    <n v="0"/>
  </r>
  <r>
    <s v="INCREMENTAL"/>
    <s v="Media"/>
    <m/>
    <m/>
    <m/>
    <m/>
    <x v="16"/>
    <x v="3"/>
    <s v="Brazil"/>
    <x v="2"/>
    <n v="0"/>
  </r>
  <r>
    <s v="INCREMENTAL"/>
    <s v="Media"/>
    <m/>
    <m/>
    <m/>
    <m/>
    <x v="17"/>
    <x v="0"/>
    <s v="Brazil"/>
    <x v="2"/>
    <n v="0"/>
  </r>
  <r>
    <s v="INCREMENTAL"/>
    <s v="Media"/>
    <m/>
    <m/>
    <m/>
    <m/>
    <x v="17"/>
    <x v="1"/>
    <s v="Brazil"/>
    <x v="2"/>
    <n v="0"/>
  </r>
  <r>
    <s v="INCREMENTAL"/>
    <s v="Media"/>
    <m/>
    <m/>
    <m/>
    <m/>
    <x v="17"/>
    <x v="2"/>
    <s v="Brazil"/>
    <x v="2"/>
    <n v="0"/>
  </r>
  <r>
    <s v="INCREMENTAL"/>
    <s v="Media"/>
    <m/>
    <m/>
    <m/>
    <m/>
    <x v="17"/>
    <x v="3"/>
    <s v="Brazil"/>
    <x v="2"/>
    <n v="0"/>
  </r>
  <r>
    <s v="INCREMENTAL"/>
    <s v="Media"/>
    <m/>
    <m/>
    <m/>
    <m/>
    <x v="18"/>
    <x v="0"/>
    <s v="Brazil"/>
    <x v="2"/>
    <n v="0"/>
  </r>
  <r>
    <s v="INCREMENTAL"/>
    <s v="Media"/>
    <m/>
    <m/>
    <m/>
    <m/>
    <x v="18"/>
    <x v="1"/>
    <s v="Brazil"/>
    <x v="2"/>
    <n v="0"/>
  </r>
  <r>
    <s v="INCREMENTAL"/>
    <s v="Media"/>
    <m/>
    <m/>
    <m/>
    <m/>
    <x v="18"/>
    <x v="2"/>
    <s v="Brazil"/>
    <x v="2"/>
    <n v="0"/>
  </r>
  <r>
    <s v="INCREMENTAL"/>
    <s v="Media"/>
    <m/>
    <m/>
    <m/>
    <m/>
    <x v="18"/>
    <x v="3"/>
    <s v="Brazil"/>
    <x v="2"/>
    <n v="0"/>
  </r>
  <r>
    <s v="INCREMENTAL"/>
    <s v="Media"/>
    <m/>
    <m/>
    <m/>
    <m/>
    <x v="19"/>
    <x v="0"/>
    <s v="Brazil"/>
    <x v="2"/>
    <n v="14.137368718040801"/>
  </r>
  <r>
    <s v="INCREMENTAL"/>
    <s v="Media"/>
    <m/>
    <m/>
    <m/>
    <m/>
    <x v="19"/>
    <x v="1"/>
    <s v="Brazil"/>
    <x v="2"/>
    <n v="16.0759399484112"/>
  </r>
  <r>
    <s v="INCREMENTAL"/>
    <s v="Media"/>
    <m/>
    <m/>
    <m/>
    <m/>
    <x v="19"/>
    <x v="2"/>
    <s v="Brazil"/>
    <x v="2"/>
    <n v="15.1593302509163"/>
  </r>
  <r>
    <s v="INCREMENTAL"/>
    <s v="Media"/>
    <m/>
    <m/>
    <m/>
    <m/>
    <x v="19"/>
    <x v="3"/>
    <s v="Brazil"/>
    <x v="2"/>
    <n v="0"/>
  </r>
  <r>
    <s v="INCREMENTAL"/>
    <s v="Media"/>
    <m/>
    <m/>
    <m/>
    <m/>
    <x v="20"/>
    <x v="0"/>
    <s v="Brazil"/>
    <x v="2"/>
    <n v="0"/>
  </r>
  <r>
    <s v="INCREMENTAL"/>
    <s v="Media"/>
    <m/>
    <m/>
    <m/>
    <m/>
    <x v="20"/>
    <x v="1"/>
    <s v="Brazil"/>
    <x v="2"/>
    <n v="0"/>
  </r>
  <r>
    <s v="INCREMENTAL"/>
    <s v="Media"/>
    <m/>
    <m/>
    <m/>
    <m/>
    <x v="20"/>
    <x v="2"/>
    <s v="Brazil"/>
    <x v="2"/>
    <n v="0"/>
  </r>
  <r>
    <s v="INCREMENTAL"/>
    <s v="Media"/>
    <m/>
    <m/>
    <m/>
    <m/>
    <x v="20"/>
    <x v="3"/>
    <s v="Brazil"/>
    <x v="2"/>
    <n v="0"/>
  </r>
  <r>
    <s v="INCREMENTAL"/>
    <s v="Media"/>
    <m/>
    <m/>
    <m/>
    <m/>
    <x v="21"/>
    <x v="0"/>
    <s v="Brazil"/>
    <x v="2"/>
    <n v="0"/>
  </r>
  <r>
    <s v="INCREMENTAL"/>
    <s v="Media"/>
    <m/>
    <m/>
    <m/>
    <m/>
    <x v="21"/>
    <x v="1"/>
    <s v="Brazil"/>
    <x v="2"/>
    <n v="0"/>
  </r>
  <r>
    <s v="INCREMENTAL"/>
    <s v="Media"/>
    <m/>
    <m/>
    <m/>
    <m/>
    <x v="21"/>
    <x v="2"/>
    <s v="Brazil"/>
    <x v="2"/>
    <n v="0"/>
  </r>
  <r>
    <s v="INCREMENTAL"/>
    <s v="Media"/>
    <m/>
    <m/>
    <m/>
    <m/>
    <x v="21"/>
    <x v="3"/>
    <s v="Brazil"/>
    <x v="2"/>
    <n v="0"/>
  </r>
  <r>
    <s v="INCREMENTAL"/>
    <s v="Media"/>
    <m/>
    <m/>
    <m/>
    <m/>
    <x v="22"/>
    <x v="0"/>
    <s v="Brazil"/>
    <x v="2"/>
    <n v="0"/>
  </r>
  <r>
    <s v="INCREMENTAL"/>
    <s v="Media"/>
    <m/>
    <m/>
    <m/>
    <m/>
    <x v="22"/>
    <x v="1"/>
    <s v="Brazil"/>
    <x v="2"/>
    <n v="0"/>
  </r>
  <r>
    <s v="INCREMENTAL"/>
    <s v="Media"/>
    <m/>
    <m/>
    <m/>
    <m/>
    <x v="22"/>
    <x v="2"/>
    <s v="Brazil"/>
    <x v="2"/>
    <n v="0"/>
  </r>
  <r>
    <s v="INCREMENTAL"/>
    <s v="Media"/>
    <m/>
    <m/>
    <m/>
    <m/>
    <x v="22"/>
    <x v="3"/>
    <s v="Brazil"/>
    <x v="2"/>
    <n v="0"/>
  </r>
  <r>
    <s v="INCREMENTAL"/>
    <s v="Media"/>
    <m/>
    <m/>
    <m/>
    <m/>
    <x v="23"/>
    <x v="0"/>
    <s v="Brazil"/>
    <x v="2"/>
    <n v="0"/>
  </r>
  <r>
    <s v="INCREMENTAL"/>
    <s v="Media"/>
    <m/>
    <m/>
    <m/>
    <m/>
    <x v="23"/>
    <x v="1"/>
    <s v="Brazil"/>
    <x v="2"/>
    <n v="0"/>
  </r>
  <r>
    <s v="INCREMENTAL"/>
    <s v="Media"/>
    <m/>
    <m/>
    <m/>
    <m/>
    <x v="23"/>
    <x v="2"/>
    <s v="Brazil"/>
    <x v="2"/>
    <n v="0"/>
  </r>
  <r>
    <s v="INCREMENTAL"/>
    <s v="Media"/>
    <m/>
    <m/>
    <m/>
    <m/>
    <x v="23"/>
    <x v="3"/>
    <s v="Brazil"/>
    <x v="2"/>
    <n v="0"/>
  </r>
  <r>
    <s v="INCREMENTAL"/>
    <s v="Media"/>
    <m/>
    <m/>
    <m/>
    <m/>
    <x v="24"/>
    <x v="0"/>
    <s v="Brazil"/>
    <x v="2"/>
    <n v="0"/>
  </r>
  <r>
    <s v="INCREMENTAL"/>
    <s v="Media"/>
    <m/>
    <m/>
    <m/>
    <m/>
    <x v="24"/>
    <x v="1"/>
    <s v="Brazil"/>
    <x v="2"/>
    <n v="0.31260757140699602"/>
  </r>
  <r>
    <s v="INCREMENTAL"/>
    <s v="Media"/>
    <m/>
    <m/>
    <m/>
    <m/>
    <x v="24"/>
    <x v="2"/>
    <s v="Brazil"/>
    <x v="2"/>
    <n v="0"/>
  </r>
  <r>
    <s v="INCREMENTAL"/>
    <s v="Media"/>
    <m/>
    <m/>
    <m/>
    <m/>
    <x v="24"/>
    <x v="3"/>
    <s v="Brazil"/>
    <x v="2"/>
    <n v="0"/>
  </r>
  <r>
    <s v="BASE"/>
    <s v="BaseLine"/>
    <m/>
    <m/>
    <m/>
    <m/>
    <x v="25"/>
    <x v="0"/>
    <s v="Brazil"/>
    <x v="2"/>
    <n v="0"/>
  </r>
  <r>
    <s v="BASE"/>
    <s v="BaseLine"/>
    <m/>
    <m/>
    <m/>
    <m/>
    <x v="25"/>
    <x v="1"/>
    <s v="Brazil"/>
    <x v="2"/>
    <n v="329.85166210174401"/>
  </r>
  <r>
    <s v="BASE"/>
    <s v="BaseLine"/>
    <m/>
    <m/>
    <m/>
    <m/>
    <x v="25"/>
    <x v="2"/>
    <s v="Brazil"/>
    <x v="2"/>
    <n v="0"/>
  </r>
  <r>
    <s v="BASE"/>
    <s v="BaseLine"/>
    <m/>
    <m/>
    <m/>
    <m/>
    <x v="25"/>
    <x v="3"/>
    <s v="Brazil"/>
    <x v="2"/>
    <n v="0"/>
  </r>
  <r>
    <s v="BASE"/>
    <s v="BaseLine"/>
    <m/>
    <m/>
    <m/>
    <m/>
    <x v="26"/>
    <x v="0"/>
    <s v="Brazil"/>
    <x v="2"/>
    <n v="0"/>
  </r>
  <r>
    <s v="BASE"/>
    <s v="BaseLine"/>
    <m/>
    <m/>
    <m/>
    <m/>
    <x v="26"/>
    <x v="1"/>
    <s v="Brazil"/>
    <x v="2"/>
    <n v="0"/>
  </r>
  <r>
    <s v="BASE"/>
    <s v="BaseLine"/>
    <m/>
    <m/>
    <m/>
    <m/>
    <x v="26"/>
    <x v="2"/>
    <s v="Brazil"/>
    <x v="2"/>
    <n v="0"/>
  </r>
  <r>
    <s v="BASE"/>
    <s v="BaseLine"/>
    <m/>
    <m/>
    <m/>
    <m/>
    <x v="26"/>
    <x v="3"/>
    <s v="Brazil"/>
    <x v="2"/>
    <n v="0"/>
  </r>
  <r>
    <s v="INCREMENTAL"/>
    <s v="Media"/>
    <m/>
    <m/>
    <m/>
    <m/>
    <x v="27"/>
    <x v="0"/>
    <s v="Brazil"/>
    <x v="2"/>
    <n v="0"/>
  </r>
  <r>
    <s v="INCREMENTAL"/>
    <s v="Media"/>
    <m/>
    <m/>
    <m/>
    <m/>
    <x v="27"/>
    <x v="1"/>
    <s v="Brazil"/>
    <x v="2"/>
    <n v="0"/>
  </r>
  <r>
    <s v="INCREMENTAL"/>
    <s v="Media"/>
    <m/>
    <m/>
    <m/>
    <m/>
    <x v="27"/>
    <x v="2"/>
    <s v="Brazil"/>
    <x v="2"/>
    <n v="0"/>
  </r>
  <r>
    <s v="INCREMENTAL"/>
    <s v="Media"/>
    <m/>
    <m/>
    <m/>
    <m/>
    <x v="27"/>
    <x v="3"/>
    <s v="Brazil"/>
    <x v="2"/>
    <n v="0"/>
  </r>
  <r>
    <s v="INCREMENTAL"/>
    <s v="Media"/>
    <m/>
    <m/>
    <m/>
    <m/>
    <x v="28"/>
    <x v="0"/>
    <s v="Brazil"/>
    <x v="2"/>
    <n v="0"/>
  </r>
  <r>
    <s v="INCREMENTAL"/>
    <s v="Media"/>
    <m/>
    <m/>
    <m/>
    <m/>
    <x v="28"/>
    <x v="1"/>
    <s v="Brazil"/>
    <x v="2"/>
    <n v="0"/>
  </r>
  <r>
    <s v="INCREMENTAL"/>
    <s v="Media"/>
    <m/>
    <m/>
    <m/>
    <m/>
    <x v="28"/>
    <x v="2"/>
    <s v="Brazil"/>
    <x v="2"/>
    <n v="0"/>
  </r>
  <r>
    <s v="INCREMENTAL"/>
    <s v="Media"/>
    <m/>
    <m/>
    <m/>
    <m/>
    <x v="28"/>
    <x v="3"/>
    <s v="Brazil"/>
    <x v="2"/>
    <n v="0"/>
  </r>
  <r>
    <s v="BASE"/>
    <s v="BaseLine"/>
    <m/>
    <m/>
    <m/>
    <m/>
    <x v="29"/>
    <x v="0"/>
    <s v="Brazil"/>
    <x v="2"/>
    <n v="0"/>
  </r>
  <r>
    <s v="BASE"/>
    <s v="BaseLine"/>
    <m/>
    <m/>
    <m/>
    <m/>
    <x v="29"/>
    <x v="1"/>
    <s v="Brazil"/>
    <x v="2"/>
    <n v="449.531866536726"/>
  </r>
  <r>
    <s v="BASE"/>
    <s v="BaseLine"/>
    <m/>
    <m/>
    <m/>
    <m/>
    <x v="29"/>
    <x v="2"/>
    <s v="Brazil"/>
    <x v="2"/>
    <n v="0"/>
  </r>
  <r>
    <s v="BASE"/>
    <s v="BaseLine"/>
    <m/>
    <m/>
    <m/>
    <m/>
    <x v="29"/>
    <x v="3"/>
    <s v="Brazil"/>
    <x v="2"/>
    <n v="0"/>
  </r>
  <r>
    <s v="BASE"/>
    <s v="BaseLine"/>
    <m/>
    <m/>
    <m/>
    <m/>
    <x v="30"/>
    <x v="0"/>
    <s v="Brazil"/>
    <x v="2"/>
    <n v="0"/>
  </r>
  <r>
    <s v="BASE"/>
    <s v="BaseLine"/>
    <m/>
    <m/>
    <m/>
    <m/>
    <x v="30"/>
    <x v="1"/>
    <s v="Brazil"/>
    <x v="2"/>
    <n v="442.13627639556597"/>
  </r>
  <r>
    <s v="BASE"/>
    <s v="BaseLine"/>
    <m/>
    <m/>
    <m/>
    <m/>
    <x v="30"/>
    <x v="2"/>
    <s v="Brazil"/>
    <x v="2"/>
    <n v="0"/>
  </r>
  <r>
    <s v="BASE"/>
    <s v="BaseLine"/>
    <m/>
    <m/>
    <m/>
    <m/>
    <x v="30"/>
    <x v="3"/>
    <s v="Brazil"/>
    <x v="2"/>
    <n v="0"/>
  </r>
  <r>
    <s v="INCREMENTAL"/>
    <s v="Media"/>
    <m/>
    <m/>
    <m/>
    <m/>
    <x v="31"/>
    <x v="0"/>
    <s v="Brazil"/>
    <x v="2"/>
    <n v="0"/>
  </r>
  <r>
    <s v="INCREMENTAL"/>
    <s v="Media"/>
    <m/>
    <m/>
    <m/>
    <m/>
    <x v="31"/>
    <x v="1"/>
    <s v="Brazil"/>
    <x v="2"/>
    <n v="0"/>
  </r>
  <r>
    <s v="INCREMENTAL"/>
    <s v="Media"/>
    <m/>
    <m/>
    <m/>
    <m/>
    <x v="31"/>
    <x v="2"/>
    <s v="Brazil"/>
    <x v="2"/>
    <n v="0"/>
  </r>
  <r>
    <s v="INCREMENTAL"/>
    <s v="Media"/>
    <m/>
    <m/>
    <m/>
    <m/>
    <x v="31"/>
    <x v="3"/>
    <s v="Brazil"/>
    <x v="2"/>
    <n v="0"/>
  </r>
  <r>
    <m/>
    <m/>
    <m/>
    <m/>
    <m/>
    <m/>
    <x v="32"/>
    <x v="0"/>
    <s v="Brazil"/>
    <x v="2"/>
    <n v="1288.8368238743701"/>
  </r>
  <r>
    <m/>
    <m/>
    <m/>
    <m/>
    <m/>
    <m/>
    <x v="32"/>
    <x v="1"/>
    <s v="Brazil"/>
    <x v="2"/>
    <n v="943.82215052234096"/>
  </r>
  <r>
    <m/>
    <m/>
    <m/>
    <m/>
    <m/>
    <m/>
    <x v="32"/>
    <x v="2"/>
    <s v="Brazil"/>
    <x v="2"/>
    <n v="1761.1350863528301"/>
  </r>
  <r>
    <m/>
    <m/>
    <m/>
    <m/>
    <m/>
    <m/>
    <x v="32"/>
    <x v="3"/>
    <s v="Brazil"/>
    <x v="2"/>
    <n v="932.29799996955103"/>
  </r>
  <r>
    <s v="BASE"/>
    <s v="BaseLine"/>
    <m/>
    <m/>
    <m/>
    <m/>
    <x v="33"/>
    <x v="0"/>
    <s v="Brazil"/>
    <x v="2"/>
    <n v="0"/>
  </r>
  <r>
    <s v="BASE"/>
    <s v="BaseLine"/>
    <m/>
    <m/>
    <m/>
    <m/>
    <x v="33"/>
    <x v="1"/>
    <s v="Brazil"/>
    <x v="2"/>
    <n v="0"/>
  </r>
  <r>
    <s v="BASE"/>
    <s v="BaseLine"/>
    <m/>
    <m/>
    <m/>
    <m/>
    <x v="33"/>
    <x v="2"/>
    <s v="Brazil"/>
    <x v="2"/>
    <n v="0"/>
  </r>
  <r>
    <s v="BASE"/>
    <s v="BaseLine"/>
    <m/>
    <m/>
    <m/>
    <m/>
    <x v="33"/>
    <x v="3"/>
    <s v="Brazil"/>
    <x v="2"/>
    <n v="0"/>
  </r>
  <r>
    <s v="BASE"/>
    <s v="BaseLine"/>
    <m/>
    <m/>
    <m/>
    <m/>
    <x v="34"/>
    <x v="0"/>
    <s v="Brazil"/>
    <x v="2"/>
    <n v="0"/>
  </r>
  <r>
    <s v="BASE"/>
    <s v="BaseLine"/>
    <m/>
    <m/>
    <m/>
    <m/>
    <x v="34"/>
    <x v="1"/>
    <s v="Brazil"/>
    <x v="2"/>
    <n v="0"/>
  </r>
  <r>
    <s v="BASE"/>
    <s v="BaseLine"/>
    <m/>
    <m/>
    <m/>
    <m/>
    <x v="34"/>
    <x v="2"/>
    <s v="Brazil"/>
    <x v="2"/>
    <n v="0"/>
  </r>
  <r>
    <s v="BASE"/>
    <s v="BaseLine"/>
    <m/>
    <m/>
    <m/>
    <m/>
    <x v="34"/>
    <x v="3"/>
    <s v="Brazil"/>
    <x v="2"/>
    <n v="0"/>
  </r>
  <r>
    <s v="BASE"/>
    <s v="BaseLine"/>
    <s v="NY"/>
    <m/>
    <m/>
    <m/>
    <x v="35"/>
    <x v="0"/>
    <s v="Brazil"/>
    <x v="2"/>
    <n v="0"/>
  </r>
  <r>
    <s v="BASE"/>
    <s v="BaseLine"/>
    <s v="NY"/>
    <m/>
    <m/>
    <m/>
    <x v="35"/>
    <x v="1"/>
    <s v="Brazil"/>
    <x v="2"/>
    <n v="0"/>
  </r>
  <r>
    <s v="BASE"/>
    <s v="BaseLine"/>
    <s v="NY"/>
    <m/>
    <m/>
    <m/>
    <x v="35"/>
    <x v="2"/>
    <s v="Brazil"/>
    <x v="2"/>
    <n v="0"/>
  </r>
  <r>
    <s v="BASE"/>
    <s v="BaseLine"/>
    <s v="NY"/>
    <m/>
    <m/>
    <m/>
    <x v="35"/>
    <x v="3"/>
    <s v="Brazil"/>
    <x v="2"/>
    <n v="0"/>
  </r>
  <r>
    <s v="BASE"/>
    <s v="BaseLine"/>
    <s v="PL_Dummy"/>
    <m/>
    <m/>
    <m/>
    <x v="36"/>
    <x v="0"/>
    <s v="Brazil"/>
    <x v="2"/>
    <n v="0"/>
  </r>
  <r>
    <s v="BASE"/>
    <s v="BaseLine"/>
    <s v="PL_Dummy"/>
    <m/>
    <m/>
    <m/>
    <x v="36"/>
    <x v="1"/>
    <s v="Brazil"/>
    <x v="2"/>
    <n v="0"/>
  </r>
  <r>
    <s v="BASE"/>
    <s v="BaseLine"/>
    <s v="PL_Dummy"/>
    <m/>
    <m/>
    <m/>
    <x v="36"/>
    <x v="2"/>
    <s v="Brazil"/>
    <x v="2"/>
    <n v="0"/>
  </r>
  <r>
    <s v="BASE"/>
    <s v="BaseLine"/>
    <s v="PL_Dummy"/>
    <m/>
    <m/>
    <m/>
    <x v="36"/>
    <x v="3"/>
    <s v="Brazil"/>
    <x v="2"/>
    <n v="0"/>
  </r>
  <r>
    <s v="BASE"/>
    <s v="BaseLine"/>
    <s v="PL_Dummy"/>
    <m/>
    <m/>
    <m/>
    <x v="37"/>
    <x v="0"/>
    <s v="Brazil"/>
    <x v="2"/>
    <n v="0"/>
  </r>
  <r>
    <s v="BASE"/>
    <s v="BaseLine"/>
    <s v="PL_Dummy"/>
    <m/>
    <m/>
    <m/>
    <x v="37"/>
    <x v="1"/>
    <s v="Brazil"/>
    <x v="2"/>
    <n v="0"/>
  </r>
  <r>
    <s v="BASE"/>
    <s v="BaseLine"/>
    <s v="PL_Dummy"/>
    <m/>
    <m/>
    <m/>
    <x v="37"/>
    <x v="2"/>
    <s v="Brazil"/>
    <x v="2"/>
    <n v="0"/>
  </r>
  <r>
    <s v="BASE"/>
    <s v="BaseLine"/>
    <s v="PL_Dummy"/>
    <m/>
    <m/>
    <m/>
    <x v="37"/>
    <x v="3"/>
    <s v="Brazil"/>
    <x v="2"/>
    <n v="0"/>
  </r>
  <r>
    <s v="BASE"/>
    <s v="BaseLine"/>
    <m/>
    <m/>
    <m/>
    <m/>
    <x v="38"/>
    <x v="0"/>
    <s v="Brazil"/>
    <x v="2"/>
    <n v="0"/>
  </r>
  <r>
    <s v="BASE"/>
    <s v="BaseLine"/>
    <m/>
    <m/>
    <m/>
    <m/>
    <x v="38"/>
    <x v="1"/>
    <s v="Brazil"/>
    <x v="2"/>
    <n v="0"/>
  </r>
  <r>
    <s v="BASE"/>
    <s v="BaseLine"/>
    <m/>
    <m/>
    <m/>
    <m/>
    <x v="38"/>
    <x v="2"/>
    <s v="Brazil"/>
    <x v="2"/>
    <n v="0"/>
  </r>
  <r>
    <s v="BASE"/>
    <s v="BaseLine"/>
    <m/>
    <m/>
    <m/>
    <m/>
    <x v="38"/>
    <x v="3"/>
    <s v="Brazil"/>
    <x v="2"/>
    <n v="0"/>
  </r>
  <r>
    <s v="BASE"/>
    <s v="BaseLine"/>
    <m/>
    <m/>
    <m/>
    <m/>
    <x v="39"/>
    <x v="0"/>
    <s v="Brazil"/>
    <x v="2"/>
    <n v="0"/>
  </r>
  <r>
    <s v="BASE"/>
    <s v="BaseLine"/>
    <m/>
    <m/>
    <m/>
    <m/>
    <x v="39"/>
    <x v="1"/>
    <s v="Brazil"/>
    <x v="2"/>
    <n v="0"/>
  </r>
  <r>
    <s v="BASE"/>
    <s v="BaseLine"/>
    <m/>
    <m/>
    <m/>
    <m/>
    <x v="39"/>
    <x v="2"/>
    <s v="Brazil"/>
    <x v="2"/>
    <n v="0"/>
  </r>
  <r>
    <s v="BASE"/>
    <s v="BaseLine"/>
    <m/>
    <m/>
    <m/>
    <m/>
    <x v="39"/>
    <x v="3"/>
    <s v="Brazil"/>
    <x v="2"/>
    <n v="0"/>
  </r>
  <r>
    <s v="BASE"/>
    <s v="BaseLine"/>
    <s v="PL_Dummy"/>
    <m/>
    <m/>
    <m/>
    <x v="40"/>
    <x v="0"/>
    <s v="Brazil"/>
    <x v="2"/>
    <n v="0"/>
  </r>
  <r>
    <s v="BASE"/>
    <s v="BaseLine"/>
    <s v="PL_Dummy"/>
    <m/>
    <m/>
    <m/>
    <x v="40"/>
    <x v="1"/>
    <s v="Brazil"/>
    <x v="2"/>
    <n v="0"/>
  </r>
  <r>
    <s v="BASE"/>
    <s v="BaseLine"/>
    <s v="PL_Dummy"/>
    <m/>
    <m/>
    <m/>
    <x v="40"/>
    <x v="2"/>
    <s v="Brazil"/>
    <x v="2"/>
    <n v="0"/>
  </r>
  <r>
    <s v="BASE"/>
    <s v="BaseLine"/>
    <s v="PL_Dummy"/>
    <m/>
    <m/>
    <m/>
    <x v="40"/>
    <x v="3"/>
    <s v="Brazil"/>
    <x v="2"/>
    <n v="0"/>
  </r>
  <r>
    <s v="BASE"/>
    <s v="BaseLine"/>
    <m/>
    <m/>
    <m/>
    <m/>
    <x v="41"/>
    <x v="0"/>
    <s v="Brazil"/>
    <x v="2"/>
    <n v="0"/>
  </r>
  <r>
    <s v="BASE"/>
    <s v="BaseLine"/>
    <m/>
    <m/>
    <m/>
    <m/>
    <x v="41"/>
    <x v="1"/>
    <s v="Brazil"/>
    <x v="2"/>
    <n v="0"/>
  </r>
  <r>
    <s v="BASE"/>
    <s v="BaseLine"/>
    <m/>
    <m/>
    <m/>
    <m/>
    <x v="41"/>
    <x v="2"/>
    <s v="Brazil"/>
    <x v="2"/>
    <n v="4157.2768494255397"/>
  </r>
  <r>
    <s v="BASE"/>
    <s v="BaseLine"/>
    <m/>
    <m/>
    <m/>
    <m/>
    <x v="41"/>
    <x v="3"/>
    <s v="Brazil"/>
    <x v="2"/>
    <n v="0"/>
  </r>
  <r>
    <s v="BASE"/>
    <s v="BaseLine"/>
    <m/>
    <m/>
    <m/>
    <m/>
    <x v="42"/>
    <x v="0"/>
    <s v="Brazil"/>
    <x v="2"/>
    <n v="0"/>
  </r>
  <r>
    <s v="BASE"/>
    <s v="BaseLine"/>
    <m/>
    <m/>
    <m/>
    <m/>
    <x v="42"/>
    <x v="1"/>
    <s v="Brazil"/>
    <x v="2"/>
    <n v="0"/>
  </r>
  <r>
    <s v="BASE"/>
    <s v="BaseLine"/>
    <m/>
    <m/>
    <m/>
    <m/>
    <x v="42"/>
    <x v="2"/>
    <s v="Brazil"/>
    <x v="2"/>
    <n v="3367.7581787290501"/>
  </r>
  <r>
    <s v="BASE"/>
    <s v="BaseLine"/>
    <m/>
    <m/>
    <m/>
    <m/>
    <x v="42"/>
    <x v="3"/>
    <s v="Brazil"/>
    <x v="2"/>
    <n v="0"/>
  </r>
  <r>
    <s v="BASE"/>
    <s v="BaseLine"/>
    <m/>
    <m/>
    <m/>
    <m/>
    <x v="43"/>
    <x v="0"/>
    <s v="Brazil"/>
    <x v="2"/>
    <n v="0"/>
  </r>
  <r>
    <s v="BASE"/>
    <s v="BaseLine"/>
    <m/>
    <m/>
    <m/>
    <m/>
    <x v="43"/>
    <x v="1"/>
    <s v="Brazil"/>
    <x v="2"/>
    <n v="0"/>
  </r>
  <r>
    <s v="BASE"/>
    <s v="BaseLine"/>
    <m/>
    <m/>
    <m/>
    <m/>
    <x v="43"/>
    <x v="2"/>
    <s v="Brazil"/>
    <x v="2"/>
    <n v="0"/>
  </r>
  <r>
    <s v="BASE"/>
    <s v="BaseLine"/>
    <m/>
    <m/>
    <m/>
    <m/>
    <x v="43"/>
    <x v="3"/>
    <s v="Brazil"/>
    <x v="2"/>
    <n v="0"/>
  </r>
  <r>
    <s v="INCREMENTAL"/>
    <s v="Media"/>
    <m/>
    <m/>
    <m/>
    <m/>
    <x v="44"/>
    <x v="0"/>
    <s v="Brazil"/>
    <x v="2"/>
    <n v="0"/>
  </r>
  <r>
    <s v="INCREMENTAL"/>
    <s v="Media"/>
    <m/>
    <m/>
    <m/>
    <m/>
    <x v="44"/>
    <x v="1"/>
    <s v="Brazil"/>
    <x v="2"/>
    <n v="0"/>
  </r>
  <r>
    <s v="INCREMENTAL"/>
    <s v="Media"/>
    <m/>
    <m/>
    <m/>
    <m/>
    <x v="44"/>
    <x v="2"/>
    <s v="Brazil"/>
    <x v="2"/>
    <n v="0"/>
  </r>
  <r>
    <s v="INCREMENTAL"/>
    <s v="Media"/>
    <m/>
    <m/>
    <m/>
    <m/>
    <x v="44"/>
    <x v="3"/>
    <s v="Brazil"/>
    <x v="2"/>
    <n v="0"/>
  </r>
  <r>
    <s v="INCREMENTAL"/>
    <s v="Media"/>
    <m/>
    <m/>
    <m/>
    <m/>
    <x v="45"/>
    <x v="0"/>
    <s v="Brazil"/>
    <x v="2"/>
    <n v="0"/>
  </r>
  <r>
    <s v="INCREMENTAL"/>
    <s v="Media"/>
    <m/>
    <m/>
    <m/>
    <m/>
    <x v="45"/>
    <x v="1"/>
    <s v="Brazil"/>
    <x v="2"/>
    <n v="0"/>
  </r>
  <r>
    <s v="INCREMENTAL"/>
    <s v="Media"/>
    <m/>
    <m/>
    <m/>
    <m/>
    <x v="45"/>
    <x v="2"/>
    <s v="Brazil"/>
    <x v="2"/>
    <n v="0"/>
  </r>
  <r>
    <s v="INCREMENTAL"/>
    <s v="Media"/>
    <m/>
    <m/>
    <m/>
    <m/>
    <x v="45"/>
    <x v="3"/>
    <s v="Brazil"/>
    <x v="2"/>
    <n v="0"/>
  </r>
  <r>
    <s v="BASE"/>
    <s v="BaseLine"/>
    <m/>
    <m/>
    <m/>
    <m/>
    <x v="46"/>
    <x v="0"/>
    <s v="Brazil"/>
    <x v="2"/>
    <n v="0"/>
  </r>
  <r>
    <s v="BASE"/>
    <s v="BaseLine"/>
    <m/>
    <m/>
    <m/>
    <m/>
    <x v="46"/>
    <x v="1"/>
    <s v="Brazil"/>
    <x v="2"/>
    <n v="0"/>
  </r>
  <r>
    <s v="BASE"/>
    <s v="BaseLine"/>
    <m/>
    <m/>
    <m/>
    <m/>
    <x v="46"/>
    <x v="2"/>
    <s v="Brazil"/>
    <x v="2"/>
    <n v="0"/>
  </r>
  <r>
    <s v="BASE"/>
    <s v="BaseLine"/>
    <m/>
    <m/>
    <m/>
    <m/>
    <x v="46"/>
    <x v="3"/>
    <s v="Brazil"/>
    <x v="2"/>
    <n v="0"/>
  </r>
  <r>
    <s v="INCREMENTAL"/>
    <s v="Media"/>
    <m/>
    <m/>
    <m/>
    <m/>
    <x v="47"/>
    <x v="0"/>
    <s v="Brazil"/>
    <x v="2"/>
    <n v="0"/>
  </r>
  <r>
    <s v="INCREMENTAL"/>
    <s v="Media"/>
    <m/>
    <m/>
    <m/>
    <m/>
    <x v="47"/>
    <x v="1"/>
    <s v="Brazil"/>
    <x v="2"/>
    <n v="0"/>
  </r>
  <r>
    <s v="INCREMENTAL"/>
    <s v="Media"/>
    <m/>
    <m/>
    <m/>
    <m/>
    <x v="47"/>
    <x v="2"/>
    <s v="Brazil"/>
    <x v="2"/>
    <n v="0"/>
  </r>
  <r>
    <s v="INCREMENTAL"/>
    <s v="Media"/>
    <m/>
    <m/>
    <m/>
    <m/>
    <x v="47"/>
    <x v="3"/>
    <s v="Brazil"/>
    <x v="2"/>
    <n v="0"/>
  </r>
  <r>
    <s v="INCREMENTAL"/>
    <s v="Media"/>
    <m/>
    <m/>
    <m/>
    <m/>
    <x v="48"/>
    <x v="0"/>
    <s v="Brazil"/>
    <x v="2"/>
    <n v="0"/>
  </r>
  <r>
    <s v="INCREMENTAL"/>
    <s v="Media"/>
    <m/>
    <m/>
    <m/>
    <m/>
    <x v="48"/>
    <x v="1"/>
    <s v="Brazil"/>
    <x v="2"/>
    <n v="0"/>
  </r>
  <r>
    <s v="INCREMENTAL"/>
    <s v="Media"/>
    <m/>
    <m/>
    <m/>
    <m/>
    <x v="48"/>
    <x v="2"/>
    <s v="Brazil"/>
    <x v="2"/>
    <n v="0"/>
  </r>
  <r>
    <s v="INCREMENTAL"/>
    <s v="Media"/>
    <m/>
    <m/>
    <m/>
    <m/>
    <x v="48"/>
    <x v="3"/>
    <s v="Brazil"/>
    <x v="2"/>
    <n v="0"/>
  </r>
  <r>
    <s v="INCREMENTAL"/>
    <s v="Media"/>
    <m/>
    <m/>
    <m/>
    <m/>
    <x v="49"/>
    <x v="0"/>
    <s v="Brazil"/>
    <x v="2"/>
    <n v="0"/>
  </r>
  <r>
    <s v="INCREMENTAL"/>
    <s v="Media"/>
    <m/>
    <m/>
    <m/>
    <m/>
    <x v="49"/>
    <x v="1"/>
    <s v="Brazil"/>
    <x v="2"/>
    <n v="0"/>
  </r>
  <r>
    <s v="INCREMENTAL"/>
    <s v="Media"/>
    <m/>
    <m/>
    <m/>
    <m/>
    <x v="49"/>
    <x v="2"/>
    <s v="Brazil"/>
    <x v="2"/>
    <n v="0"/>
  </r>
  <r>
    <s v="INCREMENTAL"/>
    <s v="Media"/>
    <m/>
    <m/>
    <m/>
    <m/>
    <x v="49"/>
    <x v="3"/>
    <s v="Brazil"/>
    <x v="2"/>
    <n v="0"/>
  </r>
  <r>
    <s v="BASE"/>
    <s v="BaseLine"/>
    <m/>
    <m/>
    <m/>
    <m/>
    <x v="50"/>
    <x v="0"/>
    <s v="Brazil"/>
    <x v="2"/>
    <n v="0"/>
  </r>
  <r>
    <s v="BASE"/>
    <s v="BaseLine"/>
    <m/>
    <m/>
    <m/>
    <m/>
    <x v="50"/>
    <x v="1"/>
    <s v="Brazil"/>
    <x v="2"/>
    <n v="0"/>
  </r>
  <r>
    <s v="BASE"/>
    <s v="BaseLine"/>
    <m/>
    <m/>
    <m/>
    <m/>
    <x v="50"/>
    <x v="2"/>
    <s v="Brazil"/>
    <x v="2"/>
    <n v="0"/>
  </r>
  <r>
    <s v="BASE"/>
    <s v="BaseLine"/>
    <m/>
    <m/>
    <m/>
    <m/>
    <x v="50"/>
    <x v="3"/>
    <s v="Brazil"/>
    <x v="2"/>
    <n v="0"/>
  </r>
  <r>
    <s v="BASE"/>
    <s v="BaseLine"/>
    <m/>
    <m/>
    <m/>
    <m/>
    <x v="51"/>
    <x v="0"/>
    <s v="Brazil"/>
    <x v="2"/>
    <n v="0"/>
  </r>
  <r>
    <s v="BASE"/>
    <s v="BaseLine"/>
    <m/>
    <m/>
    <m/>
    <m/>
    <x v="51"/>
    <x v="1"/>
    <s v="Brazil"/>
    <x v="2"/>
    <n v="0"/>
  </r>
  <r>
    <s v="BASE"/>
    <s v="BaseLine"/>
    <m/>
    <m/>
    <m/>
    <m/>
    <x v="51"/>
    <x v="2"/>
    <s v="Brazil"/>
    <x v="2"/>
    <n v="0"/>
  </r>
  <r>
    <s v="BASE"/>
    <s v="BaseLine"/>
    <m/>
    <m/>
    <m/>
    <m/>
    <x v="51"/>
    <x v="3"/>
    <s v="Brazil"/>
    <x v="2"/>
    <n v="0"/>
  </r>
  <r>
    <s v="INCREMENTAL"/>
    <s v="Media"/>
    <m/>
    <m/>
    <m/>
    <m/>
    <x v="52"/>
    <x v="0"/>
    <s v="Brazil"/>
    <x v="2"/>
    <n v="0"/>
  </r>
  <r>
    <s v="INCREMENTAL"/>
    <s v="Media"/>
    <m/>
    <m/>
    <m/>
    <m/>
    <x v="52"/>
    <x v="1"/>
    <s v="Brazil"/>
    <x v="2"/>
    <n v="0"/>
  </r>
  <r>
    <s v="INCREMENTAL"/>
    <s v="Media"/>
    <m/>
    <m/>
    <m/>
    <m/>
    <x v="52"/>
    <x v="2"/>
    <s v="Brazil"/>
    <x v="2"/>
    <n v="0"/>
  </r>
  <r>
    <s v="INCREMENTAL"/>
    <s v="Media"/>
    <m/>
    <m/>
    <m/>
    <m/>
    <x v="52"/>
    <x v="3"/>
    <s v="Brazil"/>
    <x v="2"/>
    <n v="0"/>
  </r>
  <r>
    <s v="BASE"/>
    <s v="BaseLine"/>
    <m/>
    <m/>
    <m/>
    <m/>
    <x v="53"/>
    <x v="0"/>
    <s v="Brazil"/>
    <x v="2"/>
    <n v="-240.516489519375"/>
  </r>
  <r>
    <s v="BASE"/>
    <s v="BaseLine"/>
    <m/>
    <m/>
    <m/>
    <m/>
    <x v="53"/>
    <x v="1"/>
    <s v="Brazil"/>
    <x v="2"/>
    <n v="-176.131521205192"/>
  </r>
  <r>
    <s v="BASE"/>
    <s v="BaseLine"/>
    <m/>
    <m/>
    <m/>
    <m/>
    <x v="53"/>
    <x v="2"/>
    <s v="Brazil"/>
    <x v="2"/>
    <n v="-328.65450512630002"/>
  </r>
  <r>
    <s v="BASE"/>
    <s v="BaseLine"/>
    <m/>
    <m/>
    <m/>
    <m/>
    <x v="53"/>
    <x v="3"/>
    <s v="Brazil"/>
    <x v="2"/>
    <n v="-173.98094001112099"/>
  </r>
  <r>
    <s v="BASE"/>
    <s v="BaseLine"/>
    <m/>
    <m/>
    <m/>
    <m/>
    <x v="54"/>
    <x v="0"/>
    <s v="Brazil"/>
    <x v="2"/>
    <n v="-404.04901512560002"/>
  </r>
  <r>
    <s v="BASE"/>
    <s v="BaseLine"/>
    <m/>
    <m/>
    <m/>
    <m/>
    <x v="54"/>
    <x v="1"/>
    <s v="Brazil"/>
    <x v="2"/>
    <n v="-2016.7676380348501"/>
  </r>
  <r>
    <s v="BASE"/>
    <s v="BaseLine"/>
    <m/>
    <m/>
    <m/>
    <m/>
    <x v="54"/>
    <x v="2"/>
    <s v="Brazil"/>
    <x v="2"/>
    <n v="-2188.85608516906"/>
  </r>
  <r>
    <s v="BASE"/>
    <s v="BaseLine"/>
    <m/>
    <m/>
    <m/>
    <m/>
    <x v="54"/>
    <x v="3"/>
    <s v="Brazil"/>
    <x v="2"/>
    <n v="-390.18640613565901"/>
  </r>
  <r>
    <s v="INCREMENTAL"/>
    <s v="Media"/>
    <m/>
    <m/>
    <m/>
    <m/>
    <x v="0"/>
    <x v="0"/>
    <s v="Brazil"/>
    <x v="3"/>
    <n v="0"/>
  </r>
  <r>
    <s v="INCREMENTAL"/>
    <s v="Media"/>
    <m/>
    <m/>
    <m/>
    <m/>
    <x v="0"/>
    <x v="1"/>
    <s v="Brazil"/>
    <x v="3"/>
    <n v="0"/>
  </r>
  <r>
    <s v="INCREMENTAL"/>
    <s v="Media"/>
    <m/>
    <m/>
    <m/>
    <m/>
    <x v="0"/>
    <x v="2"/>
    <s v="Brazil"/>
    <x v="3"/>
    <n v="0"/>
  </r>
  <r>
    <s v="INCREMENTAL"/>
    <s v="Media"/>
    <m/>
    <m/>
    <m/>
    <m/>
    <x v="0"/>
    <x v="3"/>
    <s v="Brazil"/>
    <x v="3"/>
    <n v="0"/>
  </r>
  <r>
    <s v="INCREMENTAL"/>
    <s v="Media"/>
    <m/>
    <m/>
    <m/>
    <m/>
    <x v="1"/>
    <x v="0"/>
    <s v="Brazil"/>
    <x v="3"/>
    <n v="0"/>
  </r>
  <r>
    <s v="INCREMENTAL"/>
    <s v="Media"/>
    <m/>
    <m/>
    <m/>
    <m/>
    <x v="1"/>
    <x v="1"/>
    <s v="Brazil"/>
    <x v="3"/>
    <n v="0"/>
  </r>
  <r>
    <s v="INCREMENTAL"/>
    <s v="Media"/>
    <m/>
    <m/>
    <m/>
    <m/>
    <x v="1"/>
    <x v="2"/>
    <s v="Brazil"/>
    <x v="3"/>
    <n v="0"/>
  </r>
  <r>
    <s v="INCREMENTAL"/>
    <s v="Media"/>
    <m/>
    <m/>
    <m/>
    <m/>
    <x v="1"/>
    <x v="3"/>
    <s v="Brazil"/>
    <x v="3"/>
    <n v="0"/>
  </r>
  <r>
    <s v="INCREMENTAL"/>
    <s v="Media"/>
    <m/>
    <m/>
    <m/>
    <m/>
    <x v="2"/>
    <x v="0"/>
    <s v="Brazil"/>
    <x v="3"/>
    <n v="0"/>
  </r>
  <r>
    <s v="INCREMENTAL"/>
    <s v="Media"/>
    <m/>
    <m/>
    <m/>
    <m/>
    <x v="2"/>
    <x v="1"/>
    <s v="Brazil"/>
    <x v="3"/>
    <n v="0"/>
  </r>
  <r>
    <s v="INCREMENTAL"/>
    <s v="Media"/>
    <m/>
    <m/>
    <m/>
    <m/>
    <x v="2"/>
    <x v="2"/>
    <s v="Brazil"/>
    <x v="3"/>
    <n v="0"/>
  </r>
  <r>
    <s v="INCREMENTAL"/>
    <s v="Media"/>
    <m/>
    <m/>
    <m/>
    <m/>
    <x v="2"/>
    <x v="3"/>
    <s v="Brazil"/>
    <x v="3"/>
    <n v="0"/>
  </r>
  <r>
    <s v="BASE"/>
    <s v="BaseLine"/>
    <m/>
    <m/>
    <m/>
    <m/>
    <x v="3"/>
    <x v="0"/>
    <s v="Brazil"/>
    <x v="3"/>
    <n v="0"/>
  </r>
  <r>
    <s v="BASE"/>
    <s v="BaseLine"/>
    <m/>
    <m/>
    <m/>
    <m/>
    <x v="3"/>
    <x v="1"/>
    <s v="Brazil"/>
    <x v="3"/>
    <n v="0"/>
  </r>
  <r>
    <s v="BASE"/>
    <s v="BaseLine"/>
    <m/>
    <m/>
    <m/>
    <m/>
    <x v="3"/>
    <x v="2"/>
    <s v="Brazil"/>
    <x v="3"/>
    <n v="0"/>
  </r>
  <r>
    <s v="BASE"/>
    <s v="BaseLine"/>
    <m/>
    <m/>
    <m/>
    <m/>
    <x v="3"/>
    <x v="3"/>
    <s v="Brazil"/>
    <x v="3"/>
    <n v="0"/>
  </r>
  <r>
    <s v="BASE"/>
    <s v="BaseLine"/>
    <m/>
    <m/>
    <m/>
    <m/>
    <x v="4"/>
    <x v="0"/>
    <s v="Brazil"/>
    <x v="3"/>
    <n v="0"/>
  </r>
  <r>
    <s v="BASE"/>
    <s v="BaseLine"/>
    <m/>
    <m/>
    <m/>
    <m/>
    <x v="4"/>
    <x v="1"/>
    <s v="Brazil"/>
    <x v="3"/>
    <n v="0"/>
  </r>
  <r>
    <s v="BASE"/>
    <s v="BaseLine"/>
    <m/>
    <m/>
    <m/>
    <m/>
    <x v="4"/>
    <x v="2"/>
    <s v="Brazil"/>
    <x v="3"/>
    <n v="0"/>
  </r>
  <r>
    <s v="BASE"/>
    <s v="BaseLine"/>
    <m/>
    <m/>
    <m/>
    <m/>
    <x v="4"/>
    <x v="3"/>
    <s v="Brazil"/>
    <x v="3"/>
    <n v="0"/>
  </r>
  <r>
    <s v="BASE"/>
    <s v="BaseLine"/>
    <m/>
    <m/>
    <m/>
    <m/>
    <x v="5"/>
    <x v="0"/>
    <s v="Brazil"/>
    <x v="3"/>
    <n v="0"/>
  </r>
  <r>
    <s v="BASE"/>
    <s v="BaseLine"/>
    <m/>
    <m/>
    <m/>
    <m/>
    <x v="5"/>
    <x v="1"/>
    <s v="Brazil"/>
    <x v="3"/>
    <n v="0"/>
  </r>
  <r>
    <s v="BASE"/>
    <s v="BaseLine"/>
    <m/>
    <m/>
    <m/>
    <m/>
    <x v="5"/>
    <x v="2"/>
    <s v="Brazil"/>
    <x v="3"/>
    <n v="0"/>
  </r>
  <r>
    <s v="BASE"/>
    <s v="BaseLine"/>
    <m/>
    <m/>
    <m/>
    <m/>
    <x v="5"/>
    <x v="3"/>
    <s v="Brazil"/>
    <x v="3"/>
    <n v="0"/>
  </r>
  <r>
    <s v="BASE"/>
    <s v="BaseLine"/>
    <m/>
    <m/>
    <m/>
    <m/>
    <x v="6"/>
    <x v="0"/>
    <s v="Brazil"/>
    <x v="3"/>
    <n v="0"/>
  </r>
  <r>
    <s v="BASE"/>
    <s v="BaseLine"/>
    <m/>
    <m/>
    <m/>
    <m/>
    <x v="6"/>
    <x v="1"/>
    <s v="Brazil"/>
    <x v="3"/>
    <n v="0"/>
  </r>
  <r>
    <s v="BASE"/>
    <s v="BaseLine"/>
    <m/>
    <m/>
    <m/>
    <m/>
    <x v="6"/>
    <x v="2"/>
    <s v="Brazil"/>
    <x v="3"/>
    <n v="0"/>
  </r>
  <r>
    <s v="BASE"/>
    <s v="BaseLine"/>
    <m/>
    <m/>
    <m/>
    <m/>
    <x v="6"/>
    <x v="3"/>
    <s v="Brazil"/>
    <x v="3"/>
    <n v="0"/>
  </r>
  <r>
    <s v="BASE"/>
    <s v="BaseLine"/>
    <m/>
    <m/>
    <m/>
    <m/>
    <x v="7"/>
    <x v="0"/>
    <s v="Brazil"/>
    <x v="3"/>
    <n v="0"/>
  </r>
  <r>
    <s v="BASE"/>
    <s v="BaseLine"/>
    <m/>
    <m/>
    <m/>
    <m/>
    <x v="7"/>
    <x v="1"/>
    <s v="Brazil"/>
    <x v="3"/>
    <n v="0"/>
  </r>
  <r>
    <s v="BASE"/>
    <s v="BaseLine"/>
    <m/>
    <m/>
    <m/>
    <m/>
    <x v="7"/>
    <x v="2"/>
    <s v="Brazil"/>
    <x v="3"/>
    <n v="0"/>
  </r>
  <r>
    <s v="BASE"/>
    <s v="BaseLine"/>
    <m/>
    <m/>
    <m/>
    <m/>
    <x v="7"/>
    <x v="3"/>
    <s v="Brazil"/>
    <x v="3"/>
    <n v="0"/>
  </r>
  <r>
    <s v="BASE"/>
    <s v="BaseLine"/>
    <m/>
    <m/>
    <m/>
    <m/>
    <x v="8"/>
    <x v="0"/>
    <s v="Brazil"/>
    <x v="3"/>
    <n v="37.118219826744799"/>
  </r>
  <r>
    <s v="BASE"/>
    <s v="BaseLine"/>
    <m/>
    <m/>
    <m/>
    <m/>
    <x v="8"/>
    <x v="1"/>
    <s v="Brazil"/>
    <x v="3"/>
    <n v="0"/>
  </r>
  <r>
    <s v="BASE"/>
    <s v="BaseLine"/>
    <m/>
    <m/>
    <m/>
    <m/>
    <x v="8"/>
    <x v="2"/>
    <s v="Brazil"/>
    <x v="3"/>
    <n v="0"/>
  </r>
  <r>
    <s v="BASE"/>
    <s v="BaseLine"/>
    <m/>
    <m/>
    <m/>
    <m/>
    <x v="8"/>
    <x v="3"/>
    <s v="Brazil"/>
    <x v="3"/>
    <n v="0"/>
  </r>
  <r>
    <s v="INCREMENTAL"/>
    <s v="Media"/>
    <m/>
    <m/>
    <m/>
    <m/>
    <x v="9"/>
    <x v="0"/>
    <s v="Brazil"/>
    <x v="3"/>
    <n v="0"/>
  </r>
  <r>
    <s v="INCREMENTAL"/>
    <s v="Media"/>
    <m/>
    <m/>
    <m/>
    <m/>
    <x v="9"/>
    <x v="1"/>
    <s v="Brazil"/>
    <x v="3"/>
    <n v="0"/>
  </r>
  <r>
    <s v="INCREMENTAL"/>
    <s v="Media"/>
    <m/>
    <m/>
    <m/>
    <m/>
    <x v="9"/>
    <x v="2"/>
    <s v="Brazil"/>
    <x v="3"/>
    <n v="0"/>
  </r>
  <r>
    <s v="INCREMENTAL"/>
    <s v="Media"/>
    <m/>
    <m/>
    <m/>
    <m/>
    <x v="9"/>
    <x v="3"/>
    <s v="Brazil"/>
    <x v="3"/>
    <n v="0"/>
  </r>
  <r>
    <s v="BASE"/>
    <s v="Price"/>
    <m/>
    <m/>
    <m/>
    <m/>
    <x v="10"/>
    <x v="0"/>
    <s v="Brazil"/>
    <x v="3"/>
    <n v="-971.43026418831096"/>
  </r>
  <r>
    <s v="BASE"/>
    <s v="Price"/>
    <m/>
    <m/>
    <m/>
    <m/>
    <x v="10"/>
    <x v="1"/>
    <s v="Brazil"/>
    <x v="3"/>
    <n v="0"/>
  </r>
  <r>
    <s v="BASE"/>
    <s v="Price"/>
    <m/>
    <m/>
    <m/>
    <m/>
    <x v="10"/>
    <x v="2"/>
    <s v="Brazil"/>
    <x v="3"/>
    <n v="0"/>
  </r>
  <r>
    <s v="BASE"/>
    <s v="Price"/>
    <m/>
    <m/>
    <m/>
    <m/>
    <x v="10"/>
    <x v="3"/>
    <s v="Brazil"/>
    <x v="3"/>
    <n v="0"/>
  </r>
  <r>
    <s v="BASE"/>
    <s v="Price"/>
    <m/>
    <m/>
    <m/>
    <m/>
    <x v="11"/>
    <x v="0"/>
    <s v="Brazil"/>
    <x v="3"/>
    <n v="0"/>
  </r>
  <r>
    <s v="BASE"/>
    <s v="Price"/>
    <m/>
    <m/>
    <m/>
    <m/>
    <x v="11"/>
    <x v="1"/>
    <s v="Brazil"/>
    <x v="3"/>
    <n v="0"/>
  </r>
  <r>
    <s v="BASE"/>
    <s v="Price"/>
    <m/>
    <m/>
    <m/>
    <m/>
    <x v="11"/>
    <x v="2"/>
    <s v="Brazil"/>
    <x v="3"/>
    <n v="0"/>
  </r>
  <r>
    <s v="BASE"/>
    <s v="Price"/>
    <m/>
    <m/>
    <m/>
    <m/>
    <x v="11"/>
    <x v="3"/>
    <s v="Brazil"/>
    <x v="3"/>
    <n v="0"/>
  </r>
  <r>
    <s v="BASE"/>
    <s v="BaseLine"/>
    <m/>
    <m/>
    <m/>
    <m/>
    <x v="12"/>
    <x v="0"/>
    <s v="Brazil"/>
    <x v="3"/>
    <n v="459.42898326125299"/>
  </r>
  <r>
    <s v="BASE"/>
    <s v="BaseLine"/>
    <m/>
    <m/>
    <m/>
    <m/>
    <x v="12"/>
    <x v="1"/>
    <s v="Brazil"/>
    <x v="3"/>
    <n v="828.23919460895399"/>
  </r>
  <r>
    <s v="BASE"/>
    <s v="BaseLine"/>
    <m/>
    <m/>
    <m/>
    <m/>
    <x v="12"/>
    <x v="2"/>
    <s v="Brazil"/>
    <x v="3"/>
    <n v="1015.37911586134"/>
  </r>
  <r>
    <s v="BASE"/>
    <s v="BaseLine"/>
    <m/>
    <m/>
    <m/>
    <m/>
    <x v="12"/>
    <x v="3"/>
    <s v="Brazil"/>
    <x v="3"/>
    <n v="26.893425809735501"/>
  </r>
  <r>
    <s v="INCREMENTAL"/>
    <s v="Media"/>
    <m/>
    <m/>
    <m/>
    <m/>
    <x v="13"/>
    <x v="0"/>
    <s v="Brazil"/>
    <x v="3"/>
    <n v="90.824256030045902"/>
  </r>
  <r>
    <s v="INCREMENTAL"/>
    <s v="Media"/>
    <m/>
    <m/>
    <m/>
    <m/>
    <x v="13"/>
    <x v="1"/>
    <s v="Brazil"/>
    <x v="3"/>
    <n v="112.513070785575"/>
  </r>
  <r>
    <s v="INCREMENTAL"/>
    <s v="Media"/>
    <m/>
    <m/>
    <m/>
    <m/>
    <x v="13"/>
    <x v="2"/>
    <s v="Brazil"/>
    <x v="3"/>
    <n v="100.00580787351799"/>
  </r>
  <r>
    <s v="INCREMENTAL"/>
    <s v="Media"/>
    <m/>
    <m/>
    <m/>
    <m/>
    <x v="13"/>
    <x v="3"/>
    <s v="Brazil"/>
    <x v="3"/>
    <n v="0"/>
  </r>
  <r>
    <s v="INCREMENTAL"/>
    <s v="Media"/>
    <m/>
    <m/>
    <m/>
    <m/>
    <x v="14"/>
    <x v="0"/>
    <s v="Brazil"/>
    <x v="3"/>
    <n v="0"/>
  </r>
  <r>
    <s v="INCREMENTAL"/>
    <s v="Media"/>
    <m/>
    <m/>
    <m/>
    <m/>
    <x v="14"/>
    <x v="1"/>
    <s v="Brazil"/>
    <x v="3"/>
    <n v="0"/>
  </r>
  <r>
    <s v="INCREMENTAL"/>
    <s v="Media"/>
    <m/>
    <m/>
    <m/>
    <m/>
    <x v="14"/>
    <x v="2"/>
    <s v="Brazil"/>
    <x v="3"/>
    <n v="0"/>
  </r>
  <r>
    <s v="INCREMENTAL"/>
    <s v="Media"/>
    <m/>
    <m/>
    <m/>
    <m/>
    <x v="14"/>
    <x v="3"/>
    <s v="Brazil"/>
    <x v="3"/>
    <n v="0"/>
  </r>
  <r>
    <s v="INCREMENTAL"/>
    <s v="Media"/>
    <m/>
    <m/>
    <m/>
    <m/>
    <x v="15"/>
    <x v="0"/>
    <s v="Brazil"/>
    <x v="3"/>
    <n v="4.42022775781615"/>
  </r>
  <r>
    <s v="INCREMENTAL"/>
    <s v="Media"/>
    <m/>
    <m/>
    <m/>
    <m/>
    <x v="15"/>
    <x v="1"/>
    <s v="Brazil"/>
    <x v="3"/>
    <n v="4.0904949429455604"/>
  </r>
  <r>
    <s v="INCREMENTAL"/>
    <s v="Media"/>
    <m/>
    <m/>
    <m/>
    <m/>
    <x v="15"/>
    <x v="2"/>
    <s v="Brazil"/>
    <x v="3"/>
    <n v="2.79046680669564"/>
  </r>
  <r>
    <s v="INCREMENTAL"/>
    <s v="Media"/>
    <m/>
    <m/>
    <m/>
    <m/>
    <x v="15"/>
    <x v="3"/>
    <s v="Brazil"/>
    <x v="3"/>
    <n v="0"/>
  </r>
  <r>
    <s v="INCREMENTAL"/>
    <s v="Media"/>
    <m/>
    <m/>
    <m/>
    <m/>
    <x v="16"/>
    <x v="0"/>
    <s v="Brazil"/>
    <x v="3"/>
    <n v="0"/>
  </r>
  <r>
    <s v="INCREMENTAL"/>
    <s v="Media"/>
    <m/>
    <m/>
    <m/>
    <m/>
    <x v="16"/>
    <x v="1"/>
    <s v="Brazil"/>
    <x v="3"/>
    <n v="0"/>
  </r>
  <r>
    <s v="INCREMENTAL"/>
    <s v="Media"/>
    <m/>
    <m/>
    <m/>
    <m/>
    <x v="16"/>
    <x v="2"/>
    <s v="Brazil"/>
    <x v="3"/>
    <n v="0"/>
  </r>
  <r>
    <s v="INCREMENTAL"/>
    <s v="Media"/>
    <m/>
    <m/>
    <m/>
    <m/>
    <x v="16"/>
    <x v="3"/>
    <s v="Brazil"/>
    <x v="3"/>
    <n v="0"/>
  </r>
  <r>
    <s v="INCREMENTAL"/>
    <s v="Media"/>
    <m/>
    <m/>
    <m/>
    <m/>
    <x v="17"/>
    <x v="0"/>
    <s v="Brazil"/>
    <x v="3"/>
    <n v="0"/>
  </r>
  <r>
    <s v="INCREMENTAL"/>
    <s v="Media"/>
    <m/>
    <m/>
    <m/>
    <m/>
    <x v="17"/>
    <x v="1"/>
    <s v="Brazil"/>
    <x v="3"/>
    <n v="0"/>
  </r>
  <r>
    <s v="INCREMENTAL"/>
    <s v="Media"/>
    <m/>
    <m/>
    <m/>
    <m/>
    <x v="17"/>
    <x v="2"/>
    <s v="Brazil"/>
    <x v="3"/>
    <n v="0"/>
  </r>
  <r>
    <s v="INCREMENTAL"/>
    <s v="Media"/>
    <m/>
    <m/>
    <m/>
    <m/>
    <x v="17"/>
    <x v="3"/>
    <s v="Brazil"/>
    <x v="3"/>
    <n v="0"/>
  </r>
  <r>
    <s v="INCREMENTAL"/>
    <s v="Media"/>
    <m/>
    <m/>
    <m/>
    <m/>
    <x v="18"/>
    <x v="0"/>
    <s v="Brazil"/>
    <x v="3"/>
    <n v="0"/>
  </r>
  <r>
    <s v="INCREMENTAL"/>
    <s v="Media"/>
    <m/>
    <m/>
    <m/>
    <m/>
    <x v="18"/>
    <x v="1"/>
    <s v="Brazil"/>
    <x v="3"/>
    <n v="0"/>
  </r>
  <r>
    <s v="INCREMENTAL"/>
    <s v="Media"/>
    <m/>
    <m/>
    <m/>
    <m/>
    <x v="18"/>
    <x v="2"/>
    <s v="Brazil"/>
    <x v="3"/>
    <n v="0"/>
  </r>
  <r>
    <s v="INCREMENTAL"/>
    <s v="Media"/>
    <m/>
    <m/>
    <m/>
    <m/>
    <x v="18"/>
    <x v="3"/>
    <s v="Brazil"/>
    <x v="3"/>
    <n v="0"/>
  </r>
  <r>
    <s v="INCREMENTAL"/>
    <s v="Media"/>
    <m/>
    <m/>
    <m/>
    <m/>
    <x v="19"/>
    <x v="0"/>
    <s v="Brazil"/>
    <x v="3"/>
    <n v="16.925319183408899"/>
  </r>
  <r>
    <s v="INCREMENTAL"/>
    <s v="Media"/>
    <m/>
    <m/>
    <m/>
    <m/>
    <x v="19"/>
    <x v="1"/>
    <s v="Brazil"/>
    <x v="3"/>
    <n v="19.246185073531802"/>
  </r>
  <r>
    <s v="INCREMENTAL"/>
    <s v="Media"/>
    <m/>
    <m/>
    <m/>
    <m/>
    <x v="19"/>
    <x v="2"/>
    <s v="Brazil"/>
    <x v="3"/>
    <n v="18.148815965735299"/>
  </r>
  <r>
    <s v="INCREMENTAL"/>
    <s v="Media"/>
    <m/>
    <m/>
    <m/>
    <m/>
    <x v="19"/>
    <x v="3"/>
    <s v="Brazil"/>
    <x v="3"/>
    <n v="0"/>
  </r>
  <r>
    <s v="INCREMENTAL"/>
    <s v="Media"/>
    <m/>
    <m/>
    <m/>
    <m/>
    <x v="20"/>
    <x v="0"/>
    <s v="Brazil"/>
    <x v="3"/>
    <n v="0"/>
  </r>
  <r>
    <s v="INCREMENTAL"/>
    <s v="Media"/>
    <m/>
    <m/>
    <m/>
    <m/>
    <x v="20"/>
    <x v="1"/>
    <s v="Brazil"/>
    <x v="3"/>
    <n v="0"/>
  </r>
  <r>
    <s v="INCREMENTAL"/>
    <s v="Media"/>
    <m/>
    <m/>
    <m/>
    <m/>
    <x v="20"/>
    <x v="2"/>
    <s v="Brazil"/>
    <x v="3"/>
    <n v="0"/>
  </r>
  <r>
    <s v="INCREMENTAL"/>
    <s v="Media"/>
    <m/>
    <m/>
    <m/>
    <m/>
    <x v="20"/>
    <x v="3"/>
    <s v="Brazil"/>
    <x v="3"/>
    <n v="0"/>
  </r>
  <r>
    <s v="INCREMENTAL"/>
    <s v="Media"/>
    <m/>
    <m/>
    <m/>
    <m/>
    <x v="21"/>
    <x v="0"/>
    <s v="Brazil"/>
    <x v="3"/>
    <n v="0"/>
  </r>
  <r>
    <s v="INCREMENTAL"/>
    <s v="Media"/>
    <m/>
    <m/>
    <m/>
    <m/>
    <x v="21"/>
    <x v="1"/>
    <s v="Brazil"/>
    <x v="3"/>
    <n v="0"/>
  </r>
  <r>
    <s v="INCREMENTAL"/>
    <s v="Media"/>
    <m/>
    <m/>
    <m/>
    <m/>
    <x v="21"/>
    <x v="2"/>
    <s v="Brazil"/>
    <x v="3"/>
    <n v="0"/>
  </r>
  <r>
    <s v="INCREMENTAL"/>
    <s v="Media"/>
    <m/>
    <m/>
    <m/>
    <m/>
    <x v="21"/>
    <x v="3"/>
    <s v="Brazil"/>
    <x v="3"/>
    <n v="0"/>
  </r>
  <r>
    <s v="INCREMENTAL"/>
    <s v="Media"/>
    <m/>
    <m/>
    <m/>
    <m/>
    <x v="22"/>
    <x v="0"/>
    <s v="Brazil"/>
    <x v="3"/>
    <n v="0"/>
  </r>
  <r>
    <s v="INCREMENTAL"/>
    <s v="Media"/>
    <m/>
    <m/>
    <m/>
    <m/>
    <x v="22"/>
    <x v="1"/>
    <s v="Brazil"/>
    <x v="3"/>
    <n v="0"/>
  </r>
  <r>
    <s v="INCREMENTAL"/>
    <s v="Media"/>
    <m/>
    <m/>
    <m/>
    <m/>
    <x v="22"/>
    <x v="2"/>
    <s v="Brazil"/>
    <x v="3"/>
    <n v="0"/>
  </r>
  <r>
    <s v="INCREMENTAL"/>
    <s v="Media"/>
    <m/>
    <m/>
    <m/>
    <m/>
    <x v="22"/>
    <x v="3"/>
    <s v="Brazil"/>
    <x v="3"/>
    <n v="0"/>
  </r>
  <r>
    <s v="INCREMENTAL"/>
    <s v="Media"/>
    <m/>
    <m/>
    <m/>
    <m/>
    <x v="23"/>
    <x v="0"/>
    <s v="Brazil"/>
    <x v="3"/>
    <n v="0"/>
  </r>
  <r>
    <s v="INCREMENTAL"/>
    <s v="Media"/>
    <m/>
    <m/>
    <m/>
    <m/>
    <x v="23"/>
    <x v="1"/>
    <s v="Brazil"/>
    <x v="3"/>
    <n v="0"/>
  </r>
  <r>
    <s v="INCREMENTAL"/>
    <s v="Media"/>
    <m/>
    <m/>
    <m/>
    <m/>
    <x v="23"/>
    <x v="2"/>
    <s v="Brazil"/>
    <x v="3"/>
    <n v="0"/>
  </r>
  <r>
    <s v="INCREMENTAL"/>
    <s v="Media"/>
    <m/>
    <m/>
    <m/>
    <m/>
    <x v="23"/>
    <x v="3"/>
    <s v="Brazil"/>
    <x v="3"/>
    <n v="0"/>
  </r>
  <r>
    <s v="INCREMENTAL"/>
    <s v="Media"/>
    <m/>
    <m/>
    <m/>
    <m/>
    <x v="24"/>
    <x v="0"/>
    <s v="Brazil"/>
    <x v="3"/>
    <n v="0"/>
  </r>
  <r>
    <s v="INCREMENTAL"/>
    <s v="Media"/>
    <m/>
    <m/>
    <m/>
    <m/>
    <x v="24"/>
    <x v="1"/>
    <s v="Brazil"/>
    <x v="3"/>
    <n v="0.49617256718368302"/>
  </r>
  <r>
    <s v="INCREMENTAL"/>
    <s v="Media"/>
    <m/>
    <m/>
    <m/>
    <m/>
    <x v="24"/>
    <x v="2"/>
    <s v="Brazil"/>
    <x v="3"/>
    <n v="0"/>
  </r>
  <r>
    <s v="INCREMENTAL"/>
    <s v="Media"/>
    <m/>
    <m/>
    <m/>
    <m/>
    <x v="24"/>
    <x v="3"/>
    <s v="Brazil"/>
    <x v="3"/>
    <n v="0"/>
  </r>
  <r>
    <s v="BASE"/>
    <s v="BaseLine"/>
    <m/>
    <m/>
    <m/>
    <m/>
    <x v="25"/>
    <x v="0"/>
    <s v="Brazil"/>
    <x v="3"/>
    <n v="0"/>
  </r>
  <r>
    <s v="BASE"/>
    <s v="BaseLine"/>
    <m/>
    <m/>
    <m/>
    <m/>
    <x v="25"/>
    <x v="1"/>
    <s v="Brazil"/>
    <x v="3"/>
    <n v="319.22618839258502"/>
  </r>
  <r>
    <s v="BASE"/>
    <s v="BaseLine"/>
    <m/>
    <m/>
    <m/>
    <m/>
    <x v="25"/>
    <x v="2"/>
    <s v="Brazil"/>
    <x v="3"/>
    <n v="0"/>
  </r>
  <r>
    <s v="BASE"/>
    <s v="BaseLine"/>
    <m/>
    <m/>
    <m/>
    <m/>
    <x v="25"/>
    <x v="3"/>
    <s v="Brazil"/>
    <x v="3"/>
    <n v="0"/>
  </r>
  <r>
    <s v="BASE"/>
    <s v="BaseLine"/>
    <m/>
    <m/>
    <m/>
    <m/>
    <x v="26"/>
    <x v="0"/>
    <s v="Brazil"/>
    <x v="3"/>
    <n v="0"/>
  </r>
  <r>
    <s v="BASE"/>
    <s v="BaseLine"/>
    <m/>
    <m/>
    <m/>
    <m/>
    <x v="26"/>
    <x v="1"/>
    <s v="Brazil"/>
    <x v="3"/>
    <n v="0"/>
  </r>
  <r>
    <s v="BASE"/>
    <s v="BaseLine"/>
    <m/>
    <m/>
    <m/>
    <m/>
    <x v="26"/>
    <x v="2"/>
    <s v="Brazil"/>
    <x v="3"/>
    <n v="0"/>
  </r>
  <r>
    <s v="BASE"/>
    <s v="BaseLine"/>
    <m/>
    <m/>
    <m/>
    <m/>
    <x v="26"/>
    <x v="3"/>
    <s v="Brazil"/>
    <x v="3"/>
    <n v="0"/>
  </r>
  <r>
    <s v="INCREMENTAL"/>
    <s v="Media"/>
    <m/>
    <m/>
    <m/>
    <m/>
    <x v="27"/>
    <x v="0"/>
    <s v="Brazil"/>
    <x v="3"/>
    <n v="0"/>
  </r>
  <r>
    <s v="INCREMENTAL"/>
    <s v="Media"/>
    <m/>
    <m/>
    <m/>
    <m/>
    <x v="27"/>
    <x v="1"/>
    <s v="Brazil"/>
    <x v="3"/>
    <n v="0"/>
  </r>
  <r>
    <s v="INCREMENTAL"/>
    <s v="Media"/>
    <m/>
    <m/>
    <m/>
    <m/>
    <x v="27"/>
    <x v="2"/>
    <s v="Brazil"/>
    <x v="3"/>
    <n v="0"/>
  </r>
  <r>
    <s v="INCREMENTAL"/>
    <s v="Media"/>
    <m/>
    <m/>
    <m/>
    <m/>
    <x v="27"/>
    <x v="3"/>
    <s v="Brazil"/>
    <x v="3"/>
    <n v="0"/>
  </r>
  <r>
    <s v="INCREMENTAL"/>
    <s v="Media"/>
    <m/>
    <m/>
    <m/>
    <m/>
    <x v="28"/>
    <x v="0"/>
    <s v="Brazil"/>
    <x v="3"/>
    <n v="0"/>
  </r>
  <r>
    <s v="INCREMENTAL"/>
    <s v="Media"/>
    <m/>
    <m/>
    <m/>
    <m/>
    <x v="28"/>
    <x v="1"/>
    <s v="Brazil"/>
    <x v="3"/>
    <n v="0"/>
  </r>
  <r>
    <s v="INCREMENTAL"/>
    <s v="Media"/>
    <m/>
    <m/>
    <m/>
    <m/>
    <x v="28"/>
    <x v="2"/>
    <s v="Brazil"/>
    <x v="3"/>
    <n v="0"/>
  </r>
  <r>
    <s v="INCREMENTAL"/>
    <s v="Media"/>
    <m/>
    <m/>
    <m/>
    <m/>
    <x v="28"/>
    <x v="3"/>
    <s v="Brazil"/>
    <x v="3"/>
    <n v="0"/>
  </r>
  <r>
    <s v="BASE"/>
    <s v="BaseLine"/>
    <m/>
    <m/>
    <m/>
    <m/>
    <x v="29"/>
    <x v="0"/>
    <s v="Brazil"/>
    <x v="3"/>
    <n v="0"/>
  </r>
  <r>
    <s v="BASE"/>
    <s v="BaseLine"/>
    <m/>
    <m/>
    <m/>
    <m/>
    <x v="29"/>
    <x v="1"/>
    <s v="Brazil"/>
    <x v="3"/>
    <n v="459.49611337963199"/>
  </r>
  <r>
    <s v="BASE"/>
    <s v="BaseLine"/>
    <m/>
    <m/>
    <m/>
    <m/>
    <x v="29"/>
    <x v="2"/>
    <s v="Brazil"/>
    <x v="3"/>
    <n v="0"/>
  </r>
  <r>
    <s v="BASE"/>
    <s v="BaseLine"/>
    <m/>
    <m/>
    <m/>
    <m/>
    <x v="29"/>
    <x v="3"/>
    <s v="Brazil"/>
    <x v="3"/>
    <n v="0"/>
  </r>
  <r>
    <s v="BASE"/>
    <s v="BaseLine"/>
    <m/>
    <m/>
    <m/>
    <m/>
    <x v="30"/>
    <x v="0"/>
    <s v="Brazil"/>
    <x v="3"/>
    <n v="0"/>
  </r>
  <r>
    <s v="BASE"/>
    <s v="BaseLine"/>
    <m/>
    <m/>
    <m/>
    <m/>
    <x v="30"/>
    <x v="1"/>
    <s v="Brazil"/>
    <x v="3"/>
    <n v="446.372876329088"/>
  </r>
  <r>
    <s v="BASE"/>
    <s v="BaseLine"/>
    <m/>
    <m/>
    <m/>
    <m/>
    <x v="30"/>
    <x v="2"/>
    <s v="Brazil"/>
    <x v="3"/>
    <n v="0"/>
  </r>
  <r>
    <s v="BASE"/>
    <s v="BaseLine"/>
    <m/>
    <m/>
    <m/>
    <m/>
    <x v="30"/>
    <x v="3"/>
    <s v="Brazil"/>
    <x v="3"/>
    <n v="0"/>
  </r>
  <r>
    <s v="INCREMENTAL"/>
    <s v="Media"/>
    <m/>
    <m/>
    <m/>
    <m/>
    <x v="31"/>
    <x v="0"/>
    <s v="Brazil"/>
    <x v="3"/>
    <n v="0"/>
  </r>
  <r>
    <s v="INCREMENTAL"/>
    <s v="Media"/>
    <m/>
    <m/>
    <m/>
    <m/>
    <x v="31"/>
    <x v="1"/>
    <s v="Brazil"/>
    <x v="3"/>
    <n v="0"/>
  </r>
  <r>
    <s v="INCREMENTAL"/>
    <s v="Media"/>
    <m/>
    <m/>
    <m/>
    <m/>
    <x v="31"/>
    <x v="2"/>
    <s v="Brazil"/>
    <x v="3"/>
    <n v="0"/>
  </r>
  <r>
    <s v="INCREMENTAL"/>
    <s v="Media"/>
    <m/>
    <m/>
    <m/>
    <m/>
    <x v="31"/>
    <x v="3"/>
    <s v="Brazil"/>
    <x v="3"/>
    <n v="0"/>
  </r>
  <r>
    <m/>
    <m/>
    <m/>
    <m/>
    <m/>
    <m/>
    <x v="32"/>
    <x v="0"/>
    <s v="Brazil"/>
    <x v="3"/>
    <n v="1288.8368238743701"/>
  </r>
  <r>
    <m/>
    <m/>
    <m/>
    <m/>
    <m/>
    <m/>
    <x v="32"/>
    <x v="1"/>
    <s v="Brazil"/>
    <x v="3"/>
    <n v="943.82215052234096"/>
  </r>
  <r>
    <m/>
    <m/>
    <m/>
    <m/>
    <m/>
    <m/>
    <x v="32"/>
    <x v="2"/>
    <s v="Brazil"/>
    <x v="3"/>
    <n v="1761.1350863528301"/>
  </r>
  <r>
    <m/>
    <m/>
    <m/>
    <m/>
    <m/>
    <m/>
    <x v="32"/>
    <x v="3"/>
    <s v="Brazil"/>
    <x v="3"/>
    <n v="932.29799996955103"/>
  </r>
  <r>
    <s v="BASE"/>
    <s v="BaseLine"/>
    <m/>
    <m/>
    <m/>
    <m/>
    <x v="33"/>
    <x v="0"/>
    <s v="Brazil"/>
    <x v="3"/>
    <n v="0"/>
  </r>
  <r>
    <s v="BASE"/>
    <s v="BaseLine"/>
    <m/>
    <m/>
    <m/>
    <m/>
    <x v="33"/>
    <x v="1"/>
    <s v="Brazil"/>
    <x v="3"/>
    <n v="0"/>
  </r>
  <r>
    <s v="BASE"/>
    <s v="BaseLine"/>
    <m/>
    <m/>
    <m/>
    <m/>
    <x v="33"/>
    <x v="2"/>
    <s v="Brazil"/>
    <x v="3"/>
    <n v="0"/>
  </r>
  <r>
    <s v="BASE"/>
    <s v="BaseLine"/>
    <m/>
    <m/>
    <m/>
    <m/>
    <x v="33"/>
    <x v="3"/>
    <s v="Brazil"/>
    <x v="3"/>
    <n v="0"/>
  </r>
  <r>
    <s v="BASE"/>
    <s v="BaseLine"/>
    <m/>
    <m/>
    <m/>
    <m/>
    <x v="34"/>
    <x v="0"/>
    <s v="Brazil"/>
    <x v="3"/>
    <n v="0"/>
  </r>
  <r>
    <s v="BASE"/>
    <s v="BaseLine"/>
    <m/>
    <m/>
    <m/>
    <m/>
    <x v="34"/>
    <x v="1"/>
    <s v="Brazil"/>
    <x v="3"/>
    <n v="0"/>
  </r>
  <r>
    <s v="BASE"/>
    <s v="BaseLine"/>
    <m/>
    <m/>
    <m/>
    <m/>
    <x v="34"/>
    <x v="2"/>
    <s v="Brazil"/>
    <x v="3"/>
    <n v="0"/>
  </r>
  <r>
    <s v="BASE"/>
    <s v="BaseLine"/>
    <m/>
    <m/>
    <m/>
    <m/>
    <x v="34"/>
    <x v="3"/>
    <s v="Brazil"/>
    <x v="3"/>
    <n v="0"/>
  </r>
  <r>
    <s v="BASE"/>
    <s v="BaseLine"/>
    <s v="NY"/>
    <m/>
    <m/>
    <m/>
    <x v="35"/>
    <x v="0"/>
    <s v="Brazil"/>
    <x v="3"/>
    <n v="0"/>
  </r>
  <r>
    <s v="BASE"/>
    <s v="BaseLine"/>
    <s v="NY"/>
    <m/>
    <m/>
    <m/>
    <x v="35"/>
    <x v="1"/>
    <s v="Brazil"/>
    <x v="3"/>
    <n v="0"/>
  </r>
  <r>
    <s v="BASE"/>
    <s v="BaseLine"/>
    <s v="NY"/>
    <m/>
    <m/>
    <m/>
    <x v="35"/>
    <x v="2"/>
    <s v="Brazil"/>
    <x v="3"/>
    <n v="0"/>
  </r>
  <r>
    <s v="BASE"/>
    <s v="BaseLine"/>
    <s v="NY"/>
    <m/>
    <m/>
    <m/>
    <x v="35"/>
    <x v="3"/>
    <s v="Brazil"/>
    <x v="3"/>
    <n v="0"/>
  </r>
  <r>
    <s v="BASE"/>
    <s v="BaseLine"/>
    <s v="PL_Dummy"/>
    <m/>
    <m/>
    <m/>
    <x v="36"/>
    <x v="0"/>
    <s v="Brazil"/>
    <x v="3"/>
    <n v="0"/>
  </r>
  <r>
    <s v="BASE"/>
    <s v="BaseLine"/>
    <s v="PL_Dummy"/>
    <m/>
    <m/>
    <m/>
    <x v="36"/>
    <x v="1"/>
    <s v="Brazil"/>
    <x v="3"/>
    <n v="0"/>
  </r>
  <r>
    <s v="BASE"/>
    <s v="BaseLine"/>
    <s v="PL_Dummy"/>
    <m/>
    <m/>
    <m/>
    <x v="36"/>
    <x v="2"/>
    <s v="Brazil"/>
    <x v="3"/>
    <n v="0"/>
  </r>
  <r>
    <s v="BASE"/>
    <s v="BaseLine"/>
    <s v="PL_Dummy"/>
    <m/>
    <m/>
    <m/>
    <x v="36"/>
    <x v="3"/>
    <s v="Brazil"/>
    <x v="3"/>
    <n v="0"/>
  </r>
  <r>
    <s v="BASE"/>
    <s v="BaseLine"/>
    <s v="PL_Dummy"/>
    <m/>
    <m/>
    <m/>
    <x v="37"/>
    <x v="0"/>
    <s v="Brazil"/>
    <x v="3"/>
    <n v="0"/>
  </r>
  <r>
    <s v="BASE"/>
    <s v="BaseLine"/>
    <s v="PL_Dummy"/>
    <m/>
    <m/>
    <m/>
    <x v="37"/>
    <x v="1"/>
    <s v="Brazil"/>
    <x v="3"/>
    <n v="0"/>
  </r>
  <r>
    <s v="BASE"/>
    <s v="BaseLine"/>
    <s v="PL_Dummy"/>
    <m/>
    <m/>
    <m/>
    <x v="37"/>
    <x v="2"/>
    <s v="Brazil"/>
    <x v="3"/>
    <n v="0"/>
  </r>
  <r>
    <s v="BASE"/>
    <s v="BaseLine"/>
    <s v="PL_Dummy"/>
    <m/>
    <m/>
    <m/>
    <x v="37"/>
    <x v="3"/>
    <s v="Brazil"/>
    <x v="3"/>
    <n v="0"/>
  </r>
  <r>
    <s v="BASE"/>
    <s v="BaseLine"/>
    <m/>
    <m/>
    <m/>
    <m/>
    <x v="38"/>
    <x v="0"/>
    <s v="Brazil"/>
    <x v="3"/>
    <n v="0"/>
  </r>
  <r>
    <s v="BASE"/>
    <s v="BaseLine"/>
    <m/>
    <m/>
    <m/>
    <m/>
    <x v="38"/>
    <x v="1"/>
    <s v="Brazil"/>
    <x v="3"/>
    <n v="0"/>
  </r>
  <r>
    <s v="BASE"/>
    <s v="BaseLine"/>
    <m/>
    <m/>
    <m/>
    <m/>
    <x v="38"/>
    <x v="2"/>
    <s v="Brazil"/>
    <x v="3"/>
    <n v="0"/>
  </r>
  <r>
    <s v="BASE"/>
    <s v="BaseLine"/>
    <m/>
    <m/>
    <m/>
    <m/>
    <x v="38"/>
    <x v="3"/>
    <s v="Brazil"/>
    <x v="3"/>
    <n v="0"/>
  </r>
  <r>
    <s v="BASE"/>
    <s v="BaseLine"/>
    <m/>
    <m/>
    <m/>
    <m/>
    <x v="39"/>
    <x v="0"/>
    <s v="Brazil"/>
    <x v="3"/>
    <n v="0"/>
  </r>
  <r>
    <s v="BASE"/>
    <s v="BaseLine"/>
    <m/>
    <m/>
    <m/>
    <m/>
    <x v="39"/>
    <x v="1"/>
    <s v="Brazil"/>
    <x v="3"/>
    <n v="0"/>
  </r>
  <r>
    <s v="BASE"/>
    <s v="BaseLine"/>
    <m/>
    <m/>
    <m/>
    <m/>
    <x v="39"/>
    <x v="2"/>
    <s v="Brazil"/>
    <x v="3"/>
    <n v="0"/>
  </r>
  <r>
    <s v="BASE"/>
    <s v="BaseLine"/>
    <m/>
    <m/>
    <m/>
    <m/>
    <x v="39"/>
    <x v="3"/>
    <s v="Brazil"/>
    <x v="3"/>
    <n v="0"/>
  </r>
  <r>
    <s v="BASE"/>
    <s v="BaseLine"/>
    <s v="PL_Dummy"/>
    <m/>
    <m/>
    <m/>
    <x v="40"/>
    <x v="0"/>
    <s v="Brazil"/>
    <x v="3"/>
    <n v="0"/>
  </r>
  <r>
    <s v="BASE"/>
    <s v="BaseLine"/>
    <s v="PL_Dummy"/>
    <m/>
    <m/>
    <m/>
    <x v="40"/>
    <x v="1"/>
    <s v="Brazil"/>
    <x v="3"/>
    <n v="0"/>
  </r>
  <r>
    <s v="BASE"/>
    <s v="BaseLine"/>
    <s v="PL_Dummy"/>
    <m/>
    <m/>
    <m/>
    <x v="40"/>
    <x v="2"/>
    <s v="Brazil"/>
    <x v="3"/>
    <n v="0"/>
  </r>
  <r>
    <s v="BASE"/>
    <s v="BaseLine"/>
    <s v="PL_Dummy"/>
    <m/>
    <m/>
    <m/>
    <x v="40"/>
    <x v="3"/>
    <s v="Brazil"/>
    <x v="3"/>
    <n v="0"/>
  </r>
  <r>
    <s v="BASE"/>
    <s v="BaseLine"/>
    <m/>
    <m/>
    <m/>
    <m/>
    <x v="41"/>
    <x v="0"/>
    <s v="Brazil"/>
    <x v="3"/>
    <n v="0"/>
  </r>
  <r>
    <s v="BASE"/>
    <s v="BaseLine"/>
    <m/>
    <m/>
    <m/>
    <m/>
    <x v="41"/>
    <x v="1"/>
    <s v="Brazil"/>
    <x v="3"/>
    <n v="0"/>
  </r>
  <r>
    <s v="BASE"/>
    <s v="BaseLine"/>
    <m/>
    <m/>
    <m/>
    <m/>
    <x v="41"/>
    <x v="2"/>
    <s v="Brazil"/>
    <x v="3"/>
    <n v="4199.43147043514"/>
  </r>
  <r>
    <s v="BASE"/>
    <s v="BaseLine"/>
    <m/>
    <m/>
    <m/>
    <m/>
    <x v="41"/>
    <x v="3"/>
    <s v="Brazil"/>
    <x v="3"/>
    <n v="0"/>
  </r>
  <r>
    <s v="BASE"/>
    <s v="BaseLine"/>
    <m/>
    <m/>
    <m/>
    <m/>
    <x v="42"/>
    <x v="0"/>
    <s v="Brazil"/>
    <x v="3"/>
    <n v="0"/>
  </r>
  <r>
    <s v="BASE"/>
    <s v="BaseLine"/>
    <m/>
    <m/>
    <m/>
    <m/>
    <x v="42"/>
    <x v="1"/>
    <s v="Brazil"/>
    <x v="3"/>
    <n v="0"/>
  </r>
  <r>
    <s v="BASE"/>
    <s v="BaseLine"/>
    <m/>
    <m/>
    <m/>
    <m/>
    <x v="42"/>
    <x v="2"/>
    <s v="Brazil"/>
    <x v="3"/>
    <n v="3354.9154517347802"/>
  </r>
  <r>
    <s v="BASE"/>
    <s v="BaseLine"/>
    <m/>
    <m/>
    <m/>
    <m/>
    <x v="42"/>
    <x v="3"/>
    <s v="Brazil"/>
    <x v="3"/>
    <n v="0"/>
  </r>
  <r>
    <s v="BASE"/>
    <s v="BaseLine"/>
    <m/>
    <m/>
    <m/>
    <m/>
    <x v="43"/>
    <x v="0"/>
    <s v="Brazil"/>
    <x v="3"/>
    <n v="0"/>
  </r>
  <r>
    <s v="BASE"/>
    <s v="BaseLine"/>
    <m/>
    <m/>
    <m/>
    <m/>
    <x v="43"/>
    <x v="1"/>
    <s v="Brazil"/>
    <x v="3"/>
    <n v="0"/>
  </r>
  <r>
    <s v="BASE"/>
    <s v="BaseLine"/>
    <m/>
    <m/>
    <m/>
    <m/>
    <x v="43"/>
    <x v="2"/>
    <s v="Brazil"/>
    <x v="3"/>
    <n v="0"/>
  </r>
  <r>
    <s v="BASE"/>
    <s v="BaseLine"/>
    <m/>
    <m/>
    <m/>
    <m/>
    <x v="43"/>
    <x v="3"/>
    <s v="Brazil"/>
    <x v="3"/>
    <n v="0"/>
  </r>
  <r>
    <s v="INCREMENTAL"/>
    <s v="Media"/>
    <m/>
    <m/>
    <m/>
    <m/>
    <x v="44"/>
    <x v="0"/>
    <s v="Brazil"/>
    <x v="3"/>
    <n v="0"/>
  </r>
  <r>
    <s v="INCREMENTAL"/>
    <s v="Media"/>
    <m/>
    <m/>
    <m/>
    <m/>
    <x v="44"/>
    <x v="1"/>
    <s v="Brazil"/>
    <x v="3"/>
    <n v="0"/>
  </r>
  <r>
    <s v="INCREMENTAL"/>
    <s v="Media"/>
    <m/>
    <m/>
    <m/>
    <m/>
    <x v="44"/>
    <x v="2"/>
    <s v="Brazil"/>
    <x v="3"/>
    <n v="0"/>
  </r>
  <r>
    <s v="INCREMENTAL"/>
    <s v="Media"/>
    <m/>
    <m/>
    <m/>
    <m/>
    <x v="44"/>
    <x v="3"/>
    <s v="Brazil"/>
    <x v="3"/>
    <n v="0"/>
  </r>
  <r>
    <s v="INCREMENTAL"/>
    <s v="Media"/>
    <m/>
    <m/>
    <m/>
    <m/>
    <x v="45"/>
    <x v="0"/>
    <s v="Brazil"/>
    <x v="3"/>
    <n v="0"/>
  </r>
  <r>
    <s v="INCREMENTAL"/>
    <s v="Media"/>
    <m/>
    <m/>
    <m/>
    <m/>
    <x v="45"/>
    <x v="1"/>
    <s v="Brazil"/>
    <x v="3"/>
    <n v="0"/>
  </r>
  <r>
    <s v="INCREMENTAL"/>
    <s v="Media"/>
    <m/>
    <m/>
    <m/>
    <m/>
    <x v="45"/>
    <x v="2"/>
    <s v="Brazil"/>
    <x v="3"/>
    <n v="0"/>
  </r>
  <r>
    <s v="INCREMENTAL"/>
    <s v="Media"/>
    <m/>
    <m/>
    <m/>
    <m/>
    <x v="45"/>
    <x v="3"/>
    <s v="Brazil"/>
    <x v="3"/>
    <n v="0"/>
  </r>
  <r>
    <s v="BASE"/>
    <s v="BaseLine"/>
    <m/>
    <m/>
    <m/>
    <m/>
    <x v="46"/>
    <x v="0"/>
    <s v="Brazil"/>
    <x v="3"/>
    <n v="0"/>
  </r>
  <r>
    <s v="BASE"/>
    <s v="BaseLine"/>
    <m/>
    <m/>
    <m/>
    <m/>
    <x v="46"/>
    <x v="1"/>
    <s v="Brazil"/>
    <x v="3"/>
    <n v="0"/>
  </r>
  <r>
    <s v="BASE"/>
    <s v="BaseLine"/>
    <m/>
    <m/>
    <m/>
    <m/>
    <x v="46"/>
    <x v="2"/>
    <s v="Brazil"/>
    <x v="3"/>
    <n v="0"/>
  </r>
  <r>
    <s v="BASE"/>
    <s v="BaseLine"/>
    <m/>
    <m/>
    <m/>
    <m/>
    <x v="46"/>
    <x v="3"/>
    <s v="Brazil"/>
    <x v="3"/>
    <n v="0"/>
  </r>
  <r>
    <s v="INCREMENTAL"/>
    <s v="Media"/>
    <m/>
    <m/>
    <m/>
    <m/>
    <x v="47"/>
    <x v="0"/>
    <s v="Brazil"/>
    <x v="3"/>
    <n v="0"/>
  </r>
  <r>
    <s v="INCREMENTAL"/>
    <s v="Media"/>
    <m/>
    <m/>
    <m/>
    <m/>
    <x v="47"/>
    <x v="1"/>
    <s v="Brazil"/>
    <x v="3"/>
    <n v="0"/>
  </r>
  <r>
    <s v="INCREMENTAL"/>
    <s v="Media"/>
    <m/>
    <m/>
    <m/>
    <m/>
    <x v="47"/>
    <x v="2"/>
    <s v="Brazil"/>
    <x v="3"/>
    <n v="0"/>
  </r>
  <r>
    <s v="INCREMENTAL"/>
    <s v="Media"/>
    <m/>
    <m/>
    <m/>
    <m/>
    <x v="47"/>
    <x v="3"/>
    <s v="Brazil"/>
    <x v="3"/>
    <n v="0"/>
  </r>
  <r>
    <s v="INCREMENTAL"/>
    <s v="Media"/>
    <m/>
    <m/>
    <m/>
    <m/>
    <x v="48"/>
    <x v="0"/>
    <s v="Brazil"/>
    <x v="3"/>
    <n v="0"/>
  </r>
  <r>
    <s v="INCREMENTAL"/>
    <s v="Media"/>
    <m/>
    <m/>
    <m/>
    <m/>
    <x v="48"/>
    <x v="1"/>
    <s v="Brazil"/>
    <x v="3"/>
    <n v="0"/>
  </r>
  <r>
    <s v="INCREMENTAL"/>
    <s v="Media"/>
    <m/>
    <m/>
    <m/>
    <m/>
    <x v="48"/>
    <x v="2"/>
    <s v="Brazil"/>
    <x v="3"/>
    <n v="0"/>
  </r>
  <r>
    <s v="INCREMENTAL"/>
    <s v="Media"/>
    <m/>
    <m/>
    <m/>
    <m/>
    <x v="48"/>
    <x v="3"/>
    <s v="Brazil"/>
    <x v="3"/>
    <n v="0"/>
  </r>
  <r>
    <s v="INCREMENTAL"/>
    <s v="Media"/>
    <m/>
    <m/>
    <m/>
    <m/>
    <x v="49"/>
    <x v="0"/>
    <s v="Brazil"/>
    <x v="3"/>
    <n v="0"/>
  </r>
  <r>
    <s v="INCREMENTAL"/>
    <s v="Media"/>
    <m/>
    <m/>
    <m/>
    <m/>
    <x v="49"/>
    <x v="1"/>
    <s v="Brazil"/>
    <x v="3"/>
    <n v="0"/>
  </r>
  <r>
    <s v="INCREMENTAL"/>
    <s v="Media"/>
    <m/>
    <m/>
    <m/>
    <m/>
    <x v="49"/>
    <x v="2"/>
    <s v="Brazil"/>
    <x v="3"/>
    <n v="0"/>
  </r>
  <r>
    <s v="INCREMENTAL"/>
    <s v="Media"/>
    <m/>
    <m/>
    <m/>
    <m/>
    <x v="49"/>
    <x v="3"/>
    <s v="Brazil"/>
    <x v="3"/>
    <n v="0"/>
  </r>
  <r>
    <s v="BASE"/>
    <s v="BaseLine"/>
    <m/>
    <m/>
    <m/>
    <m/>
    <x v="50"/>
    <x v="0"/>
    <s v="Brazil"/>
    <x v="3"/>
    <n v="0"/>
  </r>
  <r>
    <s v="BASE"/>
    <s v="BaseLine"/>
    <m/>
    <m/>
    <m/>
    <m/>
    <x v="50"/>
    <x v="1"/>
    <s v="Brazil"/>
    <x v="3"/>
    <n v="0"/>
  </r>
  <r>
    <s v="BASE"/>
    <s v="BaseLine"/>
    <m/>
    <m/>
    <m/>
    <m/>
    <x v="50"/>
    <x v="2"/>
    <s v="Brazil"/>
    <x v="3"/>
    <n v="0"/>
  </r>
  <r>
    <s v="BASE"/>
    <s v="BaseLine"/>
    <m/>
    <m/>
    <m/>
    <m/>
    <x v="50"/>
    <x v="3"/>
    <s v="Brazil"/>
    <x v="3"/>
    <n v="0"/>
  </r>
  <r>
    <s v="BASE"/>
    <s v="BaseLine"/>
    <m/>
    <m/>
    <m/>
    <m/>
    <x v="51"/>
    <x v="0"/>
    <s v="Brazil"/>
    <x v="3"/>
    <n v="0"/>
  </r>
  <r>
    <s v="BASE"/>
    <s v="BaseLine"/>
    <m/>
    <m/>
    <m/>
    <m/>
    <x v="51"/>
    <x v="1"/>
    <s v="Brazil"/>
    <x v="3"/>
    <n v="0"/>
  </r>
  <r>
    <s v="BASE"/>
    <s v="BaseLine"/>
    <m/>
    <m/>
    <m/>
    <m/>
    <x v="51"/>
    <x v="2"/>
    <s v="Brazil"/>
    <x v="3"/>
    <n v="0"/>
  </r>
  <r>
    <s v="BASE"/>
    <s v="BaseLine"/>
    <m/>
    <m/>
    <m/>
    <m/>
    <x v="51"/>
    <x v="3"/>
    <s v="Brazil"/>
    <x v="3"/>
    <n v="0"/>
  </r>
  <r>
    <s v="INCREMENTAL"/>
    <s v="Media"/>
    <m/>
    <m/>
    <m/>
    <m/>
    <x v="52"/>
    <x v="0"/>
    <s v="Brazil"/>
    <x v="3"/>
    <n v="0"/>
  </r>
  <r>
    <s v="INCREMENTAL"/>
    <s v="Media"/>
    <m/>
    <m/>
    <m/>
    <m/>
    <x v="52"/>
    <x v="1"/>
    <s v="Brazil"/>
    <x v="3"/>
    <n v="0"/>
  </r>
  <r>
    <s v="INCREMENTAL"/>
    <s v="Media"/>
    <m/>
    <m/>
    <m/>
    <m/>
    <x v="52"/>
    <x v="2"/>
    <s v="Brazil"/>
    <x v="3"/>
    <n v="0"/>
  </r>
  <r>
    <s v="INCREMENTAL"/>
    <s v="Media"/>
    <m/>
    <m/>
    <m/>
    <m/>
    <x v="52"/>
    <x v="3"/>
    <s v="Brazil"/>
    <x v="3"/>
    <n v="0"/>
  </r>
  <r>
    <s v="BASE"/>
    <s v="BaseLine"/>
    <m/>
    <m/>
    <m/>
    <m/>
    <x v="53"/>
    <x v="0"/>
    <s v="Brazil"/>
    <x v="3"/>
    <n v="-240.516489519375"/>
  </r>
  <r>
    <s v="BASE"/>
    <s v="BaseLine"/>
    <m/>
    <m/>
    <m/>
    <m/>
    <x v="53"/>
    <x v="1"/>
    <s v="Brazil"/>
    <x v="3"/>
    <n v="-176.131521205192"/>
  </r>
  <r>
    <s v="BASE"/>
    <s v="BaseLine"/>
    <m/>
    <m/>
    <m/>
    <m/>
    <x v="53"/>
    <x v="2"/>
    <s v="Brazil"/>
    <x v="3"/>
    <n v="-328.65450512630002"/>
  </r>
  <r>
    <s v="BASE"/>
    <s v="BaseLine"/>
    <m/>
    <m/>
    <m/>
    <m/>
    <x v="53"/>
    <x v="3"/>
    <s v="Brazil"/>
    <x v="3"/>
    <n v="-173.98094001112099"/>
  </r>
  <r>
    <s v="BASE"/>
    <s v="BaseLine"/>
    <m/>
    <m/>
    <m/>
    <m/>
    <x v="54"/>
    <x v="0"/>
    <s v="Brazil"/>
    <x v="3"/>
    <n v="-404.04901512560002"/>
  </r>
  <r>
    <s v="BASE"/>
    <s v="BaseLine"/>
    <m/>
    <m/>
    <m/>
    <m/>
    <x v="54"/>
    <x v="1"/>
    <s v="Brazil"/>
    <x v="3"/>
    <n v="-2016.7676380348501"/>
  </r>
  <r>
    <s v="BASE"/>
    <s v="BaseLine"/>
    <m/>
    <m/>
    <m/>
    <m/>
    <x v="54"/>
    <x v="2"/>
    <s v="Brazil"/>
    <x v="3"/>
    <n v="-2188.85608516906"/>
  </r>
  <r>
    <s v="BASE"/>
    <s v="BaseLine"/>
    <m/>
    <m/>
    <m/>
    <m/>
    <x v="54"/>
    <x v="3"/>
    <s v="Brazil"/>
    <x v="3"/>
    <n v="-390.18640613565901"/>
  </r>
  <r>
    <s v="INCREMENTAL"/>
    <s v="Media"/>
    <m/>
    <m/>
    <m/>
    <m/>
    <x v="0"/>
    <x v="0"/>
    <s v="Brazil"/>
    <x v="4"/>
    <n v="0"/>
  </r>
  <r>
    <s v="INCREMENTAL"/>
    <s v="Media"/>
    <m/>
    <m/>
    <m/>
    <m/>
    <x v="0"/>
    <x v="1"/>
    <s v="Brazil"/>
    <x v="4"/>
    <n v="0"/>
  </r>
  <r>
    <s v="INCREMENTAL"/>
    <s v="Media"/>
    <m/>
    <m/>
    <m/>
    <m/>
    <x v="0"/>
    <x v="2"/>
    <s v="Brazil"/>
    <x v="4"/>
    <n v="0"/>
  </r>
  <r>
    <s v="INCREMENTAL"/>
    <s v="Media"/>
    <m/>
    <m/>
    <m/>
    <m/>
    <x v="0"/>
    <x v="3"/>
    <s v="Brazil"/>
    <x v="4"/>
    <n v="0"/>
  </r>
  <r>
    <s v="INCREMENTAL"/>
    <s v="Media"/>
    <m/>
    <m/>
    <m/>
    <m/>
    <x v="1"/>
    <x v="0"/>
    <s v="Brazil"/>
    <x v="4"/>
    <n v="0"/>
  </r>
  <r>
    <s v="INCREMENTAL"/>
    <s v="Media"/>
    <m/>
    <m/>
    <m/>
    <m/>
    <x v="1"/>
    <x v="1"/>
    <s v="Brazil"/>
    <x v="4"/>
    <n v="0"/>
  </r>
  <r>
    <s v="INCREMENTAL"/>
    <s v="Media"/>
    <m/>
    <m/>
    <m/>
    <m/>
    <x v="1"/>
    <x v="2"/>
    <s v="Brazil"/>
    <x v="4"/>
    <n v="0"/>
  </r>
  <r>
    <s v="INCREMENTAL"/>
    <s v="Media"/>
    <m/>
    <m/>
    <m/>
    <m/>
    <x v="1"/>
    <x v="3"/>
    <s v="Brazil"/>
    <x v="4"/>
    <n v="0"/>
  </r>
  <r>
    <s v="INCREMENTAL"/>
    <s v="Media"/>
    <m/>
    <m/>
    <m/>
    <m/>
    <x v="2"/>
    <x v="0"/>
    <s v="Brazil"/>
    <x v="4"/>
    <n v="0"/>
  </r>
  <r>
    <s v="INCREMENTAL"/>
    <s v="Media"/>
    <m/>
    <m/>
    <m/>
    <m/>
    <x v="2"/>
    <x v="1"/>
    <s v="Brazil"/>
    <x v="4"/>
    <n v="0"/>
  </r>
  <r>
    <s v="INCREMENTAL"/>
    <s v="Media"/>
    <m/>
    <m/>
    <m/>
    <m/>
    <x v="2"/>
    <x v="2"/>
    <s v="Brazil"/>
    <x v="4"/>
    <n v="0"/>
  </r>
  <r>
    <s v="INCREMENTAL"/>
    <s v="Media"/>
    <m/>
    <m/>
    <m/>
    <m/>
    <x v="2"/>
    <x v="3"/>
    <s v="Brazil"/>
    <x v="4"/>
    <n v="0"/>
  </r>
  <r>
    <s v="BASE"/>
    <s v="BaseLine"/>
    <m/>
    <m/>
    <m/>
    <m/>
    <x v="3"/>
    <x v="0"/>
    <s v="Brazil"/>
    <x v="4"/>
    <n v="0"/>
  </r>
  <r>
    <s v="BASE"/>
    <s v="BaseLine"/>
    <m/>
    <m/>
    <m/>
    <m/>
    <x v="3"/>
    <x v="1"/>
    <s v="Brazil"/>
    <x v="4"/>
    <n v="0"/>
  </r>
  <r>
    <s v="BASE"/>
    <s v="BaseLine"/>
    <m/>
    <m/>
    <m/>
    <m/>
    <x v="3"/>
    <x v="2"/>
    <s v="Brazil"/>
    <x v="4"/>
    <n v="0"/>
  </r>
  <r>
    <s v="BASE"/>
    <s v="BaseLine"/>
    <m/>
    <m/>
    <m/>
    <m/>
    <x v="3"/>
    <x v="3"/>
    <s v="Brazil"/>
    <x v="4"/>
    <n v="0"/>
  </r>
  <r>
    <s v="BASE"/>
    <s v="BaseLine"/>
    <m/>
    <m/>
    <m/>
    <m/>
    <x v="4"/>
    <x v="0"/>
    <s v="Brazil"/>
    <x v="4"/>
    <n v="0"/>
  </r>
  <r>
    <s v="BASE"/>
    <s v="BaseLine"/>
    <m/>
    <m/>
    <m/>
    <m/>
    <x v="4"/>
    <x v="1"/>
    <s v="Brazil"/>
    <x v="4"/>
    <n v="0"/>
  </r>
  <r>
    <s v="BASE"/>
    <s v="BaseLine"/>
    <m/>
    <m/>
    <m/>
    <m/>
    <x v="4"/>
    <x v="2"/>
    <s v="Brazil"/>
    <x v="4"/>
    <n v="0"/>
  </r>
  <r>
    <s v="BASE"/>
    <s v="BaseLine"/>
    <m/>
    <m/>
    <m/>
    <m/>
    <x v="4"/>
    <x v="3"/>
    <s v="Brazil"/>
    <x v="4"/>
    <n v="0"/>
  </r>
  <r>
    <s v="BASE"/>
    <s v="BaseLine"/>
    <m/>
    <m/>
    <m/>
    <m/>
    <x v="5"/>
    <x v="0"/>
    <s v="Brazil"/>
    <x v="4"/>
    <n v="0"/>
  </r>
  <r>
    <s v="BASE"/>
    <s v="BaseLine"/>
    <m/>
    <m/>
    <m/>
    <m/>
    <x v="5"/>
    <x v="1"/>
    <s v="Brazil"/>
    <x v="4"/>
    <n v="0"/>
  </r>
  <r>
    <s v="BASE"/>
    <s v="BaseLine"/>
    <m/>
    <m/>
    <m/>
    <m/>
    <x v="5"/>
    <x v="2"/>
    <s v="Brazil"/>
    <x v="4"/>
    <n v="0"/>
  </r>
  <r>
    <s v="BASE"/>
    <s v="BaseLine"/>
    <m/>
    <m/>
    <m/>
    <m/>
    <x v="5"/>
    <x v="3"/>
    <s v="Brazil"/>
    <x v="4"/>
    <n v="0"/>
  </r>
  <r>
    <s v="BASE"/>
    <s v="BaseLine"/>
    <m/>
    <m/>
    <m/>
    <m/>
    <x v="6"/>
    <x v="0"/>
    <s v="Brazil"/>
    <x v="4"/>
    <n v="0"/>
  </r>
  <r>
    <s v="BASE"/>
    <s v="BaseLine"/>
    <m/>
    <m/>
    <m/>
    <m/>
    <x v="6"/>
    <x v="1"/>
    <s v="Brazil"/>
    <x v="4"/>
    <n v="0"/>
  </r>
  <r>
    <s v="BASE"/>
    <s v="BaseLine"/>
    <m/>
    <m/>
    <m/>
    <m/>
    <x v="6"/>
    <x v="2"/>
    <s v="Brazil"/>
    <x v="4"/>
    <n v="0"/>
  </r>
  <r>
    <s v="BASE"/>
    <s v="BaseLine"/>
    <m/>
    <m/>
    <m/>
    <m/>
    <x v="6"/>
    <x v="3"/>
    <s v="Brazil"/>
    <x v="4"/>
    <n v="0"/>
  </r>
  <r>
    <s v="BASE"/>
    <s v="BaseLine"/>
    <m/>
    <m/>
    <m/>
    <m/>
    <x v="7"/>
    <x v="0"/>
    <s v="Brazil"/>
    <x v="4"/>
    <n v="0"/>
  </r>
  <r>
    <s v="BASE"/>
    <s v="BaseLine"/>
    <m/>
    <m/>
    <m/>
    <m/>
    <x v="7"/>
    <x v="1"/>
    <s v="Brazil"/>
    <x v="4"/>
    <n v="0"/>
  </r>
  <r>
    <s v="BASE"/>
    <s v="BaseLine"/>
    <m/>
    <m/>
    <m/>
    <m/>
    <x v="7"/>
    <x v="2"/>
    <s v="Brazil"/>
    <x v="4"/>
    <n v="0"/>
  </r>
  <r>
    <s v="BASE"/>
    <s v="BaseLine"/>
    <m/>
    <m/>
    <m/>
    <m/>
    <x v="7"/>
    <x v="3"/>
    <s v="Brazil"/>
    <x v="4"/>
    <n v="0"/>
  </r>
  <r>
    <s v="BASE"/>
    <s v="BaseLine"/>
    <m/>
    <m/>
    <m/>
    <m/>
    <x v="8"/>
    <x v="0"/>
    <s v="Brazil"/>
    <x v="4"/>
    <n v="29.953420877268599"/>
  </r>
  <r>
    <s v="BASE"/>
    <s v="BaseLine"/>
    <m/>
    <m/>
    <m/>
    <m/>
    <x v="8"/>
    <x v="1"/>
    <s v="Brazil"/>
    <x v="4"/>
    <n v="0"/>
  </r>
  <r>
    <s v="BASE"/>
    <s v="BaseLine"/>
    <m/>
    <m/>
    <m/>
    <m/>
    <x v="8"/>
    <x v="2"/>
    <s v="Brazil"/>
    <x v="4"/>
    <n v="0"/>
  </r>
  <r>
    <s v="BASE"/>
    <s v="BaseLine"/>
    <m/>
    <m/>
    <m/>
    <m/>
    <x v="8"/>
    <x v="3"/>
    <s v="Brazil"/>
    <x v="4"/>
    <n v="0"/>
  </r>
  <r>
    <s v="INCREMENTAL"/>
    <s v="Media"/>
    <m/>
    <m/>
    <m/>
    <m/>
    <x v="9"/>
    <x v="0"/>
    <s v="Brazil"/>
    <x v="4"/>
    <n v="0"/>
  </r>
  <r>
    <s v="INCREMENTAL"/>
    <s v="Media"/>
    <m/>
    <m/>
    <m/>
    <m/>
    <x v="9"/>
    <x v="1"/>
    <s v="Brazil"/>
    <x v="4"/>
    <n v="0"/>
  </r>
  <r>
    <s v="INCREMENTAL"/>
    <s v="Media"/>
    <m/>
    <m/>
    <m/>
    <m/>
    <x v="9"/>
    <x v="2"/>
    <s v="Brazil"/>
    <x v="4"/>
    <n v="0"/>
  </r>
  <r>
    <s v="INCREMENTAL"/>
    <s v="Media"/>
    <m/>
    <m/>
    <m/>
    <m/>
    <x v="9"/>
    <x v="3"/>
    <s v="Brazil"/>
    <x v="4"/>
    <n v="0"/>
  </r>
  <r>
    <s v="BASE"/>
    <s v="Price"/>
    <m/>
    <m/>
    <m/>
    <m/>
    <x v="10"/>
    <x v="0"/>
    <s v="Brazil"/>
    <x v="4"/>
    <n v="-971.43026418831096"/>
  </r>
  <r>
    <s v="BASE"/>
    <s v="Price"/>
    <m/>
    <m/>
    <m/>
    <m/>
    <x v="10"/>
    <x v="1"/>
    <s v="Brazil"/>
    <x v="4"/>
    <n v="0"/>
  </r>
  <r>
    <s v="BASE"/>
    <s v="Price"/>
    <m/>
    <m/>
    <m/>
    <m/>
    <x v="10"/>
    <x v="2"/>
    <s v="Brazil"/>
    <x v="4"/>
    <n v="0"/>
  </r>
  <r>
    <s v="BASE"/>
    <s v="Price"/>
    <m/>
    <m/>
    <m/>
    <m/>
    <x v="10"/>
    <x v="3"/>
    <s v="Brazil"/>
    <x v="4"/>
    <n v="0"/>
  </r>
  <r>
    <s v="BASE"/>
    <s v="Price"/>
    <m/>
    <m/>
    <m/>
    <m/>
    <x v="11"/>
    <x v="0"/>
    <s v="Brazil"/>
    <x v="4"/>
    <n v="0"/>
  </r>
  <r>
    <s v="BASE"/>
    <s v="Price"/>
    <m/>
    <m/>
    <m/>
    <m/>
    <x v="11"/>
    <x v="1"/>
    <s v="Brazil"/>
    <x v="4"/>
    <n v="0"/>
  </r>
  <r>
    <s v="BASE"/>
    <s v="Price"/>
    <m/>
    <m/>
    <m/>
    <m/>
    <x v="11"/>
    <x v="2"/>
    <s v="Brazil"/>
    <x v="4"/>
    <n v="0"/>
  </r>
  <r>
    <s v="BASE"/>
    <s v="Price"/>
    <m/>
    <m/>
    <m/>
    <m/>
    <x v="11"/>
    <x v="3"/>
    <s v="Brazil"/>
    <x v="4"/>
    <n v="0"/>
  </r>
  <r>
    <s v="BASE"/>
    <s v="BaseLine"/>
    <m/>
    <m/>
    <m/>
    <m/>
    <x v="12"/>
    <x v="0"/>
    <s v="Brazil"/>
    <x v="4"/>
    <n v="446.21531781347301"/>
  </r>
  <r>
    <s v="BASE"/>
    <s v="BaseLine"/>
    <m/>
    <m/>
    <m/>
    <m/>
    <x v="12"/>
    <x v="1"/>
    <s v="Brazil"/>
    <x v="4"/>
    <n v="804.41815582595302"/>
  </r>
  <r>
    <s v="BASE"/>
    <s v="BaseLine"/>
    <m/>
    <m/>
    <m/>
    <m/>
    <x v="12"/>
    <x v="2"/>
    <s v="Brazil"/>
    <x v="4"/>
    <n v="986.17573421046404"/>
  </r>
  <r>
    <s v="BASE"/>
    <s v="BaseLine"/>
    <m/>
    <m/>
    <m/>
    <m/>
    <x v="12"/>
    <x v="3"/>
    <s v="Brazil"/>
    <x v="4"/>
    <n v="26.119942324057199"/>
  </r>
  <r>
    <s v="INCREMENTAL"/>
    <s v="Media"/>
    <m/>
    <m/>
    <m/>
    <m/>
    <x v="13"/>
    <x v="0"/>
    <s v="Brazil"/>
    <x v="4"/>
    <n v="107.88949513278099"/>
  </r>
  <r>
    <s v="INCREMENTAL"/>
    <s v="Media"/>
    <m/>
    <m/>
    <m/>
    <m/>
    <x v="13"/>
    <x v="1"/>
    <s v="Brazil"/>
    <x v="4"/>
    <n v="133.65348568204999"/>
  </r>
  <r>
    <s v="INCREMENTAL"/>
    <s v="Media"/>
    <m/>
    <m/>
    <m/>
    <m/>
    <x v="13"/>
    <x v="2"/>
    <s v="Brazil"/>
    <x v="4"/>
    <n v="118.796196010131"/>
  </r>
  <r>
    <s v="INCREMENTAL"/>
    <s v="Media"/>
    <m/>
    <m/>
    <m/>
    <m/>
    <x v="13"/>
    <x v="3"/>
    <s v="Brazil"/>
    <x v="4"/>
    <n v="0"/>
  </r>
  <r>
    <s v="INCREMENTAL"/>
    <s v="Media"/>
    <m/>
    <m/>
    <m/>
    <m/>
    <x v="14"/>
    <x v="0"/>
    <s v="Brazil"/>
    <x v="4"/>
    <n v="0"/>
  </r>
  <r>
    <s v="INCREMENTAL"/>
    <s v="Media"/>
    <m/>
    <m/>
    <m/>
    <m/>
    <x v="14"/>
    <x v="1"/>
    <s v="Brazil"/>
    <x v="4"/>
    <n v="0"/>
  </r>
  <r>
    <s v="INCREMENTAL"/>
    <s v="Media"/>
    <m/>
    <m/>
    <m/>
    <m/>
    <x v="14"/>
    <x v="2"/>
    <s v="Brazil"/>
    <x v="4"/>
    <n v="0"/>
  </r>
  <r>
    <s v="INCREMENTAL"/>
    <s v="Media"/>
    <m/>
    <m/>
    <m/>
    <m/>
    <x v="14"/>
    <x v="3"/>
    <s v="Brazil"/>
    <x v="4"/>
    <n v="0"/>
  </r>
  <r>
    <s v="INCREMENTAL"/>
    <s v="Media"/>
    <m/>
    <m/>
    <m/>
    <m/>
    <x v="15"/>
    <x v="0"/>
    <s v="Brazil"/>
    <x v="4"/>
    <n v="6.4295180058106496"/>
  </r>
  <r>
    <s v="INCREMENTAL"/>
    <s v="Media"/>
    <m/>
    <m/>
    <m/>
    <m/>
    <x v="15"/>
    <x v="1"/>
    <s v="Brazil"/>
    <x v="4"/>
    <n v="5.9498994914550796"/>
  </r>
  <r>
    <s v="INCREMENTAL"/>
    <s v="Media"/>
    <m/>
    <m/>
    <m/>
    <m/>
    <x v="15"/>
    <x v="2"/>
    <s v="Brazil"/>
    <x v="4"/>
    <n v="4.0589212957502996"/>
  </r>
  <r>
    <s v="INCREMENTAL"/>
    <s v="Media"/>
    <m/>
    <m/>
    <m/>
    <m/>
    <x v="15"/>
    <x v="3"/>
    <s v="Brazil"/>
    <x v="4"/>
    <n v="0"/>
  </r>
  <r>
    <s v="INCREMENTAL"/>
    <s v="Media"/>
    <m/>
    <m/>
    <m/>
    <m/>
    <x v="16"/>
    <x v="0"/>
    <s v="Brazil"/>
    <x v="4"/>
    <n v="0"/>
  </r>
  <r>
    <s v="INCREMENTAL"/>
    <s v="Media"/>
    <m/>
    <m/>
    <m/>
    <m/>
    <x v="16"/>
    <x v="1"/>
    <s v="Brazil"/>
    <x v="4"/>
    <n v="0"/>
  </r>
  <r>
    <s v="INCREMENTAL"/>
    <s v="Media"/>
    <m/>
    <m/>
    <m/>
    <m/>
    <x v="16"/>
    <x v="2"/>
    <s v="Brazil"/>
    <x v="4"/>
    <n v="0"/>
  </r>
  <r>
    <s v="INCREMENTAL"/>
    <s v="Media"/>
    <m/>
    <m/>
    <m/>
    <m/>
    <x v="16"/>
    <x v="3"/>
    <s v="Brazil"/>
    <x v="4"/>
    <n v="0"/>
  </r>
  <r>
    <s v="INCREMENTAL"/>
    <s v="Media"/>
    <m/>
    <m/>
    <m/>
    <m/>
    <x v="17"/>
    <x v="0"/>
    <s v="Brazil"/>
    <x v="4"/>
    <n v="0"/>
  </r>
  <r>
    <s v="INCREMENTAL"/>
    <s v="Media"/>
    <m/>
    <m/>
    <m/>
    <m/>
    <x v="17"/>
    <x v="1"/>
    <s v="Brazil"/>
    <x v="4"/>
    <n v="0"/>
  </r>
  <r>
    <s v="INCREMENTAL"/>
    <s v="Media"/>
    <m/>
    <m/>
    <m/>
    <m/>
    <x v="17"/>
    <x v="2"/>
    <s v="Brazil"/>
    <x v="4"/>
    <n v="0"/>
  </r>
  <r>
    <s v="INCREMENTAL"/>
    <s v="Media"/>
    <m/>
    <m/>
    <m/>
    <m/>
    <x v="17"/>
    <x v="3"/>
    <s v="Brazil"/>
    <x v="4"/>
    <n v="0"/>
  </r>
  <r>
    <s v="INCREMENTAL"/>
    <s v="Media"/>
    <m/>
    <m/>
    <m/>
    <m/>
    <x v="18"/>
    <x v="0"/>
    <s v="Brazil"/>
    <x v="4"/>
    <n v="0"/>
  </r>
  <r>
    <s v="INCREMENTAL"/>
    <s v="Media"/>
    <m/>
    <m/>
    <m/>
    <m/>
    <x v="18"/>
    <x v="1"/>
    <s v="Brazil"/>
    <x v="4"/>
    <n v="0"/>
  </r>
  <r>
    <s v="INCREMENTAL"/>
    <s v="Media"/>
    <m/>
    <m/>
    <m/>
    <m/>
    <x v="18"/>
    <x v="2"/>
    <s v="Brazil"/>
    <x v="4"/>
    <n v="0"/>
  </r>
  <r>
    <s v="INCREMENTAL"/>
    <s v="Media"/>
    <m/>
    <m/>
    <m/>
    <m/>
    <x v="18"/>
    <x v="3"/>
    <s v="Brazil"/>
    <x v="4"/>
    <n v="0"/>
  </r>
  <r>
    <s v="INCREMENTAL"/>
    <s v="Media"/>
    <m/>
    <m/>
    <m/>
    <m/>
    <x v="19"/>
    <x v="0"/>
    <s v="Brazil"/>
    <x v="4"/>
    <n v="20.011892794204599"/>
  </r>
  <r>
    <s v="INCREMENTAL"/>
    <s v="Media"/>
    <m/>
    <m/>
    <m/>
    <m/>
    <x v="19"/>
    <x v="1"/>
    <s v="Brazil"/>
    <x v="4"/>
    <n v="22.756001716439499"/>
  </r>
  <r>
    <s v="INCREMENTAL"/>
    <s v="Media"/>
    <m/>
    <m/>
    <m/>
    <m/>
    <x v="19"/>
    <x v="2"/>
    <s v="Brazil"/>
    <x v="4"/>
    <n v="21.458511683730201"/>
  </r>
  <r>
    <s v="INCREMENTAL"/>
    <s v="Media"/>
    <m/>
    <m/>
    <m/>
    <m/>
    <x v="19"/>
    <x v="3"/>
    <s v="Brazil"/>
    <x v="4"/>
    <n v="0"/>
  </r>
  <r>
    <s v="INCREMENTAL"/>
    <s v="Media"/>
    <m/>
    <m/>
    <m/>
    <m/>
    <x v="20"/>
    <x v="0"/>
    <s v="Brazil"/>
    <x v="4"/>
    <n v="0"/>
  </r>
  <r>
    <s v="INCREMENTAL"/>
    <s v="Media"/>
    <m/>
    <m/>
    <m/>
    <m/>
    <x v="20"/>
    <x v="1"/>
    <s v="Brazil"/>
    <x v="4"/>
    <n v="0"/>
  </r>
  <r>
    <s v="INCREMENTAL"/>
    <s v="Media"/>
    <m/>
    <m/>
    <m/>
    <m/>
    <x v="20"/>
    <x v="2"/>
    <s v="Brazil"/>
    <x v="4"/>
    <n v="0"/>
  </r>
  <r>
    <s v="INCREMENTAL"/>
    <s v="Media"/>
    <m/>
    <m/>
    <m/>
    <m/>
    <x v="20"/>
    <x v="3"/>
    <s v="Brazil"/>
    <x v="4"/>
    <n v="0"/>
  </r>
  <r>
    <s v="INCREMENTAL"/>
    <s v="Media"/>
    <m/>
    <m/>
    <m/>
    <m/>
    <x v="21"/>
    <x v="0"/>
    <s v="Brazil"/>
    <x v="4"/>
    <n v="8.6040664519381693E-2"/>
  </r>
  <r>
    <s v="INCREMENTAL"/>
    <s v="Media"/>
    <m/>
    <m/>
    <m/>
    <m/>
    <x v="21"/>
    <x v="1"/>
    <s v="Brazil"/>
    <x v="4"/>
    <n v="8.4031990272685403E-2"/>
  </r>
  <r>
    <s v="INCREMENTAL"/>
    <s v="Media"/>
    <m/>
    <m/>
    <m/>
    <m/>
    <x v="21"/>
    <x v="2"/>
    <s v="Brazil"/>
    <x v="4"/>
    <n v="7.9713736796339502E-2"/>
  </r>
  <r>
    <s v="INCREMENTAL"/>
    <s v="Media"/>
    <m/>
    <m/>
    <m/>
    <m/>
    <x v="21"/>
    <x v="3"/>
    <s v="Brazil"/>
    <x v="4"/>
    <n v="0"/>
  </r>
  <r>
    <s v="INCREMENTAL"/>
    <s v="Media"/>
    <m/>
    <m/>
    <m/>
    <m/>
    <x v="22"/>
    <x v="0"/>
    <s v="Brazil"/>
    <x v="4"/>
    <n v="0"/>
  </r>
  <r>
    <s v="INCREMENTAL"/>
    <s v="Media"/>
    <m/>
    <m/>
    <m/>
    <m/>
    <x v="22"/>
    <x v="1"/>
    <s v="Brazil"/>
    <x v="4"/>
    <n v="0"/>
  </r>
  <r>
    <s v="INCREMENTAL"/>
    <s v="Media"/>
    <m/>
    <m/>
    <m/>
    <m/>
    <x v="22"/>
    <x v="2"/>
    <s v="Brazil"/>
    <x v="4"/>
    <n v="0"/>
  </r>
  <r>
    <s v="INCREMENTAL"/>
    <s v="Media"/>
    <m/>
    <m/>
    <m/>
    <m/>
    <x v="22"/>
    <x v="3"/>
    <s v="Brazil"/>
    <x v="4"/>
    <n v="0"/>
  </r>
  <r>
    <s v="INCREMENTAL"/>
    <s v="Media"/>
    <m/>
    <m/>
    <m/>
    <m/>
    <x v="23"/>
    <x v="0"/>
    <s v="Brazil"/>
    <x v="4"/>
    <n v="0"/>
  </r>
  <r>
    <s v="INCREMENTAL"/>
    <s v="Media"/>
    <m/>
    <m/>
    <m/>
    <m/>
    <x v="23"/>
    <x v="1"/>
    <s v="Brazil"/>
    <x v="4"/>
    <n v="0"/>
  </r>
  <r>
    <s v="INCREMENTAL"/>
    <s v="Media"/>
    <m/>
    <m/>
    <m/>
    <m/>
    <x v="23"/>
    <x v="2"/>
    <s v="Brazil"/>
    <x v="4"/>
    <n v="0"/>
  </r>
  <r>
    <s v="INCREMENTAL"/>
    <s v="Media"/>
    <m/>
    <m/>
    <m/>
    <m/>
    <x v="23"/>
    <x v="3"/>
    <s v="Brazil"/>
    <x v="4"/>
    <n v="0"/>
  </r>
  <r>
    <s v="INCREMENTAL"/>
    <s v="Media"/>
    <m/>
    <m/>
    <m/>
    <m/>
    <x v="24"/>
    <x v="0"/>
    <s v="Brazil"/>
    <x v="4"/>
    <n v="0"/>
  </r>
  <r>
    <s v="INCREMENTAL"/>
    <s v="Media"/>
    <m/>
    <m/>
    <m/>
    <m/>
    <x v="24"/>
    <x v="1"/>
    <s v="Brazil"/>
    <x v="4"/>
    <n v="0.46773198692748502"/>
  </r>
  <r>
    <s v="INCREMENTAL"/>
    <s v="Media"/>
    <m/>
    <m/>
    <m/>
    <m/>
    <x v="24"/>
    <x v="2"/>
    <s v="Brazil"/>
    <x v="4"/>
    <n v="0"/>
  </r>
  <r>
    <s v="INCREMENTAL"/>
    <s v="Media"/>
    <m/>
    <m/>
    <m/>
    <m/>
    <x v="24"/>
    <x v="3"/>
    <s v="Brazil"/>
    <x v="4"/>
    <n v="0"/>
  </r>
  <r>
    <s v="BASE"/>
    <s v="BaseLine"/>
    <m/>
    <m/>
    <m/>
    <m/>
    <x v="25"/>
    <x v="0"/>
    <s v="Brazil"/>
    <x v="4"/>
    <n v="0"/>
  </r>
  <r>
    <s v="BASE"/>
    <s v="BaseLine"/>
    <m/>
    <m/>
    <m/>
    <m/>
    <x v="25"/>
    <x v="1"/>
    <s v="Brazil"/>
    <x v="4"/>
    <n v="266.09881984678498"/>
  </r>
  <r>
    <s v="BASE"/>
    <s v="BaseLine"/>
    <m/>
    <m/>
    <m/>
    <m/>
    <x v="25"/>
    <x v="2"/>
    <s v="Brazil"/>
    <x v="4"/>
    <n v="0"/>
  </r>
  <r>
    <s v="BASE"/>
    <s v="BaseLine"/>
    <m/>
    <m/>
    <m/>
    <m/>
    <x v="25"/>
    <x v="3"/>
    <s v="Brazil"/>
    <x v="4"/>
    <n v="0"/>
  </r>
  <r>
    <s v="BASE"/>
    <s v="BaseLine"/>
    <m/>
    <m/>
    <m/>
    <m/>
    <x v="26"/>
    <x v="0"/>
    <s v="Brazil"/>
    <x v="4"/>
    <n v="0"/>
  </r>
  <r>
    <s v="BASE"/>
    <s v="BaseLine"/>
    <m/>
    <m/>
    <m/>
    <m/>
    <x v="26"/>
    <x v="1"/>
    <s v="Brazil"/>
    <x v="4"/>
    <n v="0"/>
  </r>
  <r>
    <s v="BASE"/>
    <s v="BaseLine"/>
    <m/>
    <m/>
    <m/>
    <m/>
    <x v="26"/>
    <x v="2"/>
    <s v="Brazil"/>
    <x v="4"/>
    <n v="0"/>
  </r>
  <r>
    <s v="BASE"/>
    <s v="BaseLine"/>
    <m/>
    <m/>
    <m/>
    <m/>
    <x v="26"/>
    <x v="3"/>
    <s v="Brazil"/>
    <x v="4"/>
    <n v="0"/>
  </r>
  <r>
    <s v="INCREMENTAL"/>
    <s v="Media"/>
    <m/>
    <m/>
    <m/>
    <m/>
    <x v="27"/>
    <x v="0"/>
    <s v="Brazil"/>
    <x v="4"/>
    <n v="0"/>
  </r>
  <r>
    <s v="INCREMENTAL"/>
    <s v="Media"/>
    <m/>
    <m/>
    <m/>
    <m/>
    <x v="27"/>
    <x v="1"/>
    <s v="Brazil"/>
    <x v="4"/>
    <n v="0"/>
  </r>
  <r>
    <s v="INCREMENTAL"/>
    <s v="Media"/>
    <m/>
    <m/>
    <m/>
    <m/>
    <x v="27"/>
    <x v="2"/>
    <s v="Brazil"/>
    <x v="4"/>
    <n v="0"/>
  </r>
  <r>
    <s v="INCREMENTAL"/>
    <s v="Media"/>
    <m/>
    <m/>
    <m/>
    <m/>
    <x v="27"/>
    <x v="3"/>
    <s v="Brazil"/>
    <x v="4"/>
    <n v="0"/>
  </r>
  <r>
    <s v="INCREMENTAL"/>
    <s v="Media"/>
    <m/>
    <m/>
    <m/>
    <m/>
    <x v="28"/>
    <x v="0"/>
    <s v="Brazil"/>
    <x v="4"/>
    <n v="0"/>
  </r>
  <r>
    <s v="INCREMENTAL"/>
    <s v="Media"/>
    <m/>
    <m/>
    <m/>
    <m/>
    <x v="28"/>
    <x v="1"/>
    <s v="Brazil"/>
    <x v="4"/>
    <n v="0"/>
  </r>
  <r>
    <s v="INCREMENTAL"/>
    <s v="Media"/>
    <m/>
    <m/>
    <m/>
    <m/>
    <x v="28"/>
    <x v="2"/>
    <s v="Brazil"/>
    <x v="4"/>
    <n v="0"/>
  </r>
  <r>
    <s v="INCREMENTAL"/>
    <s v="Media"/>
    <m/>
    <m/>
    <m/>
    <m/>
    <x v="28"/>
    <x v="3"/>
    <s v="Brazil"/>
    <x v="4"/>
    <n v="0"/>
  </r>
  <r>
    <s v="BASE"/>
    <s v="BaseLine"/>
    <m/>
    <m/>
    <m/>
    <m/>
    <x v="29"/>
    <x v="0"/>
    <s v="Brazil"/>
    <x v="4"/>
    <n v="0"/>
  </r>
  <r>
    <s v="BASE"/>
    <s v="BaseLine"/>
    <m/>
    <m/>
    <m/>
    <m/>
    <x v="29"/>
    <x v="1"/>
    <s v="Brazil"/>
    <x v="4"/>
    <n v="467.927457038505"/>
  </r>
  <r>
    <s v="BASE"/>
    <s v="BaseLine"/>
    <m/>
    <m/>
    <m/>
    <m/>
    <x v="29"/>
    <x v="2"/>
    <s v="Brazil"/>
    <x v="4"/>
    <n v="0"/>
  </r>
  <r>
    <s v="BASE"/>
    <s v="BaseLine"/>
    <m/>
    <m/>
    <m/>
    <m/>
    <x v="29"/>
    <x v="3"/>
    <s v="Brazil"/>
    <x v="4"/>
    <n v="0"/>
  </r>
  <r>
    <s v="BASE"/>
    <s v="BaseLine"/>
    <m/>
    <m/>
    <m/>
    <m/>
    <x v="30"/>
    <x v="0"/>
    <s v="Brazil"/>
    <x v="4"/>
    <n v="0"/>
  </r>
  <r>
    <s v="BASE"/>
    <s v="BaseLine"/>
    <m/>
    <m/>
    <m/>
    <m/>
    <x v="30"/>
    <x v="1"/>
    <s v="Brazil"/>
    <x v="4"/>
    <n v="454.96375952761798"/>
  </r>
  <r>
    <s v="BASE"/>
    <s v="BaseLine"/>
    <m/>
    <m/>
    <m/>
    <m/>
    <x v="30"/>
    <x v="2"/>
    <s v="Brazil"/>
    <x v="4"/>
    <n v="0"/>
  </r>
  <r>
    <s v="BASE"/>
    <s v="BaseLine"/>
    <m/>
    <m/>
    <m/>
    <m/>
    <x v="30"/>
    <x v="3"/>
    <s v="Brazil"/>
    <x v="4"/>
    <n v="0"/>
  </r>
  <r>
    <s v="INCREMENTAL"/>
    <s v="Media"/>
    <m/>
    <m/>
    <m/>
    <m/>
    <x v="31"/>
    <x v="0"/>
    <s v="Brazil"/>
    <x v="4"/>
    <n v="0"/>
  </r>
  <r>
    <s v="INCREMENTAL"/>
    <s v="Media"/>
    <m/>
    <m/>
    <m/>
    <m/>
    <x v="31"/>
    <x v="1"/>
    <s v="Brazil"/>
    <x v="4"/>
    <n v="0"/>
  </r>
  <r>
    <s v="INCREMENTAL"/>
    <s v="Media"/>
    <m/>
    <m/>
    <m/>
    <m/>
    <x v="31"/>
    <x v="2"/>
    <s v="Brazil"/>
    <x v="4"/>
    <n v="0"/>
  </r>
  <r>
    <s v="INCREMENTAL"/>
    <s v="Media"/>
    <m/>
    <m/>
    <m/>
    <m/>
    <x v="31"/>
    <x v="3"/>
    <s v="Brazil"/>
    <x v="4"/>
    <n v="0"/>
  </r>
  <r>
    <m/>
    <m/>
    <m/>
    <m/>
    <m/>
    <m/>
    <x v="32"/>
    <x v="0"/>
    <s v="Brazil"/>
    <x v="4"/>
    <n v="1288.8368238743701"/>
  </r>
  <r>
    <m/>
    <m/>
    <m/>
    <m/>
    <m/>
    <m/>
    <x v="32"/>
    <x v="1"/>
    <s v="Brazil"/>
    <x v="4"/>
    <n v="943.82215052234096"/>
  </r>
  <r>
    <m/>
    <m/>
    <m/>
    <m/>
    <m/>
    <m/>
    <x v="32"/>
    <x v="2"/>
    <s v="Brazil"/>
    <x v="4"/>
    <n v="1761.1350863528301"/>
  </r>
  <r>
    <m/>
    <m/>
    <m/>
    <m/>
    <m/>
    <m/>
    <x v="32"/>
    <x v="3"/>
    <s v="Brazil"/>
    <x v="4"/>
    <n v="932.29799996955103"/>
  </r>
  <r>
    <s v="BASE"/>
    <s v="BaseLine"/>
    <m/>
    <m/>
    <m/>
    <m/>
    <x v="33"/>
    <x v="0"/>
    <s v="Brazil"/>
    <x v="4"/>
    <n v="0"/>
  </r>
  <r>
    <s v="BASE"/>
    <s v="BaseLine"/>
    <m/>
    <m/>
    <m/>
    <m/>
    <x v="33"/>
    <x v="1"/>
    <s v="Brazil"/>
    <x v="4"/>
    <n v="0"/>
  </r>
  <r>
    <s v="BASE"/>
    <s v="BaseLine"/>
    <m/>
    <m/>
    <m/>
    <m/>
    <x v="33"/>
    <x v="2"/>
    <s v="Brazil"/>
    <x v="4"/>
    <n v="0"/>
  </r>
  <r>
    <s v="BASE"/>
    <s v="BaseLine"/>
    <m/>
    <m/>
    <m/>
    <m/>
    <x v="33"/>
    <x v="3"/>
    <s v="Brazil"/>
    <x v="4"/>
    <n v="0"/>
  </r>
  <r>
    <s v="BASE"/>
    <s v="BaseLine"/>
    <m/>
    <m/>
    <m/>
    <m/>
    <x v="34"/>
    <x v="0"/>
    <s v="Brazil"/>
    <x v="4"/>
    <n v="0"/>
  </r>
  <r>
    <s v="BASE"/>
    <s v="BaseLine"/>
    <m/>
    <m/>
    <m/>
    <m/>
    <x v="34"/>
    <x v="1"/>
    <s v="Brazil"/>
    <x v="4"/>
    <n v="0"/>
  </r>
  <r>
    <s v="BASE"/>
    <s v="BaseLine"/>
    <m/>
    <m/>
    <m/>
    <m/>
    <x v="34"/>
    <x v="2"/>
    <s v="Brazil"/>
    <x v="4"/>
    <n v="0"/>
  </r>
  <r>
    <s v="BASE"/>
    <s v="BaseLine"/>
    <m/>
    <m/>
    <m/>
    <m/>
    <x v="34"/>
    <x v="3"/>
    <s v="Brazil"/>
    <x v="4"/>
    <n v="0"/>
  </r>
  <r>
    <s v="BASE"/>
    <s v="BaseLine"/>
    <s v="NY"/>
    <m/>
    <m/>
    <m/>
    <x v="35"/>
    <x v="0"/>
    <s v="Brazil"/>
    <x v="4"/>
    <n v="0"/>
  </r>
  <r>
    <s v="BASE"/>
    <s v="BaseLine"/>
    <s v="NY"/>
    <m/>
    <m/>
    <m/>
    <x v="35"/>
    <x v="1"/>
    <s v="Brazil"/>
    <x v="4"/>
    <n v="0"/>
  </r>
  <r>
    <s v="BASE"/>
    <s v="BaseLine"/>
    <s v="NY"/>
    <m/>
    <m/>
    <m/>
    <x v="35"/>
    <x v="2"/>
    <s v="Brazil"/>
    <x v="4"/>
    <n v="0"/>
  </r>
  <r>
    <s v="BASE"/>
    <s v="BaseLine"/>
    <s v="NY"/>
    <m/>
    <m/>
    <m/>
    <x v="35"/>
    <x v="3"/>
    <s v="Brazil"/>
    <x v="4"/>
    <n v="0"/>
  </r>
  <r>
    <s v="BASE"/>
    <s v="BaseLine"/>
    <s v="PL_Dummy"/>
    <m/>
    <m/>
    <m/>
    <x v="36"/>
    <x v="0"/>
    <s v="Brazil"/>
    <x v="4"/>
    <n v="0"/>
  </r>
  <r>
    <s v="BASE"/>
    <s v="BaseLine"/>
    <s v="PL_Dummy"/>
    <m/>
    <m/>
    <m/>
    <x v="36"/>
    <x v="1"/>
    <s v="Brazil"/>
    <x v="4"/>
    <n v="0"/>
  </r>
  <r>
    <s v="BASE"/>
    <s v="BaseLine"/>
    <s v="PL_Dummy"/>
    <m/>
    <m/>
    <m/>
    <x v="36"/>
    <x v="2"/>
    <s v="Brazil"/>
    <x v="4"/>
    <n v="0"/>
  </r>
  <r>
    <s v="BASE"/>
    <s v="BaseLine"/>
    <s v="PL_Dummy"/>
    <m/>
    <m/>
    <m/>
    <x v="36"/>
    <x v="3"/>
    <s v="Brazil"/>
    <x v="4"/>
    <n v="0"/>
  </r>
  <r>
    <s v="BASE"/>
    <s v="BaseLine"/>
    <s v="PL_Dummy"/>
    <m/>
    <m/>
    <m/>
    <x v="37"/>
    <x v="0"/>
    <s v="Brazil"/>
    <x v="4"/>
    <n v="0"/>
  </r>
  <r>
    <s v="BASE"/>
    <s v="BaseLine"/>
    <s v="PL_Dummy"/>
    <m/>
    <m/>
    <m/>
    <x v="37"/>
    <x v="1"/>
    <s v="Brazil"/>
    <x v="4"/>
    <n v="0"/>
  </r>
  <r>
    <s v="BASE"/>
    <s v="BaseLine"/>
    <s v="PL_Dummy"/>
    <m/>
    <m/>
    <m/>
    <x v="37"/>
    <x v="2"/>
    <s v="Brazil"/>
    <x v="4"/>
    <n v="0"/>
  </r>
  <r>
    <s v="BASE"/>
    <s v="BaseLine"/>
    <s v="PL_Dummy"/>
    <m/>
    <m/>
    <m/>
    <x v="37"/>
    <x v="3"/>
    <s v="Brazil"/>
    <x v="4"/>
    <n v="0"/>
  </r>
  <r>
    <s v="BASE"/>
    <s v="BaseLine"/>
    <m/>
    <m/>
    <m/>
    <m/>
    <x v="38"/>
    <x v="0"/>
    <s v="Brazil"/>
    <x v="4"/>
    <n v="0"/>
  </r>
  <r>
    <s v="BASE"/>
    <s v="BaseLine"/>
    <m/>
    <m/>
    <m/>
    <m/>
    <x v="38"/>
    <x v="1"/>
    <s v="Brazil"/>
    <x v="4"/>
    <n v="0"/>
  </r>
  <r>
    <s v="BASE"/>
    <s v="BaseLine"/>
    <m/>
    <m/>
    <m/>
    <m/>
    <x v="38"/>
    <x v="2"/>
    <s v="Brazil"/>
    <x v="4"/>
    <n v="0"/>
  </r>
  <r>
    <s v="BASE"/>
    <s v="BaseLine"/>
    <m/>
    <m/>
    <m/>
    <m/>
    <x v="38"/>
    <x v="3"/>
    <s v="Brazil"/>
    <x v="4"/>
    <n v="0"/>
  </r>
  <r>
    <s v="BASE"/>
    <s v="BaseLine"/>
    <m/>
    <m/>
    <m/>
    <m/>
    <x v="39"/>
    <x v="0"/>
    <s v="Brazil"/>
    <x v="4"/>
    <n v="0"/>
  </r>
  <r>
    <s v="BASE"/>
    <s v="BaseLine"/>
    <m/>
    <m/>
    <m/>
    <m/>
    <x v="39"/>
    <x v="1"/>
    <s v="Brazil"/>
    <x v="4"/>
    <n v="0"/>
  </r>
  <r>
    <s v="BASE"/>
    <s v="BaseLine"/>
    <m/>
    <m/>
    <m/>
    <m/>
    <x v="39"/>
    <x v="2"/>
    <s v="Brazil"/>
    <x v="4"/>
    <n v="0"/>
  </r>
  <r>
    <s v="BASE"/>
    <s v="BaseLine"/>
    <m/>
    <m/>
    <m/>
    <m/>
    <x v="39"/>
    <x v="3"/>
    <s v="Brazil"/>
    <x v="4"/>
    <n v="0"/>
  </r>
  <r>
    <s v="BASE"/>
    <s v="BaseLine"/>
    <s v="PL_Dummy"/>
    <m/>
    <m/>
    <m/>
    <x v="40"/>
    <x v="0"/>
    <s v="Brazil"/>
    <x v="4"/>
    <n v="0"/>
  </r>
  <r>
    <s v="BASE"/>
    <s v="BaseLine"/>
    <s v="PL_Dummy"/>
    <m/>
    <m/>
    <m/>
    <x v="40"/>
    <x v="1"/>
    <s v="Brazil"/>
    <x v="4"/>
    <n v="0"/>
  </r>
  <r>
    <s v="BASE"/>
    <s v="BaseLine"/>
    <s v="PL_Dummy"/>
    <m/>
    <m/>
    <m/>
    <x v="40"/>
    <x v="2"/>
    <s v="Brazil"/>
    <x v="4"/>
    <n v="0"/>
  </r>
  <r>
    <s v="BASE"/>
    <s v="BaseLine"/>
    <s v="PL_Dummy"/>
    <m/>
    <m/>
    <m/>
    <x v="40"/>
    <x v="3"/>
    <s v="Brazil"/>
    <x v="4"/>
    <n v="0"/>
  </r>
  <r>
    <s v="BASE"/>
    <s v="BaseLine"/>
    <m/>
    <m/>
    <m/>
    <m/>
    <x v="41"/>
    <x v="0"/>
    <s v="Brazil"/>
    <x v="4"/>
    <n v="0"/>
  </r>
  <r>
    <s v="BASE"/>
    <s v="BaseLine"/>
    <m/>
    <m/>
    <m/>
    <m/>
    <x v="41"/>
    <x v="1"/>
    <s v="Brazil"/>
    <x v="4"/>
    <n v="0"/>
  </r>
  <r>
    <s v="BASE"/>
    <s v="BaseLine"/>
    <m/>
    <m/>
    <m/>
    <m/>
    <x v="41"/>
    <x v="2"/>
    <s v="Brazil"/>
    <x v="4"/>
    <n v="4086.6233297052199"/>
  </r>
  <r>
    <s v="BASE"/>
    <s v="BaseLine"/>
    <m/>
    <m/>
    <m/>
    <m/>
    <x v="41"/>
    <x v="3"/>
    <s v="Brazil"/>
    <x v="4"/>
    <n v="0"/>
  </r>
  <r>
    <s v="BASE"/>
    <s v="BaseLine"/>
    <m/>
    <m/>
    <m/>
    <m/>
    <x v="42"/>
    <x v="0"/>
    <s v="Brazil"/>
    <x v="4"/>
    <n v="0"/>
  </r>
  <r>
    <s v="BASE"/>
    <s v="BaseLine"/>
    <m/>
    <m/>
    <m/>
    <m/>
    <x v="42"/>
    <x v="1"/>
    <s v="Brazil"/>
    <x v="4"/>
    <n v="0"/>
  </r>
  <r>
    <s v="BASE"/>
    <s v="BaseLine"/>
    <m/>
    <m/>
    <m/>
    <m/>
    <x v="42"/>
    <x v="2"/>
    <s v="Brazil"/>
    <x v="4"/>
    <n v="3322.8086342491001"/>
  </r>
  <r>
    <s v="BASE"/>
    <s v="BaseLine"/>
    <m/>
    <m/>
    <m/>
    <m/>
    <x v="42"/>
    <x v="3"/>
    <s v="Brazil"/>
    <x v="4"/>
    <n v="0"/>
  </r>
  <r>
    <s v="BASE"/>
    <s v="BaseLine"/>
    <m/>
    <m/>
    <m/>
    <m/>
    <x v="43"/>
    <x v="0"/>
    <s v="Brazil"/>
    <x v="4"/>
    <n v="0"/>
  </r>
  <r>
    <s v="BASE"/>
    <s v="BaseLine"/>
    <m/>
    <m/>
    <m/>
    <m/>
    <x v="43"/>
    <x v="1"/>
    <s v="Brazil"/>
    <x v="4"/>
    <n v="0"/>
  </r>
  <r>
    <s v="BASE"/>
    <s v="BaseLine"/>
    <m/>
    <m/>
    <m/>
    <m/>
    <x v="43"/>
    <x v="2"/>
    <s v="Brazil"/>
    <x v="4"/>
    <n v="0"/>
  </r>
  <r>
    <s v="BASE"/>
    <s v="BaseLine"/>
    <m/>
    <m/>
    <m/>
    <m/>
    <x v="43"/>
    <x v="3"/>
    <s v="Brazil"/>
    <x v="4"/>
    <n v="0"/>
  </r>
  <r>
    <s v="INCREMENTAL"/>
    <s v="Media"/>
    <m/>
    <m/>
    <m/>
    <m/>
    <x v="44"/>
    <x v="0"/>
    <s v="Brazil"/>
    <x v="4"/>
    <n v="0"/>
  </r>
  <r>
    <s v="INCREMENTAL"/>
    <s v="Media"/>
    <m/>
    <m/>
    <m/>
    <m/>
    <x v="44"/>
    <x v="1"/>
    <s v="Brazil"/>
    <x v="4"/>
    <n v="0"/>
  </r>
  <r>
    <s v="INCREMENTAL"/>
    <s v="Media"/>
    <m/>
    <m/>
    <m/>
    <m/>
    <x v="44"/>
    <x v="2"/>
    <s v="Brazil"/>
    <x v="4"/>
    <n v="0"/>
  </r>
  <r>
    <s v="INCREMENTAL"/>
    <s v="Media"/>
    <m/>
    <m/>
    <m/>
    <m/>
    <x v="44"/>
    <x v="3"/>
    <s v="Brazil"/>
    <x v="4"/>
    <n v="0"/>
  </r>
  <r>
    <s v="INCREMENTAL"/>
    <s v="Media"/>
    <m/>
    <m/>
    <m/>
    <m/>
    <x v="45"/>
    <x v="0"/>
    <s v="Brazil"/>
    <x v="4"/>
    <n v="0"/>
  </r>
  <r>
    <s v="INCREMENTAL"/>
    <s v="Media"/>
    <m/>
    <m/>
    <m/>
    <m/>
    <x v="45"/>
    <x v="1"/>
    <s v="Brazil"/>
    <x v="4"/>
    <n v="0"/>
  </r>
  <r>
    <s v="INCREMENTAL"/>
    <s v="Media"/>
    <m/>
    <m/>
    <m/>
    <m/>
    <x v="45"/>
    <x v="2"/>
    <s v="Brazil"/>
    <x v="4"/>
    <n v="0"/>
  </r>
  <r>
    <s v="INCREMENTAL"/>
    <s v="Media"/>
    <m/>
    <m/>
    <m/>
    <m/>
    <x v="45"/>
    <x v="3"/>
    <s v="Brazil"/>
    <x v="4"/>
    <n v="0"/>
  </r>
  <r>
    <s v="BASE"/>
    <s v="BaseLine"/>
    <m/>
    <m/>
    <m/>
    <m/>
    <x v="46"/>
    <x v="0"/>
    <s v="Brazil"/>
    <x v="4"/>
    <n v="0"/>
  </r>
  <r>
    <s v="BASE"/>
    <s v="BaseLine"/>
    <m/>
    <m/>
    <m/>
    <m/>
    <x v="46"/>
    <x v="1"/>
    <s v="Brazil"/>
    <x v="4"/>
    <n v="0"/>
  </r>
  <r>
    <s v="BASE"/>
    <s v="BaseLine"/>
    <m/>
    <m/>
    <m/>
    <m/>
    <x v="46"/>
    <x v="2"/>
    <s v="Brazil"/>
    <x v="4"/>
    <n v="0"/>
  </r>
  <r>
    <s v="BASE"/>
    <s v="BaseLine"/>
    <m/>
    <m/>
    <m/>
    <m/>
    <x v="46"/>
    <x v="3"/>
    <s v="Brazil"/>
    <x v="4"/>
    <n v="0"/>
  </r>
  <r>
    <s v="INCREMENTAL"/>
    <s v="Media"/>
    <m/>
    <m/>
    <m/>
    <m/>
    <x v="47"/>
    <x v="0"/>
    <s v="Brazil"/>
    <x v="4"/>
    <n v="0"/>
  </r>
  <r>
    <s v="INCREMENTAL"/>
    <s v="Media"/>
    <m/>
    <m/>
    <m/>
    <m/>
    <x v="47"/>
    <x v="1"/>
    <s v="Brazil"/>
    <x v="4"/>
    <n v="0"/>
  </r>
  <r>
    <s v="INCREMENTAL"/>
    <s v="Media"/>
    <m/>
    <m/>
    <m/>
    <m/>
    <x v="47"/>
    <x v="2"/>
    <s v="Brazil"/>
    <x v="4"/>
    <n v="0"/>
  </r>
  <r>
    <s v="INCREMENTAL"/>
    <s v="Media"/>
    <m/>
    <m/>
    <m/>
    <m/>
    <x v="47"/>
    <x v="3"/>
    <s v="Brazil"/>
    <x v="4"/>
    <n v="0"/>
  </r>
  <r>
    <s v="INCREMENTAL"/>
    <s v="Media"/>
    <m/>
    <m/>
    <m/>
    <m/>
    <x v="48"/>
    <x v="0"/>
    <s v="Brazil"/>
    <x v="4"/>
    <n v="0"/>
  </r>
  <r>
    <s v="INCREMENTAL"/>
    <s v="Media"/>
    <m/>
    <m/>
    <m/>
    <m/>
    <x v="48"/>
    <x v="1"/>
    <s v="Brazil"/>
    <x v="4"/>
    <n v="0"/>
  </r>
  <r>
    <s v="INCREMENTAL"/>
    <s v="Media"/>
    <m/>
    <m/>
    <m/>
    <m/>
    <x v="48"/>
    <x v="2"/>
    <s v="Brazil"/>
    <x v="4"/>
    <n v="0"/>
  </r>
  <r>
    <s v="INCREMENTAL"/>
    <s v="Media"/>
    <m/>
    <m/>
    <m/>
    <m/>
    <x v="48"/>
    <x v="3"/>
    <s v="Brazil"/>
    <x v="4"/>
    <n v="0"/>
  </r>
  <r>
    <s v="INCREMENTAL"/>
    <s v="Media"/>
    <m/>
    <m/>
    <m/>
    <m/>
    <x v="49"/>
    <x v="0"/>
    <s v="Brazil"/>
    <x v="4"/>
    <n v="0"/>
  </r>
  <r>
    <s v="INCREMENTAL"/>
    <s v="Media"/>
    <m/>
    <m/>
    <m/>
    <m/>
    <x v="49"/>
    <x v="1"/>
    <s v="Brazil"/>
    <x v="4"/>
    <n v="0"/>
  </r>
  <r>
    <s v="INCREMENTAL"/>
    <s v="Media"/>
    <m/>
    <m/>
    <m/>
    <m/>
    <x v="49"/>
    <x v="2"/>
    <s v="Brazil"/>
    <x v="4"/>
    <n v="0"/>
  </r>
  <r>
    <s v="INCREMENTAL"/>
    <s v="Media"/>
    <m/>
    <m/>
    <m/>
    <m/>
    <x v="49"/>
    <x v="3"/>
    <s v="Brazil"/>
    <x v="4"/>
    <n v="0"/>
  </r>
  <r>
    <s v="BASE"/>
    <s v="BaseLine"/>
    <m/>
    <m/>
    <m/>
    <m/>
    <x v="50"/>
    <x v="0"/>
    <s v="Brazil"/>
    <x v="4"/>
    <n v="0"/>
  </r>
  <r>
    <s v="BASE"/>
    <s v="BaseLine"/>
    <m/>
    <m/>
    <m/>
    <m/>
    <x v="50"/>
    <x v="1"/>
    <s v="Brazil"/>
    <x v="4"/>
    <n v="0"/>
  </r>
  <r>
    <s v="BASE"/>
    <s v="BaseLine"/>
    <m/>
    <m/>
    <m/>
    <m/>
    <x v="50"/>
    <x v="2"/>
    <s v="Brazil"/>
    <x v="4"/>
    <n v="0"/>
  </r>
  <r>
    <s v="BASE"/>
    <s v="BaseLine"/>
    <m/>
    <m/>
    <m/>
    <m/>
    <x v="50"/>
    <x v="3"/>
    <s v="Brazil"/>
    <x v="4"/>
    <n v="0"/>
  </r>
  <r>
    <s v="BASE"/>
    <s v="BaseLine"/>
    <m/>
    <m/>
    <m/>
    <m/>
    <x v="51"/>
    <x v="0"/>
    <s v="Brazil"/>
    <x v="4"/>
    <n v="0"/>
  </r>
  <r>
    <s v="BASE"/>
    <s v="BaseLine"/>
    <m/>
    <m/>
    <m/>
    <m/>
    <x v="51"/>
    <x v="1"/>
    <s v="Brazil"/>
    <x v="4"/>
    <n v="0"/>
  </r>
  <r>
    <s v="BASE"/>
    <s v="BaseLine"/>
    <m/>
    <m/>
    <m/>
    <m/>
    <x v="51"/>
    <x v="2"/>
    <s v="Brazil"/>
    <x v="4"/>
    <n v="0"/>
  </r>
  <r>
    <s v="BASE"/>
    <s v="BaseLine"/>
    <m/>
    <m/>
    <m/>
    <m/>
    <x v="51"/>
    <x v="3"/>
    <s v="Brazil"/>
    <x v="4"/>
    <n v="0"/>
  </r>
  <r>
    <s v="INCREMENTAL"/>
    <s v="Media"/>
    <m/>
    <m/>
    <m/>
    <m/>
    <x v="52"/>
    <x v="0"/>
    <s v="Brazil"/>
    <x v="4"/>
    <n v="0"/>
  </r>
  <r>
    <s v="INCREMENTAL"/>
    <s v="Media"/>
    <m/>
    <m/>
    <m/>
    <m/>
    <x v="52"/>
    <x v="1"/>
    <s v="Brazil"/>
    <x v="4"/>
    <n v="0"/>
  </r>
  <r>
    <s v="INCREMENTAL"/>
    <s v="Media"/>
    <m/>
    <m/>
    <m/>
    <m/>
    <x v="52"/>
    <x v="2"/>
    <s v="Brazil"/>
    <x v="4"/>
    <n v="0"/>
  </r>
  <r>
    <s v="INCREMENTAL"/>
    <s v="Media"/>
    <m/>
    <m/>
    <m/>
    <m/>
    <x v="52"/>
    <x v="3"/>
    <s v="Brazil"/>
    <x v="4"/>
    <n v="0"/>
  </r>
  <r>
    <s v="BASE"/>
    <s v="BaseLine"/>
    <m/>
    <m/>
    <m/>
    <m/>
    <x v="53"/>
    <x v="0"/>
    <s v="Brazil"/>
    <x v="4"/>
    <n v="-240.516489519375"/>
  </r>
  <r>
    <s v="BASE"/>
    <s v="BaseLine"/>
    <m/>
    <m/>
    <m/>
    <m/>
    <x v="53"/>
    <x v="1"/>
    <s v="Brazil"/>
    <x v="4"/>
    <n v="-176.131521205192"/>
  </r>
  <r>
    <s v="BASE"/>
    <s v="BaseLine"/>
    <m/>
    <m/>
    <m/>
    <m/>
    <x v="53"/>
    <x v="2"/>
    <s v="Brazil"/>
    <x v="4"/>
    <n v="-328.65450512630002"/>
  </r>
  <r>
    <s v="BASE"/>
    <s v="BaseLine"/>
    <m/>
    <m/>
    <m/>
    <m/>
    <x v="53"/>
    <x v="3"/>
    <s v="Brazil"/>
    <x v="4"/>
    <n v="-173.98094001112099"/>
  </r>
  <r>
    <s v="BASE"/>
    <s v="BaseLine"/>
    <m/>
    <m/>
    <m/>
    <m/>
    <x v="54"/>
    <x v="0"/>
    <s v="Brazil"/>
    <x v="4"/>
    <n v="-418.47933709437098"/>
  </r>
  <r>
    <s v="BASE"/>
    <s v="BaseLine"/>
    <m/>
    <m/>
    <m/>
    <m/>
    <x v="54"/>
    <x v="1"/>
    <s v="Brazil"/>
    <x v="4"/>
    <n v="-2088.7950536789499"/>
  </r>
  <r>
    <s v="BASE"/>
    <s v="BaseLine"/>
    <m/>
    <m/>
    <m/>
    <m/>
    <x v="54"/>
    <x v="2"/>
    <s v="Brazil"/>
    <x v="4"/>
    <n v="-2267.0295167822401"/>
  </r>
  <r>
    <s v="BASE"/>
    <s v="BaseLine"/>
    <m/>
    <m/>
    <m/>
    <m/>
    <x v="54"/>
    <x v="3"/>
    <s v="Brazil"/>
    <x v="4"/>
    <n v="-404.12163492621801"/>
  </r>
  <r>
    <s v="INCREMENTAL"/>
    <s v="Media"/>
    <m/>
    <m/>
    <m/>
    <m/>
    <x v="0"/>
    <x v="0"/>
    <s v="Brazil"/>
    <x v="5"/>
    <n v="0"/>
  </r>
  <r>
    <s v="INCREMENTAL"/>
    <s v="Media"/>
    <m/>
    <m/>
    <m/>
    <m/>
    <x v="0"/>
    <x v="1"/>
    <s v="Brazil"/>
    <x v="5"/>
    <n v="0"/>
  </r>
  <r>
    <s v="INCREMENTAL"/>
    <s v="Media"/>
    <m/>
    <m/>
    <m/>
    <m/>
    <x v="0"/>
    <x v="2"/>
    <s v="Brazil"/>
    <x v="5"/>
    <n v="0"/>
  </r>
  <r>
    <s v="INCREMENTAL"/>
    <s v="Media"/>
    <m/>
    <m/>
    <m/>
    <m/>
    <x v="0"/>
    <x v="3"/>
    <s v="Brazil"/>
    <x v="5"/>
    <n v="0"/>
  </r>
  <r>
    <s v="INCREMENTAL"/>
    <s v="Media"/>
    <m/>
    <m/>
    <m/>
    <m/>
    <x v="1"/>
    <x v="0"/>
    <s v="Brazil"/>
    <x v="5"/>
    <n v="0"/>
  </r>
  <r>
    <s v="INCREMENTAL"/>
    <s v="Media"/>
    <m/>
    <m/>
    <m/>
    <m/>
    <x v="1"/>
    <x v="1"/>
    <s v="Brazil"/>
    <x v="5"/>
    <n v="0"/>
  </r>
  <r>
    <s v="INCREMENTAL"/>
    <s v="Media"/>
    <m/>
    <m/>
    <m/>
    <m/>
    <x v="1"/>
    <x v="2"/>
    <s v="Brazil"/>
    <x v="5"/>
    <n v="0"/>
  </r>
  <r>
    <s v="INCREMENTAL"/>
    <s v="Media"/>
    <m/>
    <m/>
    <m/>
    <m/>
    <x v="1"/>
    <x v="3"/>
    <s v="Brazil"/>
    <x v="5"/>
    <n v="0"/>
  </r>
  <r>
    <s v="INCREMENTAL"/>
    <s v="Media"/>
    <m/>
    <m/>
    <m/>
    <m/>
    <x v="2"/>
    <x v="0"/>
    <s v="Brazil"/>
    <x v="5"/>
    <n v="0"/>
  </r>
  <r>
    <s v="INCREMENTAL"/>
    <s v="Media"/>
    <m/>
    <m/>
    <m/>
    <m/>
    <x v="2"/>
    <x v="1"/>
    <s v="Brazil"/>
    <x v="5"/>
    <n v="0"/>
  </r>
  <r>
    <s v="INCREMENTAL"/>
    <s v="Media"/>
    <m/>
    <m/>
    <m/>
    <m/>
    <x v="2"/>
    <x v="2"/>
    <s v="Brazil"/>
    <x v="5"/>
    <n v="0"/>
  </r>
  <r>
    <s v="INCREMENTAL"/>
    <s v="Media"/>
    <m/>
    <m/>
    <m/>
    <m/>
    <x v="2"/>
    <x v="3"/>
    <s v="Brazil"/>
    <x v="5"/>
    <n v="0"/>
  </r>
  <r>
    <s v="BASE"/>
    <s v="BaseLine"/>
    <m/>
    <m/>
    <m/>
    <m/>
    <x v="3"/>
    <x v="0"/>
    <s v="Brazil"/>
    <x v="5"/>
    <n v="0"/>
  </r>
  <r>
    <s v="BASE"/>
    <s v="BaseLine"/>
    <m/>
    <m/>
    <m/>
    <m/>
    <x v="3"/>
    <x v="1"/>
    <s v="Brazil"/>
    <x v="5"/>
    <n v="0"/>
  </r>
  <r>
    <s v="BASE"/>
    <s v="BaseLine"/>
    <m/>
    <m/>
    <m/>
    <m/>
    <x v="3"/>
    <x v="2"/>
    <s v="Brazil"/>
    <x v="5"/>
    <n v="0"/>
  </r>
  <r>
    <s v="BASE"/>
    <s v="BaseLine"/>
    <m/>
    <m/>
    <m/>
    <m/>
    <x v="3"/>
    <x v="3"/>
    <s v="Brazil"/>
    <x v="5"/>
    <n v="0"/>
  </r>
  <r>
    <s v="BASE"/>
    <s v="BaseLine"/>
    <m/>
    <m/>
    <m/>
    <m/>
    <x v="4"/>
    <x v="0"/>
    <s v="Brazil"/>
    <x v="5"/>
    <n v="0"/>
  </r>
  <r>
    <s v="BASE"/>
    <s v="BaseLine"/>
    <m/>
    <m/>
    <m/>
    <m/>
    <x v="4"/>
    <x v="1"/>
    <s v="Brazil"/>
    <x v="5"/>
    <n v="0"/>
  </r>
  <r>
    <s v="BASE"/>
    <s v="BaseLine"/>
    <m/>
    <m/>
    <m/>
    <m/>
    <x v="4"/>
    <x v="2"/>
    <s v="Brazil"/>
    <x v="5"/>
    <n v="0"/>
  </r>
  <r>
    <s v="BASE"/>
    <s v="BaseLine"/>
    <m/>
    <m/>
    <m/>
    <m/>
    <x v="4"/>
    <x v="3"/>
    <s v="Brazil"/>
    <x v="5"/>
    <n v="0"/>
  </r>
  <r>
    <s v="BASE"/>
    <s v="BaseLine"/>
    <m/>
    <m/>
    <m/>
    <m/>
    <x v="5"/>
    <x v="0"/>
    <s v="Brazil"/>
    <x v="5"/>
    <n v="0"/>
  </r>
  <r>
    <s v="BASE"/>
    <s v="BaseLine"/>
    <m/>
    <m/>
    <m/>
    <m/>
    <x v="5"/>
    <x v="1"/>
    <s v="Brazil"/>
    <x v="5"/>
    <n v="0"/>
  </r>
  <r>
    <s v="BASE"/>
    <s v="BaseLine"/>
    <m/>
    <m/>
    <m/>
    <m/>
    <x v="5"/>
    <x v="2"/>
    <s v="Brazil"/>
    <x v="5"/>
    <n v="0"/>
  </r>
  <r>
    <s v="BASE"/>
    <s v="BaseLine"/>
    <m/>
    <m/>
    <m/>
    <m/>
    <x v="5"/>
    <x v="3"/>
    <s v="Brazil"/>
    <x v="5"/>
    <n v="0"/>
  </r>
  <r>
    <s v="BASE"/>
    <s v="BaseLine"/>
    <m/>
    <m/>
    <m/>
    <m/>
    <x v="6"/>
    <x v="0"/>
    <s v="Brazil"/>
    <x v="5"/>
    <n v="0"/>
  </r>
  <r>
    <s v="BASE"/>
    <s v="BaseLine"/>
    <m/>
    <m/>
    <m/>
    <m/>
    <x v="6"/>
    <x v="1"/>
    <s v="Brazil"/>
    <x v="5"/>
    <n v="0"/>
  </r>
  <r>
    <s v="BASE"/>
    <s v="BaseLine"/>
    <m/>
    <m/>
    <m/>
    <m/>
    <x v="6"/>
    <x v="2"/>
    <s v="Brazil"/>
    <x v="5"/>
    <n v="0"/>
  </r>
  <r>
    <s v="BASE"/>
    <s v="BaseLine"/>
    <m/>
    <m/>
    <m/>
    <m/>
    <x v="6"/>
    <x v="3"/>
    <s v="Brazil"/>
    <x v="5"/>
    <n v="0"/>
  </r>
  <r>
    <s v="BASE"/>
    <s v="BaseLine"/>
    <m/>
    <m/>
    <m/>
    <m/>
    <x v="7"/>
    <x v="0"/>
    <s v="Brazil"/>
    <x v="5"/>
    <n v="0"/>
  </r>
  <r>
    <s v="BASE"/>
    <s v="BaseLine"/>
    <m/>
    <m/>
    <m/>
    <m/>
    <x v="7"/>
    <x v="1"/>
    <s v="Brazil"/>
    <x v="5"/>
    <n v="0"/>
  </r>
  <r>
    <s v="BASE"/>
    <s v="BaseLine"/>
    <m/>
    <m/>
    <m/>
    <m/>
    <x v="7"/>
    <x v="2"/>
    <s v="Brazil"/>
    <x v="5"/>
    <n v="0"/>
  </r>
  <r>
    <s v="BASE"/>
    <s v="BaseLine"/>
    <m/>
    <m/>
    <m/>
    <m/>
    <x v="7"/>
    <x v="3"/>
    <s v="Brazil"/>
    <x v="5"/>
    <n v="0"/>
  </r>
  <r>
    <s v="BASE"/>
    <s v="BaseLine"/>
    <m/>
    <m/>
    <m/>
    <m/>
    <x v="8"/>
    <x v="0"/>
    <s v="Brazil"/>
    <x v="5"/>
    <n v="27.758742636346199"/>
  </r>
  <r>
    <s v="BASE"/>
    <s v="BaseLine"/>
    <m/>
    <m/>
    <m/>
    <m/>
    <x v="8"/>
    <x v="1"/>
    <s v="Brazil"/>
    <x v="5"/>
    <n v="0"/>
  </r>
  <r>
    <s v="BASE"/>
    <s v="BaseLine"/>
    <m/>
    <m/>
    <m/>
    <m/>
    <x v="8"/>
    <x v="2"/>
    <s v="Brazil"/>
    <x v="5"/>
    <n v="0"/>
  </r>
  <r>
    <s v="BASE"/>
    <s v="BaseLine"/>
    <m/>
    <m/>
    <m/>
    <m/>
    <x v="8"/>
    <x v="3"/>
    <s v="Brazil"/>
    <x v="5"/>
    <n v="0"/>
  </r>
  <r>
    <s v="INCREMENTAL"/>
    <s v="Media"/>
    <m/>
    <m/>
    <m/>
    <m/>
    <x v="9"/>
    <x v="0"/>
    <s v="Brazil"/>
    <x v="5"/>
    <n v="0"/>
  </r>
  <r>
    <s v="INCREMENTAL"/>
    <s v="Media"/>
    <m/>
    <m/>
    <m/>
    <m/>
    <x v="9"/>
    <x v="1"/>
    <s v="Brazil"/>
    <x v="5"/>
    <n v="0"/>
  </r>
  <r>
    <s v="INCREMENTAL"/>
    <s v="Media"/>
    <m/>
    <m/>
    <m/>
    <m/>
    <x v="9"/>
    <x v="2"/>
    <s v="Brazil"/>
    <x v="5"/>
    <n v="0"/>
  </r>
  <r>
    <s v="INCREMENTAL"/>
    <s v="Media"/>
    <m/>
    <m/>
    <m/>
    <m/>
    <x v="9"/>
    <x v="3"/>
    <s v="Brazil"/>
    <x v="5"/>
    <n v="0"/>
  </r>
  <r>
    <s v="BASE"/>
    <s v="Price"/>
    <m/>
    <m/>
    <m/>
    <m/>
    <x v="10"/>
    <x v="0"/>
    <s v="Brazil"/>
    <x v="5"/>
    <n v="-971.43026418831096"/>
  </r>
  <r>
    <s v="BASE"/>
    <s v="Price"/>
    <m/>
    <m/>
    <m/>
    <m/>
    <x v="10"/>
    <x v="1"/>
    <s v="Brazil"/>
    <x v="5"/>
    <n v="0"/>
  </r>
  <r>
    <s v="BASE"/>
    <s v="Price"/>
    <m/>
    <m/>
    <m/>
    <m/>
    <x v="10"/>
    <x v="2"/>
    <s v="Brazil"/>
    <x v="5"/>
    <n v="0"/>
  </r>
  <r>
    <s v="BASE"/>
    <s v="Price"/>
    <m/>
    <m/>
    <m/>
    <m/>
    <x v="10"/>
    <x v="3"/>
    <s v="Brazil"/>
    <x v="5"/>
    <n v="0"/>
  </r>
  <r>
    <s v="BASE"/>
    <s v="Price"/>
    <m/>
    <m/>
    <m/>
    <m/>
    <x v="11"/>
    <x v="0"/>
    <s v="Brazil"/>
    <x v="5"/>
    <n v="0"/>
  </r>
  <r>
    <s v="BASE"/>
    <s v="Price"/>
    <m/>
    <m/>
    <m/>
    <m/>
    <x v="11"/>
    <x v="1"/>
    <s v="Brazil"/>
    <x v="5"/>
    <n v="0"/>
  </r>
  <r>
    <s v="BASE"/>
    <s v="Price"/>
    <m/>
    <m/>
    <m/>
    <m/>
    <x v="11"/>
    <x v="2"/>
    <s v="Brazil"/>
    <x v="5"/>
    <n v="0"/>
  </r>
  <r>
    <s v="BASE"/>
    <s v="Price"/>
    <m/>
    <m/>
    <m/>
    <m/>
    <x v="11"/>
    <x v="3"/>
    <s v="Brazil"/>
    <x v="5"/>
    <n v="0"/>
  </r>
  <r>
    <s v="BASE"/>
    <s v="BaseLine"/>
    <m/>
    <m/>
    <m/>
    <m/>
    <x v="12"/>
    <x v="0"/>
    <s v="Brazil"/>
    <x v="5"/>
    <n v="446.21531781347301"/>
  </r>
  <r>
    <s v="BASE"/>
    <s v="BaseLine"/>
    <m/>
    <m/>
    <m/>
    <m/>
    <x v="12"/>
    <x v="1"/>
    <s v="Brazil"/>
    <x v="5"/>
    <n v="804.41815582595302"/>
  </r>
  <r>
    <s v="BASE"/>
    <s v="BaseLine"/>
    <m/>
    <m/>
    <m/>
    <m/>
    <x v="12"/>
    <x v="2"/>
    <s v="Brazil"/>
    <x v="5"/>
    <n v="986.17573421046404"/>
  </r>
  <r>
    <s v="BASE"/>
    <s v="BaseLine"/>
    <m/>
    <m/>
    <m/>
    <m/>
    <x v="12"/>
    <x v="3"/>
    <s v="Brazil"/>
    <x v="5"/>
    <n v="26.119942324057199"/>
  </r>
  <r>
    <s v="INCREMENTAL"/>
    <s v="Media"/>
    <m/>
    <m/>
    <m/>
    <m/>
    <x v="13"/>
    <x v="0"/>
    <s v="Brazil"/>
    <x v="5"/>
    <n v="126.130599949976"/>
  </r>
  <r>
    <s v="INCREMENTAL"/>
    <s v="Media"/>
    <m/>
    <m/>
    <m/>
    <m/>
    <x v="13"/>
    <x v="1"/>
    <s v="Brazil"/>
    <x v="5"/>
    <n v="156.25056279793901"/>
  </r>
  <r>
    <s v="INCREMENTAL"/>
    <s v="Media"/>
    <m/>
    <m/>
    <m/>
    <m/>
    <x v="13"/>
    <x v="2"/>
    <s v="Brazil"/>
    <x v="5"/>
    <n v="138.88131978087401"/>
  </r>
  <r>
    <s v="INCREMENTAL"/>
    <s v="Media"/>
    <m/>
    <m/>
    <m/>
    <m/>
    <x v="13"/>
    <x v="3"/>
    <s v="Brazil"/>
    <x v="5"/>
    <n v="0"/>
  </r>
  <r>
    <s v="INCREMENTAL"/>
    <s v="Media"/>
    <m/>
    <m/>
    <m/>
    <m/>
    <x v="14"/>
    <x v="0"/>
    <s v="Brazil"/>
    <x v="5"/>
    <n v="0"/>
  </r>
  <r>
    <s v="INCREMENTAL"/>
    <s v="Media"/>
    <m/>
    <m/>
    <m/>
    <m/>
    <x v="14"/>
    <x v="1"/>
    <s v="Brazil"/>
    <x v="5"/>
    <n v="0"/>
  </r>
  <r>
    <s v="INCREMENTAL"/>
    <s v="Media"/>
    <m/>
    <m/>
    <m/>
    <m/>
    <x v="14"/>
    <x v="2"/>
    <s v="Brazil"/>
    <x v="5"/>
    <n v="0"/>
  </r>
  <r>
    <s v="INCREMENTAL"/>
    <s v="Media"/>
    <m/>
    <m/>
    <m/>
    <m/>
    <x v="14"/>
    <x v="3"/>
    <s v="Brazil"/>
    <x v="5"/>
    <n v="0"/>
  </r>
  <r>
    <s v="INCREMENTAL"/>
    <s v="Media"/>
    <m/>
    <m/>
    <m/>
    <m/>
    <x v="15"/>
    <x v="0"/>
    <s v="Brazil"/>
    <x v="5"/>
    <n v="8.4775413297971607"/>
  </r>
  <r>
    <s v="INCREMENTAL"/>
    <s v="Media"/>
    <m/>
    <m/>
    <m/>
    <m/>
    <x v="15"/>
    <x v="1"/>
    <s v="Brazil"/>
    <x v="5"/>
    <n v="7.8451477702316303"/>
  </r>
  <r>
    <s v="INCREMENTAL"/>
    <s v="Media"/>
    <m/>
    <m/>
    <m/>
    <m/>
    <x v="15"/>
    <x v="2"/>
    <s v="Brazil"/>
    <x v="5"/>
    <n v="5.3518277743400597"/>
  </r>
  <r>
    <s v="INCREMENTAL"/>
    <s v="Media"/>
    <m/>
    <m/>
    <m/>
    <m/>
    <x v="15"/>
    <x v="3"/>
    <s v="Brazil"/>
    <x v="5"/>
    <n v="0"/>
  </r>
  <r>
    <s v="INCREMENTAL"/>
    <s v="Media"/>
    <m/>
    <m/>
    <m/>
    <m/>
    <x v="16"/>
    <x v="0"/>
    <s v="Brazil"/>
    <x v="5"/>
    <n v="0"/>
  </r>
  <r>
    <s v="INCREMENTAL"/>
    <s v="Media"/>
    <m/>
    <m/>
    <m/>
    <m/>
    <x v="16"/>
    <x v="1"/>
    <s v="Brazil"/>
    <x v="5"/>
    <n v="0"/>
  </r>
  <r>
    <s v="INCREMENTAL"/>
    <s v="Media"/>
    <m/>
    <m/>
    <m/>
    <m/>
    <x v="16"/>
    <x v="2"/>
    <s v="Brazil"/>
    <x v="5"/>
    <n v="0"/>
  </r>
  <r>
    <s v="INCREMENTAL"/>
    <s v="Media"/>
    <m/>
    <m/>
    <m/>
    <m/>
    <x v="16"/>
    <x v="3"/>
    <s v="Brazil"/>
    <x v="5"/>
    <n v="0"/>
  </r>
  <r>
    <s v="INCREMENTAL"/>
    <s v="Media"/>
    <m/>
    <m/>
    <m/>
    <m/>
    <x v="17"/>
    <x v="0"/>
    <s v="Brazil"/>
    <x v="5"/>
    <n v="0"/>
  </r>
  <r>
    <s v="INCREMENTAL"/>
    <s v="Media"/>
    <m/>
    <m/>
    <m/>
    <m/>
    <x v="17"/>
    <x v="1"/>
    <s v="Brazil"/>
    <x v="5"/>
    <n v="0"/>
  </r>
  <r>
    <s v="INCREMENTAL"/>
    <s v="Media"/>
    <m/>
    <m/>
    <m/>
    <m/>
    <x v="17"/>
    <x v="2"/>
    <s v="Brazil"/>
    <x v="5"/>
    <n v="0"/>
  </r>
  <r>
    <s v="INCREMENTAL"/>
    <s v="Media"/>
    <m/>
    <m/>
    <m/>
    <m/>
    <x v="17"/>
    <x v="3"/>
    <s v="Brazil"/>
    <x v="5"/>
    <n v="0"/>
  </r>
  <r>
    <s v="INCREMENTAL"/>
    <s v="Media"/>
    <m/>
    <m/>
    <m/>
    <m/>
    <x v="18"/>
    <x v="0"/>
    <s v="Brazil"/>
    <x v="5"/>
    <n v="0"/>
  </r>
  <r>
    <s v="INCREMENTAL"/>
    <s v="Media"/>
    <m/>
    <m/>
    <m/>
    <m/>
    <x v="18"/>
    <x v="1"/>
    <s v="Brazil"/>
    <x v="5"/>
    <n v="0"/>
  </r>
  <r>
    <s v="INCREMENTAL"/>
    <s v="Media"/>
    <m/>
    <m/>
    <m/>
    <m/>
    <x v="18"/>
    <x v="2"/>
    <s v="Brazil"/>
    <x v="5"/>
    <n v="0"/>
  </r>
  <r>
    <s v="INCREMENTAL"/>
    <s v="Media"/>
    <m/>
    <m/>
    <m/>
    <m/>
    <x v="18"/>
    <x v="3"/>
    <s v="Brazil"/>
    <x v="5"/>
    <n v="0"/>
  </r>
  <r>
    <s v="INCREMENTAL"/>
    <s v="Media"/>
    <m/>
    <m/>
    <m/>
    <m/>
    <x v="19"/>
    <x v="0"/>
    <s v="Brazil"/>
    <x v="5"/>
    <n v="18.824553630151499"/>
  </r>
  <r>
    <s v="INCREMENTAL"/>
    <s v="Media"/>
    <m/>
    <m/>
    <m/>
    <m/>
    <x v="19"/>
    <x v="1"/>
    <s v="Brazil"/>
    <x v="5"/>
    <n v="21.405849967524802"/>
  </r>
  <r>
    <s v="INCREMENTAL"/>
    <s v="Media"/>
    <m/>
    <m/>
    <m/>
    <m/>
    <x v="19"/>
    <x v="2"/>
    <s v="Brazil"/>
    <x v="5"/>
    <n v="20.185342194647099"/>
  </r>
  <r>
    <s v="INCREMENTAL"/>
    <s v="Media"/>
    <m/>
    <m/>
    <m/>
    <m/>
    <x v="19"/>
    <x v="3"/>
    <s v="Brazil"/>
    <x v="5"/>
    <n v="0"/>
  </r>
  <r>
    <s v="INCREMENTAL"/>
    <s v="Media"/>
    <m/>
    <m/>
    <m/>
    <m/>
    <x v="20"/>
    <x v="0"/>
    <s v="Brazil"/>
    <x v="5"/>
    <n v="0"/>
  </r>
  <r>
    <s v="INCREMENTAL"/>
    <s v="Media"/>
    <m/>
    <m/>
    <m/>
    <m/>
    <x v="20"/>
    <x v="1"/>
    <s v="Brazil"/>
    <x v="5"/>
    <n v="0"/>
  </r>
  <r>
    <s v="INCREMENTAL"/>
    <s v="Media"/>
    <m/>
    <m/>
    <m/>
    <m/>
    <x v="20"/>
    <x v="2"/>
    <s v="Brazil"/>
    <x v="5"/>
    <n v="0"/>
  </r>
  <r>
    <s v="INCREMENTAL"/>
    <s v="Media"/>
    <m/>
    <m/>
    <m/>
    <m/>
    <x v="20"/>
    <x v="3"/>
    <s v="Brazil"/>
    <x v="5"/>
    <n v="0"/>
  </r>
  <r>
    <s v="INCREMENTAL"/>
    <s v="Media"/>
    <m/>
    <m/>
    <m/>
    <m/>
    <x v="21"/>
    <x v="0"/>
    <s v="Brazil"/>
    <x v="5"/>
    <n v="0.20348458196474001"/>
  </r>
  <r>
    <s v="INCREMENTAL"/>
    <s v="Media"/>
    <m/>
    <m/>
    <m/>
    <m/>
    <x v="21"/>
    <x v="1"/>
    <s v="Brazil"/>
    <x v="5"/>
    <n v="0.19873410448208101"/>
  </r>
  <r>
    <s v="INCREMENTAL"/>
    <s v="Media"/>
    <m/>
    <m/>
    <m/>
    <m/>
    <x v="21"/>
    <x v="2"/>
    <s v="Brazil"/>
    <x v="5"/>
    <n v="0.18852151479137599"/>
  </r>
  <r>
    <s v="INCREMENTAL"/>
    <s v="Media"/>
    <m/>
    <m/>
    <m/>
    <m/>
    <x v="21"/>
    <x v="3"/>
    <s v="Brazil"/>
    <x v="5"/>
    <n v="0"/>
  </r>
  <r>
    <s v="INCREMENTAL"/>
    <s v="Media"/>
    <m/>
    <m/>
    <m/>
    <m/>
    <x v="22"/>
    <x v="0"/>
    <s v="Brazil"/>
    <x v="5"/>
    <n v="0"/>
  </r>
  <r>
    <s v="INCREMENTAL"/>
    <s v="Media"/>
    <m/>
    <m/>
    <m/>
    <m/>
    <x v="22"/>
    <x v="1"/>
    <s v="Brazil"/>
    <x v="5"/>
    <n v="0"/>
  </r>
  <r>
    <s v="INCREMENTAL"/>
    <s v="Media"/>
    <m/>
    <m/>
    <m/>
    <m/>
    <x v="22"/>
    <x v="2"/>
    <s v="Brazil"/>
    <x v="5"/>
    <n v="0"/>
  </r>
  <r>
    <s v="INCREMENTAL"/>
    <s v="Media"/>
    <m/>
    <m/>
    <m/>
    <m/>
    <x v="22"/>
    <x v="3"/>
    <s v="Brazil"/>
    <x v="5"/>
    <n v="0"/>
  </r>
  <r>
    <s v="INCREMENTAL"/>
    <s v="Media"/>
    <m/>
    <m/>
    <m/>
    <m/>
    <x v="23"/>
    <x v="0"/>
    <s v="Brazil"/>
    <x v="5"/>
    <n v="0"/>
  </r>
  <r>
    <s v="INCREMENTAL"/>
    <s v="Media"/>
    <m/>
    <m/>
    <m/>
    <m/>
    <x v="23"/>
    <x v="1"/>
    <s v="Brazil"/>
    <x v="5"/>
    <n v="0"/>
  </r>
  <r>
    <s v="INCREMENTAL"/>
    <s v="Media"/>
    <m/>
    <m/>
    <m/>
    <m/>
    <x v="23"/>
    <x v="2"/>
    <s v="Brazil"/>
    <x v="5"/>
    <n v="0"/>
  </r>
  <r>
    <s v="INCREMENTAL"/>
    <s v="Media"/>
    <m/>
    <m/>
    <m/>
    <m/>
    <x v="23"/>
    <x v="3"/>
    <s v="Brazil"/>
    <x v="5"/>
    <n v="0"/>
  </r>
  <r>
    <s v="INCREMENTAL"/>
    <s v="Media"/>
    <m/>
    <m/>
    <m/>
    <m/>
    <x v="24"/>
    <x v="0"/>
    <s v="Brazil"/>
    <x v="5"/>
    <n v="0"/>
  </r>
  <r>
    <s v="INCREMENTAL"/>
    <s v="Media"/>
    <m/>
    <m/>
    <m/>
    <m/>
    <x v="24"/>
    <x v="1"/>
    <s v="Brazil"/>
    <x v="5"/>
    <n v="0.17346873485759801"/>
  </r>
  <r>
    <s v="INCREMENTAL"/>
    <s v="Media"/>
    <m/>
    <m/>
    <m/>
    <m/>
    <x v="24"/>
    <x v="2"/>
    <s v="Brazil"/>
    <x v="5"/>
    <n v="0"/>
  </r>
  <r>
    <s v="INCREMENTAL"/>
    <s v="Media"/>
    <m/>
    <m/>
    <m/>
    <m/>
    <x v="24"/>
    <x v="3"/>
    <s v="Brazil"/>
    <x v="5"/>
    <n v="0"/>
  </r>
  <r>
    <s v="BASE"/>
    <s v="BaseLine"/>
    <m/>
    <m/>
    <m/>
    <m/>
    <x v="25"/>
    <x v="0"/>
    <s v="Brazil"/>
    <x v="5"/>
    <n v="0"/>
  </r>
  <r>
    <s v="BASE"/>
    <s v="BaseLine"/>
    <m/>
    <m/>
    <m/>
    <m/>
    <x v="25"/>
    <x v="1"/>
    <s v="Brazil"/>
    <x v="5"/>
    <n v="310.448623154583"/>
  </r>
  <r>
    <s v="BASE"/>
    <s v="BaseLine"/>
    <m/>
    <m/>
    <m/>
    <m/>
    <x v="25"/>
    <x v="2"/>
    <s v="Brazil"/>
    <x v="5"/>
    <n v="0"/>
  </r>
  <r>
    <s v="BASE"/>
    <s v="BaseLine"/>
    <m/>
    <m/>
    <m/>
    <m/>
    <x v="25"/>
    <x v="3"/>
    <s v="Brazil"/>
    <x v="5"/>
    <n v="0"/>
  </r>
  <r>
    <s v="BASE"/>
    <s v="BaseLine"/>
    <m/>
    <m/>
    <m/>
    <m/>
    <x v="26"/>
    <x v="0"/>
    <s v="Brazil"/>
    <x v="5"/>
    <n v="0"/>
  </r>
  <r>
    <s v="BASE"/>
    <s v="BaseLine"/>
    <m/>
    <m/>
    <m/>
    <m/>
    <x v="26"/>
    <x v="1"/>
    <s v="Brazil"/>
    <x v="5"/>
    <n v="0"/>
  </r>
  <r>
    <s v="BASE"/>
    <s v="BaseLine"/>
    <m/>
    <m/>
    <m/>
    <m/>
    <x v="26"/>
    <x v="2"/>
    <s v="Brazil"/>
    <x v="5"/>
    <n v="0"/>
  </r>
  <r>
    <s v="BASE"/>
    <s v="BaseLine"/>
    <m/>
    <m/>
    <m/>
    <m/>
    <x v="26"/>
    <x v="3"/>
    <s v="Brazil"/>
    <x v="5"/>
    <n v="0"/>
  </r>
  <r>
    <s v="INCREMENTAL"/>
    <s v="Media"/>
    <m/>
    <m/>
    <m/>
    <m/>
    <x v="27"/>
    <x v="0"/>
    <s v="Brazil"/>
    <x v="5"/>
    <n v="0"/>
  </r>
  <r>
    <s v="INCREMENTAL"/>
    <s v="Media"/>
    <m/>
    <m/>
    <m/>
    <m/>
    <x v="27"/>
    <x v="1"/>
    <s v="Brazil"/>
    <x v="5"/>
    <n v="0"/>
  </r>
  <r>
    <s v="INCREMENTAL"/>
    <s v="Media"/>
    <m/>
    <m/>
    <m/>
    <m/>
    <x v="27"/>
    <x v="2"/>
    <s v="Brazil"/>
    <x v="5"/>
    <n v="0"/>
  </r>
  <r>
    <s v="INCREMENTAL"/>
    <s v="Media"/>
    <m/>
    <m/>
    <m/>
    <m/>
    <x v="27"/>
    <x v="3"/>
    <s v="Brazil"/>
    <x v="5"/>
    <n v="0"/>
  </r>
  <r>
    <s v="INCREMENTAL"/>
    <s v="Media"/>
    <m/>
    <m/>
    <m/>
    <m/>
    <x v="28"/>
    <x v="0"/>
    <s v="Brazil"/>
    <x v="5"/>
    <n v="0"/>
  </r>
  <r>
    <s v="INCREMENTAL"/>
    <s v="Media"/>
    <m/>
    <m/>
    <m/>
    <m/>
    <x v="28"/>
    <x v="1"/>
    <s v="Brazil"/>
    <x v="5"/>
    <n v="0"/>
  </r>
  <r>
    <s v="INCREMENTAL"/>
    <s v="Media"/>
    <m/>
    <m/>
    <m/>
    <m/>
    <x v="28"/>
    <x v="2"/>
    <s v="Brazil"/>
    <x v="5"/>
    <n v="0"/>
  </r>
  <r>
    <s v="INCREMENTAL"/>
    <s v="Media"/>
    <m/>
    <m/>
    <m/>
    <m/>
    <x v="28"/>
    <x v="3"/>
    <s v="Brazil"/>
    <x v="5"/>
    <n v="0"/>
  </r>
  <r>
    <s v="BASE"/>
    <s v="BaseLine"/>
    <m/>
    <m/>
    <m/>
    <m/>
    <x v="29"/>
    <x v="0"/>
    <s v="Brazil"/>
    <x v="5"/>
    <n v="0"/>
  </r>
  <r>
    <s v="BASE"/>
    <s v="BaseLine"/>
    <m/>
    <m/>
    <m/>
    <m/>
    <x v="29"/>
    <x v="1"/>
    <s v="Brazil"/>
    <x v="5"/>
    <n v="474.914075618646"/>
  </r>
  <r>
    <s v="BASE"/>
    <s v="BaseLine"/>
    <m/>
    <m/>
    <m/>
    <m/>
    <x v="29"/>
    <x v="2"/>
    <s v="Brazil"/>
    <x v="5"/>
    <n v="0"/>
  </r>
  <r>
    <s v="BASE"/>
    <s v="BaseLine"/>
    <m/>
    <m/>
    <m/>
    <m/>
    <x v="29"/>
    <x v="3"/>
    <s v="Brazil"/>
    <x v="5"/>
    <n v="0"/>
  </r>
  <r>
    <s v="BASE"/>
    <s v="BaseLine"/>
    <m/>
    <m/>
    <m/>
    <m/>
    <x v="30"/>
    <x v="0"/>
    <s v="Brazil"/>
    <x v="5"/>
    <n v="0"/>
  </r>
  <r>
    <s v="BASE"/>
    <s v="BaseLine"/>
    <m/>
    <m/>
    <m/>
    <m/>
    <x v="30"/>
    <x v="1"/>
    <s v="Brazil"/>
    <x v="5"/>
    <n v="573.70624099770703"/>
  </r>
  <r>
    <s v="BASE"/>
    <s v="BaseLine"/>
    <m/>
    <m/>
    <m/>
    <m/>
    <x v="30"/>
    <x v="2"/>
    <s v="Brazil"/>
    <x v="5"/>
    <n v="0"/>
  </r>
  <r>
    <s v="BASE"/>
    <s v="BaseLine"/>
    <m/>
    <m/>
    <m/>
    <m/>
    <x v="30"/>
    <x v="3"/>
    <s v="Brazil"/>
    <x v="5"/>
    <n v="0"/>
  </r>
  <r>
    <s v="INCREMENTAL"/>
    <s v="Media"/>
    <m/>
    <m/>
    <m/>
    <m/>
    <x v="31"/>
    <x v="0"/>
    <s v="Brazil"/>
    <x v="5"/>
    <n v="0"/>
  </r>
  <r>
    <s v="INCREMENTAL"/>
    <s v="Media"/>
    <m/>
    <m/>
    <m/>
    <m/>
    <x v="31"/>
    <x v="1"/>
    <s v="Brazil"/>
    <x v="5"/>
    <n v="0"/>
  </r>
  <r>
    <s v="INCREMENTAL"/>
    <s v="Media"/>
    <m/>
    <m/>
    <m/>
    <m/>
    <x v="31"/>
    <x v="2"/>
    <s v="Brazil"/>
    <x v="5"/>
    <n v="0"/>
  </r>
  <r>
    <s v="INCREMENTAL"/>
    <s v="Media"/>
    <m/>
    <m/>
    <m/>
    <m/>
    <x v="31"/>
    <x v="3"/>
    <s v="Brazil"/>
    <x v="5"/>
    <n v="0"/>
  </r>
  <r>
    <m/>
    <m/>
    <m/>
    <m/>
    <m/>
    <m/>
    <x v="32"/>
    <x v="0"/>
    <s v="Brazil"/>
    <x v="5"/>
    <n v="1288.8368238743701"/>
  </r>
  <r>
    <m/>
    <m/>
    <m/>
    <m/>
    <m/>
    <m/>
    <x v="32"/>
    <x v="1"/>
    <s v="Brazil"/>
    <x v="5"/>
    <n v="943.82215052234096"/>
  </r>
  <r>
    <m/>
    <m/>
    <m/>
    <m/>
    <m/>
    <m/>
    <x v="32"/>
    <x v="2"/>
    <s v="Brazil"/>
    <x v="5"/>
    <n v="1761.1350863528301"/>
  </r>
  <r>
    <m/>
    <m/>
    <m/>
    <m/>
    <m/>
    <m/>
    <x v="32"/>
    <x v="3"/>
    <s v="Brazil"/>
    <x v="5"/>
    <n v="932.29799996955103"/>
  </r>
  <r>
    <s v="BASE"/>
    <s v="BaseLine"/>
    <m/>
    <m/>
    <m/>
    <m/>
    <x v="33"/>
    <x v="0"/>
    <s v="Brazil"/>
    <x v="5"/>
    <n v="-16.185393169661399"/>
  </r>
  <r>
    <s v="BASE"/>
    <s v="BaseLine"/>
    <m/>
    <m/>
    <m/>
    <m/>
    <x v="33"/>
    <x v="1"/>
    <s v="Brazil"/>
    <x v="5"/>
    <n v="-44.058717213121902"/>
  </r>
  <r>
    <s v="BASE"/>
    <s v="BaseLine"/>
    <m/>
    <m/>
    <m/>
    <m/>
    <x v="33"/>
    <x v="2"/>
    <s v="Brazil"/>
    <x v="5"/>
    <n v="-21.995949840814799"/>
  </r>
  <r>
    <s v="BASE"/>
    <s v="BaseLine"/>
    <m/>
    <m/>
    <m/>
    <m/>
    <x v="33"/>
    <x v="3"/>
    <s v="Brazil"/>
    <x v="5"/>
    <n v="-13.738406465300899"/>
  </r>
  <r>
    <s v="BASE"/>
    <s v="BaseLine"/>
    <m/>
    <m/>
    <m/>
    <m/>
    <x v="34"/>
    <x v="0"/>
    <s v="Brazil"/>
    <x v="5"/>
    <n v="0"/>
  </r>
  <r>
    <s v="BASE"/>
    <s v="BaseLine"/>
    <m/>
    <m/>
    <m/>
    <m/>
    <x v="34"/>
    <x v="1"/>
    <s v="Brazil"/>
    <x v="5"/>
    <n v="0"/>
  </r>
  <r>
    <s v="BASE"/>
    <s v="BaseLine"/>
    <m/>
    <m/>
    <m/>
    <m/>
    <x v="34"/>
    <x v="2"/>
    <s v="Brazil"/>
    <x v="5"/>
    <n v="0"/>
  </r>
  <r>
    <s v="BASE"/>
    <s v="BaseLine"/>
    <m/>
    <m/>
    <m/>
    <m/>
    <x v="34"/>
    <x v="3"/>
    <s v="Brazil"/>
    <x v="5"/>
    <n v="0"/>
  </r>
  <r>
    <s v="BASE"/>
    <s v="BaseLine"/>
    <s v="NY"/>
    <m/>
    <m/>
    <m/>
    <x v="35"/>
    <x v="0"/>
    <s v="Brazil"/>
    <x v="5"/>
    <n v="0"/>
  </r>
  <r>
    <s v="BASE"/>
    <s v="BaseLine"/>
    <s v="NY"/>
    <m/>
    <m/>
    <m/>
    <x v="35"/>
    <x v="1"/>
    <s v="Brazil"/>
    <x v="5"/>
    <n v="0"/>
  </r>
  <r>
    <s v="BASE"/>
    <s v="BaseLine"/>
    <s v="NY"/>
    <m/>
    <m/>
    <m/>
    <x v="35"/>
    <x v="2"/>
    <s v="Brazil"/>
    <x v="5"/>
    <n v="0"/>
  </r>
  <r>
    <s v="BASE"/>
    <s v="BaseLine"/>
    <s v="NY"/>
    <m/>
    <m/>
    <m/>
    <x v="35"/>
    <x v="3"/>
    <s v="Brazil"/>
    <x v="5"/>
    <n v="0"/>
  </r>
  <r>
    <s v="BASE"/>
    <s v="BaseLine"/>
    <s v="PL_Dummy"/>
    <m/>
    <m/>
    <m/>
    <x v="36"/>
    <x v="0"/>
    <s v="Brazil"/>
    <x v="5"/>
    <n v="0"/>
  </r>
  <r>
    <s v="BASE"/>
    <s v="BaseLine"/>
    <s v="PL_Dummy"/>
    <m/>
    <m/>
    <m/>
    <x v="36"/>
    <x v="1"/>
    <s v="Brazil"/>
    <x v="5"/>
    <n v="0"/>
  </r>
  <r>
    <s v="BASE"/>
    <s v="BaseLine"/>
    <s v="PL_Dummy"/>
    <m/>
    <m/>
    <m/>
    <x v="36"/>
    <x v="2"/>
    <s v="Brazil"/>
    <x v="5"/>
    <n v="0"/>
  </r>
  <r>
    <s v="BASE"/>
    <s v="BaseLine"/>
    <s v="PL_Dummy"/>
    <m/>
    <m/>
    <m/>
    <x v="36"/>
    <x v="3"/>
    <s v="Brazil"/>
    <x v="5"/>
    <n v="0"/>
  </r>
  <r>
    <s v="BASE"/>
    <s v="BaseLine"/>
    <s v="PL_Dummy"/>
    <m/>
    <m/>
    <m/>
    <x v="37"/>
    <x v="0"/>
    <s v="Brazil"/>
    <x v="5"/>
    <n v="0"/>
  </r>
  <r>
    <s v="BASE"/>
    <s v="BaseLine"/>
    <s v="PL_Dummy"/>
    <m/>
    <m/>
    <m/>
    <x v="37"/>
    <x v="1"/>
    <s v="Brazil"/>
    <x v="5"/>
    <n v="0"/>
  </r>
  <r>
    <s v="BASE"/>
    <s v="BaseLine"/>
    <s v="PL_Dummy"/>
    <m/>
    <m/>
    <m/>
    <x v="37"/>
    <x v="2"/>
    <s v="Brazil"/>
    <x v="5"/>
    <n v="0"/>
  </r>
  <r>
    <s v="BASE"/>
    <s v="BaseLine"/>
    <s v="PL_Dummy"/>
    <m/>
    <m/>
    <m/>
    <x v="37"/>
    <x v="3"/>
    <s v="Brazil"/>
    <x v="5"/>
    <n v="0"/>
  </r>
  <r>
    <s v="BASE"/>
    <s v="BaseLine"/>
    <m/>
    <m/>
    <m/>
    <m/>
    <x v="38"/>
    <x v="0"/>
    <s v="Brazil"/>
    <x v="5"/>
    <n v="0"/>
  </r>
  <r>
    <s v="BASE"/>
    <s v="BaseLine"/>
    <m/>
    <m/>
    <m/>
    <m/>
    <x v="38"/>
    <x v="1"/>
    <s v="Brazil"/>
    <x v="5"/>
    <n v="0"/>
  </r>
  <r>
    <s v="BASE"/>
    <s v="BaseLine"/>
    <m/>
    <m/>
    <m/>
    <m/>
    <x v="38"/>
    <x v="2"/>
    <s v="Brazil"/>
    <x v="5"/>
    <n v="0"/>
  </r>
  <r>
    <s v="BASE"/>
    <s v="BaseLine"/>
    <m/>
    <m/>
    <m/>
    <m/>
    <x v="38"/>
    <x v="3"/>
    <s v="Brazil"/>
    <x v="5"/>
    <n v="0"/>
  </r>
  <r>
    <s v="BASE"/>
    <s v="BaseLine"/>
    <m/>
    <m/>
    <m/>
    <m/>
    <x v="39"/>
    <x v="0"/>
    <s v="Brazil"/>
    <x v="5"/>
    <n v="0"/>
  </r>
  <r>
    <s v="BASE"/>
    <s v="BaseLine"/>
    <m/>
    <m/>
    <m/>
    <m/>
    <x v="39"/>
    <x v="1"/>
    <s v="Brazil"/>
    <x v="5"/>
    <n v="0"/>
  </r>
  <r>
    <s v="BASE"/>
    <s v="BaseLine"/>
    <m/>
    <m/>
    <m/>
    <m/>
    <x v="39"/>
    <x v="2"/>
    <s v="Brazil"/>
    <x v="5"/>
    <n v="0"/>
  </r>
  <r>
    <s v="BASE"/>
    <s v="BaseLine"/>
    <m/>
    <m/>
    <m/>
    <m/>
    <x v="39"/>
    <x v="3"/>
    <s v="Brazil"/>
    <x v="5"/>
    <n v="0"/>
  </r>
  <r>
    <s v="BASE"/>
    <s v="BaseLine"/>
    <s v="PL_Dummy"/>
    <m/>
    <m/>
    <m/>
    <x v="40"/>
    <x v="0"/>
    <s v="Brazil"/>
    <x v="5"/>
    <n v="0"/>
  </r>
  <r>
    <s v="BASE"/>
    <s v="BaseLine"/>
    <s v="PL_Dummy"/>
    <m/>
    <m/>
    <m/>
    <x v="40"/>
    <x v="1"/>
    <s v="Brazil"/>
    <x v="5"/>
    <n v="0"/>
  </r>
  <r>
    <s v="BASE"/>
    <s v="BaseLine"/>
    <s v="PL_Dummy"/>
    <m/>
    <m/>
    <m/>
    <x v="40"/>
    <x v="2"/>
    <s v="Brazil"/>
    <x v="5"/>
    <n v="0"/>
  </r>
  <r>
    <s v="BASE"/>
    <s v="BaseLine"/>
    <s v="PL_Dummy"/>
    <m/>
    <m/>
    <m/>
    <x v="40"/>
    <x v="3"/>
    <s v="Brazil"/>
    <x v="5"/>
    <n v="0"/>
  </r>
  <r>
    <s v="BASE"/>
    <s v="BaseLine"/>
    <m/>
    <m/>
    <m/>
    <m/>
    <x v="41"/>
    <x v="0"/>
    <s v="Brazil"/>
    <x v="5"/>
    <n v="0"/>
  </r>
  <r>
    <s v="BASE"/>
    <s v="BaseLine"/>
    <m/>
    <m/>
    <m/>
    <m/>
    <x v="41"/>
    <x v="1"/>
    <s v="Brazil"/>
    <x v="5"/>
    <n v="0"/>
  </r>
  <r>
    <s v="BASE"/>
    <s v="BaseLine"/>
    <m/>
    <m/>
    <m/>
    <m/>
    <x v="41"/>
    <x v="2"/>
    <s v="Brazil"/>
    <x v="5"/>
    <n v="4251.3825878765201"/>
  </r>
  <r>
    <s v="BASE"/>
    <s v="BaseLine"/>
    <m/>
    <m/>
    <m/>
    <m/>
    <x v="41"/>
    <x v="3"/>
    <s v="Brazil"/>
    <x v="5"/>
    <n v="0"/>
  </r>
  <r>
    <s v="BASE"/>
    <s v="BaseLine"/>
    <m/>
    <m/>
    <m/>
    <m/>
    <x v="42"/>
    <x v="0"/>
    <s v="Brazil"/>
    <x v="5"/>
    <n v="0"/>
  </r>
  <r>
    <s v="BASE"/>
    <s v="BaseLine"/>
    <m/>
    <m/>
    <m/>
    <m/>
    <x v="42"/>
    <x v="1"/>
    <s v="Brazil"/>
    <x v="5"/>
    <n v="0"/>
  </r>
  <r>
    <s v="BASE"/>
    <s v="BaseLine"/>
    <m/>
    <m/>
    <m/>
    <m/>
    <x v="42"/>
    <x v="2"/>
    <s v="Brazil"/>
    <x v="5"/>
    <n v="3322.8086342491001"/>
  </r>
  <r>
    <s v="BASE"/>
    <s v="BaseLine"/>
    <m/>
    <m/>
    <m/>
    <m/>
    <x v="42"/>
    <x v="3"/>
    <s v="Brazil"/>
    <x v="5"/>
    <n v="0"/>
  </r>
  <r>
    <s v="BASE"/>
    <s v="BaseLine"/>
    <m/>
    <m/>
    <m/>
    <m/>
    <x v="43"/>
    <x v="0"/>
    <s v="Brazil"/>
    <x v="5"/>
    <n v="0"/>
  </r>
  <r>
    <s v="BASE"/>
    <s v="BaseLine"/>
    <m/>
    <m/>
    <m/>
    <m/>
    <x v="43"/>
    <x v="1"/>
    <s v="Brazil"/>
    <x v="5"/>
    <n v="0"/>
  </r>
  <r>
    <s v="BASE"/>
    <s v="BaseLine"/>
    <m/>
    <m/>
    <m/>
    <m/>
    <x v="43"/>
    <x v="2"/>
    <s v="Brazil"/>
    <x v="5"/>
    <n v="0"/>
  </r>
  <r>
    <s v="BASE"/>
    <s v="BaseLine"/>
    <m/>
    <m/>
    <m/>
    <m/>
    <x v="43"/>
    <x v="3"/>
    <s v="Brazil"/>
    <x v="5"/>
    <n v="0"/>
  </r>
  <r>
    <s v="INCREMENTAL"/>
    <s v="Media"/>
    <m/>
    <m/>
    <m/>
    <m/>
    <x v="44"/>
    <x v="0"/>
    <s v="Brazil"/>
    <x v="5"/>
    <n v="0"/>
  </r>
  <r>
    <s v="INCREMENTAL"/>
    <s v="Media"/>
    <m/>
    <m/>
    <m/>
    <m/>
    <x v="44"/>
    <x v="1"/>
    <s v="Brazil"/>
    <x v="5"/>
    <n v="0"/>
  </r>
  <r>
    <s v="INCREMENTAL"/>
    <s v="Media"/>
    <m/>
    <m/>
    <m/>
    <m/>
    <x v="44"/>
    <x v="2"/>
    <s v="Brazil"/>
    <x v="5"/>
    <n v="0"/>
  </r>
  <r>
    <s v="INCREMENTAL"/>
    <s v="Media"/>
    <m/>
    <m/>
    <m/>
    <m/>
    <x v="44"/>
    <x v="3"/>
    <s v="Brazil"/>
    <x v="5"/>
    <n v="0"/>
  </r>
  <r>
    <s v="INCREMENTAL"/>
    <s v="Media"/>
    <m/>
    <m/>
    <m/>
    <m/>
    <x v="45"/>
    <x v="0"/>
    <s v="Brazil"/>
    <x v="5"/>
    <n v="0"/>
  </r>
  <r>
    <s v="INCREMENTAL"/>
    <s v="Media"/>
    <m/>
    <m/>
    <m/>
    <m/>
    <x v="45"/>
    <x v="1"/>
    <s v="Brazil"/>
    <x v="5"/>
    <n v="0"/>
  </r>
  <r>
    <s v="INCREMENTAL"/>
    <s v="Media"/>
    <m/>
    <m/>
    <m/>
    <m/>
    <x v="45"/>
    <x v="2"/>
    <s v="Brazil"/>
    <x v="5"/>
    <n v="0"/>
  </r>
  <r>
    <s v="INCREMENTAL"/>
    <s v="Media"/>
    <m/>
    <m/>
    <m/>
    <m/>
    <x v="45"/>
    <x v="3"/>
    <s v="Brazil"/>
    <x v="5"/>
    <n v="0"/>
  </r>
  <r>
    <s v="BASE"/>
    <s v="BaseLine"/>
    <m/>
    <m/>
    <m/>
    <m/>
    <x v="46"/>
    <x v="0"/>
    <s v="Brazil"/>
    <x v="5"/>
    <n v="0"/>
  </r>
  <r>
    <s v="BASE"/>
    <s v="BaseLine"/>
    <m/>
    <m/>
    <m/>
    <m/>
    <x v="46"/>
    <x v="1"/>
    <s v="Brazil"/>
    <x v="5"/>
    <n v="0"/>
  </r>
  <r>
    <s v="BASE"/>
    <s v="BaseLine"/>
    <m/>
    <m/>
    <m/>
    <m/>
    <x v="46"/>
    <x v="2"/>
    <s v="Brazil"/>
    <x v="5"/>
    <n v="0"/>
  </r>
  <r>
    <s v="BASE"/>
    <s v="BaseLine"/>
    <m/>
    <m/>
    <m/>
    <m/>
    <x v="46"/>
    <x v="3"/>
    <s v="Brazil"/>
    <x v="5"/>
    <n v="0"/>
  </r>
  <r>
    <s v="INCREMENTAL"/>
    <s v="Media"/>
    <m/>
    <m/>
    <m/>
    <m/>
    <x v="47"/>
    <x v="0"/>
    <s v="Brazil"/>
    <x v="5"/>
    <n v="0"/>
  </r>
  <r>
    <s v="INCREMENTAL"/>
    <s v="Media"/>
    <m/>
    <m/>
    <m/>
    <m/>
    <x v="47"/>
    <x v="1"/>
    <s v="Brazil"/>
    <x v="5"/>
    <n v="0"/>
  </r>
  <r>
    <s v="INCREMENTAL"/>
    <s v="Media"/>
    <m/>
    <m/>
    <m/>
    <m/>
    <x v="47"/>
    <x v="2"/>
    <s v="Brazil"/>
    <x v="5"/>
    <n v="0"/>
  </r>
  <r>
    <s v="INCREMENTAL"/>
    <s v="Media"/>
    <m/>
    <m/>
    <m/>
    <m/>
    <x v="47"/>
    <x v="3"/>
    <s v="Brazil"/>
    <x v="5"/>
    <n v="0"/>
  </r>
  <r>
    <s v="INCREMENTAL"/>
    <s v="Media"/>
    <m/>
    <m/>
    <m/>
    <m/>
    <x v="48"/>
    <x v="0"/>
    <s v="Brazil"/>
    <x v="5"/>
    <n v="0"/>
  </r>
  <r>
    <s v="INCREMENTAL"/>
    <s v="Media"/>
    <m/>
    <m/>
    <m/>
    <m/>
    <x v="48"/>
    <x v="1"/>
    <s v="Brazil"/>
    <x v="5"/>
    <n v="0"/>
  </r>
  <r>
    <s v="INCREMENTAL"/>
    <s v="Media"/>
    <m/>
    <m/>
    <m/>
    <m/>
    <x v="48"/>
    <x v="2"/>
    <s v="Brazil"/>
    <x v="5"/>
    <n v="0"/>
  </r>
  <r>
    <s v="INCREMENTAL"/>
    <s v="Media"/>
    <m/>
    <m/>
    <m/>
    <m/>
    <x v="48"/>
    <x v="3"/>
    <s v="Brazil"/>
    <x v="5"/>
    <n v="0"/>
  </r>
  <r>
    <s v="INCREMENTAL"/>
    <s v="Media"/>
    <m/>
    <m/>
    <m/>
    <m/>
    <x v="49"/>
    <x v="0"/>
    <s v="Brazil"/>
    <x v="5"/>
    <n v="0"/>
  </r>
  <r>
    <s v="INCREMENTAL"/>
    <s v="Media"/>
    <m/>
    <m/>
    <m/>
    <m/>
    <x v="49"/>
    <x v="1"/>
    <s v="Brazil"/>
    <x v="5"/>
    <n v="0"/>
  </r>
  <r>
    <s v="INCREMENTAL"/>
    <s v="Media"/>
    <m/>
    <m/>
    <m/>
    <m/>
    <x v="49"/>
    <x v="2"/>
    <s v="Brazil"/>
    <x v="5"/>
    <n v="0"/>
  </r>
  <r>
    <s v="INCREMENTAL"/>
    <s v="Media"/>
    <m/>
    <m/>
    <m/>
    <m/>
    <x v="49"/>
    <x v="3"/>
    <s v="Brazil"/>
    <x v="5"/>
    <n v="0"/>
  </r>
  <r>
    <s v="BASE"/>
    <s v="BaseLine"/>
    <m/>
    <m/>
    <m/>
    <m/>
    <x v="50"/>
    <x v="0"/>
    <s v="Brazil"/>
    <x v="5"/>
    <n v="0"/>
  </r>
  <r>
    <s v="BASE"/>
    <s v="BaseLine"/>
    <m/>
    <m/>
    <m/>
    <m/>
    <x v="50"/>
    <x v="1"/>
    <s v="Brazil"/>
    <x v="5"/>
    <n v="0"/>
  </r>
  <r>
    <s v="BASE"/>
    <s v="BaseLine"/>
    <m/>
    <m/>
    <m/>
    <m/>
    <x v="50"/>
    <x v="2"/>
    <s v="Brazil"/>
    <x v="5"/>
    <n v="0"/>
  </r>
  <r>
    <s v="BASE"/>
    <s v="BaseLine"/>
    <m/>
    <m/>
    <m/>
    <m/>
    <x v="50"/>
    <x v="3"/>
    <s v="Brazil"/>
    <x v="5"/>
    <n v="0"/>
  </r>
  <r>
    <s v="BASE"/>
    <s v="BaseLine"/>
    <m/>
    <m/>
    <m/>
    <m/>
    <x v="51"/>
    <x v="0"/>
    <s v="Brazil"/>
    <x v="5"/>
    <n v="0"/>
  </r>
  <r>
    <s v="BASE"/>
    <s v="BaseLine"/>
    <m/>
    <m/>
    <m/>
    <m/>
    <x v="51"/>
    <x v="1"/>
    <s v="Brazil"/>
    <x v="5"/>
    <n v="0"/>
  </r>
  <r>
    <s v="BASE"/>
    <s v="BaseLine"/>
    <m/>
    <m/>
    <m/>
    <m/>
    <x v="51"/>
    <x v="2"/>
    <s v="Brazil"/>
    <x v="5"/>
    <n v="0"/>
  </r>
  <r>
    <s v="BASE"/>
    <s v="BaseLine"/>
    <m/>
    <m/>
    <m/>
    <m/>
    <x v="51"/>
    <x v="3"/>
    <s v="Brazil"/>
    <x v="5"/>
    <n v="0"/>
  </r>
  <r>
    <s v="INCREMENTAL"/>
    <s v="Media"/>
    <m/>
    <m/>
    <m/>
    <m/>
    <x v="52"/>
    <x v="0"/>
    <s v="Brazil"/>
    <x v="5"/>
    <n v="0"/>
  </r>
  <r>
    <s v="INCREMENTAL"/>
    <s v="Media"/>
    <m/>
    <m/>
    <m/>
    <m/>
    <x v="52"/>
    <x v="1"/>
    <s v="Brazil"/>
    <x v="5"/>
    <n v="0"/>
  </r>
  <r>
    <s v="INCREMENTAL"/>
    <s v="Media"/>
    <m/>
    <m/>
    <m/>
    <m/>
    <x v="52"/>
    <x v="2"/>
    <s v="Brazil"/>
    <x v="5"/>
    <n v="0"/>
  </r>
  <r>
    <s v="INCREMENTAL"/>
    <s v="Media"/>
    <m/>
    <m/>
    <m/>
    <m/>
    <x v="52"/>
    <x v="3"/>
    <s v="Brazil"/>
    <x v="5"/>
    <n v="0"/>
  </r>
  <r>
    <s v="BASE"/>
    <s v="BaseLine"/>
    <m/>
    <m/>
    <m/>
    <m/>
    <x v="53"/>
    <x v="0"/>
    <s v="Brazil"/>
    <x v="5"/>
    <n v="-240.516489519375"/>
  </r>
  <r>
    <s v="BASE"/>
    <s v="BaseLine"/>
    <m/>
    <m/>
    <m/>
    <m/>
    <x v="53"/>
    <x v="1"/>
    <s v="Brazil"/>
    <x v="5"/>
    <n v="-176.131521205192"/>
  </r>
  <r>
    <s v="BASE"/>
    <s v="BaseLine"/>
    <m/>
    <m/>
    <m/>
    <m/>
    <x v="53"/>
    <x v="2"/>
    <s v="Brazil"/>
    <x v="5"/>
    <n v="-328.65450512630002"/>
  </r>
  <r>
    <s v="BASE"/>
    <s v="BaseLine"/>
    <m/>
    <m/>
    <m/>
    <m/>
    <x v="53"/>
    <x v="3"/>
    <s v="Brazil"/>
    <x v="5"/>
    <n v="-173.98094001112099"/>
  </r>
  <r>
    <s v="BASE"/>
    <s v="BaseLine"/>
    <m/>
    <m/>
    <m/>
    <m/>
    <x v="54"/>
    <x v="0"/>
    <s v="Brazil"/>
    <x v="5"/>
    <n v="-418.47933709437098"/>
  </r>
  <r>
    <s v="BASE"/>
    <s v="BaseLine"/>
    <m/>
    <m/>
    <m/>
    <m/>
    <x v="54"/>
    <x v="1"/>
    <s v="Brazil"/>
    <x v="5"/>
    <n v="-2088.7950536789499"/>
  </r>
  <r>
    <s v="BASE"/>
    <s v="BaseLine"/>
    <m/>
    <m/>
    <m/>
    <m/>
    <x v="54"/>
    <x v="2"/>
    <s v="Brazil"/>
    <x v="5"/>
    <n v="-2267.0295167822401"/>
  </r>
  <r>
    <s v="BASE"/>
    <s v="BaseLine"/>
    <m/>
    <m/>
    <m/>
    <m/>
    <x v="54"/>
    <x v="3"/>
    <s v="Brazil"/>
    <x v="5"/>
    <n v="-404.12163492621801"/>
  </r>
  <r>
    <s v="INCREMENTAL"/>
    <s v="Media"/>
    <m/>
    <m/>
    <m/>
    <m/>
    <x v="0"/>
    <x v="0"/>
    <s v="Brazil"/>
    <x v="6"/>
    <n v="0"/>
  </r>
  <r>
    <s v="INCREMENTAL"/>
    <s v="Media"/>
    <m/>
    <m/>
    <m/>
    <m/>
    <x v="0"/>
    <x v="1"/>
    <s v="Brazil"/>
    <x v="6"/>
    <n v="0"/>
  </r>
  <r>
    <s v="INCREMENTAL"/>
    <s v="Media"/>
    <m/>
    <m/>
    <m/>
    <m/>
    <x v="0"/>
    <x v="2"/>
    <s v="Brazil"/>
    <x v="6"/>
    <n v="0"/>
  </r>
  <r>
    <s v="INCREMENTAL"/>
    <s v="Media"/>
    <m/>
    <m/>
    <m/>
    <m/>
    <x v="0"/>
    <x v="3"/>
    <s v="Brazil"/>
    <x v="6"/>
    <n v="0"/>
  </r>
  <r>
    <s v="INCREMENTAL"/>
    <s v="Media"/>
    <m/>
    <m/>
    <m/>
    <m/>
    <x v="1"/>
    <x v="0"/>
    <s v="Brazil"/>
    <x v="6"/>
    <n v="0"/>
  </r>
  <r>
    <s v="INCREMENTAL"/>
    <s v="Media"/>
    <m/>
    <m/>
    <m/>
    <m/>
    <x v="1"/>
    <x v="1"/>
    <s v="Brazil"/>
    <x v="6"/>
    <n v="0"/>
  </r>
  <r>
    <s v="INCREMENTAL"/>
    <s v="Media"/>
    <m/>
    <m/>
    <m/>
    <m/>
    <x v="1"/>
    <x v="2"/>
    <s v="Brazil"/>
    <x v="6"/>
    <n v="0"/>
  </r>
  <r>
    <s v="INCREMENTAL"/>
    <s v="Media"/>
    <m/>
    <m/>
    <m/>
    <m/>
    <x v="1"/>
    <x v="3"/>
    <s v="Brazil"/>
    <x v="6"/>
    <n v="0"/>
  </r>
  <r>
    <s v="INCREMENTAL"/>
    <s v="Media"/>
    <m/>
    <m/>
    <m/>
    <m/>
    <x v="2"/>
    <x v="0"/>
    <s v="Brazil"/>
    <x v="6"/>
    <n v="0"/>
  </r>
  <r>
    <s v="INCREMENTAL"/>
    <s v="Media"/>
    <m/>
    <m/>
    <m/>
    <m/>
    <x v="2"/>
    <x v="1"/>
    <s v="Brazil"/>
    <x v="6"/>
    <n v="0"/>
  </r>
  <r>
    <s v="INCREMENTAL"/>
    <s v="Media"/>
    <m/>
    <m/>
    <m/>
    <m/>
    <x v="2"/>
    <x v="2"/>
    <s v="Brazil"/>
    <x v="6"/>
    <n v="0"/>
  </r>
  <r>
    <s v="INCREMENTAL"/>
    <s v="Media"/>
    <m/>
    <m/>
    <m/>
    <m/>
    <x v="2"/>
    <x v="3"/>
    <s v="Brazil"/>
    <x v="6"/>
    <n v="0"/>
  </r>
  <r>
    <s v="BASE"/>
    <s v="BaseLine"/>
    <m/>
    <m/>
    <m/>
    <m/>
    <x v="3"/>
    <x v="0"/>
    <s v="Brazil"/>
    <x v="6"/>
    <n v="0"/>
  </r>
  <r>
    <s v="BASE"/>
    <s v="BaseLine"/>
    <m/>
    <m/>
    <m/>
    <m/>
    <x v="3"/>
    <x v="1"/>
    <s v="Brazil"/>
    <x v="6"/>
    <n v="0"/>
  </r>
  <r>
    <s v="BASE"/>
    <s v="BaseLine"/>
    <m/>
    <m/>
    <m/>
    <m/>
    <x v="3"/>
    <x v="2"/>
    <s v="Brazil"/>
    <x v="6"/>
    <n v="0"/>
  </r>
  <r>
    <s v="BASE"/>
    <s v="BaseLine"/>
    <m/>
    <m/>
    <m/>
    <m/>
    <x v="3"/>
    <x v="3"/>
    <s v="Brazil"/>
    <x v="6"/>
    <n v="0"/>
  </r>
  <r>
    <s v="BASE"/>
    <s v="BaseLine"/>
    <m/>
    <m/>
    <m/>
    <m/>
    <x v="4"/>
    <x v="0"/>
    <s v="Brazil"/>
    <x v="6"/>
    <n v="0"/>
  </r>
  <r>
    <s v="BASE"/>
    <s v="BaseLine"/>
    <m/>
    <m/>
    <m/>
    <m/>
    <x v="4"/>
    <x v="1"/>
    <s v="Brazil"/>
    <x v="6"/>
    <n v="0"/>
  </r>
  <r>
    <s v="BASE"/>
    <s v="BaseLine"/>
    <m/>
    <m/>
    <m/>
    <m/>
    <x v="4"/>
    <x v="2"/>
    <s v="Brazil"/>
    <x v="6"/>
    <n v="0"/>
  </r>
  <r>
    <s v="BASE"/>
    <s v="BaseLine"/>
    <m/>
    <m/>
    <m/>
    <m/>
    <x v="4"/>
    <x v="3"/>
    <s v="Brazil"/>
    <x v="6"/>
    <n v="0"/>
  </r>
  <r>
    <s v="BASE"/>
    <s v="BaseLine"/>
    <m/>
    <m/>
    <m/>
    <m/>
    <x v="5"/>
    <x v="0"/>
    <s v="Brazil"/>
    <x v="6"/>
    <n v="0"/>
  </r>
  <r>
    <s v="BASE"/>
    <s v="BaseLine"/>
    <m/>
    <m/>
    <m/>
    <m/>
    <x v="5"/>
    <x v="1"/>
    <s v="Brazil"/>
    <x v="6"/>
    <n v="0"/>
  </r>
  <r>
    <s v="BASE"/>
    <s v="BaseLine"/>
    <m/>
    <m/>
    <m/>
    <m/>
    <x v="5"/>
    <x v="2"/>
    <s v="Brazil"/>
    <x v="6"/>
    <n v="0"/>
  </r>
  <r>
    <s v="BASE"/>
    <s v="BaseLine"/>
    <m/>
    <m/>
    <m/>
    <m/>
    <x v="5"/>
    <x v="3"/>
    <s v="Brazil"/>
    <x v="6"/>
    <n v="0"/>
  </r>
  <r>
    <s v="BASE"/>
    <s v="BaseLine"/>
    <m/>
    <m/>
    <m/>
    <m/>
    <x v="6"/>
    <x v="0"/>
    <s v="Brazil"/>
    <x v="6"/>
    <n v="0"/>
  </r>
  <r>
    <s v="BASE"/>
    <s v="BaseLine"/>
    <m/>
    <m/>
    <m/>
    <m/>
    <x v="6"/>
    <x v="1"/>
    <s v="Brazil"/>
    <x v="6"/>
    <n v="0"/>
  </r>
  <r>
    <s v="BASE"/>
    <s v="BaseLine"/>
    <m/>
    <m/>
    <m/>
    <m/>
    <x v="6"/>
    <x v="2"/>
    <s v="Brazil"/>
    <x v="6"/>
    <n v="0"/>
  </r>
  <r>
    <s v="BASE"/>
    <s v="BaseLine"/>
    <m/>
    <m/>
    <m/>
    <m/>
    <x v="6"/>
    <x v="3"/>
    <s v="Brazil"/>
    <x v="6"/>
    <n v="0"/>
  </r>
  <r>
    <s v="BASE"/>
    <s v="BaseLine"/>
    <m/>
    <m/>
    <m/>
    <m/>
    <x v="7"/>
    <x v="0"/>
    <s v="Brazil"/>
    <x v="6"/>
    <n v="0"/>
  </r>
  <r>
    <s v="BASE"/>
    <s v="BaseLine"/>
    <m/>
    <m/>
    <m/>
    <m/>
    <x v="7"/>
    <x v="1"/>
    <s v="Brazil"/>
    <x v="6"/>
    <n v="0"/>
  </r>
  <r>
    <s v="BASE"/>
    <s v="BaseLine"/>
    <m/>
    <m/>
    <m/>
    <m/>
    <x v="7"/>
    <x v="2"/>
    <s v="Brazil"/>
    <x v="6"/>
    <n v="0"/>
  </r>
  <r>
    <s v="BASE"/>
    <s v="BaseLine"/>
    <m/>
    <m/>
    <m/>
    <m/>
    <x v="7"/>
    <x v="3"/>
    <s v="Brazil"/>
    <x v="6"/>
    <n v="0"/>
  </r>
  <r>
    <s v="BASE"/>
    <s v="BaseLine"/>
    <m/>
    <m/>
    <m/>
    <m/>
    <x v="8"/>
    <x v="0"/>
    <s v="Brazil"/>
    <x v="6"/>
    <n v="30.095764440593001"/>
  </r>
  <r>
    <s v="BASE"/>
    <s v="BaseLine"/>
    <m/>
    <m/>
    <m/>
    <m/>
    <x v="8"/>
    <x v="1"/>
    <s v="Brazil"/>
    <x v="6"/>
    <n v="0"/>
  </r>
  <r>
    <s v="BASE"/>
    <s v="BaseLine"/>
    <m/>
    <m/>
    <m/>
    <m/>
    <x v="8"/>
    <x v="2"/>
    <s v="Brazil"/>
    <x v="6"/>
    <n v="0"/>
  </r>
  <r>
    <s v="BASE"/>
    <s v="BaseLine"/>
    <m/>
    <m/>
    <m/>
    <m/>
    <x v="8"/>
    <x v="3"/>
    <s v="Brazil"/>
    <x v="6"/>
    <n v="0"/>
  </r>
  <r>
    <s v="INCREMENTAL"/>
    <s v="Media"/>
    <m/>
    <m/>
    <m/>
    <m/>
    <x v="9"/>
    <x v="0"/>
    <s v="Brazil"/>
    <x v="6"/>
    <n v="0"/>
  </r>
  <r>
    <s v="INCREMENTAL"/>
    <s v="Media"/>
    <m/>
    <m/>
    <m/>
    <m/>
    <x v="9"/>
    <x v="1"/>
    <s v="Brazil"/>
    <x v="6"/>
    <n v="0"/>
  </r>
  <r>
    <s v="INCREMENTAL"/>
    <s v="Media"/>
    <m/>
    <m/>
    <m/>
    <m/>
    <x v="9"/>
    <x v="2"/>
    <s v="Brazil"/>
    <x v="6"/>
    <n v="0"/>
  </r>
  <r>
    <s v="INCREMENTAL"/>
    <s v="Media"/>
    <m/>
    <m/>
    <m/>
    <m/>
    <x v="9"/>
    <x v="3"/>
    <s v="Brazil"/>
    <x v="6"/>
    <n v="0"/>
  </r>
  <r>
    <s v="BASE"/>
    <s v="Price"/>
    <m/>
    <m/>
    <m/>
    <m/>
    <x v="10"/>
    <x v="0"/>
    <s v="Brazil"/>
    <x v="6"/>
    <n v="-971.43026418831096"/>
  </r>
  <r>
    <s v="BASE"/>
    <s v="Price"/>
    <m/>
    <m/>
    <m/>
    <m/>
    <x v="10"/>
    <x v="1"/>
    <s v="Brazil"/>
    <x v="6"/>
    <n v="0"/>
  </r>
  <r>
    <s v="BASE"/>
    <s v="Price"/>
    <m/>
    <m/>
    <m/>
    <m/>
    <x v="10"/>
    <x v="2"/>
    <s v="Brazil"/>
    <x v="6"/>
    <n v="0"/>
  </r>
  <r>
    <s v="BASE"/>
    <s v="Price"/>
    <m/>
    <m/>
    <m/>
    <m/>
    <x v="10"/>
    <x v="3"/>
    <s v="Brazil"/>
    <x v="6"/>
    <n v="0"/>
  </r>
  <r>
    <s v="BASE"/>
    <s v="Price"/>
    <m/>
    <m/>
    <m/>
    <m/>
    <x v="11"/>
    <x v="0"/>
    <s v="Brazil"/>
    <x v="6"/>
    <n v="0"/>
  </r>
  <r>
    <s v="BASE"/>
    <s v="Price"/>
    <m/>
    <m/>
    <m/>
    <m/>
    <x v="11"/>
    <x v="1"/>
    <s v="Brazil"/>
    <x v="6"/>
    <n v="0"/>
  </r>
  <r>
    <s v="BASE"/>
    <s v="Price"/>
    <m/>
    <m/>
    <m/>
    <m/>
    <x v="11"/>
    <x v="2"/>
    <s v="Brazil"/>
    <x v="6"/>
    <n v="0"/>
  </r>
  <r>
    <s v="BASE"/>
    <s v="Price"/>
    <m/>
    <m/>
    <m/>
    <m/>
    <x v="11"/>
    <x v="3"/>
    <s v="Brazil"/>
    <x v="6"/>
    <n v="0"/>
  </r>
  <r>
    <s v="BASE"/>
    <s v="BaseLine"/>
    <m/>
    <m/>
    <m/>
    <m/>
    <x v="12"/>
    <x v="0"/>
    <s v="Brazil"/>
    <x v="6"/>
    <n v="446.21531781347301"/>
  </r>
  <r>
    <s v="BASE"/>
    <s v="BaseLine"/>
    <m/>
    <m/>
    <m/>
    <m/>
    <x v="12"/>
    <x v="1"/>
    <s v="Brazil"/>
    <x v="6"/>
    <n v="804.41815582595302"/>
  </r>
  <r>
    <s v="BASE"/>
    <s v="BaseLine"/>
    <m/>
    <m/>
    <m/>
    <m/>
    <x v="12"/>
    <x v="2"/>
    <s v="Brazil"/>
    <x v="6"/>
    <n v="986.17573421046404"/>
  </r>
  <r>
    <s v="BASE"/>
    <s v="BaseLine"/>
    <m/>
    <m/>
    <m/>
    <m/>
    <x v="12"/>
    <x v="3"/>
    <s v="Brazil"/>
    <x v="6"/>
    <n v="26.119942324057199"/>
  </r>
  <r>
    <s v="INCREMENTAL"/>
    <s v="Media"/>
    <m/>
    <m/>
    <m/>
    <m/>
    <x v="13"/>
    <x v="0"/>
    <s v="Brazil"/>
    <x v="6"/>
    <n v="117.40866081276199"/>
  </r>
  <r>
    <s v="INCREMENTAL"/>
    <s v="Media"/>
    <m/>
    <m/>
    <m/>
    <m/>
    <x v="13"/>
    <x v="1"/>
    <s v="Brazil"/>
    <x v="6"/>
    <n v="145.44582628340899"/>
  </r>
  <r>
    <s v="INCREMENTAL"/>
    <s v="Media"/>
    <m/>
    <m/>
    <m/>
    <m/>
    <x v="13"/>
    <x v="2"/>
    <s v="Brazil"/>
    <x v="6"/>
    <n v="129.277667543391"/>
  </r>
  <r>
    <s v="INCREMENTAL"/>
    <s v="Media"/>
    <m/>
    <m/>
    <m/>
    <m/>
    <x v="13"/>
    <x v="3"/>
    <s v="Brazil"/>
    <x v="6"/>
    <n v="0"/>
  </r>
  <r>
    <s v="INCREMENTAL"/>
    <s v="Media"/>
    <m/>
    <m/>
    <m/>
    <m/>
    <x v="14"/>
    <x v="0"/>
    <s v="Brazil"/>
    <x v="6"/>
    <n v="0"/>
  </r>
  <r>
    <s v="INCREMENTAL"/>
    <s v="Media"/>
    <m/>
    <m/>
    <m/>
    <m/>
    <x v="14"/>
    <x v="1"/>
    <s v="Brazil"/>
    <x v="6"/>
    <n v="0"/>
  </r>
  <r>
    <s v="INCREMENTAL"/>
    <s v="Media"/>
    <m/>
    <m/>
    <m/>
    <m/>
    <x v="14"/>
    <x v="2"/>
    <s v="Brazil"/>
    <x v="6"/>
    <n v="0"/>
  </r>
  <r>
    <s v="INCREMENTAL"/>
    <s v="Media"/>
    <m/>
    <m/>
    <m/>
    <m/>
    <x v="14"/>
    <x v="3"/>
    <s v="Brazil"/>
    <x v="6"/>
    <n v="0"/>
  </r>
  <r>
    <s v="INCREMENTAL"/>
    <s v="Media"/>
    <m/>
    <m/>
    <m/>
    <m/>
    <x v="15"/>
    <x v="0"/>
    <s v="Brazil"/>
    <x v="6"/>
    <n v="5.9511208066030603"/>
  </r>
  <r>
    <s v="INCREMENTAL"/>
    <s v="Media"/>
    <m/>
    <m/>
    <m/>
    <m/>
    <x v="15"/>
    <x v="1"/>
    <s v="Brazil"/>
    <x v="6"/>
    <n v="5.5071889726096002"/>
  </r>
  <r>
    <s v="INCREMENTAL"/>
    <s v="Media"/>
    <m/>
    <m/>
    <m/>
    <m/>
    <x v="15"/>
    <x v="2"/>
    <s v="Brazil"/>
    <x v="6"/>
    <n v="3.7569116306500301"/>
  </r>
  <r>
    <s v="INCREMENTAL"/>
    <s v="Media"/>
    <m/>
    <m/>
    <m/>
    <m/>
    <x v="15"/>
    <x v="3"/>
    <s v="Brazil"/>
    <x v="6"/>
    <n v="0"/>
  </r>
  <r>
    <s v="INCREMENTAL"/>
    <s v="Media"/>
    <m/>
    <m/>
    <m/>
    <m/>
    <x v="16"/>
    <x v="0"/>
    <s v="Brazil"/>
    <x v="6"/>
    <n v="0"/>
  </r>
  <r>
    <s v="INCREMENTAL"/>
    <s v="Media"/>
    <m/>
    <m/>
    <m/>
    <m/>
    <x v="16"/>
    <x v="1"/>
    <s v="Brazil"/>
    <x v="6"/>
    <n v="0"/>
  </r>
  <r>
    <s v="INCREMENTAL"/>
    <s v="Media"/>
    <m/>
    <m/>
    <m/>
    <m/>
    <x v="16"/>
    <x v="2"/>
    <s v="Brazil"/>
    <x v="6"/>
    <n v="0"/>
  </r>
  <r>
    <s v="INCREMENTAL"/>
    <s v="Media"/>
    <m/>
    <m/>
    <m/>
    <m/>
    <x v="16"/>
    <x v="3"/>
    <s v="Brazil"/>
    <x v="6"/>
    <n v="0"/>
  </r>
  <r>
    <s v="INCREMENTAL"/>
    <s v="Media"/>
    <m/>
    <m/>
    <m/>
    <m/>
    <x v="17"/>
    <x v="0"/>
    <s v="Brazil"/>
    <x v="6"/>
    <n v="0"/>
  </r>
  <r>
    <s v="INCREMENTAL"/>
    <s v="Media"/>
    <m/>
    <m/>
    <m/>
    <m/>
    <x v="17"/>
    <x v="1"/>
    <s v="Brazil"/>
    <x v="6"/>
    <n v="0"/>
  </r>
  <r>
    <s v="INCREMENTAL"/>
    <s v="Media"/>
    <m/>
    <m/>
    <m/>
    <m/>
    <x v="17"/>
    <x v="2"/>
    <s v="Brazil"/>
    <x v="6"/>
    <n v="0"/>
  </r>
  <r>
    <s v="INCREMENTAL"/>
    <s v="Media"/>
    <m/>
    <m/>
    <m/>
    <m/>
    <x v="17"/>
    <x v="3"/>
    <s v="Brazil"/>
    <x v="6"/>
    <n v="0"/>
  </r>
  <r>
    <s v="INCREMENTAL"/>
    <s v="Media"/>
    <m/>
    <m/>
    <m/>
    <m/>
    <x v="18"/>
    <x v="0"/>
    <s v="Brazil"/>
    <x v="6"/>
    <n v="0"/>
  </r>
  <r>
    <s v="INCREMENTAL"/>
    <s v="Media"/>
    <m/>
    <m/>
    <m/>
    <m/>
    <x v="18"/>
    <x v="1"/>
    <s v="Brazil"/>
    <x v="6"/>
    <n v="0"/>
  </r>
  <r>
    <s v="INCREMENTAL"/>
    <s v="Media"/>
    <m/>
    <m/>
    <m/>
    <m/>
    <x v="18"/>
    <x v="2"/>
    <s v="Brazil"/>
    <x v="6"/>
    <n v="0"/>
  </r>
  <r>
    <s v="INCREMENTAL"/>
    <s v="Media"/>
    <m/>
    <m/>
    <m/>
    <m/>
    <x v="18"/>
    <x v="3"/>
    <s v="Brazil"/>
    <x v="6"/>
    <n v="0"/>
  </r>
  <r>
    <s v="INCREMENTAL"/>
    <s v="Media"/>
    <m/>
    <m/>
    <m/>
    <m/>
    <x v="19"/>
    <x v="0"/>
    <s v="Brazil"/>
    <x v="6"/>
    <n v="20.817886707102701"/>
  </r>
  <r>
    <s v="INCREMENTAL"/>
    <s v="Media"/>
    <m/>
    <m/>
    <m/>
    <m/>
    <x v="19"/>
    <x v="1"/>
    <s v="Brazil"/>
    <x v="6"/>
    <n v="23.672516663524402"/>
  </r>
  <r>
    <s v="INCREMENTAL"/>
    <s v="Media"/>
    <m/>
    <m/>
    <m/>
    <m/>
    <x v="19"/>
    <x v="2"/>
    <s v="Brazil"/>
    <x v="6"/>
    <n v="22.322769251707399"/>
  </r>
  <r>
    <s v="INCREMENTAL"/>
    <s v="Media"/>
    <m/>
    <m/>
    <m/>
    <m/>
    <x v="19"/>
    <x v="3"/>
    <s v="Brazil"/>
    <x v="6"/>
    <n v="0"/>
  </r>
  <r>
    <s v="INCREMENTAL"/>
    <s v="Media"/>
    <m/>
    <m/>
    <m/>
    <m/>
    <x v="20"/>
    <x v="0"/>
    <s v="Brazil"/>
    <x v="6"/>
    <n v="0"/>
  </r>
  <r>
    <s v="INCREMENTAL"/>
    <s v="Media"/>
    <m/>
    <m/>
    <m/>
    <m/>
    <x v="20"/>
    <x v="1"/>
    <s v="Brazil"/>
    <x v="6"/>
    <n v="0"/>
  </r>
  <r>
    <s v="INCREMENTAL"/>
    <s v="Media"/>
    <m/>
    <m/>
    <m/>
    <m/>
    <x v="20"/>
    <x v="2"/>
    <s v="Brazil"/>
    <x v="6"/>
    <n v="0"/>
  </r>
  <r>
    <s v="INCREMENTAL"/>
    <s v="Media"/>
    <m/>
    <m/>
    <m/>
    <m/>
    <x v="20"/>
    <x v="3"/>
    <s v="Brazil"/>
    <x v="6"/>
    <n v="0"/>
  </r>
  <r>
    <s v="INCREMENTAL"/>
    <s v="Media"/>
    <m/>
    <m/>
    <m/>
    <m/>
    <x v="21"/>
    <x v="0"/>
    <s v="Brazil"/>
    <x v="6"/>
    <n v="0.45958471213477198"/>
  </r>
  <r>
    <s v="INCREMENTAL"/>
    <s v="Media"/>
    <m/>
    <m/>
    <m/>
    <m/>
    <x v="21"/>
    <x v="1"/>
    <s v="Brazil"/>
    <x v="6"/>
    <n v="0.44885541360369802"/>
  </r>
  <r>
    <s v="INCREMENTAL"/>
    <s v="Media"/>
    <m/>
    <m/>
    <m/>
    <m/>
    <x v="21"/>
    <x v="2"/>
    <s v="Brazil"/>
    <x v="6"/>
    <n v="0.42578953781185902"/>
  </r>
  <r>
    <s v="INCREMENTAL"/>
    <s v="Media"/>
    <m/>
    <m/>
    <m/>
    <m/>
    <x v="21"/>
    <x v="3"/>
    <s v="Brazil"/>
    <x v="6"/>
    <n v="0"/>
  </r>
  <r>
    <s v="INCREMENTAL"/>
    <s v="Media"/>
    <m/>
    <m/>
    <m/>
    <m/>
    <x v="22"/>
    <x v="0"/>
    <s v="Brazil"/>
    <x v="6"/>
    <n v="0"/>
  </r>
  <r>
    <s v="INCREMENTAL"/>
    <s v="Media"/>
    <m/>
    <m/>
    <m/>
    <m/>
    <x v="22"/>
    <x v="1"/>
    <s v="Brazil"/>
    <x v="6"/>
    <n v="0"/>
  </r>
  <r>
    <s v="INCREMENTAL"/>
    <s v="Media"/>
    <m/>
    <m/>
    <m/>
    <m/>
    <x v="22"/>
    <x v="2"/>
    <s v="Brazil"/>
    <x v="6"/>
    <n v="0"/>
  </r>
  <r>
    <s v="INCREMENTAL"/>
    <s v="Media"/>
    <m/>
    <m/>
    <m/>
    <m/>
    <x v="22"/>
    <x v="3"/>
    <s v="Brazil"/>
    <x v="6"/>
    <n v="0"/>
  </r>
  <r>
    <s v="INCREMENTAL"/>
    <s v="Media"/>
    <m/>
    <m/>
    <m/>
    <m/>
    <x v="23"/>
    <x v="0"/>
    <s v="Brazil"/>
    <x v="6"/>
    <n v="0"/>
  </r>
  <r>
    <s v="INCREMENTAL"/>
    <s v="Media"/>
    <m/>
    <m/>
    <m/>
    <m/>
    <x v="23"/>
    <x v="1"/>
    <s v="Brazil"/>
    <x v="6"/>
    <n v="0"/>
  </r>
  <r>
    <s v="INCREMENTAL"/>
    <s v="Media"/>
    <m/>
    <m/>
    <m/>
    <m/>
    <x v="23"/>
    <x v="2"/>
    <s v="Brazil"/>
    <x v="6"/>
    <n v="0"/>
  </r>
  <r>
    <s v="INCREMENTAL"/>
    <s v="Media"/>
    <m/>
    <m/>
    <m/>
    <m/>
    <x v="23"/>
    <x v="3"/>
    <s v="Brazil"/>
    <x v="6"/>
    <n v="0"/>
  </r>
  <r>
    <s v="INCREMENTAL"/>
    <s v="Media"/>
    <m/>
    <m/>
    <m/>
    <m/>
    <x v="24"/>
    <x v="0"/>
    <s v="Brazil"/>
    <x v="6"/>
    <n v="0"/>
  </r>
  <r>
    <s v="INCREMENTAL"/>
    <s v="Media"/>
    <m/>
    <m/>
    <m/>
    <m/>
    <x v="24"/>
    <x v="1"/>
    <s v="Brazil"/>
    <x v="6"/>
    <n v="2.9919719213249599E-2"/>
  </r>
  <r>
    <s v="INCREMENTAL"/>
    <s v="Media"/>
    <m/>
    <m/>
    <m/>
    <m/>
    <x v="24"/>
    <x v="2"/>
    <s v="Brazil"/>
    <x v="6"/>
    <n v="0"/>
  </r>
  <r>
    <s v="INCREMENTAL"/>
    <s v="Media"/>
    <m/>
    <m/>
    <m/>
    <m/>
    <x v="24"/>
    <x v="3"/>
    <s v="Brazil"/>
    <x v="6"/>
    <n v="0"/>
  </r>
  <r>
    <s v="BASE"/>
    <s v="BaseLine"/>
    <m/>
    <m/>
    <m/>
    <m/>
    <x v="25"/>
    <x v="0"/>
    <s v="Brazil"/>
    <x v="6"/>
    <n v="0"/>
  </r>
  <r>
    <s v="BASE"/>
    <s v="BaseLine"/>
    <m/>
    <m/>
    <m/>
    <m/>
    <x v="25"/>
    <x v="1"/>
    <s v="Brazil"/>
    <x v="6"/>
    <n v="266.09881984678498"/>
  </r>
  <r>
    <s v="BASE"/>
    <s v="BaseLine"/>
    <m/>
    <m/>
    <m/>
    <m/>
    <x v="25"/>
    <x v="2"/>
    <s v="Brazil"/>
    <x v="6"/>
    <n v="0"/>
  </r>
  <r>
    <s v="BASE"/>
    <s v="BaseLine"/>
    <m/>
    <m/>
    <m/>
    <m/>
    <x v="25"/>
    <x v="3"/>
    <s v="Brazil"/>
    <x v="6"/>
    <n v="0"/>
  </r>
  <r>
    <s v="BASE"/>
    <s v="BaseLine"/>
    <m/>
    <m/>
    <m/>
    <m/>
    <x v="26"/>
    <x v="0"/>
    <s v="Brazil"/>
    <x v="6"/>
    <n v="0"/>
  </r>
  <r>
    <s v="BASE"/>
    <s v="BaseLine"/>
    <m/>
    <m/>
    <m/>
    <m/>
    <x v="26"/>
    <x v="1"/>
    <s v="Brazil"/>
    <x v="6"/>
    <n v="0"/>
  </r>
  <r>
    <s v="BASE"/>
    <s v="BaseLine"/>
    <m/>
    <m/>
    <m/>
    <m/>
    <x v="26"/>
    <x v="2"/>
    <s v="Brazil"/>
    <x v="6"/>
    <n v="0"/>
  </r>
  <r>
    <s v="BASE"/>
    <s v="BaseLine"/>
    <m/>
    <m/>
    <m/>
    <m/>
    <x v="26"/>
    <x v="3"/>
    <s v="Brazil"/>
    <x v="6"/>
    <n v="0"/>
  </r>
  <r>
    <s v="INCREMENTAL"/>
    <s v="Media"/>
    <m/>
    <m/>
    <m/>
    <m/>
    <x v="27"/>
    <x v="0"/>
    <s v="Brazil"/>
    <x v="6"/>
    <n v="0"/>
  </r>
  <r>
    <s v="INCREMENTAL"/>
    <s v="Media"/>
    <m/>
    <m/>
    <m/>
    <m/>
    <x v="27"/>
    <x v="1"/>
    <s v="Brazil"/>
    <x v="6"/>
    <n v="0"/>
  </r>
  <r>
    <s v="INCREMENTAL"/>
    <s v="Media"/>
    <m/>
    <m/>
    <m/>
    <m/>
    <x v="27"/>
    <x v="2"/>
    <s v="Brazil"/>
    <x v="6"/>
    <n v="0"/>
  </r>
  <r>
    <s v="INCREMENTAL"/>
    <s v="Media"/>
    <m/>
    <m/>
    <m/>
    <m/>
    <x v="27"/>
    <x v="3"/>
    <s v="Brazil"/>
    <x v="6"/>
    <n v="0"/>
  </r>
  <r>
    <s v="INCREMENTAL"/>
    <s v="Media"/>
    <m/>
    <m/>
    <m/>
    <m/>
    <x v="28"/>
    <x v="0"/>
    <s v="Brazil"/>
    <x v="6"/>
    <n v="0"/>
  </r>
  <r>
    <s v="INCREMENTAL"/>
    <s v="Media"/>
    <m/>
    <m/>
    <m/>
    <m/>
    <x v="28"/>
    <x v="1"/>
    <s v="Brazil"/>
    <x v="6"/>
    <n v="0"/>
  </r>
  <r>
    <s v="INCREMENTAL"/>
    <s v="Media"/>
    <m/>
    <m/>
    <m/>
    <m/>
    <x v="28"/>
    <x v="2"/>
    <s v="Brazil"/>
    <x v="6"/>
    <n v="0"/>
  </r>
  <r>
    <s v="INCREMENTAL"/>
    <s v="Media"/>
    <m/>
    <m/>
    <m/>
    <m/>
    <x v="28"/>
    <x v="3"/>
    <s v="Brazil"/>
    <x v="6"/>
    <n v="0"/>
  </r>
  <r>
    <s v="BASE"/>
    <s v="BaseLine"/>
    <m/>
    <m/>
    <m/>
    <m/>
    <x v="29"/>
    <x v="0"/>
    <s v="Brazil"/>
    <x v="6"/>
    <n v="0"/>
  </r>
  <r>
    <s v="BASE"/>
    <s v="BaseLine"/>
    <m/>
    <m/>
    <m/>
    <m/>
    <x v="29"/>
    <x v="1"/>
    <s v="Brazil"/>
    <x v="6"/>
    <n v="480.544812971716"/>
  </r>
  <r>
    <s v="BASE"/>
    <s v="BaseLine"/>
    <m/>
    <m/>
    <m/>
    <m/>
    <x v="29"/>
    <x v="2"/>
    <s v="Brazil"/>
    <x v="6"/>
    <n v="0"/>
  </r>
  <r>
    <s v="BASE"/>
    <s v="BaseLine"/>
    <m/>
    <m/>
    <m/>
    <m/>
    <x v="29"/>
    <x v="3"/>
    <s v="Brazil"/>
    <x v="6"/>
    <n v="0"/>
  </r>
  <r>
    <s v="BASE"/>
    <s v="BaseLine"/>
    <m/>
    <m/>
    <m/>
    <m/>
    <x v="30"/>
    <x v="0"/>
    <s v="Brazil"/>
    <x v="6"/>
    <n v="0"/>
  </r>
  <r>
    <s v="BASE"/>
    <s v="BaseLine"/>
    <m/>
    <m/>
    <m/>
    <m/>
    <x v="30"/>
    <x v="1"/>
    <s v="Brazil"/>
    <x v="6"/>
    <n v="499.33037549810803"/>
  </r>
  <r>
    <s v="BASE"/>
    <s v="BaseLine"/>
    <m/>
    <m/>
    <m/>
    <m/>
    <x v="30"/>
    <x v="2"/>
    <s v="Brazil"/>
    <x v="6"/>
    <n v="0"/>
  </r>
  <r>
    <s v="BASE"/>
    <s v="BaseLine"/>
    <m/>
    <m/>
    <m/>
    <m/>
    <x v="30"/>
    <x v="3"/>
    <s v="Brazil"/>
    <x v="6"/>
    <n v="0"/>
  </r>
  <r>
    <s v="INCREMENTAL"/>
    <s v="Media"/>
    <m/>
    <m/>
    <m/>
    <m/>
    <x v="31"/>
    <x v="0"/>
    <s v="Brazil"/>
    <x v="6"/>
    <n v="0"/>
  </r>
  <r>
    <s v="INCREMENTAL"/>
    <s v="Media"/>
    <m/>
    <m/>
    <m/>
    <m/>
    <x v="31"/>
    <x v="1"/>
    <s v="Brazil"/>
    <x v="6"/>
    <n v="0"/>
  </r>
  <r>
    <s v="INCREMENTAL"/>
    <s v="Media"/>
    <m/>
    <m/>
    <m/>
    <m/>
    <x v="31"/>
    <x v="2"/>
    <s v="Brazil"/>
    <x v="6"/>
    <n v="0"/>
  </r>
  <r>
    <s v="INCREMENTAL"/>
    <s v="Media"/>
    <m/>
    <m/>
    <m/>
    <m/>
    <x v="31"/>
    <x v="3"/>
    <s v="Brazil"/>
    <x v="6"/>
    <n v="0"/>
  </r>
  <r>
    <m/>
    <m/>
    <m/>
    <m/>
    <m/>
    <m/>
    <x v="32"/>
    <x v="0"/>
    <s v="Brazil"/>
    <x v="6"/>
    <n v="1288.8368238743701"/>
  </r>
  <r>
    <m/>
    <m/>
    <m/>
    <m/>
    <m/>
    <m/>
    <x v="32"/>
    <x v="1"/>
    <s v="Brazil"/>
    <x v="6"/>
    <n v="943.82215052234096"/>
  </r>
  <r>
    <m/>
    <m/>
    <m/>
    <m/>
    <m/>
    <m/>
    <x v="32"/>
    <x v="2"/>
    <s v="Brazil"/>
    <x v="6"/>
    <n v="1761.1350863528301"/>
  </r>
  <r>
    <m/>
    <m/>
    <m/>
    <m/>
    <m/>
    <m/>
    <x v="32"/>
    <x v="3"/>
    <s v="Brazil"/>
    <x v="6"/>
    <n v="932.29799996955103"/>
  </r>
  <r>
    <s v="BASE"/>
    <s v="BaseLine"/>
    <m/>
    <m/>
    <m/>
    <m/>
    <x v="33"/>
    <x v="0"/>
    <s v="Brazil"/>
    <x v="6"/>
    <n v="15.4748533895447"/>
  </r>
  <r>
    <s v="BASE"/>
    <s v="BaseLine"/>
    <m/>
    <m/>
    <m/>
    <m/>
    <x v="33"/>
    <x v="1"/>
    <s v="Brazil"/>
    <x v="6"/>
    <n v="42.124536750980702"/>
  </r>
  <r>
    <s v="BASE"/>
    <s v="BaseLine"/>
    <m/>
    <m/>
    <m/>
    <m/>
    <x v="33"/>
    <x v="2"/>
    <s v="Brazil"/>
    <x v="6"/>
    <n v="21.030326256665901"/>
  </r>
  <r>
    <s v="BASE"/>
    <s v="BaseLine"/>
    <m/>
    <m/>
    <m/>
    <m/>
    <x v="33"/>
    <x v="3"/>
    <s v="Brazil"/>
    <x v="6"/>
    <n v="13.1352895557095"/>
  </r>
  <r>
    <s v="BASE"/>
    <s v="BaseLine"/>
    <m/>
    <m/>
    <m/>
    <m/>
    <x v="34"/>
    <x v="0"/>
    <s v="Brazil"/>
    <x v="6"/>
    <n v="0"/>
  </r>
  <r>
    <s v="BASE"/>
    <s v="BaseLine"/>
    <m/>
    <m/>
    <m/>
    <m/>
    <x v="34"/>
    <x v="1"/>
    <s v="Brazil"/>
    <x v="6"/>
    <n v="0"/>
  </r>
  <r>
    <s v="BASE"/>
    <s v="BaseLine"/>
    <m/>
    <m/>
    <m/>
    <m/>
    <x v="34"/>
    <x v="2"/>
    <s v="Brazil"/>
    <x v="6"/>
    <n v="0"/>
  </r>
  <r>
    <s v="BASE"/>
    <s v="BaseLine"/>
    <m/>
    <m/>
    <m/>
    <m/>
    <x v="34"/>
    <x v="3"/>
    <s v="Brazil"/>
    <x v="6"/>
    <n v="0"/>
  </r>
  <r>
    <s v="BASE"/>
    <s v="BaseLine"/>
    <s v="NY"/>
    <m/>
    <m/>
    <m/>
    <x v="35"/>
    <x v="0"/>
    <s v="Brazil"/>
    <x v="6"/>
    <n v="0"/>
  </r>
  <r>
    <s v="BASE"/>
    <s v="BaseLine"/>
    <s v="NY"/>
    <m/>
    <m/>
    <m/>
    <x v="35"/>
    <x v="1"/>
    <s v="Brazil"/>
    <x v="6"/>
    <n v="0"/>
  </r>
  <r>
    <s v="BASE"/>
    <s v="BaseLine"/>
    <s v="NY"/>
    <m/>
    <m/>
    <m/>
    <x v="35"/>
    <x v="2"/>
    <s v="Brazil"/>
    <x v="6"/>
    <n v="0"/>
  </r>
  <r>
    <s v="BASE"/>
    <s v="BaseLine"/>
    <s v="NY"/>
    <m/>
    <m/>
    <m/>
    <x v="35"/>
    <x v="3"/>
    <s v="Brazil"/>
    <x v="6"/>
    <n v="0"/>
  </r>
  <r>
    <s v="BASE"/>
    <s v="BaseLine"/>
    <s v="PL_Dummy"/>
    <m/>
    <m/>
    <m/>
    <x v="36"/>
    <x v="0"/>
    <s v="Brazil"/>
    <x v="6"/>
    <n v="0"/>
  </r>
  <r>
    <s v="BASE"/>
    <s v="BaseLine"/>
    <s v="PL_Dummy"/>
    <m/>
    <m/>
    <m/>
    <x v="36"/>
    <x v="1"/>
    <s v="Brazil"/>
    <x v="6"/>
    <n v="0"/>
  </r>
  <r>
    <s v="BASE"/>
    <s v="BaseLine"/>
    <s v="PL_Dummy"/>
    <m/>
    <m/>
    <m/>
    <x v="36"/>
    <x v="2"/>
    <s v="Brazil"/>
    <x v="6"/>
    <n v="0"/>
  </r>
  <r>
    <s v="BASE"/>
    <s v="BaseLine"/>
    <s v="PL_Dummy"/>
    <m/>
    <m/>
    <m/>
    <x v="36"/>
    <x v="3"/>
    <s v="Brazil"/>
    <x v="6"/>
    <n v="0"/>
  </r>
  <r>
    <s v="BASE"/>
    <s v="BaseLine"/>
    <s v="PL_Dummy"/>
    <m/>
    <m/>
    <m/>
    <x v="37"/>
    <x v="0"/>
    <s v="Brazil"/>
    <x v="6"/>
    <n v="0"/>
  </r>
  <r>
    <s v="BASE"/>
    <s v="BaseLine"/>
    <s v="PL_Dummy"/>
    <m/>
    <m/>
    <m/>
    <x v="37"/>
    <x v="1"/>
    <s v="Brazil"/>
    <x v="6"/>
    <n v="0"/>
  </r>
  <r>
    <s v="BASE"/>
    <s v="BaseLine"/>
    <s v="PL_Dummy"/>
    <m/>
    <m/>
    <m/>
    <x v="37"/>
    <x v="2"/>
    <s v="Brazil"/>
    <x v="6"/>
    <n v="0"/>
  </r>
  <r>
    <s v="BASE"/>
    <s v="BaseLine"/>
    <s v="PL_Dummy"/>
    <m/>
    <m/>
    <m/>
    <x v="37"/>
    <x v="3"/>
    <s v="Brazil"/>
    <x v="6"/>
    <n v="0"/>
  </r>
  <r>
    <s v="BASE"/>
    <s v="BaseLine"/>
    <m/>
    <m/>
    <m/>
    <m/>
    <x v="38"/>
    <x v="0"/>
    <s v="Brazil"/>
    <x v="6"/>
    <n v="0"/>
  </r>
  <r>
    <s v="BASE"/>
    <s v="BaseLine"/>
    <m/>
    <m/>
    <m/>
    <m/>
    <x v="38"/>
    <x v="1"/>
    <s v="Brazil"/>
    <x v="6"/>
    <n v="0"/>
  </r>
  <r>
    <s v="BASE"/>
    <s v="BaseLine"/>
    <m/>
    <m/>
    <m/>
    <m/>
    <x v="38"/>
    <x v="2"/>
    <s v="Brazil"/>
    <x v="6"/>
    <n v="0"/>
  </r>
  <r>
    <s v="BASE"/>
    <s v="BaseLine"/>
    <m/>
    <m/>
    <m/>
    <m/>
    <x v="38"/>
    <x v="3"/>
    <s v="Brazil"/>
    <x v="6"/>
    <n v="0"/>
  </r>
  <r>
    <s v="BASE"/>
    <s v="BaseLine"/>
    <m/>
    <m/>
    <m/>
    <m/>
    <x v="39"/>
    <x v="0"/>
    <s v="Brazil"/>
    <x v="6"/>
    <n v="0"/>
  </r>
  <r>
    <s v="BASE"/>
    <s v="BaseLine"/>
    <m/>
    <m/>
    <m/>
    <m/>
    <x v="39"/>
    <x v="1"/>
    <s v="Brazil"/>
    <x v="6"/>
    <n v="0"/>
  </r>
  <r>
    <s v="BASE"/>
    <s v="BaseLine"/>
    <m/>
    <m/>
    <m/>
    <m/>
    <x v="39"/>
    <x v="2"/>
    <s v="Brazil"/>
    <x v="6"/>
    <n v="0"/>
  </r>
  <r>
    <s v="BASE"/>
    <s v="BaseLine"/>
    <m/>
    <m/>
    <m/>
    <m/>
    <x v="39"/>
    <x v="3"/>
    <s v="Brazil"/>
    <x v="6"/>
    <n v="0"/>
  </r>
  <r>
    <s v="BASE"/>
    <s v="BaseLine"/>
    <s v="PL_Dummy"/>
    <m/>
    <m/>
    <m/>
    <x v="40"/>
    <x v="0"/>
    <s v="Brazil"/>
    <x v="6"/>
    <n v="0"/>
  </r>
  <r>
    <s v="BASE"/>
    <s v="BaseLine"/>
    <s v="PL_Dummy"/>
    <m/>
    <m/>
    <m/>
    <x v="40"/>
    <x v="1"/>
    <s v="Brazil"/>
    <x v="6"/>
    <n v="0"/>
  </r>
  <r>
    <s v="BASE"/>
    <s v="BaseLine"/>
    <s v="PL_Dummy"/>
    <m/>
    <m/>
    <m/>
    <x v="40"/>
    <x v="2"/>
    <s v="Brazil"/>
    <x v="6"/>
    <n v="0"/>
  </r>
  <r>
    <s v="BASE"/>
    <s v="BaseLine"/>
    <s v="PL_Dummy"/>
    <m/>
    <m/>
    <m/>
    <x v="40"/>
    <x v="3"/>
    <s v="Brazil"/>
    <x v="6"/>
    <n v="0"/>
  </r>
  <r>
    <s v="BASE"/>
    <s v="BaseLine"/>
    <m/>
    <m/>
    <m/>
    <m/>
    <x v="41"/>
    <x v="0"/>
    <s v="Brazil"/>
    <x v="6"/>
    <n v="0"/>
  </r>
  <r>
    <s v="BASE"/>
    <s v="BaseLine"/>
    <m/>
    <m/>
    <m/>
    <m/>
    <x v="41"/>
    <x v="1"/>
    <s v="Brazil"/>
    <x v="6"/>
    <n v="0"/>
  </r>
  <r>
    <s v="BASE"/>
    <s v="BaseLine"/>
    <m/>
    <m/>
    <m/>
    <m/>
    <x v="41"/>
    <x v="2"/>
    <s v="Brazil"/>
    <x v="6"/>
    <n v="4037.6408475461599"/>
  </r>
  <r>
    <s v="BASE"/>
    <s v="BaseLine"/>
    <m/>
    <m/>
    <m/>
    <m/>
    <x v="41"/>
    <x v="3"/>
    <s v="Brazil"/>
    <x v="6"/>
    <n v="0"/>
  </r>
  <r>
    <s v="BASE"/>
    <s v="BaseLine"/>
    <m/>
    <m/>
    <m/>
    <m/>
    <x v="42"/>
    <x v="0"/>
    <s v="Brazil"/>
    <x v="6"/>
    <n v="0"/>
  </r>
  <r>
    <s v="BASE"/>
    <s v="BaseLine"/>
    <m/>
    <m/>
    <m/>
    <m/>
    <x v="42"/>
    <x v="1"/>
    <s v="Brazil"/>
    <x v="6"/>
    <n v="0"/>
  </r>
  <r>
    <s v="BASE"/>
    <s v="BaseLine"/>
    <m/>
    <m/>
    <m/>
    <m/>
    <x v="42"/>
    <x v="2"/>
    <s v="Brazil"/>
    <x v="6"/>
    <n v="3322.8086342491001"/>
  </r>
  <r>
    <s v="BASE"/>
    <s v="BaseLine"/>
    <m/>
    <m/>
    <m/>
    <m/>
    <x v="42"/>
    <x v="3"/>
    <s v="Brazil"/>
    <x v="6"/>
    <n v="0"/>
  </r>
  <r>
    <s v="BASE"/>
    <s v="BaseLine"/>
    <m/>
    <m/>
    <m/>
    <m/>
    <x v="43"/>
    <x v="0"/>
    <s v="Brazil"/>
    <x v="6"/>
    <n v="0"/>
  </r>
  <r>
    <s v="BASE"/>
    <s v="BaseLine"/>
    <m/>
    <m/>
    <m/>
    <m/>
    <x v="43"/>
    <x v="1"/>
    <s v="Brazil"/>
    <x v="6"/>
    <n v="0"/>
  </r>
  <r>
    <s v="BASE"/>
    <s v="BaseLine"/>
    <m/>
    <m/>
    <m/>
    <m/>
    <x v="43"/>
    <x v="2"/>
    <s v="Brazil"/>
    <x v="6"/>
    <n v="0"/>
  </r>
  <r>
    <s v="BASE"/>
    <s v="BaseLine"/>
    <m/>
    <m/>
    <m/>
    <m/>
    <x v="43"/>
    <x v="3"/>
    <s v="Brazil"/>
    <x v="6"/>
    <n v="0"/>
  </r>
  <r>
    <s v="INCREMENTAL"/>
    <s v="Media"/>
    <m/>
    <m/>
    <m/>
    <m/>
    <x v="44"/>
    <x v="0"/>
    <s v="Brazil"/>
    <x v="6"/>
    <n v="0"/>
  </r>
  <r>
    <s v="INCREMENTAL"/>
    <s v="Media"/>
    <m/>
    <m/>
    <m/>
    <m/>
    <x v="44"/>
    <x v="1"/>
    <s v="Brazil"/>
    <x v="6"/>
    <n v="0"/>
  </r>
  <r>
    <s v="INCREMENTAL"/>
    <s v="Media"/>
    <m/>
    <m/>
    <m/>
    <m/>
    <x v="44"/>
    <x v="2"/>
    <s v="Brazil"/>
    <x v="6"/>
    <n v="0"/>
  </r>
  <r>
    <s v="INCREMENTAL"/>
    <s v="Media"/>
    <m/>
    <m/>
    <m/>
    <m/>
    <x v="44"/>
    <x v="3"/>
    <s v="Brazil"/>
    <x v="6"/>
    <n v="0"/>
  </r>
  <r>
    <s v="INCREMENTAL"/>
    <s v="Media"/>
    <m/>
    <m/>
    <m/>
    <m/>
    <x v="45"/>
    <x v="0"/>
    <s v="Brazil"/>
    <x v="6"/>
    <n v="0"/>
  </r>
  <r>
    <s v="INCREMENTAL"/>
    <s v="Media"/>
    <m/>
    <m/>
    <m/>
    <m/>
    <x v="45"/>
    <x v="1"/>
    <s v="Brazil"/>
    <x v="6"/>
    <n v="0"/>
  </r>
  <r>
    <s v="INCREMENTAL"/>
    <s v="Media"/>
    <m/>
    <m/>
    <m/>
    <m/>
    <x v="45"/>
    <x v="2"/>
    <s v="Brazil"/>
    <x v="6"/>
    <n v="0"/>
  </r>
  <r>
    <s v="INCREMENTAL"/>
    <s v="Media"/>
    <m/>
    <m/>
    <m/>
    <m/>
    <x v="45"/>
    <x v="3"/>
    <s v="Brazil"/>
    <x v="6"/>
    <n v="0"/>
  </r>
  <r>
    <s v="BASE"/>
    <s v="BaseLine"/>
    <m/>
    <m/>
    <m/>
    <m/>
    <x v="46"/>
    <x v="0"/>
    <s v="Brazil"/>
    <x v="6"/>
    <n v="0"/>
  </r>
  <r>
    <s v="BASE"/>
    <s v="BaseLine"/>
    <m/>
    <m/>
    <m/>
    <m/>
    <x v="46"/>
    <x v="1"/>
    <s v="Brazil"/>
    <x v="6"/>
    <n v="0"/>
  </r>
  <r>
    <s v="BASE"/>
    <s v="BaseLine"/>
    <m/>
    <m/>
    <m/>
    <m/>
    <x v="46"/>
    <x v="2"/>
    <s v="Brazil"/>
    <x v="6"/>
    <n v="0"/>
  </r>
  <r>
    <s v="BASE"/>
    <s v="BaseLine"/>
    <m/>
    <m/>
    <m/>
    <m/>
    <x v="46"/>
    <x v="3"/>
    <s v="Brazil"/>
    <x v="6"/>
    <n v="0"/>
  </r>
  <r>
    <s v="INCREMENTAL"/>
    <s v="Media"/>
    <m/>
    <m/>
    <m/>
    <m/>
    <x v="47"/>
    <x v="0"/>
    <s v="Brazil"/>
    <x v="6"/>
    <n v="0"/>
  </r>
  <r>
    <s v="INCREMENTAL"/>
    <s v="Media"/>
    <m/>
    <m/>
    <m/>
    <m/>
    <x v="47"/>
    <x v="1"/>
    <s v="Brazil"/>
    <x v="6"/>
    <n v="0"/>
  </r>
  <r>
    <s v="INCREMENTAL"/>
    <s v="Media"/>
    <m/>
    <m/>
    <m/>
    <m/>
    <x v="47"/>
    <x v="2"/>
    <s v="Brazil"/>
    <x v="6"/>
    <n v="0"/>
  </r>
  <r>
    <s v="INCREMENTAL"/>
    <s v="Media"/>
    <m/>
    <m/>
    <m/>
    <m/>
    <x v="47"/>
    <x v="3"/>
    <s v="Brazil"/>
    <x v="6"/>
    <n v="0"/>
  </r>
  <r>
    <s v="INCREMENTAL"/>
    <s v="Media"/>
    <m/>
    <m/>
    <m/>
    <m/>
    <x v="48"/>
    <x v="0"/>
    <s v="Brazil"/>
    <x v="6"/>
    <n v="0"/>
  </r>
  <r>
    <s v="INCREMENTAL"/>
    <s v="Media"/>
    <m/>
    <m/>
    <m/>
    <m/>
    <x v="48"/>
    <x v="1"/>
    <s v="Brazil"/>
    <x v="6"/>
    <n v="0"/>
  </r>
  <r>
    <s v="INCREMENTAL"/>
    <s v="Media"/>
    <m/>
    <m/>
    <m/>
    <m/>
    <x v="48"/>
    <x v="2"/>
    <s v="Brazil"/>
    <x v="6"/>
    <n v="0"/>
  </r>
  <r>
    <s v="INCREMENTAL"/>
    <s v="Media"/>
    <m/>
    <m/>
    <m/>
    <m/>
    <x v="48"/>
    <x v="3"/>
    <s v="Brazil"/>
    <x v="6"/>
    <n v="0"/>
  </r>
  <r>
    <s v="INCREMENTAL"/>
    <s v="Media"/>
    <m/>
    <m/>
    <m/>
    <m/>
    <x v="49"/>
    <x v="0"/>
    <s v="Brazil"/>
    <x v="6"/>
    <n v="0"/>
  </r>
  <r>
    <s v="INCREMENTAL"/>
    <s v="Media"/>
    <m/>
    <m/>
    <m/>
    <m/>
    <x v="49"/>
    <x v="1"/>
    <s v="Brazil"/>
    <x v="6"/>
    <n v="0"/>
  </r>
  <r>
    <s v="INCREMENTAL"/>
    <s v="Media"/>
    <m/>
    <m/>
    <m/>
    <m/>
    <x v="49"/>
    <x v="2"/>
    <s v="Brazil"/>
    <x v="6"/>
    <n v="0"/>
  </r>
  <r>
    <s v="INCREMENTAL"/>
    <s v="Media"/>
    <m/>
    <m/>
    <m/>
    <m/>
    <x v="49"/>
    <x v="3"/>
    <s v="Brazil"/>
    <x v="6"/>
    <n v="0"/>
  </r>
  <r>
    <s v="BASE"/>
    <s v="BaseLine"/>
    <m/>
    <m/>
    <m/>
    <m/>
    <x v="50"/>
    <x v="0"/>
    <s v="Brazil"/>
    <x v="6"/>
    <n v="0"/>
  </r>
  <r>
    <s v="BASE"/>
    <s v="BaseLine"/>
    <m/>
    <m/>
    <m/>
    <m/>
    <x v="50"/>
    <x v="1"/>
    <s v="Brazil"/>
    <x v="6"/>
    <n v="0"/>
  </r>
  <r>
    <s v="BASE"/>
    <s v="BaseLine"/>
    <m/>
    <m/>
    <m/>
    <m/>
    <x v="50"/>
    <x v="2"/>
    <s v="Brazil"/>
    <x v="6"/>
    <n v="0"/>
  </r>
  <r>
    <s v="BASE"/>
    <s v="BaseLine"/>
    <m/>
    <m/>
    <m/>
    <m/>
    <x v="50"/>
    <x v="3"/>
    <s v="Brazil"/>
    <x v="6"/>
    <n v="0"/>
  </r>
  <r>
    <s v="BASE"/>
    <s v="BaseLine"/>
    <m/>
    <m/>
    <m/>
    <m/>
    <x v="51"/>
    <x v="0"/>
    <s v="Brazil"/>
    <x v="6"/>
    <n v="0"/>
  </r>
  <r>
    <s v="BASE"/>
    <s v="BaseLine"/>
    <m/>
    <m/>
    <m/>
    <m/>
    <x v="51"/>
    <x v="1"/>
    <s v="Brazil"/>
    <x v="6"/>
    <n v="0"/>
  </r>
  <r>
    <s v="BASE"/>
    <s v="BaseLine"/>
    <m/>
    <m/>
    <m/>
    <m/>
    <x v="51"/>
    <x v="2"/>
    <s v="Brazil"/>
    <x v="6"/>
    <n v="0"/>
  </r>
  <r>
    <s v="BASE"/>
    <s v="BaseLine"/>
    <m/>
    <m/>
    <m/>
    <m/>
    <x v="51"/>
    <x v="3"/>
    <s v="Brazil"/>
    <x v="6"/>
    <n v="0"/>
  </r>
  <r>
    <s v="INCREMENTAL"/>
    <s v="Media"/>
    <m/>
    <m/>
    <m/>
    <m/>
    <x v="52"/>
    <x v="0"/>
    <s v="Brazil"/>
    <x v="6"/>
    <n v="0"/>
  </r>
  <r>
    <s v="INCREMENTAL"/>
    <s v="Media"/>
    <m/>
    <m/>
    <m/>
    <m/>
    <x v="52"/>
    <x v="1"/>
    <s v="Brazil"/>
    <x v="6"/>
    <n v="0"/>
  </r>
  <r>
    <s v="INCREMENTAL"/>
    <s v="Media"/>
    <m/>
    <m/>
    <m/>
    <m/>
    <x v="52"/>
    <x v="2"/>
    <s v="Brazil"/>
    <x v="6"/>
    <n v="0"/>
  </r>
  <r>
    <s v="INCREMENTAL"/>
    <s v="Media"/>
    <m/>
    <m/>
    <m/>
    <m/>
    <x v="52"/>
    <x v="3"/>
    <s v="Brazil"/>
    <x v="6"/>
    <n v="0"/>
  </r>
  <r>
    <s v="BASE"/>
    <s v="BaseLine"/>
    <m/>
    <m/>
    <m/>
    <m/>
    <x v="53"/>
    <x v="0"/>
    <s v="Brazil"/>
    <x v="6"/>
    <n v="-240.516489519375"/>
  </r>
  <r>
    <s v="BASE"/>
    <s v="BaseLine"/>
    <m/>
    <m/>
    <m/>
    <m/>
    <x v="53"/>
    <x v="1"/>
    <s v="Brazil"/>
    <x v="6"/>
    <n v="-176.131521205192"/>
  </r>
  <r>
    <s v="BASE"/>
    <s v="BaseLine"/>
    <m/>
    <m/>
    <m/>
    <m/>
    <x v="53"/>
    <x v="2"/>
    <s v="Brazil"/>
    <x v="6"/>
    <n v="-328.65450512630002"/>
  </r>
  <r>
    <s v="BASE"/>
    <s v="BaseLine"/>
    <m/>
    <m/>
    <m/>
    <m/>
    <x v="53"/>
    <x v="3"/>
    <s v="Brazil"/>
    <x v="6"/>
    <n v="-173.98094001112099"/>
  </r>
  <r>
    <s v="BASE"/>
    <s v="BaseLine"/>
    <m/>
    <m/>
    <m/>
    <m/>
    <x v="54"/>
    <x v="0"/>
    <s v="Brazil"/>
    <x v="6"/>
    <n v="-418.47933709437098"/>
  </r>
  <r>
    <s v="BASE"/>
    <s v="BaseLine"/>
    <m/>
    <m/>
    <m/>
    <m/>
    <x v="54"/>
    <x v="1"/>
    <s v="Brazil"/>
    <x v="6"/>
    <n v="-2088.7950536789499"/>
  </r>
  <r>
    <s v="BASE"/>
    <s v="BaseLine"/>
    <m/>
    <m/>
    <m/>
    <m/>
    <x v="54"/>
    <x v="2"/>
    <s v="Brazil"/>
    <x v="6"/>
    <n v="-2267.0295167822401"/>
  </r>
  <r>
    <s v="BASE"/>
    <s v="BaseLine"/>
    <m/>
    <m/>
    <m/>
    <m/>
    <x v="54"/>
    <x v="3"/>
    <s v="Brazil"/>
    <x v="6"/>
    <n v="-404.12163492621801"/>
  </r>
  <r>
    <s v="INCREMENTAL"/>
    <s v="Media"/>
    <m/>
    <m/>
    <m/>
    <m/>
    <x v="0"/>
    <x v="0"/>
    <s v="Brazil"/>
    <x v="7"/>
    <n v="0"/>
  </r>
  <r>
    <s v="INCREMENTAL"/>
    <s v="Media"/>
    <m/>
    <m/>
    <m/>
    <m/>
    <x v="0"/>
    <x v="1"/>
    <s v="Brazil"/>
    <x v="7"/>
    <n v="0"/>
  </r>
  <r>
    <s v="INCREMENTAL"/>
    <s v="Media"/>
    <m/>
    <m/>
    <m/>
    <m/>
    <x v="0"/>
    <x v="2"/>
    <s v="Brazil"/>
    <x v="7"/>
    <n v="0"/>
  </r>
  <r>
    <s v="INCREMENTAL"/>
    <s v="Media"/>
    <m/>
    <m/>
    <m/>
    <m/>
    <x v="0"/>
    <x v="3"/>
    <s v="Brazil"/>
    <x v="7"/>
    <n v="0"/>
  </r>
  <r>
    <s v="INCREMENTAL"/>
    <s v="Media"/>
    <m/>
    <m/>
    <m/>
    <m/>
    <x v="1"/>
    <x v="0"/>
    <s v="Brazil"/>
    <x v="7"/>
    <n v="0"/>
  </r>
  <r>
    <s v="INCREMENTAL"/>
    <s v="Media"/>
    <m/>
    <m/>
    <m/>
    <m/>
    <x v="1"/>
    <x v="1"/>
    <s v="Brazil"/>
    <x v="7"/>
    <n v="0"/>
  </r>
  <r>
    <s v="INCREMENTAL"/>
    <s v="Media"/>
    <m/>
    <m/>
    <m/>
    <m/>
    <x v="1"/>
    <x v="2"/>
    <s v="Brazil"/>
    <x v="7"/>
    <n v="0"/>
  </r>
  <r>
    <s v="INCREMENTAL"/>
    <s v="Media"/>
    <m/>
    <m/>
    <m/>
    <m/>
    <x v="1"/>
    <x v="3"/>
    <s v="Brazil"/>
    <x v="7"/>
    <n v="0"/>
  </r>
  <r>
    <s v="INCREMENTAL"/>
    <s v="Media"/>
    <m/>
    <m/>
    <m/>
    <m/>
    <x v="2"/>
    <x v="0"/>
    <s v="Brazil"/>
    <x v="7"/>
    <n v="0"/>
  </r>
  <r>
    <s v="INCREMENTAL"/>
    <s v="Media"/>
    <m/>
    <m/>
    <m/>
    <m/>
    <x v="2"/>
    <x v="1"/>
    <s v="Brazil"/>
    <x v="7"/>
    <n v="0"/>
  </r>
  <r>
    <s v="INCREMENTAL"/>
    <s v="Media"/>
    <m/>
    <m/>
    <m/>
    <m/>
    <x v="2"/>
    <x v="2"/>
    <s v="Brazil"/>
    <x v="7"/>
    <n v="0"/>
  </r>
  <r>
    <s v="INCREMENTAL"/>
    <s v="Media"/>
    <m/>
    <m/>
    <m/>
    <m/>
    <x v="2"/>
    <x v="3"/>
    <s v="Brazil"/>
    <x v="7"/>
    <n v="0"/>
  </r>
  <r>
    <s v="BASE"/>
    <s v="BaseLine"/>
    <m/>
    <m/>
    <m/>
    <m/>
    <x v="3"/>
    <x v="0"/>
    <s v="Brazil"/>
    <x v="7"/>
    <n v="0"/>
  </r>
  <r>
    <s v="BASE"/>
    <s v="BaseLine"/>
    <m/>
    <m/>
    <m/>
    <m/>
    <x v="3"/>
    <x v="1"/>
    <s v="Brazil"/>
    <x v="7"/>
    <n v="0"/>
  </r>
  <r>
    <s v="BASE"/>
    <s v="BaseLine"/>
    <m/>
    <m/>
    <m/>
    <m/>
    <x v="3"/>
    <x v="2"/>
    <s v="Brazil"/>
    <x v="7"/>
    <n v="0"/>
  </r>
  <r>
    <s v="BASE"/>
    <s v="BaseLine"/>
    <m/>
    <m/>
    <m/>
    <m/>
    <x v="3"/>
    <x v="3"/>
    <s v="Brazil"/>
    <x v="7"/>
    <n v="0"/>
  </r>
  <r>
    <s v="BASE"/>
    <s v="BaseLine"/>
    <m/>
    <m/>
    <m/>
    <m/>
    <x v="4"/>
    <x v="0"/>
    <s v="Brazil"/>
    <x v="7"/>
    <n v="0"/>
  </r>
  <r>
    <s v="BASE"/>
    <s v="BaseLine"/>
    <m/>
    <m/>
    <m/>
    <m/>
    <x v="4"/>
    <x v="1"/>
    <s v="Brazil"/>
    <x v="7"/>
    <n v="0"/>
  </r>
  <r>
    <s v="BASE"/>
    <s v="BaseLine"/>
    <m/>
    <m/>
    <m/>
    <m/>
    <x v="4"/>
    <x v="2"/>
    <s v="Brazil"/>
    <x v="7"/>
    <n v="0"/>
  </r>
  <r>
    <s v="BASE"/>
    <s v="BaseLine"/>
    <m/>
    <m/>
    <m/>
    <m/>
    <x v="4"/>
    <x v="3"/>
    <s v="Brazil"/>
    <x v="7"/>
    <n v="0"/>
  </r>
  <r>
    <s v="BASE"/>
    <s v="BaseLine"/>
    <m/>
    <m/>
    <m/>
    <m/>
    <x v="5"/>
    <x v="0"/>
    <s v="Brazil"/>
    <x v="7"/>
    <n v="0"/>
  </r>
  <r>
    <s v="BASE"/>
    <s v="BaseLine"/>
    <m/>
    <m/>
    <m/>
    <m/>
    <x v="5"/>
    <x v="1"/>
    <s v="Brazil"/>
    <x v="7"/>
    <n v="0"/>
  </r>
  <r>
    <s v="BASE"/>
    <s v="BaseLine"/>
    <m/>
    <m/>
    <m/>
    <m/>
    <x v="5"/>
    <x v="2"/>
    <s v="Brazil"/>
    <x v="7"/>
    <n v="0"/>
  </r>
  <r>
    <s v="BASE"/>
    <s v="BaseLine"/>
    <m/>
    <m/>
    <m/>
    <m/>
    <x v="5"/>
    <x v="3"/>
    <s v="Brazil"/>
    <x v="7"/>
    <n v="0"/>
  </r>
  <r>
    <s v="BASE"/>
    <s v="BaseLine"/>
    <m/>
    <m/>
    <m/>
    <m/>
    <x v="6"/>
    <x v="0"/>
    <s v="Brazil"/>
    <x v="7"/>
    <n v="0"/>
  </r>
  <r>
    <s v="BASE"/>
    <s v="BaseLine"/>
    <m/>
    <m/>
    <m/>
    <m/>
    <x v="6"/>
    <x v="1"/>
    <s v="Brazil"/>
    <x v="7"/>
    <n v="0"/>
  </r>
  <r>
    <s v="BASE"/>
    <s v="BaseLine"/>
    <m/>
    <m/>
    <m/>
    <m/>
    <x v="6"/>
    <x v="2"/>
    <s v="Brazil"/>
    <x v="7"/>
    <n v="0"/>
  </r>
  <r>
    <s v="BASE"/>
    <s v="BaseLine"/>
    <m/>
    <m/>
    <m/>
    <m/>
    <x v="6"/>
    <x v="3"/>
    <s v="Brazil"/>
    <x v="7"/>
    <n v="0"/>
  </r>
  <r>
    <s v="BASE"/>
    <s v="BaseLine"/>
    <m/>
    <m/>
    <m/>
    <m/>
    <x v="7"/>
    <x v="0"/>
    <s v="Brazil"/>
    <x v="7"/>
    <n v="0"/>
  </r>
  <r>
    <s v="BASE"/>
    <s v="BaseLine"/>
    <m/>
    <m/>
    <m/>
    <m/>
    <x v="7"/>
    <x v="1"/>
    <s v="Brazil"/>
    <x v="7"/>
    <n v="0"/>
  </r>
  <r>
    <s v="BASE"/>
    <s v="BaseLine"/>
    <m/>
    <m/>
    <m/>
    <m/>
    <x v="7"/>
    <x v="2"/>
    <s v="Brazil"/>
    <x v="7"/>
    <n v="0"/>
  </r>
  <r>
    <s v="BASE"/>
    <s v="BaseLine"/>
    <m/>
    <m/>
    <m/>
    <m/>
    <x v="7"/>
    <x v="3"/>
    <s v="Brazil"/>
    <x v="7"/>
    <n v="0"/>
  </r>
  <r>
    <s v="BASE"/>
    <s v="BaseLine"/>
    <m/>
    <m/>
    <m/>
    <m/>
    <x v="8"/>
    <x v="0"/>
    <s v="Brazil"/>
    <x v="7"/>
    <n v="36.549271885535802"/>
  </r>
  <r>
    <s v="BASE"/>
    <s v="BaseLine"/>
    <m/>
    <m/>
    <m/>
    <m/>
    <x v="8"/>
    <x v="1"/>
    <s v="Brazil"/>
    <x v="7"/>
    <n v="0"/>
  </r>
  <r>
    <s v="BASE"/>
    <s v="BaseLine"/>
    <m/>
    <m/>
    <m/>
    <m/>
    <x v="8"/>
    <x v="2"/>
    <s v="Brazil"/>
    <x v="7"/>
    <n v="0"/>
  </r>
  <r>
    <s v="BASE"/>
    <s v="BaseLine"/>
    <m/>
    <m/>
    <m/>
    <m/>
    <x v="8"/>
    <x v="3"/>
    <s v="Brazil"/>
    <x v="7"/>
    <n v="0"/>
  </r>
  <r>
    <s v="INCREMENTAL"/>
    <s v="Media"/>
    <m/>
    <m/>
    <m/>
    <m/>
    <x v="9"/>
    <x v="0"/>
    <s v="Brazil"/>
    <x v="7"/>
    <n v="0"/>
  </r>
  <r>
    <s v="INCREMENTAL"/>
    <s v="Media"/>
    <m/>
    <m/>
    <m/>
    <m/>
    <x v="9"/>
    <x v="1"/>
    <s v="Brazil"/>
    <x v="7"/>
    <n v="0"/>
  </r>
  <r>
    <s v="INCREMENTAL"/>
    <s v="Media"/>
    <m/>
    <m/>
    <m/>
    <m/>
    <x v="9"/>
    <x v="2"/>
    <s v="Brazil"/>
    <x v="7"/>
    <n v="0"/>
  </r>
  <r>
    <s v="INCREMENTAL"/>
    <s v="Media"/>
    <m/>
    <m/>
    <m/>
    <m/>
    <x v="9"/>
    <x v="3"/>
    <s v="Brazil"/>
    <x v="7"/>
    <n v="0"/>
  </r>
  <r>
    <s v="BASE"/>
    <s v="Price"/>
    <m/>
    <m/>
    <m/>
    <m/>
    <x v="10"/>
    <x v="0"/>
    <s v="Brazil"/>
    <x v="7"/>
    <n v="-971.43026418831096"/>
  </r>
  <r>
    <s v="BASE"/>
    <s v="Price"/>
    <m/>
    <m/>
    <m/>
    <m/>
    <x v="10"/>
    <x v="1"/>
    <s v="Brazil"/>
    <x v="7"/>
    <n v="0"/>
  </r>
  <r>
    <s v="BASE"/>
    <s v="Price"/>
    <m/>
    <m/>
    <m/>
    <m/>
    <x v="10"/>
    <x v="2"/>
    <s v="Brazil"/>
    <x v="7"/>
    <n v="0"/>
  </r>
  <r>
    <s v="BASE"/>
    <s v="Price"/>
    <m/>
    <m/>
    <m/>
    <m/>
    <x v="10"/>
    <x v="3"/>
    <s v="Brazil"/>
    <x v="7"/>
    <n v="0"/>
  </r>
  <r>
    <s v="BASE"/>
    <s v="Price"/>
    <m/>
    <m/>
    <m/>
    <m/>
    <x v="11"/>
    <x v="0"/>
    <s v="Brazil"/>
    <x v="7"/>
    <n v="0"/>
  </r>
  <r>
    <s v="BASE"/>
    <s v="Price"/>
    <m/>
    <m/>
    <m/>
    <m/>
    <x v="11"/>
    <x v="1"/>
    <s v="Brazil"/>
    <x v="7"/>
    <n v="0"/>
  </r>
  <r>
    <s v="BASE"/>
    <s v="Price"/>
    <m/>
    <m/>
    <m/>
    <m/>
    <x v="11"/>
    <x v="2"/>
    <s v="Brazil"/>
    <x v="7"/>
    <n v="0"/>
  </r>
  <r>
    <s v="BASE"/>
    <s v="Price"/>
    <m/>
    <m/>
    <m/>
    <m/>
    <x v="11"/>
    <x v="3"/>
    <s v="Brazil"/>
    <x v="7"/>
    <n v="0"/>
  </r>
  <r>
    <s v="BASE"/>
    <s v="BaseLine"/>
    <m/>
    <m/>
    <m/>
    <m/>
    <x v="12"/>
    <x v="0"/>
    <s v="Brazil"/>
    <x v="7"/>
    <n v="446.21531781347301"/>
  </r>
  <r>
    <s v="BASE"/>
    <s v="BaseLine"/>
    <m/>
    <m/>
    <m/>
    <m/>
    <x v="12"/>
    <x v="1"/>
    <s v="Brazil"/>
    <x v="7"/>
    <n v="804.41815582595302"/>
  </r>
  <r>
    <s v="BASE"/>
    <s v="BaseLine"/>
    <m/>
    <m/>
    <m/>
    <m/>
    <x v="12"/>
    <x v="2"/>
    <s v="Brazil"/>
    <x v="7"/>
    <n v="986.17573421046404"/>
  </r>
  <r>
    <s v="BASE"/>
    <s v="BaseLine"/>
    <m/>
    <m/>
    <m/>
    <m/>
    <x v="12"/>
    <x v="3"/>
    <s v="Brazil"/>
    <x v="7"/>
    <n v="26.119942324057199"/>
  </r>
  <r>
    <s v="INCREMENTAL"/>
    <s v="Media"/>
    <m/>
    <m/>
    <m/>
    <m/>
    <x v="13"/>
    <x v="0"/>
    <s v="Brazil"/>
    <x v="7"/>
    <n v="112.57491279456301"/>
  </r>
  <r>
    <s v="INCREMENTAL"/>
    <s v="Media"/>
    <m/>
    <m/>
    <m/>
    <m/>
    <x v="13"/>
    <x v="1"/>
    <s v="Brazil"/>
    <x v="7"/>
    <n v="139.457780174324"/>
  </r>
  <r>
    <s v="INCREMENTAL"/>
    <s v="Media"/>
    <m/>
    <m/>
    <m/>
    <m/>
    <x v="13"/>
    <x v="2"/>
    <s v="Brazil"/>
    <x v="7"/>
    <n v="123.955269136328"/>
  </r>
  <r>
    <s v="INCREMENTAL"/>
    <s v="Media"/>
    <m/>
    <m/>
    <m/>
    <m/>
    <x v="13"/>
    <x v="3"/>
    <s v="Brazil"/>
    <x v="7"/>
    <n v="0"/>
  </r>
  <r>
    <s v="INCREMENTAL"/>
    <s v="Media"/>
    <m/>
    <m/>
    <m/>
    <m/>
    <x v="14"/>
    <x v="0"/>
    <s v="Brazil"/>
    <x v="7"/>
    <n v="0"/>
  </r>
  <r>
    <s v="INCREMENTAL"/>
    <s v="Media"/>
    <m/>
    <m/>
    <m/>
    <m/>
    <x v="14"/>
    <x v="1"/>
    <s v="Brazil"/>
    <x v="7"/>
    <n v="0"/>
  </r>
  <r>
    <s v="INCREMENTAL"/>
    <s v="Media"/>
    <m/>
    <m/>
    <m/>
    <m/>
    <x v="14"/>
    <x v="2"/>
    <s v="Brazil"/>
    <x v="7"/>
    <n v="0"/>
  </r>
  <r>
    <s v="INCREMENTAL"/>
    <s v="Media"/>
    <m/>
    <m/>
    <m/>
    <m/>
    <x v="14"/>
    <x v="3"/>
    <s v="Brazil"/>
    <x v="7"/>
    <n v="0"/>
  </r>
  <r>
    <s v="INCREMENTAL"/>
    <s v="Media"/>
    <m/>
    <m/>
    <m/>
    <m/>
    <x v="15"/>
    <x v="0"/>
    <s v="Brazil"/>
    <x v="7"/>
    <n v="5.1598406081045702"/>
  </r>
  <r>
    <s v="INCREMENTAL"/>
    <s v="Media"/>
    <m/>
    <m/>
    <m/>
    <m/>
    <x v="15"/>
    <x v="1"/>
    <s v="Brazil"/>
    <x v="7"/>
    <n v="4.7749353812222202"/>
  </r>
  <r>
    <s v="INCREMENTAL"/>
    <s v="Media"/>
    <m/>
    <m/>
    <m/>
    <m/>
    <x v="15"/>
    <x v="2"/>
    <s v="Brazil"/>
    <x v="7"/>
    <n v="3.25738055449651"/>
  </r>
  <r>
    <s v="INCREMENTAL"/>
    <s v="Media"/>
    <m/>
    <m/>
    <m/>
    <m/>
    <x v="15"/>
    <x v="3"/>
    <s v="Brazil"/>
    <x v="7"/>
    <n v="0"/>
  </r>
  <r>
    <s v="INCREMENTAL"/>
    <s v="Media"/>
    <m/>
    <m/>
    <m/>
    <m/>
    <x v="16"/>
    <x v="0"/>
    <s v="Brazil"/>
    <x v="7"/>
    <n v="0"/>
  </r>
  <r>
    <s v="INCREMENTAL"/>
    <s v="Media"/>
    <m/>
    <m/>
    <m/>
    <m/>
    <x v="16"/>
    <x v="1"/>
    <s v="Brazil"/>
    <x v="7"/>
    <n v="0"/>
  </r>
  <r>
    <s v="INCREMENTAL"/>
    <s v="Media"/>
    <m/>
    <m/>
    <m/>
    <m/>
    <x v="16"/>
    <x v="2"/>
    <s v="Brazil"/>
    <x v="7"/>
    <n v="0"/>
  </r>
  <r>
    <s v="INCREMENTAL"/>
    <s v="Media"/>
    <m/>
    <m/>
    <m/>
    <m/>
    <x v="16"/>
    <x v="3"/>
    <s v="Brazil"/>
    <x v="7"/>
    <n v="0"/>
  </r>
  <r>
    <s v="INCREMENTAL"/>
    <s v="Media"/>
    <m/>
    <m/>
    <m/>
    <m/>
    <x v="17"/>
    <x v="0"/>
    <s v="Brazil"/>
    <x v="7"/>
    <n v="3.4110628636866398"/>
  </r>
  <r>
    <s v="INCREMENTAL"/>
    <s v="Media"/>
    <m/>
    <m/>
    <m/>
    <m/>
    <x v="17"/>
    <x v="1"/>
    <s v="Brazil"/>
    <x v="7"/>
    <n v="2.0915288877433902"/>
  </r>
  <r>
    <s v="INCREMENTAL"/>
    <s v="Media"/>
    <m/>
    <m/>
    <m/>
    <m/>
    <x v="17"/>
    <x v="2"/>
    <s v="Brazil"/>
    <x v="7"/>
    <n v="2.0991744925244902"/>
  </r>
  <r>
    <s v="INCREMENTAL"/>
    <s v="Media"/>
    <m/>
    <m/>
    <m/>
    <m/>
    <x v="17"/>
    <x v="3"/>
    <s v="Brazil"/>
    <x v="7"/>
    <n v="0"/>
  </r>
  <r>
    <s v="INCREMENTAL"/>
    <s v="Media"/>
    <m/>
    <m/>
    <m/>
    <m/>
    <x v="18"/>
    <x v="0"/>
    <s v="Brazil"/>
    <x v="7"/>
    <n v="0"/>
  </r>
  <r>
    <s v="INCREMENTAL"/>
    <s v="Media"/>
    <m/>
    <m/>
    <m/>
    <m/>
    <x v="18"/>
    <x v="1"/>
    <s v="Brazil"/>
    <x v="7"/>
    <n v="0"/>
  </r>
  <r>
    <s v="INCREMENTAL"/>
    <s v="Media"/>
    <m/>
    <m/>
    <m/>
    <m/>
    <x v="18"/>
    <x v="2"/>
    <s v="Brazil"/>
    <x v="7"/>
    <n v="0"/>
  </r>
  <r>
    <s v="INCREMENTAL"/>
    <s v="Media"/>
    <m/>
    <m/>
    <m/>
    <m/>
    <x v="18"/>
    <x v="3"/>
    <s v="Brazil"/>
    <x v="7"/>
    <n v="0"/>
  </r>
  <r>
    <s v="INCREMENTAL"/>
    <s v="Media"/>
    <m/>
    <m/>
    <m/>
    <m/>
    <x v="19"/>
    <x v="0"/>
    <s v="Brazil"/>
    <x v="7"/>
    <n v="19.206989593093802"/>
  </r>
  <r>
    <s v="INCREMENTAL"/>
    <s v="Media"/>
    <m/>
    <m/>
    <m/>
    <m/>
    <x v="19"/>
    <x v="1"/>
    <s v="Brazil"/>
    <x v="7"/>
    <n v="21.840727043803401"/>
  </r>
  <r>
    <s v="INCREMENTAL"/>
    <s v="Media"/>
    <m/>
    <m/>
    <m/>
    <m/>
    <x v="19"/>
    <x v="2"/>
    <s v="Brazil"/>
    <x v="7"/>
    <n v="20.595423672869501"/>
  </r>
  <r>
    <s v="INCREMENTAL"/>
    <s v="Media"/>
    <m/>
    <m/>
    <m/>
    <m/>
    <x v="19"/>
    <x v="3"/>
    <s v="Brazil"/>
    <x v="7"/>
    <n v="0"/>
  </r>
  <r>
    <s v="INCREMENTAL"/>
    <s v="Media"/>
    <m/>
    <m/>
    <m/>
    <m/>
    <x v="20"/>
    <x v="0"/>
    <s v="Brazil"/>
    <x v="7"/>
    <n v="0"/>
  </r>
  <r>
    <s v="INCREMENTAL"/>
    <s v="Media"/>
    <m/>
    <m/>
    <m/>
    <m/>
    <x v="20"/>
    <x v="1"/>
    <s v="Brazil"/>
    <x v="7"/>
    <n v="0"/>
  </r>
  <r>
    <s v="INCREMENTAL"/>
    <s v="Media"/>
    <m/>
    <m/>
    <m/>
    <m/>
    <x v="20"/>
    <x v="2"/>
    <s v="Brazil"/>
    <x v="7"/>
    <n v="0"/>
  </r>
  <r>
    <s v="INCREMENTAL"/>
    <s v="Media"/>
    <m/>
    <m/>
    <m/>
    <m/>
    <x v="20"/>
    <x v="3"/>
    <s v="Brazil"/>
    <x v="7"/>
    <n v="0"/>
  </r>
  <r>
    <s v="INCREMENTAL"/>
    <s v="Media"/>
    <m/>
    <m/>
    <m/>
    <m/>
    <x v="21"/>
    <x v="0"/>
    <s v="Brazil"/>
    <x v="7"/>
    <n v="0.647035762658834"/>
  </r>
  <r>
    <s v="INCREMENTAL"/>
    <s v="Media"/>
    <m/>
    <m/>
    <m/>
    <m/>
    <x v="21"/>
    <x v="1"/>
    <s v="Brazil"/>
    <x v="7"/>
    <n v="0.63193029967334602"/>
  </r>
  <r>
    <s v="INCREMENTAL"/>
    <s v="Media"/>
    <m/>
    <m/>
    <m/>
    <m/>
    <x v="21"/>
    <x v="2"/>
    <s v="Brazil"/>
    <x v="7"/>
    <n v="0.59945653337889604"/>
  </r>
  <r>
    <s v="INCREMENTAL"/>
    <s v="Media"/>
    <m/>
    <m/>
    <m/>
    <m/>
    <x v="21"/>
    <x v="3"/>
    <s v="Brazil"/>
    <x v="7"/>
    <n v="0"/>
  </r>
  <r>
    <s v="INCREMENTAL"/>
    <s v="Media"/>
    <m/>
    <m/>
    <m/>
    <m/>
    <x v="22"/>
    <x v="0"/>
    <s v="Brazil"/>
    <x v="7"/>
    <n v="0"/>
  </r>
  <r>
    <s v="INCREMENTAL"/>
    <s v="Media"/>
    <m/>
    <m/>
    <m/>
    <m/>
    <x v="22"/>
    <x v="1"/>
    <s v="Brazil"/>
    <x v="7"/>
    <n v="0"/>
  </r>
  <r>
    <s v="INCREMENTAL"/>
    <s v="Media"/>
    <m/>
    <m/>
    <m/>
    <m/>
    <x v="22"/>
    <x v="2"/>
    <s v="Brazil"/>
    <x v="7"/>
    <n v="0"/>
  </r>
  <r>
    <s v="INCREMENTAL"/>
    <s v="Media"/>
    <m/>
    <m/>
    <m/>
    <m/>
    <x v="22"/>
    <x v="3"/>
    <s v="Brazil"/>
    <x v="7"/>
    <n v="0"/>
  </r>
  <r>
    <s v="INCREMENTAL"/>
    <s v="Media"/>
    <m/>
    <m/>
    <m/>
    <m/>
    <x v="23"/>
    <x v="0"/>
    <s v="Brazil"/>
    <x v="7"/>
    <n v="0"/>
  </r>
  <r>
    <s v="INCREMENTAL"/>
    <s v="Media"/>
    <m/>
    <m/>
    <m/>
    <m/>
    <x v="23"/>
    <x v="1"/>
    <s v="Brazil"/>
    <x v="7"/>
    <n v="0"/>
  </r>
  <r>
    <s v="INCREMENTAL"/>
    <s v="Media"/>
    <m/>
    <m/>
    <m/>
    <m/>
    <x v="23"/>
    <x v="2"/>
    <s v="Brazil"/>
    <x v="7"/>
    <n v="0"/>
  </r>
  <r>
    <s v="INCREMENTAL"/>
    <s v="Media"/>
    <m/>
    <m/>
    <m/>
    <m/>
    <x v="23"/>
    <x v="3"/>
    <s v="Brazil"/>
    <x v="7"/>
    <n v="0"/>
  </r>
  <r>
    <s v="INCREMENTAL"/>
    <s v="Media"/>
    <m/>
    <m/>
    <m/>
    <m/>
    <x v="24"/>
    <x v="0"/>
    <s v="Brazil"/>
    <x v="7"/>
    <n v="0"/>
  </r>
  <r>
    <s v="INCREMENTAL"/>
    <s v="Media"/>
    <m/>
    <m/>
    <m/>
    <m/>
    <x v="24"/>
    <x v="1"/>
    <s v="Brazil"/>
    <x v="7"/>
    <n v="0"/>
  </r>
  <r>
    <s v="INCREMENTAL"/>
    <s v="Media"/>
    <m/>
    <m/>
    <m/>
    <m/>
    <x v="24"/>
    <x v="2"/>
    <s v="Brazil"/>
    <x v="7"/>
    <n v="0"/>
  </r>
  <r>
    <s v="INCREMENTAL"/>
    <s v="Media"/>
    <m/>
    <m/>
    <m/>
    <m/>
    <x v="24"/>
    <x v="3"/>
    <s v="Brazil"/>
    <x v="7"/>
    <n v="0"/>
  </r>
  <r>
    <s v="BASE"/>
    <s v="BaseLine"/>
    <m/>
    <m/>
    <m/>
    <m/>
    <x v="25"/>
    <x v="0"/>
    <s v="Brazil"/>
    <x v="7"/>
    <n v="0"/>
  </r>
  <r>
    <s v="BASE"/>
    <s v="BaseLine"/>
    <m/>
    <m/>
    <m/>
    <m/>
    <x v="25"/>
    <x v="1"/>
    <s v="Brazil"/>
    <x v="7"/>
    <n v="265.63684272899599"/>
  </r>
  <r>
    <s v="BASE"/>
    <s v="BaseLine"/>
    <m/>
    <m/>
    <m/>
    <m/>
    <x v="25"/>
    <x v="2"/>
    <s v="Brazil"/>
    <x v="7"/>
    <n v="0"/>
  </r>
  <r>
    <s v="BASE"/>
    <s v="BaseLine"/>
    <m/>
    <m/>
    <m/>
    <m/>
    <x v="25"/>
    <x v="3"/>
    <s v="Brazil"/>
    <x v="7"/>
    <n v="0"/>
  </r>
  <r>
    <s v="BASE"/>
    <s v="BaseLine"/>
    <m/>
    <m/>
    <m/>
    <m/>
    <x v="26"/>
    <x v="0"/>
    <s v="Brazil"/>
    <x v="7"/>
    <n v="0"/>
  </r>
  <r>
    <s v="BASE"/>
    <s v="BaseLine"/>
    <m/>
    <m/>
    <m/>
    <m/>
    <x v="26"/>
    <x v="1"/>
    <s v="Brazil"/>
    <x v="7"/>
    <n v="0"/>
  </r>
  <r>
    <s v="BASE"/>
    <s v="BaseLine"/>
    <m/>
    <m/>
    <m/>
    <m/>
    <x v="26"/>
    <x v="2"/>
    <s v="Brazil"/>
    <x v="7"/>
    <n v="0"/>
  </r>
  <r>
    <s v="BASE"/>
    <s v="BaseLine"/>
    <m/>
    <m/>
    <m/>
    <m/>
    <x v="26"/>
    <x v="3"/>
    <s v="Brazil"/>
    <x v="7"/>
    <n v="0"/>
  </r>
  <r>
    <s v="INCREMENTAL"/>
    <s v="Media"/>
    <m/>
    <m/>
    <m/>
    <m/>
    <x v="27"/>
    <x v="0"/>
    <s v="Brazil"/>
    <x v="7"/>
    <n v="0"/>
  </r>
  <r>
    <s v="INCREMENTAL"/>
    <s v="Media"/>
    <m/>
    <m/>
    <m/>
    <m/>
    <x v="27"/>
    <x v="1"/>
    <s v="Brazil"/>
    <x v="7"/>
    <n v="0"/>
  </r>
  <r>
    <s v="INCREMENTAL"/>
    <s v="Media"/>
    <m/>
    <m/>
    <m/>
    <m/>
    <x v="27"/>
    <x v="2"/>
    <s v="Brazil"/>
    <x v="7"/>
    <n v="0"/>
  </r>
  <r>
    <s v="INCREMENTAL"/>
    <s v="Media"/>
    <m/>
    <m/>
    <m/>
    <m/>
    <x v="27"/>
    <x v="3"/>
    <s v="Brazil"/>
    <x v="7"/>
    <n v="0"/>
  </r>
  <r>
    <s v="INCREMENTAL"/>
    <s v="Media"/>
    <m/>
    <m/>
    <m/>
    <m/>
    <x v="28"/>
    <x v="0"/>
    <s v="Brazil"/>
    <x v="7"/>
    <n v="0"/>
  </r>
  <r>
    <s v="INCREMENTAL"/>
    <s v="Media"/>
    <m/>
    <m/>
    <m/>
    <m/>
    <x v="28"/>
    <x v="1"/>
    <s v="Brazil"/>
    <x v="7"/>
    <n v="0"/>
  </r>
  <r>
    <s v="INCREMENTAL"/>
    <s v="Media"/>
    <m/>
    <m/>
    <m/>
    <m/>
    <x v="28"/>
    <x v="2"/>
    <s v="Brazil"/>
    <x v="7"/>
    <n v="0"/>
  </r>
  <r>
    <s v="INCREMENTAL"/>
    <s v="Media"/>
    <m/>
    <m/>
    <m/>
    <m/>
    <x v="28"/>
    <x v="3"/>
    <s v="Brazil"/>
    <x v="7"/>
    <n v="0"/>
  </r>
  <r>
    <s v="BASE"/>
    <s v="BaseLine"/>
    <m/>
    <m/>
    <m/>
    <m/>
    <x v="29"/>
    <x v="0"/>
    <s v="Brazil"/>
    <x v="7"/>
    <n v="0"/>
  </r>
  <r>
    <s v="BASE"/>
    <s v="BaseLine"/>
    <m/>
    <m/>
    <m/>
    <m/>
    <x v="29"/>
    <x v="1"/>
    <s v="Brazil"/>
    <x v="7"/>
    <n v="484.90904554646102"/>
  </r>
  <r>
    <s v="BASE"/>
    <s v="BaseLine"/>
    <m/>
    <m/>
    <m/>
    <m/>
    <x v="29"/>
    <x v="2"/>
    <s v="Brazil"/>
    <x v="7"/>
    <n v="0"/>
  </r>
  <r>
    <s v="BASE"/>
    <s v="BaseLine"/>
    <m/>
    <m/>
    <m/>
    <m/>
    <x v="29"/>
    <x v="3"/>
    <s v="Brazil"/>
    <x v="7"/>
    <n v="0"/>
  </r>
  <r>
    <s v="BASE"/>
    <s v="BaseLine"/>
    <m/>
    <m/>
    <m/>
    <m/>
    <x v="30"/>
    <x v="0"/>
    <s v="Brazil"/>
    <x v="7"/>
    <n v="0"/>
  </r>
  <r>
    <s v="BASE"/>
    <s v="BaseLine"/>
    <m/>
    <m/>
    <m/>
    <m/>
    <x v="30"/>
    <x v="1"/>
    <s v="Brazil"/>
    <x v="7"/>
    <n v="517.57129187854696"/>
  </r>
  <r>
    <s v="BASE"/>
    <s v="BaseLine"/>
    <m/>
    <m/>
    <m/>
    <m/>
    <x v="30"/>
    <x v="2"/>
    <s v="Brazil"/>
    <x v="7"/>
    <n v="0"/>
  </r>
  <r>
    <s v="BASE"/>
    <s v="BaseLine"/>
    <m/>
    <m/>
    <m/>
    <m/>
    <x v="30"/>
    <x v="3"/>
    <s v="Brazil"/>
    <x v="7"/>
    <n v="0"/>
  </r>
  <r>
    <s v="INCREMENTAL"/>
    <s v="Media"/>
    <m/>
    <m/>
    <m/>
    <m/>
    <x v="31"/>
    <x v="0"/>
    <s v="Brazil"/>
    <x v="7"/>
    <n v="0"/>
  </r>
  <r>
    <s v="INCREMENTAL"/>
    <s v="Media"/>
    <m/>
    <m/>
    <m/>
    <m/>
    <x v="31"/>
    <x v="1"/>
    <s v="Brazil"/>
    <x v="7"/>
    <n v="0"/>
  </r>
  <r>
    <s v="INCREMENTAL"/>
    <s v="Media"/>
    <m/>
    <m/>
    <m/>
    <m/>
    <x v="31"/>
    <x v="2"/>
    <s v="Brazil"/>
    <x v="7"/>
    <n v="0"/>
  </r>
  <r>
    <s v="INCREMENTAL"/>
    <s v="Media"/>
    <m/>
    <m/>
    <m/>
    <m/>
    <x v="31"/>
    <x v="3"/>
    <s v="Brazil"/>
    <x v="7"/>
    <n v="0"/>
  </r>
  <r>
    <m/>
    <m/>
    <m/>
    <m/>
    <m/>
    <m/>
    <x v="32"/>
    <x v="0"/>
    <s v="Brazil"/>
    <x v="7"/>
    <n v="1288.8368238743701"/>
  </r>
  <r>
    <m/>
    <m/>
    <m/>
    <m/>
    <m/>
    <m/>
    <x v="32"/>
    <x v="1"/>
    <s v="Brazil"/>
    <x v="7"/>
    <n v="943.82215052234096"/>
  </r>
  <r>
    <m/>
    <m/>
    <m/>
    <m/>
    <m/>
    <m/>
    <x v="32"/>
    <x v="2"/>
    <s v="Brazil"/>
    <x v="7"/>
    <n v="1761.1350863528301"/>
  </r>
  <r>
    <m/>
    <m/>
    <m/>
    <m/>
    <m/>
    <m/>
    <x v="32"/>
    <x v="3"/>
    <s v="Brazil"/>
    <x v="7"/>
    <n v="932.29799996955103"/>
  </r>
  <r>
    <s v="BASE"/>
    <s v="BaseLine"/>
    <m/>
    <m/>
    <m/>
    <m/>
    <x v="33"/>
    <x v="0"/>
    <s v="Brazil"/>
    <x v="7"/>
    <n v="-106.76951388329999"/>
  </r>
  <r>
    <s v="BASE"/>
    <s v="BaseLine"/>
    <m/>
    <m/>
    <m/>
    <m/>
    <x v="33"/>
    <x v="1"/>
    <s v="Brazil"/>
    <x v="7"/>
    <n v="-290.64031808534702"/>
  </r>
  <r>
    <s v="BASE"/>
    <s v="BaseLine"/>
    <m/>
    <m/>
    <m/>
    <m/>
    <x v="33"/>
    <x v="2"/>
    <s v="Brazil"/>
    <x v="7"/>
    <n v="-145.099772819073"/>
  </r>
  <r>
    <s v="BASE"/>
    <s v="BaseLine"/>
    <m/>
    <m/>
    <m/>
    <m/>
    <x v="33"/>
    <x v="3"/>
    <s v="Brazil"/>
    <x v="7"/>
    <n v="-90.627577869462897"/>
  </r>
  <r>
    <s v="BASE"/>
    <s v="BaseLine"/>
    <m/>
    <m/>
    <m/>
    <m/>
    <x v="34"/>
    <x v="0"/>
    <s v="Brazil"/>
    <x v="7"/>
    <n v="0"/>
  </r>
  <r>
    <s v="BASE"/>
    <s v="BaseLine"/>
    <m/>
    <m/>
    <m/>
    <m/>
    <x v="34"/>
    <x v="1"/>
    <s v="Brazil"/>
    <x v="7"/>
    <n v="0"/>
  </r>
  <r>
    <s v="BASE"/>
    <s v="BaseLine"/>
    <m/>
    <m/>
    <m/>
    <m/>
    <x v="34"/>
    <x v="2"/>
    <s v="Brazil"/>
    <x v="7"/>
    <n v="0"/>
  </r>
  <r>
    <s v="BASE"/>
    <s v="BaseLine"/>
    <m/>
    <m/>
    <m/>
    <m/>
    <x v="34"/>
    <x v="3"/>
    <s v="Brazil"/>
    <x v="7"/>
    <n v="0"/>
  </r>
  <r>
    <s v="BASE"/>
    <s v="BaseLine"/>
    <s v="NY"/>
    <m/>
    <m/>
    <m/>
    <x v="35"/>
    <x v="0"/>
    <s v="Brazil"/>
    <x v="7"/>
    <n v="0"/>
  </r>
  <r>
    <s v="BASE"/>
    <s v="BaseLine"/>
    <s v="NY"/>
    <m/>
    <m/>
    <m/>
    <x v="35"/>
    <x v="1"/>
    <s v="Brazil"/>
    <x v="7"/>
    <n v="0"/>
  </r>
  <r>
    <s v="BASE"/>
    <s v="BaseLine"/>
    <s v="NY"/>
    <m/>
    <m/>
    <m/>
    <x v="35"/>
    <x v="2"/>
    <s v="Brazil"/>
    <x v="7"/>
    <n v="0"/>
  </r>
  <r>
    <s v="BASE"/>
    <s v="BaseLine"/>
    <s v="NY"/>
    <m/>
    <m/>
    <m/>
    <x v="35"/>
    <x v="3"/>
    <s v="Brazil"/>
    <x v="7"/>
    <n v="0"/>
  </r>
  <r>
    <s v="BASE"/>
    <s v="BaseLine"/>
    <s v="PL_Dummy"/>
    <m/>
    <m/>
    <m/>
    <x v="36"/>
    <x v="0"/>
    <s v="Brazil"/>
    <x v="7"/>
    <n v="0"/>
  </r>
  <r>
    <s v="BASE"/>
    <s v="BaseLine"/>
    <s v="PL_Dummy"/>
    <m/>
    <m/>
    <m/>
    <x v="36"/>
    <x v="1"/>
    <s v="Brazil"/>
    <x v="7"/>
    <n v="0"/>
  </r>
  <r>
    <s v="BASE"/>
    <s v="BaseLine"/>
    <s v="PL_Dummy"/>
    <m/>
    <m/>
    <m/>
    <x v="36"/>
    <x v="2"/>
    <s v="Brazil"/>
    <x v="7"/>
    <n v="-2003.6281531362499"/>
  </r>
  <r>
    <s v="BASE"/>
    <s v="BaseLine"/>
    <s v="PL_Dummy"/>
    <m/>
    <m/>
    <m/>
    <x v="36"/>
    <x v="3"/>
    <s v="Brazil"/>
    <x v="7"/>
    <n v="0"/>
  </r>
  <r>
    <s v="BASE"/>
    <s v="BaseLine"/>
    <s v="PL_Dummy"/>
    <m/>
    <m/>
    <m/>
    <x v="37"/>
    <x v="0"/>
    <s v="Brazil"/>
    <x v="7"/>
    <n v="0"/>
  </r>
  <r>
    <s v="BASE"/>
    <s v="BaseLine"/>
    <s v="PL_Dummy"/>
    <m/>
    <m/>
    <m/>
    <x v="37"/>
    <x v="1"/>
    <s v="Brazil"/>
    <x v="7"/>
    <n v="0"/>
  </r>
  <r>
    <s v="BASE"/>
    <s v="BaseLine"/>
    <s v="PL_Dummy"/>
    <m/>
    <m/>
    <m/>
    <x v="37"/>
    <x v="2"/>
    <s v="Brazil"/>
    <x v="7"/>
    <n v="0"/>
  </r>
  <r>
    <s v="BASE"/>
    <s v="BaseLine"/>
    <s v="PL_Dummy"/>
    <m/>
    <m/>
    <m/>
    <x v="37"/>
    <x v="3"/>
    <s v="Brazil"/>
    <x v="7"/>
    <n v="0"/>
  </r>
  <r>
    <s v="BASE"/>
    <s v="BaseLine"/>
    <m/>
    <m/>
    <m/>
    <m/>
    <x v="38"/>
    <x v="0"/>
    <s v="Brazil"/>
    <x v="7"/>
    <n v="0"/>
  </r>
  <r>
    <s v="BASE"/>
    <s v="BaseLine"/>
    <m/>
    <m/>
    <m/>
    <m/>
    <x v="38"/>
    <x v="1"/>
    <s v="Brazil"/>
    <x v="7"/>
    <n v="0"/>
  </r>
  <r>
    <s v="BASE"/>
    <s v="BaseLine"/>
    <m/>
    <m/>
    <m/>
    <m/>
    <x v="38"/>
    <x v="2"/>
    <s v="Brazil"/>
    <x v="7"/>
    <n v="0"/>
  </r>
  <r>
    <s v="BASE"/>
    <s v="BaseLine"/>
    <m/>
    <m/>
    <m/>
    <m/>
    <x v="38"/>
    <x v="3"/>
    <s v="Brazil"/>
    <x v="7"/>
    <n v="0"/>
  </r>
  <r>
    <s v="BASE"/>
    <s v="BaseLine"/>
    <m/>
    <m/>
    <m/>
    <m/>
    <x v="39"/>
    <x v="0"/>
    <s v="Brazil"/>
    <x v="7"/>
    <n v="0"/>
  </r>
  <r>
    <s v="BASE"/>
    <s v="BaseLine"/>
    <m/>
    <m/>
    <m/>
    <m/>
    <x v="39"/>
    <x v="1"/>
    <s v="Brazil"/>
    <x v="7"/>
    <n v="0"/>
  </r>
  <r>
    <s v="BASE"/>
    <s v="BaseLine"/>
    <m/>
    <m/>
    <m/>
    <m/>
    <x v="39"/>
    <x v="2"/>
    <s v="Brazil"/>
    <x v="7"/>
    <n v="0"/>
  </r>
  <r>
    <s v="BASE"/>
    <s v="BaseLine"/>
    <m/>
    <m/>
    <m/>
    <m/>
    <x v="39"/>
    <x v="3"/>
    <s v="Brazil"/>
    <x v="7"/>
    <n v="0"/>
  </r>
  <r>
    <s v="BASE"/>
    <s v="BaseLine"/>
    <s v="PL_Dummy"/>
    <m/>
    <m/>
    <m/>
    <x v="40"/>
    <x v="0"/>
    <s v="Brazil"/>
    <x v="7"/>
    <n v="0"/>
  </r>
  <r>
    <s v="BASE"/>
    <s v="BaseLine"/>
    <s v="PL_Dummy"/>
    <m/>
    <m/>
    <m/>
    <x v="40"/>
    <x v="1"/>
    <s v="Brazil"/>
    <x v="7"/>
    <n v="0"/>
  </r>
  <r>
    <s v="BASE"/>
    <s v="BaseLine"/>
    <s v="PL_Dummy"/>
    <m/>
    <m/>
    <m/>
    <x v="40"/>
    <x v="2"/>
    <s v="Brazil"/>
    <x v="7"/>
    <n v="0"/>
  </r>
  <r>
    <s v="BASE"/>
    <s v="BaseLine"/>
    <s v="PL_Dummy"/>
    <m/>
    <m/>
    <m/>
    <x v="40"/>
    <x v="3"/>
    <s v="Brazil"/>
    <x v="7"/>
    <n v="0"/>
  </r>
  <r>
    <s v="BASE"/>
    <s v="BaseLine"/>
    <m/>
    <m/>
    <m/>
    <m/>
    <x v="41"/>
    <x v="0"/>
    <s v="Brazil"/>
    <x v="7"/>
    <n v="0"/>
  </r>
  <r>
    <s v="BASE"/>
    <s v="BaseLine"/>
    <m/>
    <m/>
    <m/>
    <m/>
    <x v="41"/>
    <x v="1"/>
    <s v="Brazil"/>
    <x v="7"/>
    <n v="0"/>
  </r>
  <r>
    <s v="BASE"/>
    <s v="BaseLine"/>
    <m/>
    <m/>
    <m/>
    <m/>
    <x v="41"/>
    <x v="2"/>
    <s v="Brazil"/>
    <x v="7"/>
    <n v="3440.64829226235"/>
  </r>
  <r>
    <s v="BASE"/>
    <s v="BaseLine"/>
    <m/>
    <m/>
    <m/>
    <m/>
    <x v="41"/>
    <x v="3"/>
    <s v="Brazil"/>
    <x v="7"/>
    <n v="0"/>
  </r>
  <r>
    <s v="BASE"/>
    <s v="BaseLine"/>
    <m/>
    <m/>
    <m/>
    <m/>
    <x v="42"/>
    <x v="0"/>
    <s v="Brazil"/>
    <x v="7"/>
    <n v="0"/>
  </r>
  <r>
    <s v="BASE"/>
    <s v="BaseLine"/>
    <m/>
    <m/>
    <m/>
    <m/>
    <x v="42"/>
    <x v="1"/>
    <s v="Brazil"/>
    <x v="7"/>
    <n v="0"/>
  </r>
  <r>
    <s v="BASE"/>
    <s v="BaseLine"/>
    <m/>
    <m/>
    <m/>
    <m/>
    <x v="42"/>
    <x v="2"/>
    <s v="Brazil"/>
    <x v="7"/>
    <n v="3326.5132670359098"/>
  </r>
  <r>
    <s v="BASE"/>
    <s v="BaseLine"/>
    <m/>
    <m/>
    <m/>
    <m/>
    <x v="42"/>
    <x v="3"/>
    <s v="Brazil"/>
    <x v="7"/>
    <n v="0"/>
  </r>
  <r>
    <s v="BASE"/>
    <s v="BaseLine"/>
    <m/>
    <m/>
    <m/>
    <m/>
    <x v="43"/>
    <x v="0"/>
    <s v="Brazil"/>
    <x v="7"/>
    <n v="0"/>
  </r>
  <r>
    <s v="BASE"/>
    <s v="BaseLine"/>
    <m/>
    <m/>
    <m/>
    <m/>
    <x v="43"/>
    <x v="1"/>
    <s v="Brazil"/>
    <x v="7"/>
    <n v="0"/>
  </r>
  <r>
    <s v="BASE"/>
    <s v="BaseLine"/>
    <m/>
    <m/>
    <m/>
    <m/>
    <x v="43"/>
    <x v="2"/>
    <s v="Brazil"/>
    <x v="7"/>
    <n v="0"/>
  </r>
  <r>
    <s v="BASE"/>
    <s v="BaseLine"/>
    <m/>
    <m/>
    <m/>
    <m/>
    <x v="43"/>
    <x v="3"/>
    <s v="Brazil"/>
    <x v="7"/>
    <n v="0"/>
  </r>
  <r>
    <s v="INCREMENTAL"/>
    <s v="Media"/>
    <m/>
    <m/>
    <m/>
    <m/>
    <x v="44"/>
    <x v="0"/>
    <s v="Brazil"/>
    <x v="7"/>
    <n v="0"/>
  </r>
  <r>
    <s v="INCREMENTAL"/>
    <s v="Media"/>
    <m/>
    <m/>
    <m/>
    <m/>
    <x v="44"/>
    <x v="1"/>
    <s v="Brazil"/>
    <x v="7"/>
    <n v="0"/>
  </r>
  <r>
    <s v="INCREMENTAL"/>
    <s v="Media"/>
    <m/>
    <m/>
    <m/>
    <m/>
    <x v="44"/>
    <x v="2"/>
    <s v="Brazil"/>
    <x v="7"/>
    <n v="0"/>
  </r>
  <r>
    <s v="INCREMENTAL"/>
    <s v="Media"/>
    <m/>
    <m/>
    <m/>
    <m/>
    <x v="44"/>
    <x v="3"/>
    <s v="Brazil"/>
    <x v="7"/>
    <n v="0"/>
  </r>
  <r>
    <s v="INCREMENTAL"/>
    <s v="Media"/>
    <m/>
    <m/>
    <m/>
    <m/>
    <x v="45"/>
    <x v="0"/>
    <s v="Brazil"/>
    <x v="7"/>
    <n v="0"/>
  </r>
  <r>
    <s v="INCREMENTAL"/>
    <s v="Media"/>
    <m/>
    <m/>
    <m/>
    <m/>
    <x v="45"/>
    <x v="1"/>
    <s v="Brazil"/>
    <x v="7"/>
    <n v="0"/>
  </r>
  <r>
    <s v="INCREMENTAL"/>
    <s v="Media"/>
    <m/>
    <m/>
    <m/>
    <m/>
    <x v="45"/>
    <x v="2"/>
    <s v="Brazil"/>
    <x v="7"/>
    <n v="0"/>
  </r>
  <r>
    <s v="INCREMENTAL"/>
    <s v="Media"/>
    <m/>
    <m/>
    <m/>
    <m/>
    <x v="45"/>
    <x v="3"/>
    <s v="Brazil"/>
    <x v="7"/>
    <n v="0"/>
  </r>
  <r>
    <s v="BASE"/>
    <s v="BaseLine"/>
    <m/>
    <m/>
    <m/>
    <m/>
    <x v="46"/>
    <x v="0"/>
    <s v="Brazil"/>
    <x v="7"/>
    <n v="0"/>
  </r>
  <r>
    <s v="BASE"/>
    <s v="BaseLine"/>
    <m/>
    <m/>
    <m/>
    <m/>
    <x v="46"/>
    <x v="1"/>
    <s v="Brazil"/>
    <x v="7"/>
    <n v="0"/>
  </r>
  <r>
    <s v="BASE"/>
    <s v="BaseLine"/>
    <m/>
    <m/>
    <m/>
    <m/>
    <x v="46"/>
    <x v="2"/>
    <s v="Brazil"/>
    <x v="7"/>
    <n v="0"/>
  </r>
  <r>
    <s v="BASE"/>
    <s v="BaseLine"/>
    <m/>
    <m/>
    <m/>
    <m/>
    <x v="46"/>
    <x v="3"/>
    <s v="Brazil"/>
    <x v="7"/>
    <n v="0"/>
  </r>
  <r>
    <s v="INCREMENTAL"/>
    <s v="Media"/>
    <m/>
    <m/>
    <m/>
    <m/>
    <x v="47"/>
    <x v="0"/>
    <s v="Brazil"/>
    <x v="7"/>
    <n v="0"/>
  </r>
  <r>
    <s v="INCREMENTAL"/>
    <s v="Media"/>
    <m/>
    <m/>
    <m/>
    <m/>
    <x v="47"/>
    <x v="1"/>
    <s v="Brazil"/>
    <x v="7"/>
    <n v="0"/>
  </r>
  <r>
    <s v="INCREMENTAL"/>
    <s v="Media"/>
    <m/>
    <m/>
    <m/>
    <m/>
    <x v="47"/>
    <x v="2"/>
    <s v="Brazil"/>
    <x v="7"/>
    <n v="0"/>
  </r>
  <r>
    <s v="INCREMENTAL"/>
    <s v="Media"/>
    <m/>
    <m/>
    <m/>
    <m/>
    <x v="47"/>
    <x v="3"/>
    <s v="Brazil"/>
    <x v="7"/>
    <n v="0"/>
  </r>
  <r>
    <s v="INCREMENTAL"/>
    <s v="Media"/>
    <m/>
    <m/>
    <m/>
    <m/>
    <x v="48"/>
    <x v="0"/>
    <s v="Brazil"/>
    <x v="7"/>
    <n v="0"/>
  </r>
  <r>
    <s v="INCREMENTAL"/>
    <s v="Media"/>
    <m/>
    <m/>
    <m/>
    <m/>
    <x v="48"/>
    <x v="1"/>
    <s v="Brazil"/>
    <x v="7"/>
    <n v="0"/>
  </r>
  <r>
    <s v="INCREMENTAL"/>
    <s v="Media"/>
    <m/>
    <m/>
    <m/>
    <m/>
    <x v="48"/>
    <x v="2"/>
    <s v="Brazil"/>
    <x v="7"/>
    <n v="0"/>
  </r>
  <r>
    <s v="INCREMENTAL"/>
    <s v="Media"/>
    <m/>
    <m/>
    <m/>
    <m/>
    <x v="48"/>
    <x v="3"/>
    <s v="Brazil"/>
    <x v="7"/>
    <n v="0"/>
  </r>
  <r>
    <s v="INCREMENTAL"/>
    <s v="Media"/>
    <m/>
    <m/>
    <m/>
    <m/>
    <x v="49"/>
    <x v="0"/>
    <s v="Brazil"/>
    <x v="7"/>
    <n v="0"/>
  </r>
  <r>
    <s v="INCREMENTAL"/>
    <s v="Media"/>
    <m/>
    <m/>
    <m/>
    <m/>
    <x v="49"/>
    <x v="1"/>
    <s v="Brazil"/>
    <x v="7"/>
    <n v="0"/>
  </r>
  <r>
    <s v="INCREMENTAL"/>
    <s v="Media"/>
    <m/>
    <m/>
    <m/>
    <m/>
    <x v="49"/>
    <x v="2"/>
    <s v="Brazil"/>
    <x v="7"/>
    <n v="0"/>
  </r>
  <r>
    <s v="INCREMENTAL"/>
    <s v="Media"/>
    <m/>
    <m/>
    <m/>
    <m/>
    <x v="49"/>
    <x v="3"/>
    <s v="Brazil"/>
    <x v="7"/>
    <n v="0"/>
  </r>
  <r>
    <s v="BASE"/>
    <s v="BaseLine"/>
    <m/>
    <m/>
    <m/>
    <m/>
    <x v="50"/>
    <x v="0"/>
    <s v="Brazil"/>
    <x v="7"/>
    <n v="0"/>
  </r>
  <r>
    <s v="BASE"/>
    <s v="BaseLine"/>
    <m/>
    <m/>
    <m/>
    <m/>
    <x v="50"/>
    <x v="1"/>
    <s v="Brazil"/>
    <x v="7"/>
    <n v="0"/>
  </r>
  <r>
    <s v="BASE"/>
    <s v="BaseLine"/>
    <m/>
    <m/>
    <m/>
    <m/>
    <x v="50"/>
    <x v="2"/>
    <s v="Brazil"/>
    <x v="7"/>
    <n v="0"/>
  </r>
  <r>
    <s v="BASE"/>
    <s v="BaseLine"/>
    <m/>
    <m/>
    <m/>
    <m/>
    <x v="50"/>
    <x v="3"/>
    <s v="Brazil"/>
    <x v="7"/>
    <n v="0"/>
  </r>
  <r>
    <s v="BASE"/>
    <s v="BaseLine"/>
    <m/>
    <m/>
    <m/>
    <m/>
    <x v="51"/>
    <x v="0"/>
    <s v="Brazil"/>
    <x v="7"/>
    <n v="0"/>
  </r>
  <r>
    <s v="BASE"/>
    <s v="BaseLine"/>
    <m/>
    <m/>
    <m/>
    <m/>
    <x v="51"/>
    <x v="1"/>
    <s v="Brazil"/>
    <x v="7"/>
    <n v="0"/>
  </r>
  <r>
    <s v="BASE"/>
    <s v="BaseLine"/>
    <m/>
    <m/>
    <m/>
    <m/>
    <x v="51"/>
    <x v="2"/>
    <s v="Brazil"/>
    <x v="7"/>
    <n v="0"/>
  </r>
  <r>
    <s v="BASE"/>
    <s v="BaseLine"/>
    <m/>
    <m/>
    <m/>
    <m/>
    <x v="51"/>
    <x v="3"/>
    <s v="Brazil"/>
    <x v="7"/>
    <n v="0"/>
  </r>
  <r>
    <s v="INCREMENTAL"/>
    <s v="Media"/>
    <m/>
    <m/>
    <m/>
    <m/>
    <x v="52"/>
    <x v="0"/>
    <s v="Brazil"/>
    <x v="7"/>
    <n v="0"/>
  </r>
  <r>
    <s v="INCREMENTAL"/>
    <s v="Media"/>
    <m/>
    <m/>
    <m/>
    <m/>
    <x v="52"/>
    <x v="1"/>
    <s v="Brazil"/>
    <x v="7"/>
    <n v="0"/>
  </r>
  <r>
    <s v="INCREMENTAL"/>
    <s v="Media"/>
    <m/>
    <m/>
    <m/>
    <m/>
    <x v="52"/>
    <x v="2"/>
    <s v="Brazil"/>
    <x v="7"/>
    <n v="0"/>
  </r>
  <r>
    <s v="INCREMENTAL"/>
    <s v="Media"/>
    <m/>
    <m/>
    <m/>
    <m/>
    <x v="52"/>
    <x v="3"/>
    <s v="Brazil"/>
    <x v="7"/>
    <n v="0"/>
  </r>
  <r>
    <s v="BASE"/>
    <s v="BaseLine"/>
    <m/>
    <m/>
    <m/>
    <m/>
    <x v="53"/>
    <x v="0"/>
    <s v="Brazil"/>
    <x v="7"/>
    <n v="-240.516489519375"/>
  </r>
  <r>
    <s v="BASE"/>
    <s v="BaseLine"/>
    <m/>
    <m/>
    <m/>
    <m/>
    <x v="53"/>
    <x v="1"/>
    <s v="Brazil"/>
    <x v="7"/>
    <n v="-176.131521205192"/>
  </r>
  <r>
    <s v="BASE"/>
    <s v="BaseLine"/>
    <m/>
    <m/>
    <m/>
    <m/>
    <x v="53"/>
    <x v="2"/>
    <s v="Brazil"/>
    <x v="7"/>
    <n v="-328.65450512630002"/>
  </r>
  <r>
    <s v="BASE"/>
    <s v="BaseLine"/>
    <m/>
    <m/>
    <m/>
    <m/>
    <x v="53"/>
    <x v="3"/>
    <s v="Brazil"/>
    <x v="7"/>
    <n v="-173.98094001112099"/>
  </r>
  <r>
    <s v="BASE"/>
    <s v="BaseLine"/>
    <m/>
    <m/>
    <m/>
    <m/>
    <x v="54"/>
    <x v="0"/>
    <s v="Brazil"/>
    <x v="7"/>
    <n v="-418.47933709437098"/>
  </r>
  <r>
    <s v="BASE"/>
    <s v="BaseLine"/>
    <m/>
    <m/>
    <m/>
    <m/>
    <x v="54"/>
    <x v="1"/>
    <s v="Brazil"/>
    <x v="7"/>
    <n v="-2088.7950536789499"/>
  </r>
  <r>
    <s v="BASE"/>
    <s v="BaseLine"/>
    <m/>
    <m/>
    <m/>
    <m/>
    <x v="54"/>
    <x v="2"/>
    <s v="Brazil"/>
    <x v="7"/>
    <n v="-2267.0295167822401"/>
  </r>
  <r>
    <s v="BASE"/>
    <s v="BaseLine"/>
    <m/>
    <m/>
    <m/>
    <m/>
    <x v="54"/>
    <x v="3"/>
    <s v="Brazil"/>
    <x v="7"/>
    <n v="-404.12163492621801"/>
  </r>
  <r>
    <s v="INCREMENTAL"/>
    <s v="Media"/>
    <m/>
    <m/>
    <m/>
    <m/>
    <x v="0"/>
    <x v="0"/>
    <s v="Brazil"/>
    <x v="8"/>
    <n v="0"/>
  </r>
  <r>
    <s v="INCREMENTAL"/>
    <s v="Media"/>
    <m/>
    <m/>
    <m/>
    <m/>
    <x v="0"/>
    <x v="1"/>
    <s v="Brazil"/>
    <x v="8"/>
    <n v="0"/>
  </r>
  <r>
    <s v="INCREMENTAL"/>
    <s v="Media"/>
    <m/>
    <m/>
    <m/>
    <m/>
    <x v="0"/>
    <x v="2"/>
    <s v="Brazil"/>
    <x v="8"/>
    <n v="0"/>
  </r>
  <r>
    <s v="INCREMENTAL"/>
    <s v="Media"/>
    <m/>
    <m/>
    <m/>
    <m/>
    <x v="0"/>
    <x v="3"/>
    <s v="Brazil"/>
    <x v="8"/>
    <n v="0"/>
  </r>
  <r>
    <s v="INCREMENTAL"/>
    <s v="Media"/>
    <m/>
    <m/>
    <m/>
    <m/>
    <x v="1"/>
    <x v="0"/>
    <s v="Brazil"/>
    <x v="8"/>
    <n v="0"/>
  </r>
  <r>
    <s v="INCREMENTAL"/>
    <s v="Media"/>
    <m/>
    <m/>
    <m/>
    <m/>
    <x v="1"/>
    <x v="1"/>
    <s v="Brazil"/>
    <x v="8"/>
    <n v="0"/>
  </r>
  <r>
    <s v="INCREMENTAL"/>
    <s v="Media"/>
    <m/>
    <m/>
    <m/>
    <m/>
    <x v="1"/>
    <x v="2"/>
    <s v="Brazil"/>
    <x v="8"/>
    <n v="0"/>
  </r>
  <r>
    <s v="INCREMENTAL"/>
    <s v="Media"/>
    <m/>
    <m/>
    <m/>
    <m/>
    <x v="1"/>
    <x v="3"/>
    <s v="Brazil"/>
    <x v="8"/>
    <n v="0"/>
  </r>
  <r>
    <s v="INCREMENTAL"/>
    <s v="Media"/>
    <m/>
    <m/>
    <m/>
    <m/>
    <x v="2"/>
    <x v="0"/>
    <s v="Brazil"/>
    <x v="8"/>
    <n v="0"/>
  </r>
  <r>
    <s v="INCREMENTAL"/>
    <s v="Media"/>
    <m/>
    <m/>
    <m/>
    <m/>
    <x v="2"/>
    <x v="1"/>
    <s v="Brazil"/>
    <x v="8"/>
    <n v="0"/>
  </r>
  <r>
    <s v="INCREMENTAL"/>
    <s v="Media"/>
    <m/>
    <m/>
    <m/>
    <m/>
    <x v="2"/>
    <x v="2"/>
    <s v="Brazil"/>
    <x v="8"/>
    <n v="0"/>
  </r>
  <r>
    <s v="INCREMENTAL"/>
    <s v="Media"/>
    <m/>
    <m/>
    <m/>
    <m/>
    <x v="2"/>
    <x v="3"/>
    <s v="Brazil"/>
    <x v="8"/>
    <n v="0"/>
  </r>
  <r>
    <s v="BASE"/>
    <s v="BaseLine"/>
    <m/>
    <m/>
    <m/>
    <m/>
    <x v="3"/>
    <x v="0"/>
    <s v="Brazil"/>
    <x v="8"/>
    <n v="0"/>
  </r>
  <r>
    <s v="BASE"/>
    <s v="BaseLine"/>
    <m/>
    <m/>
    <m/>
    <m/>
    <x v="3"/>
    <x v="1"/>
    <s v="Brazil"/>
    <x v="8"/>
    <n v="0"/>
  </r>
  <r>
    <s v="BASE"/>
    <s v="BaseLine"/>
    <m/>
    <m/>
    <m/>
    <m/>
    <x v="3"/>
    <x v="2"/>
    <s v="Brazil"/>
    <x v="8"/>
    <n v="0"/>
  </r>
  <r>
    <s v="BASE"/>
    <s v="BaseLine"/>
    <m/>
    <m/>
    <m/>
    <m/>
    <x v="3"/>
    <x v="3"/>
    <s v="Brazil"/>
    <x v="8"/>
    <n v="0"/>
  </r>
  <r>
    <s v="BASE"/>
    <s v="BaseLine"/>
    <m/>
    <m/>
    <m/>
    <m/>
    <x v="4"/>
    <x v="0"/>
    <s v="Brazil"/>
    <x v="8"/>
    <n v="0"/>
  </r>
  <r>
    <s v="BASE"/>
    <s v="BaseLine"/>
    <m/>
    <m/>
    <m/>
    <m/>
    <x v="4"/>
    <x v="1"/>
    <s v="Brazil"/>
    <x v="8"/>
    <n v="0"/>
  </r>
  <r>
    <s v="BASE"/>
    <s v="BaseLine"/>
    <m/>
    <m/>
    <m/>
    <m/>
    <x v="4"/>
    <x v="2"/>
    <s v="Brazil"/>
    <x v="8"/>
    <n v="0"/>
  </r>
  <r>
    <s v="BASE"/>
    <s v="BaseLine"/>
    <m/>
    <m/>
    <m/>
    <m/>
    <x v="4"/>
    <x v="3"/>
    <s v="Brazil"/>
    <x v="8"/>
    <n v="0"/>
  </r>
  <r>
    <s v="BASE"/>
    <s v="BaseLine"/>
    <m/>
    <m/>
    <m/>
    <m/>
    <x v="5"/>
    <x v="0"/>
    <s v="Brazil"/>
    <x v="8"/>
    <n v="0"/>
  </r>
  <r>
    <s v="BASE"/>
    <s v="BaseLine"/>
    <m/>
    <m/>
    <m/>
    <m/>
    <x v="5"/>
    <x v="1"/>
    <s v="Brazil"/>
    <x v="8"/>
    <n v="0"/>
  </r>
  <r>
    <s v="BASE"/>
    <s v="BaseLine"/>
    <m/>
    <m/>
    <m/>
    <m/>
    <x v="5"/>
    <x v="2"/>
    <s v="Brazil"/>
    <x v="8"/>
    <n v="0"/>
  </r>
  <r>
    <s v="BASE"/>
    <s v="BaseLine"/>
    <m/>
    <m/>
    <m/>
    <m/>
    <x v="5"/>
    <x v="3"/>
    <s v="Brazil"/>
    <x v="8"/>
    <n v="0"/>
  </r>
  <r>
    <s v="BASE"/>
    <s v="BaseLine"/>
    <m/>
    <m/>
    <m/>
    <m/>
    <x v="6"/>
    <x v="0"/>
    <s v="Brazil"/>
    <x v="8"/>
    <n v="0"/>
  </r>
  <r>
    <s v="BASE"/>
    <s v="BaseLine"/>
    <m/>
    <m/>
    <m/>
    <m/>
    <x v="6"/>
    <x v="1"/>
    <s v="Brazil"/>
    <x v="8"/>
    <n v="0"/>
  </r>
  <r>
    <s v="BASE"/>
    <s v="BaseLine"/>
    <m/>
    <m/>
    <m/>
    <m/>
    <x v="6"/>
    <x v="2"/>
    <s v="Brazil"/>
    <x v="8"/>
    <n v="0"/>
  </r>
  <r>
    <s v="BASE"/>
    <s v="BaseLine"/>
    <m/>
    <m/>
    <m/>
    <m/>
    <x v="6"/>
    <x v="3"/>
    <s v="Brazil"/>
    <x v="8"/>
    <n v="0"/>
  </r>
  <r>
    <s v="BASE"/>
    <s v="BaseLine"/>
    <m/>
    <m/>
    <m/>
    <m/>
    <x v="7"/>
    <x v="0"/>
    <s v="Brazil"/>
    <x v="8"/>
    <n v="0"/>
  </r>
  <r>
    <s v="BASE"/>
    <s v="BaseLine"/>
    <m/>
    <m/>
    <m/>
    <m/>
    <x v="7"/>
    <x v="1"/>
    <s v="Brazil"/>
    <x v="8"/>
    <n v="0"/>
  </r>
  <r>
    <s v="BASE"/>
    <s v="BaseLine"/>
    <m/>
    <m/>
    <m/>
    <m/>
    <x v="7"/>
    <x v="2"/>
    <s v="Brazil"/>
    <x v="8"/>
    <n v="0"/>
  </r>
  <r>
    <s v="BASE"/>
    <s v="BaseLine"/>
    <m/>
    <m/>
    <m/>
    <m/>
    <x v="7"/>
    <x v="3"/>
    <s v="Brazil"/>
    <x v="8"/>
    <n v="0"/>
  </r>
  <r>
    <s v="BASE"/>
    <s v="BaseLine"/>
    <m/>
    <m/>
    <m/>
    <m/>
    <x v="8"/>
    <x v="0"/>
    <s v="Brazil"/>
    <x v="8"/>
    <n v="46.726686579828502"/>
  </r>
  <r>
    <s v="BASE"/>
    <s v="BaseLine"/>
    <m/>
    <m/>
    <m/>
    <m/>
    <x v="8"/>
    <x v="1"/>
    <s v="Brazil"/>
    <x v="8"/>
    <n v="0"/>
  </r>
  <r>
    <s v="BASE"/>
    <s v="BaseLine"/>
    <m/>
    <m/>
    <m/>
    <m/>
    <x v="8"/>
    <x v="2"/>
    <s v="Brazil"/>
    <x v="8"/>
    <n v="0"/>
  </r>
  <r>
    <s v="BASE"/>
    <s v="BaseLine"/>
    <m/>
    <m/>
    <m/>
    <m/>
    <x v="8"/>
    <x v="3"/>
    <s v="Brazil"/>
    <x v="8"/>
    <n v="0"/>
  </r>
  <r>
    <s v="INCREMENTAL"/>
    <s v="Media"/>
    <m/>
    <m/>
    <m/>
    <m/>
    <x v="9"/>
    <x v="0"/>
    <s v="Brazil"/>
    <x v="8"/>
    <n v="0"/>
  </r>
  <r>
    <s v="INCREMENTAL"/>
    <s v="Media"/>
    <m/>
    <m/>
    <m/>
    <m/>
    <x v="9"/>
    <x v="1"/>
    <s v="Brazil"/>
    <x v="8"/>
    <n v="0"/>
  </r>
  <r>
    <s v="INCREMENTAL"/>
    <s v="Media"/>
    <m/>
    <m/>
    <m/>
    <m/>
    <x v="9"/>
    <x v="2"/>
    <s v="Brazil"/>
    <x v="8"/>
    <n v="0"/>
  </r>
  <r>
    <s v="INCREMENTAL"/>
    <s v="Media"/>
    <m/>
    <m/>
    <m/>
    <m/>
    <x v="9"/>
    <x v="3"/>
    <s v="Brazil"/>
    <x v="8"/>
    <n v="0"/>
  </r>
  <r>
    <s v="BASE"/>
    <s v="Price"/>
    <m/>
    <m/>
    <m/>
    <m/>
    <x v="10"/>
    <x v="0"/>
    <s v="Brazil"/>
    <x v="8"/>
    <n v="-971.43026418831096"/>
  </r>
  <r>
    <s v="BASE"/>
    <s v="Price"/>
    <m/>
    <m/>
    <m/>
    <m/>
    <x v="10"/>
    <x v="1"/>
    <s v="Brazil"/>
    <x v="8"/>
    <n v="0"/>
  </r>
  <r>
    <s v="BASE"/>
    <s v="Price"/>
    <m/>
    <m/>
    <m/>
    <m/>
    <x v="10"/>
    <x v="2"/>
    <s v="Brazil"/>
    <x v="8"/>
    <n v="0"/>
  </r>
  <r>
    <s v="BASE"/>
    <s v="Price"/>
    <m/>
    <m/>
    <m/>
    <m/>
    <x v="10"/>
    <x v="3"/>
    <s v="Brazil"/>
    <x v="8"/>
    <n v="0"/>
  </r>
  <r>
    <s v="BASE"/>
    <s v="Price"/>
    <m/>
    <m/>
    <m/>
    <m/>
    <x v="11"/>
    <x v="0"/>
    <s v="Brazil"/>
    <x v="8"/>
    <n v="0"/>
  </r>
  <r>
    <s v="BASE"/>
    <s v="Price"/>
    <m/>
    <m/>
    <m/>
    <m/>
    <x v="11"/>
    <x v="1"/>
    <s v="Brazil"/>
    <x v="8"/>
    <n v="0"/>
  </r>
  <r>
    <s v="BASE"/>
    <s v="Price"/>
    <m/>
    <m/>
    <m/>
    <m/>
    <x v="11"/>
    <x v="2"/>
    <s v="Brazil"/>
    <x v="8"/>
    <n v="0"/>
  </r>
  <r>
    <s v="BASE"/>
    <s v="Price"/>
    <m/>
    <m/>
    <m/>
    <m/>
    <x v="11"/>
    <x v="3"/>
    <s v="Brazil"/>
    <x v="8"/>
    <n v="0"/>
  </r>
  <r>
    <s v="BASE"/>
    <s v="BaseLine"/>
    <m/>
    <m/>
    <m/>
    <m/>
    <x v="12"/>
    <x v="0"/>
    <s v="Brazil"/>
    <x v="8"/>
    <n v="407.59075727381003"/>
  </r>
  <r>
    <s v="BASE"/>
    <s v="BaseLine"/>
    <m/>
    <m/>
    <m/>
    <m/>
    <x v="12"/>
    <x v="1"/>
    <s v="Brazil"/>
    <x v="8"/>
    <n v="734.787427075643"/>
  </r>
  <r>
    <s v="BASE"/>
    <s v="BaseLine"/>
    <m/>
    <m/>
    <m/>
    <m/>
    <x v="12"/>
    <x v="2"/>
    <s v="Brazil"/>
    <x v="8"/>
    <n v="900.81200323097005"/>
  </r>
  <r>
    <s v="BASE"/>
    <s v="BaseLine"/>
    <m/>
    <m/>
    <m/>
    <m/>
    <x v="12"/>
    <x v="3"/>
    <s v="Brazil"/>
    <x v="8"/>
    <n v="23.858990596690099"/>
  </r>
  <r>
    <s v="INCREMENTAL"/>
    <s v="Media"/>
    <m/>
    <m/>
    <m/>
    <m/>
    <x v="13"/>
    <x v="0"/>
    <s v="Brazil"/>
    <x v="8"/>
    <n v="119.44142398973"/>
  </r>
  <r>
    <s v="INCREMENTAL"/>
    <s v="Media"/>
    <m/>
    <m/>
    <m/>
    <m/>
    <x v="13"/>
    <x v="1"/>
    <s v="Brazil"/>
    <x v="8"/>
    <n v="147.96401291347399"/>
  </r>
  <r>
    <s v="INCREMENTAL"/>
    <s v="Media"/>
    <m/>
    <m/>
    <m/>
    <m/>
    <x v="13"/>
    <x v="2"/>
    <s v="Brazil"/>
    <x v="8"/>
    <n v="131.51592561027701"/>
  </r>
  <r>
    <s v="INCREMENTAL"/>
    <s v="Media"/>
    <m/>
    <m/>
    <m/>
    <m/>
    <x v="13"/>
    <x v="3"/>
    <s v="Brazil"/>
    <x v="8"/>
    <n v="0"/>
  </r>
  <r>
    <s v="INCREMENTAL"/>
    <s v="Media"/>
    <m/>
    <m/>
    <m/>
    <m/>
    <x v="14"/>
    <x v="0"/>
    <s v="Brazil"/>
    <x v="8"/>
    <n v="0"/>
  </r>
  <r>
    <s v="INCREMENTAL"/>
    <s v="Media"/>
    <m/>
    <m/>
    <m/>
    <m/>
    <x v="14"/>
    <x v="1"/>
    <s v="Brazil"/>
    <x v="8"/>
    <n v="0"/>
  </r>
  <r>
    <s v="INCREMENTAL"/>
    <s v="Media"/>
    <m/>
    <m/>
    <m/>
    <m/>
    <x v="14"/>
    <x v="2"/>
    <s v="Brazil"/>
    <x v="8"/>
    <n v="0"/>
  </r>
  <r>
    <s v="INCREMENTAL"/>
    <s v="Media"/>
    <m/>
    <m/>
    <m/>
    <m/>
    <x v="14"/>
    <x v="3"/>
    <s v="Brazil"/>
    <x v="8"/>
    <n v="0"/>
  </r>
  <r>
    <s v="INCREMENTAL"/>
    <s v="Media"/>
    <m/>
    <m/>
    <m/>
    <m/>
    <x v="15"/>
    <x v="0"/>
    <s v="Brazil"/>
    <x v="8"/>
    <n v="4.43484530985564"/>
  </r>
  <r>
    <s v="INCREMENTAL"/>
    <s v="Media"/>
    <m/>
    <m/>
    <m/>
    <m/>
    <x v="15"/>
    <x v="1"/>
    <s v="Brazil"/>
    <x v="8"/>
    <n v="4.1040220790959703"/>
  </r>
  <r>
    <s v="INCREMENTAL"/>
    <s v="Media"/>
    <m/>
    <m/>
    <m/>
    <m/>
    <x v="15"/>
    <x v="2"/>
    <s v="Brazil"/>
    <x v="8"/>
    <n v="2.7996947913145802"/>
  </r>
  <r>
    <s v="INCREMENTAL"/>
    <s v="Media"/>
    <m/>
    <m/>
    <m/>
    <m/>
    <x v="15"/>
    <x v="3"/>
    <s v="Brazil"/>
    <x v="8"/>
    <n v="0"/>
  </r>
  <r>
    <s v="INCREMENTAL"/>
    <s v="Media"/>
    <m/>
    <m/>
    <m/>
    <m/>
    <x v="16"/>
    <x v="0"/>
    <s v="Brazil"/>
    <x v="8"/>
    <n v="0"/>
  </r>
  <r>
    <s v="INCREMENTAL"/>
    <s v="Media"/>
    <m/>
    <m/>
    <m/>
    <m/>
    <x v="16"/>
    <x v="1"/>
    <s v="Brazil"/>
    <x v="8"/>
    <n v="0"/>
  </r>
  <r>
    <s v="INCREMENTAL"/>
    <s v="Media"/>
    <m/>
    <m/>
    <m/>
    <m/>
    <x v="16"/>
    <x v="2"/>
    <s v="Brazil"/>
    <x v="8"/>
    <n v="0"/>
  </r>
  <r>
    <s v="INCREMENTAL"/>
    <s v="Media"/>
    <m/>
    <m/>
    <m/>
    <m/>
    <x v="16"/>
    <x v="3"/>
    <s v="Brazil"/>
    <x v="8"/>
    <n v="0"/>
  </r>
  <r>
    <s v="INCREMENTAL"/>
    <s v="Media"/>
    <m/>
    <m/>
    <m/>
    <m/>
    <x v="17"/>
    <x v="0"/>
    <s v="Brazil"/>
    <x v="8"/>
    <n v="51.354631629391001"/>
  </r>
  <r>
    <s v="INCREMENTAL"/>
    <s v="Media"/>
    <m/>
    <m/>
    <m/>
    <m/>
    <x v="17"/>
    <x v="1"/>
    <s v="Brazil"/>
    <x v="8"/>
    <n v="31.488629751081302"/>
  </r>
  <r>
    <s v="INCREMENTAL"/>
    <s v="Media"/>
    <m/>
    <m/>
    <m/>
    <m/>
    <x v="17"/>
    <x v="2"/>
    <s v="Brazil"/>
    <x v="8"/>
    <n v="31.603736752273601"/>
  </r>
  <r>
    <s v="INCREMENTAL"/>
    <s v="Media"/>
    <m/>
    <m/>
    <m/>
    <m/>
    <x v="17"/>
    <x v="3"/>
    <s v="Brazil"/>
    <x v="8"/>
    <n v="0"/>
  </r>
  <r>
    <s v="INCREMENTAL"/>
    <s v="Media"/>
    <m/>
    <m/>
    <m/>
    <m/>
    <x v="18"/>
    <x v="0"/>
    <s v="Brazil"/>
    <x v="8"/>
    <n v="0"/>
  </r>
  <r>
    <s v="INCREMENTAL"/>
    <s v="Media"/>
    <m/>
    <m/>
    <m/>
    <m/>
    <x v="18"/>
    <x v="1"/>
    <s v="Brazil"/>
    <x v="8"/>
    <n v="0"/>
  </r>
  <r>
    <s v="INCREMENTAL"/>
    <s v="Media"/>
    <m/>
    <m/>
    <m/>
    <m/>
    <x v="18"/>
    <x v="2"/>
    <s v="Brazil"/>
    <x v="8"/>
    <n v="0"/>
  </r>
  <r>
    <s v="INCREMENTAL"/>
    <s v="Media"/>
    <m/>
    <m/>
    <m/>
    <m/>
    <x v="18"/>
    <x v="3"/>
    <s v="Brazil"/>
    <x v="8"/>
    <n v="0"/>
  </r>
  <r>
    <s v="INCREMENTAL"/>
    <s v="Media"/>
    <m/>
    <m/>
    <m/>
    <m/>
    <x v="19"/>
    <x v="0"/>
    <s v="Brazil"/>
    <x v="8"/>
    <n v="22.1068419913558"/>
  </r>
  <r>
    <s v="INCREMENTAL"/>
    <s v="Media"/>
    <m/>
    <m/>
    <m/>
    <m/>
    <x v="19"/>
    <x v="1"/>
    <s v="Brazil"/>
    <x v="8"/>
    <n v="25.1382185320339"/>
  </r>
  <r>
    <s v="INCREMENTAL"/>
    <s v="Media"/>
    <m/>
    <m/>
    <m/>
    <m/>
    <x v="19"/>
    <x v="2"/>
    <s v="Brazil"/>
    <x v="8"/>
    <n v="23.704900482940001"/>
  </r>
  <r>
    <s v="INCREMENTAL"/>
    <s v="Media"/>
    <m/>
    <m/>
    <m/>
    <m/>
    <x v="19"/>
    <x v="3"/>
    <s v="Brazil"/>
    <x v="8"/>
    <n v="0"/>
  </r>
  <r>
    <s v="INCREMENTAL"/>
    <s v="Media"/>
    <m/>
    <m/>
    <m/>
    <m/>
    <x v="20"/>
    <x v="0"/>
    <s v="Brazil"/>
    <x v="8"/>
    <n v="0"/>
  </r>
  <r>
    <s v="INCREMENTAL"/>
    <s v="Media"/>
    <m/>
    <m/>
    <m/>
    <m/>
    <x v="20"/>
    <x v="1"/>
    <s v="Brazil"/>
    <x v="8"/>
    <n v="0"/>
  </r>
  <r>
    <s v="INCREMENTAL"/>
    <s v="Media"/>
    <m/>
    <m/>
    <m/>
    <m/>
    <x v="20"/>
    <x v="2"/>
    <s v="Brazil"/>
    <x v="8"/>
    <n v="0"/>
  </r>
  <r>
    <s v="INCREMENTAL"/>
    <s v="Media"/>
    <m/>
    <m/>
    <m/>
    <m/>
    <x v="20"/>
    <x v="3"/>
    <s v="Brazil"/>
    <x v="8"/>
    <n v="0"/>
  </r>
  <r>
    <s v="INCREMENTAL"/>
    <s v="Media"/>
    <m/>
    <m/>
    <m/>
    <m/>
    <x v="21"/>
    <x v="0"/>
    <s v="Brazil"/>
    <x v="8"/>
    <n v="14.917139239816001"/>
  </r>
  <r>
    <s v="INCREMENTAL"/>
    <s v="Media"/>
    <m/>
    <m/>
    <m/>
    <m/>
    <x v="21"/>
    <x v="1"/>
    <s v="Brazil"/>
    <x v="8"/>
    <n v="14.5688891002712"/>
  </r>
  <r>
    <s v="INCREMENTAL"/>
    <s v="Media"/>
    <m/>
    <m/>
    <m/>
    <m/>
    <x v="21"/>
    <x v="2"/>
    <s v="Brazil"/>
    <x v="8"/>
    <n v="13.820219982717401"/>
  </r>
  <r>
    <s v="INCREMENTAL"/>
    <s v="Media"/>
    <m/>
    <m/>
    <m/>
    <m/>
    <x v="21"/>
    <x v="3"/>
    <s v="Brazil"/>
    <x v="8"/>
    <n v="0"/>
  </r>
  <r>
    <s v="INCREMENTAL"/>
    <s v="Media"/>
    <m/>
    <m/>
    <m/>
    <m/>
    <x v="22"/>
    <x v="0"/>
    <s v="Brazil"/>
    <x v="8"/>
    <n v="0"/>
  </r>
  <r>
    <s v="INCREMENTAL"/>
    <s v="Media"/>
    <m/>
    <m/>
    <m/>
    <m/>
    <x v="22"/>
    <x v="1"/>
    <s v="Brazil"/>
    <x v="8"/>
    <n v="0"/>
  </r>
  <r>
    <s v="INCREMENTAL"/>
    <s v="Media"/>
    <m/>
    <m/>
    <m/>
    <m/>
    <x v="22"/>
    <x v="2"/>
    <s v="Brazil"/>
    <x v="8"/>
    <n v="0"/>
  </r>
  <r>
    <s v="INCREMENTAL"/>
    <s v="Media"/>
    <m/>
    <m/>
    <m/>
    <m/>
    <x v="22"/>
    <x v="3"/>
    <s v="Brazil"/>
    <x v="8"/>
    <n v="0"/>
  </r>
  <r>
    <s v="INCREMENTAL"/>
    <s v="Media"/>
    <m/>
    <m/>
    <m/>
    <m/>
    <x v="23"/>
    <x v="0"/>
    <s v="Brazil"/>
    <x v="8"/>
    <n v="0"/>
  </r>
  <r>
    <s v="INCREMENTAL"/>
    <s v="Media"/>
    <m/>
    <m/>
    <m/>
    <m/>
    <x v="23"/>
    <x v="1"/>
    <s v="Brazil"/>
    <x v="8"/>
    <n v="0"/>
  </r>
  <r>
    <s v="INCREMENTAL"/>
    <s v="Media"/>
    <m/>
    <m/>
    <m/>
    <m/>
    <x v="23"/>
    <x v="2"/>
    <s v="Brazil"/>
    <x v="8"/>
    <n v="0"/>
  </r>
  <r>
    <s v="INCREMENTAL"/>
    <s v="Media"/>
    <m/>
    <m/>
    <m/>
    <m/>
    <x v="23"/>
    <x v="3"/>
    <s v="Brazil"/>
    <x v="8"/>
    <n v="0"/>
  </r>
  <r>
    <s v="INCREMENTAL"/>
    <s v="Media"/>
    <m/>
    <m/>
    <m/>
    <m/>
    <x v="24"/>
    <x v="0"/>
    <s v="Brazil"/>
    <x v="8"/>
    <n v="0"/>
  </r>
  <r>
    <s v="INCREMENTAL"/>
    <s v="Media"/>
    <m/>
    <m/>
    <m/>
    <m/>
    <x v="24"/>
    <x v="1"/>
    <s v="Brazil"/>
    <x v="8"/>
    <n v="0"/>
  </r>
  <r>
    <s v="INCREMENTAL"/>
    <s v="Media"/>
    <m/>
    <m/>
    <m/>
    <m/>
    <x v="24"/>
    <x v="2"/>
    <s v="Brazil"/>
    <x v="8"/>
    <n v="0"/>
  </r>
  <r>
    <s v="INCREMENTAL"/>
    <s v="Media"/>
    <m/>
    <m/>
    <m/>
    <m/>
    <x v="24"/>
    <x v="3"/>
    <s v="Brazil"/>
    <x v="8"/>
    <n v="0"/>
  </r>
  <r>
    <s v="BASE"/>
    <s v="BaseLine"/>
    <m/>
    <m/>
    <m/>
    <m/>
    <x v="25"/>
    <x v="0"/>
    <s v="Brazil"/>
    <x v="8"/>
    <n v="0"/>
  </r>
  <r>
    <s v="BASE"/>
    <s v="BaseLine"/>
    <m/>
    <m/>
    <m/>
    <m/>
    <x v="25"/>
    <x v="1"/>
    <s v="Brazil"/>
    <x v="8"/>
    <n v="307.21478333005598"/>
  </r>
  <r>
    <s v="BASE"/>
    <s v="BaseLine"/>
    <m/>
    <m/>
    <m/>
    <m/>
    <x v="25"/>
    <x v="2"/>
    <s v="Brazil"/>
    <x v="8"/>
    <n v="0"/>
  </r>
  <r>
    <s v="BASE"/>
    <s v="BaseLine"/>
    <m/>
    <m/>
    <m/>
    <m/>
    <x v="25"/>
    <x v="3"/>
    <s v="Brazil"/>
    <x v="8"/>
    <n v="0"/>
  </r>
  <r>
    <s v="BASE"/>
    <s v="BaseLine"/>
    <m/>
    <m/>
    <m/>
    <m/>
    <x v="26"/>
    <x v="0"/>
    <s v="Brazil"/>
    <x v="8"/>
    <n v="0"/>
  </r>
  <r>
    <s v="BASE"/>
    <s v="BaseLine"/>
    <m/>
    <m/>
    <m/>
    <m/>
    <x v="26"/>
    <x v="1"/>
    <s v="Brazil"/>
    <x v="8"/>
    <n v="0"/>
  </r>
  <r>
    <s v="BASE"/>
    <s v="BaseLine"/>
    <m/>
    <m/>
    <m/>
    <m/>
    <x v="26"/>
    <x v="2"/>
    <s v="Brazil"/>
    <x v="8"/>
    <n v="0"/>
  </r>
  <r>
    <s v="BASE"/>
    <s v="BaseLine"/>
    <m/>
    <m/>
    <m/>
    <m/>
    <x v="26"/>
    <x v="3"/>
    <s v="Brazil"/>
    <x v="8"/>
    <n v="0"/>
  </r>
  <r>
    <s v="INCREMENTAL"/>
    <s v="Media"/>
    <m/>
    <m/>
    <m/>
    <m/>
    <x v="27"/>
    <x v="0"/>
    <s v="Brazil"/>
    <x v="8"/>
    <n v="0"/>
  </r>
  <r>
    <s v="INCREMENTAL"/>
    <s v="Media"/>
    <m/>
    <m/>
    <m/>
    <m/>
    <x v="27"/>
    <x v="1"/>
    <s v="Brazil"/>
    <x v="8"/>
    <n v="0"/>
  </r>
  <r>
    <s v="INCREMENTAL"/>
    <s v="Media"/>
    <m/>
    <m/>
    <m/>
    <m/>
    <x v="27"/>
    <x v="2"/>
    <s v="Brazil"/>
    <x v="8"/>
    <n v="0"/>
  </r>
  <r>
    <s v="INCREMENTAL"/>
    <s v="Media"/>
    <m/>
    <m/>
    <m/>
    <m/>
    <x v="27"/>
    <x v="3"/>
    <s v="Brazil"/>
    <x v="8"/>
    <n v="0"/>
  </r>
  <r>
    <s v="INCREMENTAL"/>
    <s v="Media"/>
    <m/>
    <m/>
    <m/>
    <m/>
    <x v="28"/>
    <x v="0"/>
    <s v="Brazil"/>
    <x v="8"/>
    <n v="0"/>
  </r>
  <r>
    <s v="INCREMENTAL"/>
    <s v="Media"/>
    <m/>
    <m/>
    <m/>
    <m/>
    <x v="28"/>
    <x v="1"/>
    <s v="Brazil"/>
    <x v="8"/>
    <n v="0"/>
  </r>
  <r>
    <s v="INCREMENTAL"/>
    <s v="Media"/>
    <m/>
    <m/>
    <m/>
    <m/>
    <x v="28"/>
    <x v="2"/>
    <s v="Brazil"/>
    <x v="8"/>
    <n v="0"/>
  </r>
  <r>
    <s v="INCREMENTAL"/>
    <s v="Media"/>
    <m/>
    <m/>
    <m/>
    <m/>
    <x v="28"/>
    <x v="3"/>
    <s v="Brazil"/>
    <x v="8"/>
    <n v="0"/>
  </r>
  <r>
    <s v="BASE"/>
    <s v="BaseLine"/>
    <m/>
    <m/>
    <m/>
    <m/>
    <x v="29"/>
    <x v="0"/>
    <s v="Brazil"/>
    <x v="8"/>
    <n v="0"/>
  </r>
  <r>
    <s v="BASE"/>
    <s v="BaseLine"/>
    <m/>
    <m/>
    <m/>
    <m/>
    <x v="29"/>
    <x v="1"/>
    <s v="Brazil"/>
    <x v="8"/>
    <n v="488.09654923944498"/>
  </r>
  <r>
    <s v="BASE"/>
    <s v="BaseLine"/>
    <m/>
    <m/>
    <m/>
    <m/>
    <x v="29"/>
    <x v="2"/>
    <s v="Brazil"/>
    <x v="8"/>
    <n v="0"/>
  </r>
  <r>
    <s v="BASE"/>
    <s v="BaseLine"/>
    <m/>
    <m/>
    <m/>
    <m/>
    <x v="29"/>
    <x v="3"/>
    <s v="Brazil"/>
    <x v="8"/>
    <n v="0"/>
  </r>
  <r>
    <s v="BASE"/>
    <s v="BaseLine"/>
    <m/>
    <m/>
    <m/>
    <m/>
    <x v="30"/>
    <x v="0"/>
    <s v="Brazil"/>
    <x v="8"/>
    <n v="0"/>
  </r>
  <r>
    <s v="BASE"/>
    <s v="BaseLine"/>
    <m/>
    <m/>
    <m/>
    <m/>
    <x v="30"/>
    <x v="1"/>
    <s v="Brazil"/>
    <x v="8"/>
    <n v="704.21705561646797"/>
  </r>
  <r>
    <s v="BASE"/>
    <s v="BaseLine"/>
    <m/>
    <m/>
    <m/>
    <m/>
    <x v="30"/>
    <x v="2"/>
    <s v="Brazil"/>
    <x v="8"/>
    <n v="0"/>
  </r>
  <r>
    <s v="BASE"/>
    <s v="BaseLine"/>
    <m/>
    <m/>
    <m/>
    <m/>
    <x v="30"/>
    <x v="3"/>
    <s v="Brazil"/>
    <x v="8"/>
    <n v="0"/>
  </r>
  <r>
    <s v="INCREMENTAL"/>
    <s v="Media"/>
    <m/>
    <m/>
    <m/>
    <m/>
    <x v="31"/>
    <x v="0"/>
    <s v="Brazil"/>
    <x v="8"/>
    <n v="0"/>
  </r>
  <r>
    <s v="INCREMENTAL"/>
    <s v="Media"/>
    <m/>
    <m/>
    <m/>
    <m/>
    <x v="31"/>
    <x v="1"/>
    <s v="Brazil"/>
    <x v="8"/>
    <n v="0"/>
  </r>
  <r>
    <s v="INCREMENTAL"/>
    <s v="Media"/>
    <m/>
    <m/>
    <m/>
    <m/>
    <x v="31"/>
    <x v="2"/>
    <s v="Brazil"/>
    <x v="8"/>
    <n v="0"/>
  </r>
  <r>
    <s v="INCREMENTAL"/>
    <s v="Media"/>
    <m/>
    <m/>
    <m/>
    <m/>
    <x v="31"/>
    <x v="3"/>
    <s v="Brazil"/>
    <x v="8"/>
    <n v="0"/>
  </r>
  <r>
    <m/>
    <m/>
    <m/>
    <m/>
    <m/>
    <m/>
    <x v="32"/>
    <x v="0"/>
    <s v="Brazil"/>
    <x v="8"/>
    <n v="1288.8368238743701"/>
  </r>
  <r>
    <m/>
    <m/>
    <m/>
    <m/>
    <m/>
    <m/>
    <x v="32"/>
    <x v="1"/>
    <s v="Brazil"/>
    <x v="8"/>
    <n v="943.82215052234096"/>
  </r>
  <r>
    <m/>
    <m/>
    <m/>
    <m/>
    <m/>
    <m/>
    <x v="32"/>
    <x v="2"/>
    <s v="Brazil"/>
    <x v="8"/>
    <n v="1761.1350863528301"/>
  </r>
  <r>
    <m/>
    <m/>
    <m/>
    <m/>
    <m/>
    <m/>
    <x v="32"/>
    <x v="3"/>
    <s v="Brazil"/>
    <x v="8"/>
    <n v="932.29799996955103"/>
  </r>
  <r>
    <s v="BASE"/>
    <s v="BaseLine"/>
    <m/>
    <m/>
    <m/>
    <m/>
    <x v="33"/>
    <x v="0"/>
    <s v="Brazil"/>
    <x v="8"/>
    <n v="8.2689727620178299"/>
  </r>
  <r>
    <s v="BASE"/>
    <s v="BaseLine"/>
    <m/>
    <m/>
    <m/>
    <m/>
    <x v="33"/>
    <x v="1"/>
    <s v="Brazil"/>
    <x v="8"/>
    <n v="22.509204981665199"/>
  </r>
  <r>
    <s v="BASE"/>
    <s v="BaseLine"/>
    <m/>
    <m/>
    <m/>
    <m/>
    <x v="33"/>
    <x v="2"/>
    <s v="Brazil"/>
    <x v="8"/>
    <n v="11.2375342509034"/>
  </r>
  <r>
    <s v="BASE"/>
    <s v="BaseLine"/>
    <m/>
    <m/>
    <m/>
    <m/>
    <x v="33"/>
    <x v="3"/>
    <s v="Brazil"/>
    <x v="8"/>
    <n v="7.0188291173577904"/>
  </r>
  <r>
    <s v="BASE"/>
    <s v="BaseLine"/>
    <m/>
    <m/>
    <m/>
    <m/>
    <x v="34"/>
    <x v="0"/>
    <s v="Brazil"/>
    <x v="8"/>
    <n v="0"/>
  </r>
  <r>
    <s v="BASE"/>
    <s v="BaseLine"/>
    <m/>
    <m/>
    <m/>
    <m/>
    <x v="34"/>
    <x v="1"/>
    <s v="Brazil"/>
    <x v="8"/>
    <n v="0"/>
  </r>
  <r>
    <s v="BASE"/>
    <s v="BaseLine"/>
    <m/>
    <m/>
    <m/>
    <m/>
    <x v="34"/>
    <x v="2"/>
    <s v="Brazil"/>
    <x v="8"/>
    <n v="0"/>
  </r>
  <r>
    <s v="BASE"/>
    <s v="BaseLine"/>
    <m/>
    <m/>
    <m/>
    <m/>
    <x v="34"/>
    <x v="3"/>
    <s v="Brazil"/>
    <x v="8"/>
    <n v="0"/>
  </r>
  <r>
    <s v="BASE"/>
    <s v="BaseLine"/>
    <s v="NY"/>
    <m/>
    <m/>
    <m/>
    <x v="35"/>
    <x v="0"/>
    <s v="Brazil"/>
    <x v="8"/>
    <n v="0"/>
  </r>
  <r>
    <s v="BASE"/>
    <s v="BaseLine"/>
    <s v="NY"/>
    <m/>
    <m/>
    <m/>
    <x v="35"/>
    <x v="1"/>
    <s v="Brazil"/>
    <x v="8"/>
    <n v="0"/>
  </r>
  <r>
    <s v="BASE"/>
    <s v="BaseLine"/>
    <s v="NY"/>
    <m/>
    <m/>
    <m/>
    <x v="35"/>
    <x v="2"/>
    <s v="Brazil"/>
    <x v="8"/>
    <n v="0"/>
  </r>
  <r>
    <s v="BASE"/>
    <s v="BaseLine"/>
    <s v="NY"/>
    <m/>
    <m/>
    <m/>
    <x v="35"/>
    <x v="3"/>
    <s v="Brazil"/>
    <x v="8"/>
    <n v="0"/>
  </r>
  <r>
    <s v="BASE"/>
    <s v="BaseLine"/>
    <s v="PL_Dummy"/>
    <m/>
    <m/>
    <m/>
    <x v="36"/>
    <x v="0"/>
    <s v="Brazil"/>
    <x v="8"/>
    <n v="0"/>
  </r>
  <r>
    <s v="BASE"/>
    <s v="BaseLine"/>
    <s v="PL_Dummy"/>
    <m/>
    <m/>
    <m/>
    <x v="36"/>
    <x v="1"/>
    <s v="Brazil"/>
    <x v="8"/>
    <n v="0"/>
  </r>
  <r>
    <s v="BASE"/>
    <s v="BaseLine"/>
    <s v="PL_Dummy"/>
    <m/>
    <m/>
    <m/>
    <x v="36"/>
    <x v="2"/>
    <s v="Brazil"/>
    <x v="8"/>
    <n v="0"/>
  </r>
  <r>
    <s v="BASE"/>
    <s v="BaseLine"/>
    <s v="PL_Dummy"/>
    <m/>
    <m/>
    <m/>
    <x v="36"/>
    <x v="3"/>
    <s v="Brazil"/>
    <x v="8"/>
    <n v="0"/>
  </r>
  <r>
    <s v="BASE"/>
    <s v="BaseLine"/>
    <s v="PL_Dummy"/>
    <m/>
    <m/>
    <m/>
    <x v="37"/>
    <x v="0"/>
    <s v="Brazil"/>
    <x v="8"/>
    <n v="0"/>
  </r>
  <r>
    <s v="BASE"/>
    <s v="BaseLine"/>
    <s v="PL_Dummy"/>
    <m/>
    <m/>
    <m/>
    <x v="37"/>
    <x v="1"/>
    <s v="Brazil"/>
    <x v="8"/>
    <n v="0"/>
  </r>
  <r>
    <s v="BASE"/>
    <s v="BaseLine"/>
    <s v="PL_Dummy"/>
    <m/>
    <m/>
    <m/>
    <x v="37"/>
    <x v="2"/>
    <s v="Brazil"/>
    <x v="8"/>
    <n v="0"/>
  </r>
  <r>
    <s v="BASE"/>
    <s v="BaseLine"/>
    <s v="PL_Dummy"/>
    <m/>
    <m/>
    <m/>
    <x v="37"/>
    <x v="3"/>
    <s v="Brazil"/>
    <x v="8"/>
    <n v="0"/>
  </r>
  <r>
    <s v="BASE"/>
    <s v="BaseLine"/>
    <m/>
    <m/>
    <m/>
    <m/>
    <x v="38"/>
    <x v="0"/>
    <s v="Brazil"/>
    <x v="8"/>
    <n v="0"/>
  </r>
  <r>
    <s v="BASE"/>
    <s v="BaseLine"/>
    <m/>
    <m/>
    <m/>
    <m/>
    <x v="38"/>
    <x v="1"/>
    <s v="Brazil"/>
    <x v="8"/>
    <n v="0"/>
  </r>
  <r>
    <s v="BASE"/>
    <s v="BaseLine"/>
    <m/>
    <m/>
    <m/>
    <m/>
    <x v="38"/>
    <x v="2"/>
    <s v="Brazil"/>
    <x v="8"/>
    <n v="0"/>
  </r>
  <r>
    <s v="BASE"/>
    <s v="BaseLine"/>
    <m/>
    <m/>
    <m/>
    <m/>
    <x v="38"/>
    <x v="3"/>
    <s v="Brazil"/>
    <x v="8"/>
    <n v="0"/>
  </r>
  <r>
    <s v="BASE"/>
    <s v="BaseLine"/>
    <m/>
    <m/>
    <m/>
    <m/>
    <x v="39"/>
    <x v="0"/>
    <s v="Brazil"/>
    <x v="8"/>
    <n v="0"/>
  </r>
  <r>
    <s v="BASE"/>
    <s v="BaseLine"/>
    <m/>
    <m/>
    <m/>
    <m/>
    <x v="39"/>
    <x v="1"/>
    <s v="Brazil"/>
    <x v="8"/>
    <n v="0"/>
  </r>
  <r>
    <s v="BASE"/>
    <s v="BaseLine"/>
    <m/>
    <m/>
    <m/>
    <m/>
    <x v="39"/>
    <x v="2"/>
    <s v="Brazil"/>
    <x v="8"/>
    <n v="0"/>
  </r>
  <r>
    <s v="BASE"/>
    <s v="BaseLine"/>
    <m/>
    <m/>
    <m/>
    <m/>
    <x v="39"/>
    <x v="3"/>
    <s v="Brazil"/>
    <x v="8"/>
    <n v="0"/>
  </r>
  <r>
    <s v="BASE"/>
    <s v="BaseLine"/>
    <s v="PL_Dummy"/>
    <m/>
    <m/>
    <m/>
    <x v="40"/>
    <x v="0"/>
    <s v="Brazil"/>
    <x v="8"/>
    <n v="0"/>
  </r>
  <r>
    <s v="BASE"/>
    <s v="BaseLine"/>
    <s v="PL_Dummy"/>
    <m/>
    <m/>
    <m/>
    <x v="40"/>
    <x v="1"/>
    <s v="Brazil"/>
    <x v="8"/>
    <n v="0"/>
  </r>
  <r>
    <s v="BASE"/>
    <s v="BaseLine"/>
    <s v="PL_Dummy"/>
    <m/>
    <m/>
    <m/>
    <x v="40"/>
    <x v="2"/>
    <s v="Brazil"/>
    <x v="8"/>
    <n v="0"/>
  </r>
  <r>
    <s v="BASE"/>
    <s v="BaseLine"/>
    <s v="PL_Dummy"/>
    <m/>
    <m/>
    <m/>
    <x v="40"/>
    <x v="3"/>
    <s v="Brazil"/>
    <x v="8"/>
    <n v="0"/>
  </r>
  <r>
    <s v="BASE"/>
    <s v="BaseLine"/>
    <m/>
    <m/>
    <m/>
    <m/>
    <x v="41"/>
    <x v="0"/>
    <s v="Brazil"/>
    <x v="8"/>
    <n v="0"/>
  </r>
  <r>
    <s v="BASE"/>
    <s v="BaseLine"/>
    <m/>
    <m/>
    <m/>
    <m/>
    <x v="41"/>
    <x v="1"/>
    <s v="Brazil"/>
    <x v="8"/>
    <n v="0"/>
  </r>
  <r>
    <s v="BASE"/>
    <s v="BaseLine"/>
    <m/>
    <m/>
    <m/>
    <m/>
    <x v="41"/>
    <x v="2"/>
    <s v="Brazil"/>
    <x v="8"/>
    <n v="4595.4474171027896"/>
  </r>
  <r>
    <s v="BASE"/>
    <s v="BaseLine"/>
    <m/>
    <m/>
    <m/>
    <m/>
    <x v="41"/>
    <x v="3"/>
    <s v="Brazil"/>
    <x v="8"/>
    <n v="0"/>
  </r>
  <r>
    <s v="BASE"/>
    <s v="BaseLine"/>
    <m/>
    <m/>
    <m/>
    <m/>
    <x v="42"/>
    <x v="0"/>
    <s v="Brazil"/>
    <x v="8"/>
    <n v="0"/>
  </r>
  <r>
    <s v="BASE"/>
    <s v="BaseLine"/>
    <m/>
    <m/>
    <m/>
    <m/>
    <x v="42"/>
    <x v="1"/>
    <s v="Brazil"/>
    <x v="8"/>
    <n v="0"/>
  </r>
  <r>
    <s v="BASE"/>
    <s v="BaseLine"/>
    <m/>
    <m/>
    <m/>
    <m/>
    <x v="42"/>
    <x v="2"/>
    <s v="Brazil"/>
    <x v="8"/>
    <n v="3348.74106375676"/>
  </r>
  <r>
    <s v="BASE"/>
    <s v="BaseLine"/>
    <m/>
    <m/>
    <m/>
    <m/>
    <x v="42"/>
    <x v="3"/>
    <s v="Brazil"/>
    <x v="8"/>
    <n v="0"/>
  </r>
  <r>
    <s v="BASE"/>
    <s v="BaseLine"/>
    <m/>
    <m/>
    <m/>
    <m/>
    <x v="43"/>
    <x v="0"/>
    <s v="Brazil"/>
    <x v="8"/>
    <n v="0"/>
  </r>
  <r>
    <s v="BASE"/>
    <s v="BaseLine"/>
    <m/>
    <m/>
    <m/>
    <m/>
    <x v="43"/>
    <x v="1"/>
    <s v="Brazil"/>
    <x v="8"/>
    <n v="0"/>
  </r>
  <r>
    <s v="BASE"/>
    <s v="BaseLine"/>
    <m/>
    <m/>
    <m/>
    <m/>
    <x v="43"/>
    <x v="2"/>
    <s v="Brazil"/>
    <x v="8"/>
    <n v="0"/>
  </r>
  <r>
    <s v="BASE"/>
    <s v="BaseLine"/>
    <m/>
    <m/>
    <m/>
    <m/>
    <x v="43"/>
    <x v="3"/>
    <s v="Brazil"/>
    <x v="8"/>
    <n v="0"/>
  </r>
  <r>
    <s v="INCREMENTAL"/>
    <s v="Media"/>
    <m/>
    <m/>
    <m/>
    <m/>
    <x v="44"/>
    <x v="0"/>
    <s v="Brazil"/>
    <x v="8"/>
    <n v="0"/>
  </r>
  <r>
    <s v="INCREMENTAL"/>
    <s v="Media"/>
    <m/>
    <m/>
    <m/>
    <m/>
    <x v="44"/>
    <x v="1"/>
    <s v="Brazil"/>
    <x v="8"/>
    <n v="0"/>
  </r>
  <r>
    <s v="INCREMENTAL"/>
    <s v="Media"/>
    <m/>
    <m/>
    <m/>
    <m/>
    <x v="44"/>
    <x v="2"/>
    <s v="Brazil"/>
    <x v="8"/>
    <n v="0"/>
  </r>
  <r>
    <s v="INCREMENTAL"/>
    <s v="Media"/>
    <m/>
    <m/>
    <m/>
    <m/>
    <x v="44"/>
    <x v="3"/>
    <s v="Brazil"/>
    <x v="8"/>
    <n v="0"/>
  </r>
  <r>
    <s v="INCREMENTAL"/>
    <s v="Media"/>
    <m/>
    <m/>
    <m/>
    <m/>
    <x v="45"/>
    <x v="0"/>
    <s v="Brazil"/>
    <x v="8"/>
    <n v="0"/>
  </r>
  <r>
    <s v="INCREMENTAL"/>
    <s v="Media"/>
    <m/>
    <m/>
    <m/>
    <m/>
    <x v="45"/>
    <x v="1"/>
    <s v="Brazil"/>
    <x v="8"/>
    <n v="0"/>
  </r>
  <r>
    <s v="INCREMENTAL"/>
    <s v="Media"/>
    <m/>
    <m/>
    <m/>
    <m/>
    <x v="45"/>
    <x v="2"/>
    <s v="Brazil"/>
    <x v="8"/>
    <n v="0"/>
  </r>
  <r>
    <s v="INCREMENTAL"/>
    <s v="Media"/>
    <m/>
    <m/>
    <m/>
    <m/>
    <x v="45"/>
    <x v="3"/>
    <s v="Brazil"/>
    <x v="8"/>
    <n v="0"/>
  </r>
  <r>
    <s v="BASE"/>
    <s v="BaseLine"/>
    <m/>
    <m/>
    <m/>
    <m/>
    <x v="46"/>
    <x v="0"/>
    <s v="Brazil"/>
    <x v="8"/>
    <n v="0"/>
  </r>
  <r>
    <s v="BASE"/>
    <s v="BaseLine"/>
    <m/>
    <m/>
    <m/>
    <m/>
    <x v="46"/>
    <x v="1"/>
    <s v="Brazil"/>
    <x v="8"/>
    <n v="0"/>
  </r>
  <r>
    <s v="BASE"/>
    <s v="BaseLine"/>
    <m/>
    <m/>
    <m/>
    <m/>
    <x v="46"/>
    <x v="2"/>
    <s v="Brazil"/>
    <x v="8"/>
    <n v="0"/>
  </r>
  <r>
    <s v="BASE"/>
    <s v="BaseLine"/>
    <m/>
    <m/>
    <m/>
    <m/>
    <x v="46"/>
    <x v="3"/>
    <s v="Brazil"/>
    <x v="8"/>
    <n v="0"/>
  </r>
  <r>
    <s v="INCREMENTAL"/>
    <s v="Media"/>
    <m/>
    <m/>
    <m/>
    <m/>
    <x v="47"/>
    <x v="0"/>
    <s v="Brazil"/>
    <x v="8"/>
    <n v="0"/>
  </r>
  <r>
    <s v="INCREMENTAL"/>
    <s v="Media"/>
    <m/>
    <m/>
    <m/>
    <m/>
    <x v="47"/>
    <x v="1"/>
    <s v="Brazil"/>
    <x v="8"/>
    <n v="0"/>
  </r>
  <r>
    <s v="INCREMENTAL"/>
    <s v="Media"/>
    <m/>
    <m/>
    <m/>
    <m/>
    <x v="47"/>
    <x v="2"/>
    <s v="Brazil"/>
    <x v="8"/>
    <n v="0"/>
  </r>
  <r>
    <s v="INCREMENTAL"/>
    <s v="Media"/>
    <m/>
    <m/>
    <m/>
    <m/>
    <x v="47"/>
    <x v="3"/>
    <s v="Brazil"/>
    <x v="8"/>
    <n v="0"/>
  </r>
  <r>
    <s v="INCREMENTAL"/>
    <s v="Media"/>
    <m/>
    <m/>
    <m/>
    <m/>
    <x v="48"/>
    <x v="0"/>
    <s v="Brazil"/>
    <x v="8"/>
    <n v="0"/>
  </r>
  <r>
    <s v="INCREMENTAL"/>
    <s v="Media"/>
    <m/>
    <m/>
    <m/>
    <m/>
    <x v="48"/>
    <x v="1"/>
    <s v="Brazil"/>
    <x v="8"/>
    <n v="0"/>
  </r>
  <r>
    <s v="INCREMENTAL"/>
    <s v="Media"/>
    <m/>
    <m/>
    <m/>
    <m/>
    <x v="48"/>
    <x v="2"/>
    <s v="Brazil"/>
    <x v="8"/>
    <n v="0"/>
  </r>
  <r>
    <s v="INCREMENTAL"/>
    <s v="Media"/>
    <m/>
    <m/>
    <m/>
    <m/>
    <x v="48"/>
    <x v="3"/>
    <s v="Brazil"/>
    <x v="8"/>
    <n v="0"/>
  </r>
  <r>
    <s v="INCREMENTAL"/>
    <s v="Media"/>
    <m/>
    <m/>
    <m/>
    <m/>
    <x v="49"/>
    <x v="0"/>
    <s v="Brazil"/>
    <x v="8"/>
    <n v="0"/>
  </r>
  <r>
    <s v="INCREMENTAL"/>
    <s v="Media"/>
    <m/>
    <m/>
    <m/>
    <m/>
    <x v="49"/>
    <x v="1"/>
    <s v="Brazil"/>
    <x v="8"/>
    <n v="0"/>
  </r>
  <r>
    <s v="INCREMENTAL"/>
    <s v="Media"/>
    <m/>
    <m/>
    <m/>
    <m/>
    <x v="49"/>
    <x v="2"/>
    <s v="Brazil"/>
    <x v="8"/>
    <n v="0"/>
  </r>
  <r>
    <s v="INCREMENTAL"/>
    <s v="Media"/>
    <m/>
    <m/>
    <m/>
    <m/>
    <x v="49"/>
    <x v="3"/>
    <s v="Brazil"/>
    <x v="8"/>
    <n v="0"/>
  </r>
  <r>
    <s v="BASE"/>
    <s v="BaseLine"/>
    <m/>
    <m/>
    <m/>
    <m/>
    <x v="50"/>
    <x v="0"/>
    <s v="Brazil"/>
    <x v="8"/>
    <n v="0"/>
  </r>
  <r>
    <s v="BASE"/>
    <s v="BaseLine"/>
    <m/>
    <m/>
    <m/>
    <m/>
    <x v="50"/>
    <x v="1"/>
    <s v="Brazil"/>
    <x v="8"/>
    <n v="0"/>
  </r>
  <r>
    <s v="BASE"/>
    <s v="BaseLine"/>
    <m/>
    <m/>
    <m/>
    <m/>
    <x v="50"/>
    <x v="2"/>
    <s v="Brazil"/>
    <x v="8"/>
    <n v="0"/>
  </r>
  <r>
    <s v="BASE"/>
    <s v="BaseLine"/>
    <m/>
    <m/>
    <m/>
    <m/>
    <x v="50"/>
    <x v="3"/>
    <s v="Brazil"/>
    <x v="8"/>
    <n v="0"/>
  </r>
  <r>
    <s v="BASE"/>
    <s v="BaseLine"/>
    <m/>
    <m/>
    <m/>
    <m/>
    <x v="51"/>
    <x v="0"/>
    <s v="Brazil"/>
    <x v="8"/>
    <n v="0"/>
  </r>
  <r>
    <s v="BASE"/>
    <s v="BaseLine"/>
    <m/>
    <m/>
    <m/>
    <m/>
    <x v="51"/>
    <x v="1"/>
    <s v="Brazil"/>
    <x v="8"/>
    <n v="0"/>
  </r>
  <r>
    <s v="BASE"/>
    <s v="BaseLine"/>
    <m/>
    <m/>
    <m/>
    <m/>
    <x v="51"/>
    <x v="2"/>
    <s v="Brazil"/>
    <x v="8"/>
    <n v="0"/>
  </r>
  <r>
    <s v="BASE"/>
    <s v="BaseLine"/>
    <m/>
    <m/>
    <m/>
    <m/>
    <x v="51"/>
    <x v="3"/>
    <s v="Brazil"/>
    <x v="8"/>
    <n v="0"/>
  </r>
  <r>
    <s v="INCREMENTAL"/>
    <s v="Media"/>
    <m/>
    <m/>
    <m/>
    <m/>
    <x v="52"/>
    <x v="0"/>
    <s v="Brazil"/>
    <x v="8"/>
    <n v="0"/>
  </r>
  <r>
    <s v="INCREMENTAL"/>
    <s v="Media"/>
    <m/>
    <m/>
    <m/>
    <m/>
    <x v="52"/>
    <x v="1"/>
    <s v="Brazil"/>
    <x v="8"/>
    <n v="0"/>
  </r>
  <r>
    <s v="INCREMENTAL"/>
    <s v="Media"/>
    <m/>
    <m/>
    <m/>
    <m/>
    <x v="52"/>
    <x v="2"/>
    <s v="Brazil"/>
    <x v="8"/>
    <n v="0"/>
  </r>
  <r>
    <s v="INCREMENTAL"/>
    <s v="Media"/>
    <m/>
    <m/>
    <m/>
    <m/>
    <x v="52"/>
    <x v="3"/>
    <s v="Brazil"/>
    <x v="8"/>
    <n v="0"/>
  </r>
  <r>
    <s v="BASE"/>
    <s v="BaseLine"/>
    <m/>
    <m/>
    <m/>
    <m/>
    <x v="53"/>
    <x v="0"/>
    <s v="Brazil"/>
    <x v="8"/>
    <n v="-227.15446232385401"/>
  </r>
  <r>
    <s v="BASE"/>
    <s v="BaseLine"/>
    <m/>
    <m/>
    <m/>
    <m/>
    <x v="53"/>
    <x v="1"/>
    <s v="Brazil"/>
    <x v="8"/>
    <n v="-166.34643669379199"/>
  </r>
  <r>
    <s v="BASE"/>
    <s v="BaseLine"/>
    <m/>
    <m/>
    <m/>
    <m/>
    <x v="53"/>
    <x v="2"/>
    <s v="Brazil"/>
    <x v="8"/>
    <n v="-310.39592150817202"/>
  </r>
  <r>
    <s v="BASE"/>
    <s v="BaseLine"/>
    <m/>
    <m/>
    <m/>
    <m/>
    <x v="53"/>
    <x v="3"/>
    <s v="Brazil"/>
    <x v="8"/>
    <n v="-164.31533223272601"/>
  </r>
  <r>
    <s v="BASE"/>
    <s v="BaseLine"/>
    <m/>
    <m/>
    <m/>
    <m/>
    <x v="54"/>
    <x v="0"/>
    <s v="Brazil"/>
    <x v="8"/>
    <n v="-440.124820047529"/>
  </r>
  <r>
    <s v="BASE"/>
    <s v="BaseLine"/>
    <m/>
    <m/>
    <m/>
    <m/>
    <x v="54"/>
    <x v="1"/>
    <s v="Brazil"/>
    <x v="8"/>
    <n v="-2196.8361771451"/>
  </r>
  <r>
    <s v="BASE"/>
    <s v="BaseLine"/>
    <m/>
    <m/>
    <m/>
    <m/>
    <x v="54"/>
    <x v="2"/>
    <s v="Brazil"/>
    <x v="8"/>
    <n v="-2384.28966420202"/>
  </r>
  <r>
    <s v="BASE"/>
    <s v="BaseLine"/>
    <m/>
    <m/>
    <m/>
    <m/>
    <x v="54"/>
    <x v="3"/>
    <s v="Brazil"/>
    <x v="8"/>
    <n v="-425.02447811205701"/>
  </r>
  <r>
    <s v="INCREMENTAL"/>
    <s v="Media"/>
    <m/>
    <m/>
    <m/>
    <m/>
    <x v="0"/>
    <x v="0"/>
    <s v="Brazil"/>
    <x v="9"/>
    <n v="0"/>
  </r>
  <r>
    <s v="INCREMENTAL"/>
    <s v="Media"/>
    <m/>
    <m/>
    <m/>
    <m/>
    <x v="0"/>
    <x v="1"/>
    <s v="Brazil"/>
    <x v="9"/>
    <n v="0"/>
  </r>
  <r>
    <s v="INCREMENTAL"/>
    <s v="Media"/>
    <m/>
    <m/>
    <m/>
    <m/>
    <x v="0"/>
    <x v="2"/>
    <s v="Brazil"/>
    <x v="9"/>
    <n v="0"/>
  </r>
  <r>
    <s v="INCREMENTAL"/>
    <s v="Media"/>
    <m/>
    <m/>
    <m/>
    <m/>
    <x v="0"/>
    <x v="3"/>
    <s v="Brazil"/>
    <x v="9"/>
    <n v="0"/>
  </r>
  <r>
    <s v="INCREMENTAL"/>
    <s v="Media"/>
    <m/>
    <m/>
    <m/>
    <m/>
    <x v="1"/>
    <x v="0"/>
    <s v="Brazil"/>
    <x v="9"/>
    <n v="0"/>
  </r>
  <r>
    <s v="INCREMENTAL"/>
    <s v="Media"/>
    <m/>
    <m/>
    <m/>
    <m/>
    <x v="1"/>
    <x v="1"/>
    <s v="Brazil"/>
    <x v="9"/>
    <n v="0"/>
  </r>
  <r>
    <s v="INCREMENTAL"/>
    <s v="Media"/>
    <m/>
    <m/>
    <m/>
    <m/>
    <x v="1"/>
    <x v="2"/>
    <s v="Brazil"/>
    <x v="9"/>
    <n v="0"/>
  </r>
  <r>
    <s v="INCREMENTAL"/>
    <s v="Media"/>
    <m/>
    <m/>
    <m/>
    <m/>
    <x v="1"/>
    <x v="3"/>
    <s v="Brazil"/>
    <x v="9"/>
    <n v="0"/>
  </r>
  <r>
    <s v="INCREMENTAL"/>
    <s v="Media"/>
    <m/>
    <m/>
    <m/>
    <m/>
    <x v="2"/>
    <x v="0"/>
    <s v="Brazil"/>
    <x v="9"/>
    <n v="0"/>
  </r>
  <r>
    <s v="INCREMENTAL"/>
    <s v="Media"/>
    <m/>
    <m/>
    <m/>
    <m/>
    <x v="2"/>
    <x v="1"/>
    <s v="Brazil"/>
    <x v="9"/>
    <n v="0"/>
  </r>
  <r>
    <s v="INCREMENTAL"/>
    <s v="Media"/>
    <m/>
    <m/>
    <m/>
    <m/>
    <x v="2"/>
    <x v="2"/>
    <s v="Brazil"/>
    <x v="9"/>
    <n v="0"/>
  </r>
  <r>
    <s v="INCREMENTAL"/>
    <s v="Media"/>
    <m/>
    <m/>
    <m/>
    <m/>
    <x v="2"/>
    <x v="3"/>
    <s v="Brazil"/>
    <x v="9"/>
    <n v="0"/>
  </r>
  <r>
    <s v="BASE"/>
    <s v="BaseLine"/>
    <m/>
    <m/>
    <m/>
    <m/>
    <x v="3"/>
    <x v="0"/>
    <s v="Brazil"/>
    <x v="9"/>
    <n v="0"/>
  </r>
  <r>
    <s v="BASE"/>
    <s v="BaseLine"/>
    <m/>
    <m/>
    <m/>
    <m/>
    <x v="3"/>
    <x v="1"/>
    <s v="Brazil"/>
    <x v="9"/>
    <n v="0"/>
  </r>
  <r>
    <s v="BASE"/>
    <s v="BaseLine"/>
    <m/>
    <m/>
    <m/>
    <m/>
    <x v="3"/>
    <x v="2"/>
    <s v="Brazil"/>
    <x v="9"/>
    <n v="0"/>
  </r>
  <r>
    <s v="BASE"/>
    <s v="BaseLine"/>
    <m/>
    <m/>
    <m/>
    <m/>
    <x v="3"/>
    <x v="3"/>
    <s v="Brazil"/>
    <x v="9"/>
    <n v="0"/>
  </r>
  <r>
    <s v="BASE"/>
    <s v="BaseLine"/>
    <m/>
    <m/>
    <m/>
    <m/>
    <x v="4"/>
    <x v="0"/>
    <s v="Brazil"/>
    <x v="9"/>
    <n v="0"/>
  </r>
  <r>
    <s v="BASE"/>
    <s v="BaseLine"/>
    <m/>
    <m/>
    <m/>
    <m/>
    <x v="4"/>
    <x v="1"/>
    <s v="Brazil"/>
    <x v="9"/>
    <n v="0"/>
  </r>
  <r>
    <s v="BASE"/>
    <s v="BaseLine"/>
    <m/>
    <m/>
    <m/>
    <m/>
    <x v="4"/>
    <x v="2"/>
    <s v="Brazil"/>
    <x v="9"/>
    <n v="0"/>
  </r>
  <r>
    <s v="BASE"/>
    <s v="BaseLine"/>
    <m/>
    <m/>
    <m/>
    <m/>
    <x v="4"/>
    <x v="3"/>
    <s v="Brazil"/>
    <x v="9"/>
    <n v="0"/>
  </r>
  <r>
    <s v="BASE"/>
    <s v="BaseLine"/>
    <m/>
    <m/>
    <m/>
    <m/>
    <x v="5"/>
    <x v="0"/>
    <s v="Brazil"/>
    <x v="9"/>
    <n v="0"/>
  </r>
  <r>
    <s v="BASE"/>
    <s v="BaseLine"/>
    <m/>
    <m/>
    <m/>
    <m/>
    <x v="5"/>
    <x v="1"/>
    <s v="Brazil"/>
    <x v="9"/>
    <n v="0"/>
  </r>
  <r>
    <s v="BASE"/>
    <s v="BaseLine"/>
    <m/>
    <m/>
    <m/>
    <m/>
    <x v="5"/>
    <x v="2"/>
    <s v="Brazil"/>
    <x v="9"/>
    <n v="0"/>
  </r>
  <r>
    <s v="BASE"/>
    <s v="BaseLine"/>
    <m/>
    <m/>
    <m/>
    <m/>
    <x v="5"/>
    <x v="3"/>
    <s v="Brazil"/>
    <x v="9"/>
    <n v="0"/>
  </r>
  <r>
    <s v="BASE"/>
    <s v="BaseLine"/>
    <m/>
    <m/>
    <m/>
    <m/>
    <x v="6"/>
    <x v="0"/>
    <s v="Brazil"/>
    <x v="9"/>
    <n v="0"/>
  </r>
  <r>
    <s v="BASE"/>
    <s v="BaseLine"/>
    <m/>
    <m/>
    <m/>
    <m/>
    <x v="6"/>
    <x v="1"/>
    <s v="Brazil"/>
    <x v="9"/>
    <n v="0"/>
  </r>
  <r>
    <s v="BASE"/>
    <s v="BaseLine"/>
    <m/>
    <m/>
    <m/>
    <m/>
    <x v="6"/>
    <x v="2"/>
    <s v="Brazil"/>
    <x v="9"/>
    <n v="0"/>
  </r>
  <r>
    <s v="BASE"/>
    <s v="BaseLine"/>
    <m/>
    <m/>
    <m/>
    <m/>
    <x v="6"/>
    <x v="3"/>
    <s v="Brazil"/>
    <x v="9"/>
    <n v="0"/>
  </r>
  <r>
    <s v="BASE"/>
    <s v="BaseLine"/>
    <m/>
    <m/>
    <m/>
    <m/>
    <x v="7"/>
    <x v="0"/>
    <s v="Brazil"/>
    <x v="9"/>
    <n v="0"/>
  </r>
  <r>
    <s v="BASE"/>
    <s v="BaseLine"/>
    <m/>
    <m/>
    <m/>
    <m/>
    <x v="7"/>
    <x v="1"/>
    <s v="Brazil"/>
    <x v="9"/>
    <n v="0"/>
  </r>
  <r>
    <s v="BASE"/>
    <s v="BaseLine"/>
    <m/>
    <m/>
    <m/>
    <m/>
    <x v="7"/>
    <x v="2"/>
    <s v="Brazil"/>
    <x v="9"/>
    <n v="0"/>
  </r>
  <r>
    <s v="BASE"/>
    <s v="BaseLine"/>
    <m/>
    <m/>
    <m/>
    <m/>
    <x v="7"/>
    <x v="3"/>
    <s v="Brazil"/>
    <x v="9"/>
    <n v="0"/>
  </r>
  <r>
    <s v="BASE"/>
    <s v="BaseLine"/>
    <m/>
    <m/>
    <m/>
    <m/>
    <x v="8"/>
    <x v="0"/>
    <s v="Brazil"/>
    <x v="9"/>
    <n v="60.257495899467898"/>
  </r>
  <r>
    <s v="BASE"/>
    <s v="BaseLine"/>
    <m/>
    <m/>
    <m/>
    <m/>
    <x v="8"/>
    <x v="1"/>
    <s v="Brazil"/>
    <x v="9"/>
    <n v="0"/>
  </r>
  <r>
    <s v="BASE"/>
    <s v="BaseLine"/>
    <m/>
    <m/>
    <m/>
    <m/>
    <x v="8"/>
    <x v="2"/>
    <s v="Brazil"/>
    <x v="9"/>
    <n v="0"/>
  </r>
  <r>
    <s v="BASE"/>
    <s v="BaseLine"/>
    <m/>
    <m/>
    <m/>
    <m/>
    <x v="8"/>
    <x v="3"/>
    <s v="Brazil"/>
    <x v="9"/>
    <n v="0"/>
  </r>
  <r>
    <s v="INCREMENTAL"/>
    <s v="Media"/>
    <m/>
    <m/>
    <m/>
    <m/>
    <x v="9"/>
    <x v="0"/>
    <s v="Brazil"/>
    <x v="9"/>
    <n v="0"/>
  </r>
  <r>
    <s v="INCREMENTAL"/>
    <s v="Media"/>
    <m/>
    <m/>
    <m/>
    <m/>
    <x v="9"/>
    <x v="1"/>
    <s v="Brazil"/>
    <x v="9"/>
    <n v="0"/>
  </r>
  <r>
    <s v="INCREMENTAL"/>
    <s v="Media"/>
    <m/>
    <m/>
    <m/>
    <m/>
    <x v="9"/>
    <x v="2"/>
    <s v="Brazil"/>
    <x v="9"/>
    <n v="0"/>
  </r>
  <r>
    <s v="INCREMENTAL"/>
    <s v="Media"/>
    <m/>
    <m/>
    <m/>
    <m/>
    <x v="9"/>
    <x v="3"/>
    <s v="Brazil"/>
    <x v="9"/>
    <n v="0"/>
  </r>
  <r>
    <s v="BASE"/>
    <s v="Price"/>
    <m/>
    <m/>
    <m/>
    <m/>
    <x v="10"/>
    <x v="0"/>
    <s v="Brazil"/>
    <x v="9"/>
    <n v="-971.43026418831096"/>
  </r>
  <r>
    <s v="BASE"/>
    <s v="Price"/>
    <m/>
    <m/>
    <m/>
    <m/>
    <x v="10"/>
    <x v="1"/>
    <s v="Brazil"/>
    <x v="9"/>
    <n v="0"/>
  </r>
  <r>
    <s v="BASE"/>
    <s v="Price"/>
    <m/>
    <m/>
    <m/>
    <m/>
    <x v="10"/>
    <x v="2"/>
    <s v="Brazil"/>
    <x v="9"/>
    <n v="0"/>
  </r>
  <r>
    <s v="BASE"/>
    <s v="Price"/>
    <m/>
    <m/>
    <m/>
    <m/>
    <x v="10"/>
    <x v="3"/>
    <s v="Brazil"/>
    <x v="9"/>
    <n v="0"/>
  </r>
  <r>
    <s v="BASE"/>
    <s v="Price"/>
    <m/>
    <m/>
    <m/>
    <m/>
    <x v="11"/>
    <x v="0"/>
    <s v="Brazil"/>
    <x v="9"/>
    <n v="0"/>
  </r>
  <r>
    <s v="BASE"/>
    <s v="Price"/>
    <m/>
    <m/>
    <m/>
    <m/>
    <x v="11"/>
    <x v="1"/>
    <s v="Brazil"/>
    <x v="9"/>
    <n v="0"/>
  </r>
  <r>
    <s v="BASE"/>
    <s v="Price"/>
    <m/>
    <m/>
    <m/>
    <m/>
    <x v="11"/>
    <x v="2"/>
    <s v="Brazil"/>
    <x v="9"/>
    <n v="0"/>
  </r>
  <r>
    <s v="BASE"/>
    <s v="Price"/>
    <m/>
    <m/>
    <m/>
    <m/>
    <x v="11"/>
    <x v="3"/>
    <s v="Brazil"/>
    <x v="9"/>
    <n v="0"/>
  </r>
  <r>
    <s v="BASE"/>
    <s v="BaseLine"/>
    <m/>
    <m/>
    <m/>
    <m/>
    <x v="12"/>
    <x v="0"/>
    <s v="Brazil"/>
    <x v="9"/>
    <n v="407.59075727381003"/>
  </r>
  <r>
    <s v="BASE"/>
    <s v="BaseLine"/>
    <m/>
    <m/>
    <m/>
    <m/>
    <x v="12"/>
    <x v="1"/>
    <s v="Brazil"/>
    <x v="9"/>
    <n v="734.787427075643"/>
  </r>
  <r>
    <s v="BASE"/>
    <s v="BaseLine"/>
    <m/>
    <m/>
    <m/>
    <m/>
    <x v="12"/>
    <x v="2"/>
    <s v="Brazil"/>
    <x v="9"/>
    <n v="900.81200323097005"/>
  </r>
  <r>
    <s v="BASE"/>
    <s v="BaseLine"/>
    <m/>
    <m/>
    <m/>
    <m/>
    <x v="12"/>
    <x v="3"/>
    <s v="Brazil"/>
    <x v="9"/>
    <n v="23.858990596690099"/>
  </r>
  <r>
    <s v="INCREMENTAL"/>
    <s v="Media"/>
    <m/>
    <m/>
    <m/>
    <m/>
    <x v="13"/>
    <x v="0"/>
    <s v="Brazil"/>
    <x v="9"/>
    <n v="140.12679698883099"/>
  </r>
  <r>
    <s v="INCREMENTAL"/>
    <s v="Media"/>
    <m/>
    <m/>
    <m/>
    <m/>
    <x v="13"/>
    <x v="1"/>
    <s v="Brazil"/>
    <x v="9"/>
    <n v="173.58904897987401"/>
  </r>
  <r>
    <s v="INCREMENTAL"/>
    <s v="Media"/>
    <m/>
    <m/>
    <m/>
    <m/>
    <x v="13"/>
    <x v="2"/>
    <s v="Brazil"/>
    <x v="9"/>
    <n v="154.292412072834"/>
  </r>
  <r>
    <s v="INCREMENTAL"/>
    <s v="Media"/>
    <m/>
    <m/>
    <m/>
    <m/>
    <x v="13"/>
    <x v="3"/>
    <s v="Brazil"/>
    <x v="9"/>
    <n v="0"/>
  </r>
  <r>
    <s v="INCREMENTAL"/>
    <s v="Media"/>
    <m/>
    <m/>
    <m/>
    <m/>
    <x v="14"/>
    <x v="0"/>
    <s v="Brazil"/>
    <x v="9"/>
    <n v="0"/>
  </r>
  <r>
    <s v="INCREMENTAL"/>
    <s v="Media"/>
    <m/>
    <m/>
    <m/>
    <m/>
    <x v="14"/>
    <x v="1"/>
    <s v="Brazil"/>
    <x v="9"/>
    <n v="0"/>
  </r>
  <r>
    <s v="INCREMENTAL"/>
    <s v="Media"/>
    <m/>
    <m/>
    <m/>
    <m/>
    <x v="14"/>
    <x v="2"/>
    <s v="Brazil"/>
    <x v="9"/>
    <n v="0"/>
  </r>
  <r>
    <s v="INCREMENTAL"/>
    <s v="Media"/>
    <m/>
    <m/>
    <m/>
    <m/>
    <x v="14"/>
    <x v="3"/>
    <s v="Brazil"/>
    <x v="9"/>
    <n v="0"/>
  </r>
  <r>
    <s v="INCREMENTAL"/>
    <s v="Media"/>
    <m/>
    <m/>
    <m/>
    <m/>
    <x v="15"/>
    <x v="0"/>
    <s v="Brazil"/>
    <x v="9"/>
    <n v="4.6289696406663099"/>
  </r>
  <r>
    <s v="INCREMENTAL"/>
    <s v="Media"/>
    <m/>
    <m/>
    <m/>
    <m/>
    <x v="15"/>
    <x v="1"/>
    <s v="Brazil"/>
    <x v="9"/>
    <n v="4.28366544522786"/>
  </r>
  <r>
    <s v="INCREMENTAL"/>
    <s v="Media"/>
    <m/>
    <m/>
    <m/>
    <m/>
    <x v="15"/>
    <x v="2"/>
    <s v="Brazil"/>
    <x v="9"/>
    <n v="2.92224447227645"/>
  </r>
  <r>
    <s v="INCREMENTAL"/>
    <s v="Media"/>
    <m/>
    <m/>
    <m/>
    <m/>
    <x v="15"/>
    <x v="3"/>
    <s v="Brazil"/>
    <x v="9"/>
    <n v="0"/>
  </r>
  <r>
    <s v="INCREMENTAL"/>
    <s v="Media"/>
    <m/>
    <m/>
    <m/>
    <m/>
    <x v="16"/>
    <x v="0"/>
    <s v="Brazil"/>
    <x v="9"/>
    <n v="0"/>
  </r>
  <r>
    <s v="INCREMENTAL"/>
    <s v="Media"/>
    <m/>
    <m/>
    <m/>
    <m/>
    <x v="16"/>
    <x v="1"/>
    <s v="Brazil"/>
    <x v="9"/>
    <n v="0"/>
  </r>
  <r>
    <s v="INCREMENTAL"/>
    <s v="Media"/>
    <m/>
    <m/>
    <m/>
    <m/>
    <x v="16"/>
    <x v="2"/>
    <s v="Brazil"/>
    <x v="9"/>
    <n v="0"/>
  </r>
  <r>
    <s v="INCREMENTAL"/>
    <s v="Media"/>
    <m/>
    <m/>
    <m/>
    <m/>
    <x v="16"/>
    <x v="3"/>
    <s v="Brazil"/>
    <x v="9"/>
    <n v="0"/>
  </r>
  <r>
    <s v="INCREMENTAL"/>
    <s v="Media"/>
    <m/>
    <m/>
    <m/>
    <m/>
    <x v="17"/>
    <x v="0"/>
    <s v="Brazil"/>
    <x v="9"/>
    <n v="117.294257748349"/>
  </r>
  <r>
    <s v="INCREMENTAL"/>
    <s v="Media"/>
    <m/>
    <m/>
    <m/>
    <m/>
    <x v="17"/>
    <x v="1"/>
    <s v="Brazil"/>
    <x v="9"/>
    <n v="71.920201488737007"/>
  </r>
  <r>
    <s v="INCREMENTAL"/>
    <s v="Media"/>
    <m/>
    <m/>
    <m/>
    <m/>
    <x v="17"/>
    <x v="2"/>
    <s v="Brazil"/>
    <x v="9"/>
    <n v="72.183106505054198"/>
  </r>
  <r>
    <s v="INCREMENTAL"/>
    <s v="Media"/>
    <m/>
    <m/>
    <m/>
    <m/>
    <x v="17"/>
    <x v="3"/>
    <s v="Brazil"/>
    <x v="9"/>
    <n v="0"/>
  </r>
  <r>
    <s v="INCREMENTAL"/>
    <s v="Media"/>
    <m/>
    <m/>
    <m/>
    <m/>
    <x v="18"/>
    <x v="0"/>
    <s v="Brazil"/>
    <x v="9"/>
    <n v="0"/>
  </r>
  <r>
    <s v="INCREMENTAL"/>
    <s v="Media"/>
    <m/>
    <m/>
    <m/>
    <m/>
    <x v="18"/>
    <x v="1"/>
    <s v="Brazil"/>
    <x v="9"/>
    <n v="0"/>
  </r>
  <r>
    <s v="INCREMENTAL"/>
    <s v="Media"/>
    <m/>
    <m/>
    <m/>
    <m/>
    <x v="18"/>
    <x v="2"/>
    <s v="Brazil"/>
    <x v="9"/>
    <n v="0"/>
  </r>
  <r>
    <s v="INCREMENTAL"/>
    <s v="Media"/>
    <m/>
    <m/>
    <m/>
    <m/>
    <x v="18"/>
    <x v="3"/>
    <s v="Brazil"/>
    <x v="9"/>
    <n v="0"/>
  </r>
  <r>
    <s v="INCREMENTAL"/>
    <s v="Media"/>
    <m/>
    <m/>
    <m/>
    <m/>
    <x v="19"/>
    <x v="0"/>
    <s v="Brazil"/>
    <x v="9"/>
    <n v="30.047670493668399"/>
  </r>
  <r>
    <s v="INCREMENTAL"/>
    <s v="Media"/>
    <m/>
    <m/>
    <m/>
    <m/>
    <x v="19"/>
    <x v="1"/>
    <s v="Brazil"/>
    <x v="9"/>
    <n v="34.167924461745301"/>
  </r>
  <r>
    <s v="INCREMENTAL"/>
    <s v="Media"/>
    <m/>
    <m/>
    <m/>
    <m/>
    <x v="19"/>
    <x v="2"/>
    <s v="Brazil"/>
    <x v="9"/>
    <n v="32.219755271924399"/>
  </r>
  <r>
    <s v="INCREMENTAL"/>
    <s v="Media"/>
    <m/>
    <m/>
    <m/>
    <m/>
    <x v="19"/>
    <x v="3"/>
    <s v="Brazil"/>
    <x v="9"/>
    <n v="0"/>
  </r>
  <r>
    <s v="INCREMENTAL"/>
    <s v="Media"/>
    <m/>
    <m/>
    <m/>
    <m/>
    <x v="20"/>
    <x v="0"/>
    <s v="Brazil"/>
    <x v="9"/>
    <n v="0"/>
  </r>
  <r>
    <s v="INCREMENTAL"/>
    <s v="Media"/>
    <m/>
    <m/>
    <m/>
    <m/>
    <x v="20"/>
    <x v="1"/>
    <s v="Brazil"/>
    <x v="9"/>
    <n v="0"/>
  </r>
  <r>
    <s v="INCREMENTAL"/>
    <s v="Media"/>
    <m/>
    <m/>
    <m/>
    <m/>
    <x v="20"/>
    <x v="2"/>
    <s v="Brazil"/>
    <x v="9"/>
    <n v="0"/>
  </r>
  <r>
    <s v="INCREMENTAL"/>
    <s v="Media"/>
    <m/>
    <m/>
    <m/>
    <m/>
    <x v="20"/>
    <x v="3"/>
    <s v="Brazil"/>
    <x v="9"/>
    <n v="0"/>
  </r>
  <r>
    <s v="INCREMENTAL"/>
    <s v="Media"/>
    <m/>
    <m/>
    <m/>
    <m/>
    <x v="21"/>
    <x v="0"/>
    <s v="Brazil"/>
    <x v="9"/>
    <n v="70.745119220727005"/>
  </r>
  <r>
    <s v="INCREMENTAL"/>
    <s v="Media"/>
    <m/>
    <m/>
    <m/>
    <m/>
    <x v="21"/>
    <x v="1"/>
    <s v="Brazil"/>
    <x v="9"/>
    <n v="69.093529244616093"/>
  </r>
  <r>
    <s v="INCREMENTAL"/>
    <s v="Media"/>
    <m/>
    <m/>
    <m/>
    <m/>
    <x v="21"/>
    <x v="2"/>
    <s v="Brazil"/>
    <x v="9"/>
    <n v="65.542936525279401"/>
  </r>
  <r>
    <s v="INCREMENTAL"/>
    <s v="Media"/>
    <m/>
    <m/>
    <m/>
    <m/>
    <x v="21"/>
    <x v="3"/>
    <s v="Brazil"/>
    <x v="9"/>
    <n v="0"/>
  </r>
  <r>
    <s v="INCREMENTAL"/>
    <s v="Media"/>
    <m/>
    <m/>
    <m/>
    <m/>
    <x v="22"/>
    <x v="0"/>
    <s v="Brazil"/>
    <x v="9"/>
    <n v="0"/>
  </r>
  <r>
    <s v="INCREMENTAL"/>
    <s v="Media"/>
    <m/>
    <m/>
    <m/>
    <m/>
    <x v="22"/>
    <x v="1"/>
    <s v="Brazil"/>
    <x v="9"/>
    <n v="0"/>
  </r>
  <r>
    <s v="INCREMENTAL"/>
    <s v="Media"/>
    <m/>
    <m/>
    <m/>
    <m/>
    <x v="22"/>
    <x v="2"/>
    <s v="Brazil"/>
    <x v="9"/>
    <n v="0"/>
  </r>
  <r>
    <s v="INCREMENTAL"/>
    <s v="Media"/>
    <m/>
    <m/>
    <m/>
    <m/>
    <x v="22"/>
    <x v="3"/>
    <s v="Brazil"/>
    <x v="9"/>
    <n v="0"/>
  </r>
  <r>
    <s v="INCREMENTAL"/>
    <s v="Media"/>
    <m/>
    <m/>
    <m/>
    <m/>
    <x v="23"/>
    <x v="0"/>
    <s v="Brazil"/>
    <x v="9"/>
    <n v="0"/>
  </r>
  <r>
    <s v="INCREMENTAL"/>
    <s v="Media"/>
    <m/>
    <m/>
    <m/>
    <m/>
    <x v="23"/>
    <x v="1"/>
    <s v="Brazil"/>
    <x v="9"/>
    <n v="0"/>
  </r>
  <r>
    <s v="INCREMENTAL"/>
    <s v="Media"/>
    <m/>
    <m/>
    <m/>
    <m/>
    <x v="23"/>
    <x v="2"/>
    <s v="Brazil"/>
    <x v="9"/>
    <n v="0"/>
  </r>
  <r>
    <s v="INCREMENTAL"/>
    <s v="Media"/>
    <m/>
    <m/>
    <m/>
    <m/>
    <x v="23"/>
    <x v="3"/>
    <s v="Brazil"/>
    <x v="9"/>
    <n v="0"/>
  </r>
  <r>
    <s v="INCREMENTAL"/>
    <s v="Media"/>
    <m/>
    <m/>
    <m/>
    <m/>
    <x v="24"/>
    <x v="0"/>
    <s v="Brazil"/>
    <x v="9"/>
    <n v="0"/>
  </r>
  <r>
    <s v="INCREMENTAL"/>
    <s v="Media"/>
    <m/>
    <m/>
    <m/>
    <m/>
    <x v="24"/>
    <x v="1"/>
    <s v="Brazil"/>
    <x v="9"/>
    <n v="0"/>
  </r>
  <r>
    <s v="INCREMENTAL"/>
    <s v="Media"/>
    <m/>
    <m/>
    <m/>
    <m/>
    <x v="24"/>
    <x v="2"/>
    <s v="Brazil"/>
    <x v="9"/>
    <n v="0"/>
  </r>
  <r>
    <s v="INCREMENTAL"/>
    <s v="Media"/>
    <m/>
    <m/>
    <m/>
    <m/>
    <x v="24"/>
    <x v="3"/>
    <s v="Brazil"/>
    <x v="9"/>
    <n v="0"/>
  </r>
  <r>
    <s v="BASE"/>
    <s v="BaseLine"/>
    <m/>
    <m/>
    <m/>
    <m/>
    <x v="25"/>
    <x v="0"/>
    <s v="Brazil"/>
    <x v="9"/>
    <n v="0"/>
  </r>
  <r>
    <s v="BASE"/>
    <s v="BaseLine"/>
    <m/>
    <m/>
    <m/>
    <m/>
    <x v="25"/>
    <x v="1"/>
    <s v="Brazil"/>
    <x v="9"/>
    <n v="307.21478333005598"/>
  </r>
  <r>
    <s v="BASE"/>
    <s v="BaseLine"/>
    <m/>
    <m/>
    <m/>
    <m/>
    <x v="25"/>
    <x v="2"/>
    <s v="Brazil"/>
    <x v="9"/>
    <n v="0"/>
  </r>
  <r>
    <s v="BASE"/>
    <s v="BaseLine"/>
    <m/>
    <m/>
    <m/>
    <m/>
    <x v="25"/>
    <x v="3"/>
    <s v="Brazil"/>
    <x v="9"/>
    <n v="0"/>
  </r>
  <r>
    <s v="BASE"/>
    <s v="BaseLine"/>
    <m/>
    <m/>
    <m/>
    <m/>
    <x v="26"/>
    <x v="0"/>
    <s v="Brazil"/>
    <x v="9"/>
    <n v="0"/>
  </r>
  <r>
    <s v="BASE"/>
    <s v="BaseLine"/>
    <m/>
    <m/>
    <m/>
    <m/>
    <x v="26"/>
    <x v="1"/>
    <s v="Brazil"/>
    <x v="9"/>
    <n v="0"/>
  </r>
  <r>
    <s v="BASE"/>
    <s v="BaseLine"/>
    <m/>
    <m/>
    <m/>
    <m/>
    <x v="26"/>
    <x v="2"/>
    <s v="Brazil"/>
    <x v="9"/>
    <n v="0"/>
  </r>
  <r>
    <s v="BASE"/>
    <s v="BaseLine"/>
    <m/>
    <m/>
    <m/>
    <m/>
    <x v="26"/>
    <x v="3"/>
    <s v="Brazil"/>
    <x v="9"/>
    <n v="0"/>
  </r>
  <r>
    <s v="INCREMENTAL"/>
    <s v="Media"/>
    <m/>
    <m/>
    <m/>
    <m/>
    <x v="27"/>
    <x v="0"/>
    <s v="Brazil"/>
    <x v="9"/>
    <n v="0"/>
  </r>
  <r>
    <s v="INCREMENTAL"/>
    <s v="Media"/>
    <m/>
    <m/>
    <m/>
    <m/>
    <x v="27"/>
    <x v="1"/>
    <s v="Brazil"/>
    <x v="9"/>
    <n v="0"/>
  </r>
  <r>
    <s v="INCREMENTAL"/>
    <s v="Media"/>
    <m/>
    <m/>
    <m/>
    <m/>
    <x v="27"/>
    <x v="2"/>
    <s v="Brazil"/>
    <x v="9"/>
    <n v="0"/>
  </r>
  <r>
    <s v="INCREMENTAL"/>
    <s v="Media"/>
    <m/>
    <m/>
    <m/>
    <m/>
    <x v="27"/>
    <x v="3"/>
    <s v="Brazil"/>
    <x v="9"/>
    <n v="0"/>
  </r>
  <r>
    <s v="INCREMENTAL"/>
    <s v="Media"/>
    <m/>
    <m/>
    <m/>
    <m/>
    <x v="28"/>
    <x v="0"/>
    <s v="Brazil"/>
    <x v="9"/>
    <n v="0"/>
  </r>
  <r>
    <s v="INCREMENTAL"/>
    <s v="Media"/>
    <m/>
    <m/>
    <m/>
    <m/>
    <x v="28"/>
    <x v="1"/>
    <s v="Brazil"/>
    <x v="9"/>
    <n v="0"/>
  </r>
  <r>
    <s v="INCREMENTAL"/>
    <s v="Media"/>
    <m/>
    <m/>
    <m/>
    <m/>
    <x v="28"/>
    <x v="2"/>
    <s v="Brazil"/>
    <x v="9"/>
    <n v="0"/>
  </r>
  <r>
    <s v="INCREMENTAL"/>
    <s v="Media"/>
    <m/>
    <m/>
    <m/>
    <m/>
    <x v="28"/>
    <x v="3"/>
    <s v="Brazil"/>
    <x v="9"/>
    <n v="0"/>
  </r>
  <r>
    <s v="BASE"/>
    <s v="BaseLine"/>
    <m/>
    <m/>
    <m/>
    <m/>
    <x v="29"/>
    <x v="0"/>
    <s v="Brazil"/>
    <x v="9"/>
    <n v="0"/>
  </r>
  <r>
    <s v="BASE"/>
    <s v="BaseLine"/>
    <m/>
    <m/>
    <m/>
    <m/>
    <x v="29"/>
    <x v="1"/>
    <s v="Brazil"/>
    <x v="9"/>
    <n v="490.19736624577502"/>
  </r>
  <r>
    <s v="BASE"/>
    <s v="BaseLine"/>
    <m/>
    <m/>
    <m/>
    <m/>
    <x v="29"/>
    <x v="2"/>
    <s v="Brazil"/>
    <x v="9"/>
    <n v="0"/>
  </r>
  <r>
    <s v="BASE"/>
    <s v="BaseLine"/>
    <m/>
    <m/>
    <m/>
    <m/>
    <x v="29"/>
    <x v="3"/>
    <s v="Brazil"/>
    <x v="9"/>
    <n v="0"/>
  </r>
  <r>
    <s v="BASE"/>
    <s v="BaseLine"/>
    <m/>
    <m/>
    <m/>
    <m/>
    <x v="30"/>
    <x v="0"/>
    <s v="Brazil"/>
    <x v="9"/>
    <n v="0"/>
  </r>
  <r>
    <s v="BASE"/>
    <s v="BaseLine"/>
    <m/>
    <m/>
    <m/>
    <m/>
    <x v="30"/>
    <x v="1"/>
    <s v="Brazil"/>
    <x v="9"/>
    <n v="709.63048886485603"/>
  </r>
  <r>
    <s v="BASE"/>
    <s v="BaseLine"/>
    <m/>
    <m/>
    <m/>
    <m/>
    <x v="30"/>
    <x v="2"/>
    <s v="Brazil"/>
    <x v="9"/>
    <n v="0"/>
  </r>
  <r>
    <s v="BASE"/>
    <s v="BaseLine"/>
    <m/>
    <m/>
    <m/>
    <m/>
    <x v="30"/>
    <x v="3"/>
    <s v="Brazil"/>
    <x v="9"/>
    <n v="0"/>
  </r>
  <r>
    <s v="INCREMENTAL"/>
    <s v="Media"/>
    <m/>
    <m/>
    <m/>
    <m/>
    <x v="31"/>
    <x v="0"/>
    <s v="Brazil"/>
    <x v="9"/>
    <n v="0"/>
  </r>
  <r>
    <s v="INCREMENTAL"/>
    <s v="Media"/>
    <m/>
    <m/>
    <m/>
    <m/>
    <x v="31"/>
    <x v="1"/>
    <s v="Brazil"/>
    <x v="9"/>
    <n v="0"/>
  </r>
  <r>
    <s v="INCREMENTAL"/>
    <s v="Media"/>
    <m/>
    <m/>
    <m/>
    <m/>
    <x v="31"/>
    <x v="2"/>
    <s v="Brazil"/>
    <x v="9"/>
    <n v="0"/>
  </r>
  <r>
    <s v="INCREMENTAL"/>
    <s v="Media"/>
    <m/>
    <m/>
    <m/>
    <m/>
    <x v="31"/>
    <x v="3"/>
    <s v="Brazil"/>
    <x v="9"/>
    <n v="0"/>
  </r>
  <r>
    <m/>
    <m/>
    <m/>
    <m/>
    <m/>
    <m/>
    <x v="32"/>
    <x v="0"/>
    <s v="Brazil"/>
    <x v="9"/>
    <n v="1288.8368238743701"/>
  </r>
  <r>
    <m/>
    <m/>
    <m/>
    <m/>
    <m/>
    <m/>
    <x v="32"/>
    <x v="1"/>
    <s v="Brazil"/>
    <x v="9"/>
    <n v="943.82215052234096"/>
  </r>
  <r>
    <m/>
    <m/>
    <m/>
    <m/>
    <m/>
    <m/>
    <x v="32"/>
    <x v="2"/>
    <s v="Brazil"/>
    <x v="9"/>
    <n v="1761.1350863528301"/>
  </r>
  <r>
    <m/>
    <m/>
    <m/>
    <m/>
    <m/>
    <m/>
    <x v="32"/>
    <x v="3"/>
    <s v="Brazil"/>
    <x v="9"/>
    <n v="932.29799996955103"/>
  </r>
  <r>
    <s v="BASE"/>
    <s v="BaseLine"/>
    <m/>
    <m/>
    <m/>
    <m/>
    <x v="33"/>
    <x v="0"/>
    <s v="Brazil"/>
    <x v="9"/>
    <n v="11.9495859684924"/>
  </r>
  <r>
    <s v="BASE"/>
    <s v="BaseLine"/>
    <m/>
    <m/>
    <m/>
    <m/>
    <x v="33"/>
    <x v="1"/>
    <s v="Brazil"/>
    <x v="9"/>
    <n v="32.528306447727203"/>
  </r>
  <r>
    <s v="BASE"/>
    <s v="BaseLine"/>
    <m/>
    <m/>
    <m/>
    <m/>
    <x v="33"/>
    <x v="2"/>
    <s v="Brazil"/>
    <x v="9"/>
    <n v="16.2394877174901"/>
  </r>
  <r>
    <s v="BASE"/>
    <s v="BaseLine"/>
    <m/>
    <m/>
    <m/>
    <m/>
    <x v="33"/>
    <x v="3"/>
    <s v="Brazil"/>
    <x v="9"/>
    <n v="10.1429892623757"/>
  </r>
  <r>
    <s v="BASE"/>
    <s v="BaseLine"/>
    <m/>
    <m/>
    <m/>
    <m/>
    <x v="34"/>
    <x v="0"/>
    <s v="Brazil"/>
    <x v="9"/>
    <n v="0"/>
  </r>
  <r>
    <s v="BASE"/>
    <s v="BaseLine"/>
    <m/>
    <m/>
    <m/>
    <m/>
    <x v="34"/>
    <x v="1"/>
    <s v="Brazil"/>
    <x v="9"/>
    <n v="0"/>
  </r>
  <r>
    <s v="BASE"/>
    <s v="BaseLine"/>
    <m/>
    <m/>
    <m/>
    <m/>
    <x v="34"/>
    <x v="2"/>
    <s v="Brazil"/>
    <x v="9"/>
    <n v="0"/>
  </r>
  <r>
    <s v="BASE"/>
    <s v="BaseLine"/>
    <m/>
    <m/>
    <m/>
    <m/>
    <x v="34"/>
    <x v="3"/>
    <s v="Brazil"/>
    <x v="9"/>
    <n v="0"/>
  </r>
  <r>
    <s v="BASE"/>
    <s v="BaseLine"/>
    <s v="NY"/>
    <m/>
    <m/>
    <m/>
    <x v="35"/>
    <x v="0"/>
    <s v="Brazil"/>
    <x v="9"/>
    <n v="0"/>
  </r>
  <r>
    <s v="BASE"/>
    <s v="BaseLine"/>
    <s v="NY"/>
    <m/>
    <m/>
    <m/>
    <x v="35"/>
    <x v="1"/>
    <s v="Brazil"/>
    <x v="9"/>
    <n v="0"/>
  </r>
  <r>
    <s v="BASE"/>
    <s v="BaseLine"/>
    <s v="NY"/>
    <m/>
    <m/>
    <m/>
    <x v="35"/>
    <x v="2"/>
    <s v="Brazil"/>
    <x v="9"/>
    <n v="0"/>
  </r>
  <r>
    <s v="BASE"/>
    <s v="BaseLine"/>
    <s v="NY"/>
    <m/>
    <m/>
    <m/>
    <x v="35"/>
    <x v="3"/>
    <s v="Brazil"/>
    <x v="9"/>
    <n v="0"/>
  </r>
  <r>
    <s v="BASE"/>
    <s v="BaseLine"/>
    <s v="PL_Dummy"/>
    <m/>
    <m/>
    <m/>
    <x v="36"/>
    <x v="0"/>
    <s v="Brazil"/>
    <x v="9"/>
    <n v="0"/>
  </r>
  <r>
    <s v="BASE"/>
    <s v="BaseLine"/>
    <s v="PL_Dummy"/>
    <m/>
    <m/>
    <m/>
    <x v="36"/>
    <x v="1"/>
    <s v="Brazil"/>
    <x v="9"/>
    <n v="0"/>
  </r>
  <r>
    <s v="BASE"/>
    <s v="BaseLine"/>
    <s v="PL_Dummy"/>
    <m/>
    <m/>
    <m/>
    <x v="36"/>
    <x v="2"/>
    <s v="Brazil"/>
    <x v="9"/>
    <n v="0"/>
  </r>
  <r>
    <s v="BASE"/>
    <s v="BaseLine"/>
    <s v="PL_Dummy"/>
    <m/>
    <m/>
    <m/>
    <x v="36"/>
    <x v="3"/>
    <s v="Brazil"/>
    <x v="9"/>
    <n v="0"/>
  </r>
  <r>
    <s v="BASE"/>
    <s v="BaseLine"/>
    <s v="PL_Dummy"/>
    <m/>
    <m/>
    <m/>
    <x v="37"/>
    <x v="0"/>
    <s v="Brazil"/>
    <x v="9"/>
    <n v="0"/>
  </r>
  <r>
    <s v="BASE"/>
    <s v="BaseLine"/>
    <s v="PL_Dummy"/>
    <m/>
    <m/>
    <m/>
    <x v="37"/>
    <x v="1"/>
    <s v="Brazil"/>
    <x v="9"/>
    <n v="0"/>
  </r>
  <r>
    <s v="BASE"/>
    <s v="BaseLine"/>
    <s v="PL_Dummy"/>
    <m/>
    <m/>
    <m/>
    <x v="37"/>
    <x v="2"/>
    <s v="Brazil"/>
    <x v="9"/>
    <n v="0"/>
  </r>
  <r>
    <s v="BASE"/>
    <s v="BaseLine"/>
    <s v="PL_Dummy"/>
    <m/>
    <m/>
    <m/>
    <x v="37"/>
    <x v="3"/>
    <s v="Brazil"/>
    <x v="9"/>
    <n v="0"/>
  </r>
  <r>
    <s v="BASE"/>
    <s v="BaseLine"/>
    <m/>
    <m/>
    <m/>
    <m/>
    <x v="38"/>
    <x v="0"/>
    <s v="Brazil"/>
    <x v="9"/>
    <n v="0"/>
  </r>
  <r>
    <s v="BASE"/>
    <s v="BaseLine"/>
    <m/>
    <m/>
    <m/>
    <m/>
    <x v="38"/>
    <x v="1"/>
    <s v="Brazil"/>
    <x v="9"/>
    <n v="0"/>
  </r>
  <r>
    <s v="BASE"/>
    <s v="BaseLine"/>
    <m/>
    <m/>
    <m/>
    <m/>
    <x v="38"/>
    <x v="2"/>
    <s v="Brazil"/>
    <x v="9"/>
    <n v="0"/>
  </r>
  <r>
    <s v="BASE"/>
    <s v="BaseLine"/>
    <m/>
    <m/>
    <m/>
    <m/>
    <x v="38"/>
    <x v="3"/>
    <s v="Brazil"/>
    <x v="9"/>
    <n v="0"/>
  </r>
  <r>
    <s v="BASE"/>
    <s v="BaseLine"/>
    <m/>
    <m/>
    <m/>
    <m/>
    <x v="39"/>
    <x v="0"/>
    <s v="Brazil"/>
    <x v="9"/>
    <n v="0"/>
  </r>
  <r>
    <s v="BASE"/>
    <s v="BaseLine"/>
    <m/>
    <m/>
    <m/>
    <m/>
    <x v="39"/>
    <x v="1"/>
    <s v="Brazil"/>
    <x v="9"/>
    <n v="0"/>
  </r>
  <r>
    <s v="BASE"/>
    <s v="BaseLine"/>
    <m/>
    <m/>
    <m/>
    <m/>
    <x v="39"/>
    <x v="2"/>
    <s v="Brazil"/>
    <x v="9"/>
    <n v="0"/>
  </r>
  <r>
    <s v="BASE"/>
    <s v="BaseLine"/>
    <m/>
    <m/>
    <m/>
    <m/>
    <x v="39"/>
    <x v="3"/>
    <s v="Brazil"/>
    <x v="9"/>
    <n v="0"/>
  </r>
  <r>
    <s v="BASE"/>
    <s v="BaseLine"/>
    <s v="PL_Dummy"/>
    <m/>
    <m/>
    <m/>
    <x v="40"/>
    <x v="0"/>
    <s v="Brazil"/>
    <x v="9"/>
    <n v="0"/>
  </r>
  <r>
    <s v="BASE"/>
    <s v="BaseLine"/>
    <s v="PL_Dummy"/>
    <m/>
    <m/>
    <m/>
    <x v="40"/>
    <x v="1"/>
    <s v="Brazil"/>
    <x v="9"/>
    <n v="0"/>
  </r>
  <r>
    <s v="BASE"/>
    <s v="BaseLine"/>
    <s v="PL_Dummy"/>
    <m/>
    <m/>
    <m/>
    <x v="40"/>
    <x v="2"/>
    <s v="Brazil"/>
    <x v="9"/>
    <n v="0"/>
  </r>
  <r>
    <s v="BASE"/>
    <s v="BaseLine"/>
    <s v="PL_Dummy"/>
    <m/>
    <m/>
    <m/>
    <x v="40"/>
    <x v="3"/>
    <s v="Brazil"/>
    <x v="9"/>
    <n v="0"/>
  </r>
  <r>
    <s v="BASE"/>
    <s v="BaseLine"/>
    <m/>
    <m/>
    <m/>
    <m/>
    <x v="41"/>
    <x v="0"/>
    <s v="Brazil"/>
    <x v="9"/>
    <n v="0"/>
  </r>
  <r>
    <s v="BASE"/>
    <s v="BaseLine"/>
    <m/>
    <m/>
    <m/>
    <m/>
    <x v="41"/>
    <x v="1"/>
    <s v="Brazil"/>
    <x v="9"/>
    <n v="0"/>
  </r>
  <r>
    <s v="BASE"/>
    <s v="BaseLine"/>
    <m/>
    <m/>
    <m/>
    <m/>
    <x v="41"/>
    <x v="2"/>
    <s v="Brazil"/>
    <x v="9"/>
    <n v="4283.7407124543397"/>
  </r>
  <r>
    <s v="BASE"/>
    <s v="BaseLine"/>
    <m/>
    <m/>
    <m/>
    <m/>
    <x v="41"/>
    <x v="3"/>
    <s v="Brazil"/>
    <x v="9"/>
    <n v="0"/>
  </r>
  <r>
    <s v="BASE"/>
    <s v="BaseLine"/>
    <m/>
    <m/>
    <m/>
    <m/>
    <x v="42"/>
    <x v="0"/>
    <s v="Brazil"/>
    <x v="9"/>
    <n v="0"/>
  </r>
  <r>
    <s v="BASE"/>
    <s v="BaseLine"/>
    <m/>
    <m/>
    <m/>
    <m/>
    <x v="42"/>
    <x v="1"/>
    <s v="Brazil"/>
    <x v="9"/>
    <n v="0"/>
  </r>
  <r>
    <s v="BASE"/>
    <s v="BaseLine"/>
    <m/>
    <m/>
    <m/>
    <m/>
    <x v="42"/>
    <x v="2"/>
    <s v="Brazil"/>
    <x v="9"/>
    <n v="3348.74106375676"/>
  </r>
  <r>
    <s v="BASE"/>
    <s v="BaseLine"/>
    <m/>
    <m/>
    <m/>
    <m/>
    <x v="42"/>
    <x v="3"/>
    <s v="Brazil"/>
    <x v="9"/>
    <n v="0"/>
  </r>
  <r>
    <s v="BASE"/>
    <s v="BaseLine"/>
    <m/>
    <m/>
    <m/>
    <m/>
    <x v="43"/>
    <x v="0"/>
    <s v="Brazil"/>
    <x v="9"/>
    <n v="0"/>
  </r>
  <r>
    <s v="BASE"/>
    <s v="BaseLine"/>
    <m/>
    <m/>
    <m/>
    <m/>
    <x v="43"/>
    <x v="1"/>
    <s v="Brazil"/>
    <x v="9"/>
    <n v="0"/>
  </r>
  <r>
    <s v="BASE"/>
    <s v="BaseLine"/>
    <m/>
    <m/>
    <m/>
    <m/>
    <x v="43"/>
    <x v="2"/>
    <s v="Brazil"/>
    <x v="9"/>
    <n v="0"/>
  </r>
  <r>
    <s v="BASE"/>
    <s v="BaseLine"/>
    <m/>
    <m/>
    <m/>
    <m/>
    <x v="43"/>
    <x v="3"/>
    <s v="Brazil"/>
    <x v="9"/>
    <n v="0"/>
  </r>
  <r>
    <s v="INCREMENTAL"/>
    <s v="Media"/>
    <m/>
    <m/>
    <m/>
    <m/>
    <x v="44"/>
    <x v="0"/>
    <s v="Brazil"/>
    <x v="9"/>
    <n v="0"/>
  </r>
  <r>
    <s v="INCREMENTAL"/>
    <s v="Media"/>
    <m/>
    <m/>
    <m/>
    <m/>
    <x v="44"/>
    <x v="1"/>
    <s v="Brazil"/>
    <x v="9"/>
    <n v="0"/>
  </r>
  <r>
    <s v="INCREMENTAL"/>
    <s v="Media"/>
    <m/>
    <m/>
    <m/>
    <m/>
    <x v="44"/>
    <x v="2"/>
    <s v="Brazil"/>
    <x v="9"/>
    <n v="0"/>
  </r>
  <r>
    <s v="INCREMENTAL"/>
    <s v="Media"/>
    <m/>
    <m/>
    <m/>
    <m/>
    <x v="44"/>
    <x v="3"/>
    <s v="Brazil"/>
    <x v="9"/>
    <n v="0"/>
  </r>
  <r>
    <s v="INCREMENTAL"/>
    <s v="Media"/>
    <m/>
    <m/>
    <m/>
    <m/>
    <x v="45"/>
    <x v="0"/>
    <s v="Brazil"/>
    <x v="9"/>
    <n v="0"/>
  </r>
  <r>
    <s v="INCREMENTAL"/>
    <s v="Media"/>
    <m/>
    <m/>
    <m/>
    <m/>
    <x v="45"/>
    <x v="1"/>
    <s v="Brazil"/>
    <x v="9"/>
    <n v="0"/>
  </r>
  <r>
    <s v="INCREMENTAL"/>
    <s v="Media"/>
    <m/>
    <m/>
    <m/>
    <m/>
    <x v="45"/>
    <x v="2"/>
    <s v="Brazil"/>
    <x v="9"/>
    <n v="0"/>
  </r>
  <r>
    <s v="INCREMENTAL"/>
    <s v="Media"/>
    <m/>
    <m/>
    <m/>
    <m/>
    <x v="45"/>
    <x v="3"/>
    <s v="Brazil"/>
    <x v="9"/>
    <n v="0"/>
  </r>
  <r>
    <s v="BASE"/>
    <s v="BaseLine"/>
    <m/>
    <m/>
    <m/>
    <m/>
    <x v="46"/>
    <x v="0"/>
    <s v="Brazil"/>
    <x v="9"/>
    <n v="0"/>
  </r>
  <r>
    <s v="BASE"/>
    <s v="BaseLine"/>
    <m/>
    <m/>
    <m/>
    <m/>
    <x v="46"/>
    <x v="1"/>
    <s v="Brazil"/>
    <x v="9"/>
    <n v="0"/>
  </r>
  <r>
    <s v="BASE"/>
    <s v="BaseLine"/>
    <m/>
    <m/>
    <m/>
    <m/>
    <x v="46"/>
    <x v="2"/>
    <s v="Brazil"/>
    <x v="9"/>
    <n v="0"/>
  </r>
  <r>
    <s v="BASE"/>
    <s v="BaseLine"/>
    <m/>
    <m/>
    <m/>
    <m/>
    <x v="46"/>
    <x v="3"/>
    <s v="Brazil"/>
    <x v="9"/>
    <n v="0"/>
  </r>
  <r>
    <s v="INCREMENTAL"/>
    <s v="Media"/>
    <m/>
    <m/>
    <m/>
    <m/>
    <x v="47"/>
    <x v="0"/>
    <s v="Brazil"/>
    <x v="9"/>
    <n v="0"/>
  </r>
  <r>
    <s v="INCREMENTAL"/>
    <s v="Media"/>
    <m/>
    <m/>
    <m/>
    <m/>
    <x v="47"/>
    <x v="1"/>
    <s v="Brazil"/>
    <x v="9"/>
    <n v="0"/>
  </r>
  <r>
    <s v="INCREMENTAL"/>
    <s v="Media"/>
    <m/>
    <m/>
    <m/>
    <m/>
    <x v="47"/>
    <x v="2"/>
    <s v="Brazil"/>
    <x v="9"/>
    <n v="0"/>
  </r>
  <r>
    <s v="INCREMENTAL"/>
    <s v="Media"/>
    <m/>
    <m/>
    <m/>
    <m/>
    <x v="47"/>
    <x v="3"/>
    <s v="Brazil"/>
    <x v="9"/>
    <n v="0"/>
  </r>
  <r>
    <s v="INCREMENTAL"/>
    <s v="Media"/>
    <m/>
    <m/>
    <m/>
    <m/>
    <x v="48"/>
    <x v="0"/>
    <s v="Brazil"/>
    <x v="9"/>
    <n v="0"/>
  </r>
  <r>
    <s v="INCREMENTAL"/>
    <s v="Media"/>
    <m/>
    <m/>
    <m/>
    <m/>
    <x v="48"/>
    <x v="1"/>
    <s v="Brazil"/>
    <x v="9"/>
    <n v="0"/>
  </r>
  <r>
    <s v="INCREMENTAL"/>
    <s v="Media"/>
    <m/>
    <m/>
    <m/>
    <m/>
    <x v="48"/>
    <x v="2"/>
    <s v="Brazil"/>
    <x v="9"/>
    <n v="0"/>
  </r>
  <r>
    <s v="INCREMENTAL"/>
    <s v="Media"/>
    <m/>
    <m/>
    <m/>
    <m/>
    <x v="48"/>
    <x v="3"/>
    <s v="Brazil"/>
    <x v="9"/>
    <n v="0"/>
  </r>
  <r>
    <s v="INCREMENTAL"/>
    <s v="Media"/>
    <m/>
    <m/>
    <m/>
    <m/>
    <x v="49"/>
    <x v="0"/>
    <s v="Brazil"/>
    <x v="9"/>
    <n v="0"/>
  </r>
  <r>
    <s v="INCREMENTAL"/>
    <s v="Media"/>
    <m/>
    <m/>
    <m/>
    <m/>
    <x v="49"/>
    <x v="1"/>
    <s v="Brazil"/>
    <x v="9"/>
    <n v="0"/>
  </r>
  <r>
    <s v="INCREMENTAL"/>
    <s v="Media"/>
    <m/>
    <m/>
    <m/>
    <m/>
    <x v="49"/>
    <x v="2"/>
    <s v="Brazil"/>
    <x v="9"/>
    <n v="0"/>
  </r>
  <r>
    <s v="INCREMENTAL"/>
    <s v="Media"/>
    <m/>
    <m/>
    <m/>
    <m/>
    <x v="49"/>
    <x v="3"/>
    <s v="Brazil"/>
    <x v="9"/>
    <n v="0"/>
  </r>
  <r>
    <s v="BASE"/>
    <s v="BaseLine"/>
    <m/>
    <m/>
    <m/>
    <m/>
    <x v="50"/>
    <x v="0"/>
    <s v="Brazil"/>
    <x v="9"/>
    <n v="0"/>
  </r>
  <r>
    <s v="BASE"/>
    <s v="BaseLine"/>
    <m/>
    <m/>
    <m/>
    <m/>
    <x v="50"/>
    <x v="1"/>
    <s v="Brazil"/>
    <x v="9"/>
    <n v="0"/>
  </r>
  <r>
    <s v="BASE"/>
    <s v="BaseLine"/>
    <m/>
    <m/>
    <m/>
    <m/>
    <x v="50"/>
    <x v="2"/>
    <s v="Brazil"/>
    <x v="9"/>
    <n v="0"/>
  </r>
  <r>
    <s v="BASE"/>
    <s v="BaseLine"/>
    <m/>
    <m/>
    <m/>
    <m/>
    <x v="50"/>
    <x v="3"/>
    <s v="Brazil"/>
    <x v="9"/>
    <n v="0"/>
  </r>
  <r>
    <s v="BASE"/>
    <s v="BaseLine"/>
    <m/>
    <m/>
    <m/>
    <m/>
    <x v="51"/>
    <x v="0"/>
    <s v="Brazil"/>
    <x v="9"/>
    <n v="0"/>
  </r>
  <r>
    <s v="BASE"/>
    <s v="BaseLine"/>
    <m/>
    <m/>
    <m/>
    <m/>
    <x v="51"/>
    <x v="1"/>
    <s v="Brazil"/>
    <x v="9"/>
    <n v="0"/>
  </r>
  <r>
    <s v="BASE"/>
    <s v="BaseLine"/>
    <m/>
    <m/>
    <m/>
    <m/>
    <x v="51"/>
    <x v="2"/>
    <s v="Brazil"/>
    <x v="9"/>
    <n v="0"/>
  </r>
  <r>
    <s v="BASE"/>
    <s v="BaseLine"/>
    <m/>
    <m/>
    <m/>
    <m/>
    <x v="51"/>
    <x v="3"/>
    <s v="Brazil"/>
    <x v="9"/>
    <n v="0"/>
  </r>
  <r>
    <s v="INCREMENTAL"/>
    <s v="Media"/>
    <m/>
    <m/>
    <m/>
    <m/>
    <x v="52"/>
    <x v="0"/>
    <s v="Brazil"/>
    <x v="9"/>
    <n v="0"/>
  </r>
  <r>
    <s v="INCREMENTAL"/>
    <s v="Media"/>
    <m/>
    <m/>
    <m/>
    <m/>
    <x v="52"/>
    <x v="1"/>
    <s v="Brazil"/>
    <x v="9"/>
    <n v="0"/>
  </r>
  <r>
    <s v="INCREMENTAL"/>
    <s v="Media"/>
    <m/>
    <m/>
    <m/>
    <m/>
    <x v="52"/>
    <x v="2"/>
    <s v="Brazil"/>
    <x v="9"/>
    <n v="0"/>
  </r>
  <r>
    <s v="INCREMENTAL"/>
    <s v="Media"/>
    <m/>
    <m/>
    <m/>
    <m/>
    <x v="52"/>
    <x v="3"/>
    <s v="Brazil"/>
    <x v="9"/>
    <n v="0"/>
  </r>
  <r>
    <s v="BASE"/>
    <s v="BaseLine"/>
    <m/>
    <m/>
    <m/>
    <m/>
    <x v="53"/>
    <x v="0"/>
    <s v="Brazil"/>
    <x v="9"/>
    <n v="-227.15446232385401"/>
  </r>
  <r>
    <s v="BASE"/>
    <s v="BaseLine"/>
    <m/>
    <m/>
    <m/>
    <m/>
    <x v="53"/>
    <x v="1"/>
    <s v="Brazil"/>
    <x v="9"/>
    <n v="-166.34643669379199"/>
  </r>
  <r>
    <s v="BASE"/>
    <s v="BaseLine"/>
    <m/>
    <m/>
    <m/>
    <m/>
    <x v="53"/>
    <x v="2"/>
    <s v="Brazil"/>
    <x v="9"/>
    <n v="-310.39592150817202"/>
  </r>
  <r>
    <s v="BASE"/>
    <s v="BaseLine"/>
    <m/>
    <m/>
    <m/>
    <m/>
    <x v="53"/>
    <x v="3"/>
    <s v="Brazil"/>
    <x v="9"/>
    <n v="-164.31533223272601"/>
  </r>
  <r>
    <s v="BASE"/>
    <s v="BaseLine"/>
    <m/>
    <m/>
    <m/>
    <m/>
    <x v="54"/>
    <x v="0"/>
    <s v="Brazil"/>
    <x v="9"/>
    <n v="-440.124820047529"/>
  </r>
  <r>
    <s v="BASE"/>
    <s v="BaseLine"/>
    <m/>
    <m/>
    <m/>
    <m/>
    <x v="54"/>
    <x v="1"/>
    <s v="Brazil"/>
    <x v="9"/>
    <n v="-2196.8361771451"/>
  </r>
  <r>
    <s v="BASE"/>
    <s v="BaseLine"/>
    <m/>
    <m/>
    <m/>
    <m/>
    <x v="54"/>
    <x v="2"/>
    <s v="Brazil"/>
    <x v="9"/>
    <n v="-2384.28966420202"/>
  </r>
  <r>
    <s v="BASE"/>
    <s v="BaseLine"/>
    <m/>
    <m/>
    <m/>
    <m/>
    <x v="54"/>
    <x v="3"/>
    <s v="Brazil"/>
    <x v="9"/>
    <n v="-425.02447811205701"/>
  </r>
  <r>
    <s v="INCREMENTAL"/>
    <s v="Media"/>
    <m/>
    <m/>
    <m/>
    <m/>
    <x v="0"/>
    <x v="0"/>
    <s v="Brazil"/>
    <x v="10"/>
    <n v="0"/>
  </r>
  <r>
    <s v="INCREMENTAL"/>
    <s v="Media"/>
    <m/>
    <m/>
    <m/>
    <m/>
    <x v="0"/>
    <x v="1"/>
    <s v="Brazil"/>
    <x v="10"/>
    <n v="0"/>
  </r>
  <r>
    <s v="INCREMENTAL"/>
    <s v="Media"/>
    <m/>
    <m/>
    <m/>
    <m/>
    <x v="0"/>
    <x v="2"/>
    <s v="Brazil"/>
    <x v="10"/>
    <n v="0"/>
  </r>
  <r>
    <s v="INCREMENTAL"/>
    <s v="Media"/>
    <m/>
    <m/>
    <m/>
    <m/>
    <x v="0"/>
    <x v="3"/>
    <s v="Brazil"/>
    <x v="10"/>
    <n v="0"/>
  </r>
  <r>
    <s v="INCREMENTAL"/>
    <s v="Media"/>
    <m/>
    <m/>
    <m/>
    <m/>
    <x v="1"/>
    <x v="0"/>
    <s v="Brazil"/>
    <x v="10"/>
    <n v="0"/>
  </r>
  <r>
    <s v="INCREMENTAL"/>
    <s v="Media"/>
    <m/>
    <m/>
    <m/>
    <m/>
    <x v="1"/>
    <x v="1"/>
    <s v="Brazil"/>
    <x v="10"/>
    <n v="0"/>
  </r>
  <r>
    <s v="INCREMENTAL"/>
    <s v="Media"/>
    <m/>
    <m/>
    <m/>
    <m/>
    <x v="1"/>
    <x v="2"/>
    <s v="Brazil"/>
    <x v="10"/>
    <n v="0"/>
  </r>
  <r>
    <s v="INCREMENTAL"/>
    <s v="Media"/>
    <m/>
    <m/>
    <m/>
    <m/>
    <x v="1"/>
    <x v="3"/>
    <s v="Brazil"/>
    <x v="10"/>
    <n v="0"/>
  </r>
  <r>
    <s v="INCREMENTAL"/>
    <s v="Media"/>
    <m/>
    <m/>
    <m/>
    <m/>
    <x v="2"/>
    <x v="0"/>
    <s v="Brazil"/>
    <x v="10"/>
    <n v="0"/>
  </r>
  <r>
    <s v="INCREMENTAL"/>
    <s v="Media"/>
    <m/>
    <m/>
    <m/>
    <m/>
    <x v="2"/>
    <x v="1"/>
    <s v="Brazil"/>
    <x v="10"/>
    <n v="0"/>
  </r>
  <r>
    <s v="INCREMENTAL"/>
    <s v="Media"/>
    <m/>
    <m/>
    <m/>
    <m/>
    <x v="2"/>
    <x v="2"/>
    <s v="Brazil"/>
    <x v="10"/>
    <n v="0"/>
  </r>
  <r>
    <s v="INCREMENTAL"/>
    <s v="Media"/>
    <m/>
    <m/>
    <m/>
    <m/>
    <x v="2"/>
    <x v="3"/>
    <s v="Brazil"/>
    <x v="10"/>
    <n v="0"/>
  </r>
  <r>
    <s v="BASE"/>
    <s v="BaseLine"/>
    <m/>
    <m/>
    <m/>
    <m/>
    <x v="3"/>
    <x v="0"/>
    <s v="Brazil"/>
    <x v="10"/>
    <n v="0"/>
  </r>
  <r>
    <s v="BASE"/>
    <s v="BaseLine"/>
    <m/>
    <m/>
    <m/>
    <m/>
    <x v="3"/>
    <x v="1"/>
    <s v="Brazil"/>
    <x v="10"/>
    <n v="0"/>
  </r>
  <r>
    <s v="BASE"/>
    <s v="BaseLine"/>
    <m/>
    <m/>
    <m/>
    <m/>
    <x v="3"/>
    <x v="2"/>
    <s v="Brazil"/>
    <x v="10"/>
    <n v="0"/>
  </r>
  <r>
    <s v="BASE"/>
    <s v="BaseLine"/>
    <m/>
    <m/>
    <m/>
    <m/>
    <x v="3"/>
    <x v="3"/>
    <s v="Brazil"/>
    <x v="10"/>
    <n v="0"/>
  </r>
  <r>
    <s v="BASE"/>
    <s v="BaseLine"/>
    <m/>
    <m/>
    <m/>
    <m/>
    <x v="4"/>
    <x v="0"/>
    <s v="Brazil"/>
    <x v="10"/>
    <n v="0"/>
  </r>
  <r>
    <s v="BASE"/>
    <s v="BaseLine"/>
    <m/>
    <m/>
    <m/>
    <m/>
    <x v="4"/>
    <x v="1"/>
    <s v="Brazil"/>
    <x v="10"/>
    <n v="0"/>
  </r>
  <r>
    <s v="BASE"/>
    <s v="BaseLine"/>
    <m/>
    <m/>
    <m/>
    <m/>
    <x v="4"/>
    <x v="2"/>
    <s v="Brazil"/>
    <x v="10"/>
    <n v="0"/>
  </r>
  <r>
    <s v="BASE"/>
    <s v="BaseLine"/>
    <m/>
    <m/>
    <m/>
    <m/>
    <x v="4"/>
    <x v="3"/>
    <s v="Brazil"/>
    <x v="10"/>
    <n v="0"/>
  </r>
  <r>
    <s v="BASE"/>
    <s v="BaseLine"/>
    <m/>
    <m/>
    <m/>
    <m/>
    <x v="5"/>
    <x v="0"/>
    <s v="Brazil"/>
    <x v="10"/>
    <n v="0"/>
  </r>
  <r>
    <s v="BASE"/>
    <s v="BaseLine"/>
    <m/>
    <m/>
    <m/>
    <m/>
    <x v="5"/>
    <x v="1"/>
    <s v="Brazil"/>
    <x v="10"/>
    <n v="0"/>
  </r>
  <r>
    <s v="BASE"/>
    <s v="BaseLine"/>
    <m/>
    <m/>
    <m/>
    <m/>
    <x v="5"/>
    <x v="2"/>
    <s v="Brazil"/>
    <x v="10"/>
    <n v="0"/>
  </r>
  <r>
    <s v="BASE"/>
    <s v="BaseLine"/>
    <m/>
    <m/>
    <m/>
    <m/>
    <x v="5"/>
    <x v="3"/>
    <s v="Brazil"/>
    <x v="10"/>
    <n v="0"/>
  </r>
  <r>
    <s v="BASE"/>
    <s v="BaseLine"/>
    <m/>
    <m/>
    <m/>
    <m/>
    <x v="6"/>
    <x v="0"/>
    <s v="Brazil"/>
    <x v="10"/>
    <n v="0"/>
  </r>
  <r>
    <s v="BASE"/>
    <s v="BaseLine"/>
    <m/>
    <m/>
    <m/>
    <m/>
    <x v="6"/>
    <x v="1"/>
    <s v="Brazil"/>
    <x v="10"/>
    <n v="0"/>
  </r>
  <r>
    <s v="BASE"/>
    <s v="BaseLine"/>
    <m/>
    <m/>
    <m/>
    <m/>
    <x v="6"/>
    <x v="2"/>
    <s v="Brazil"/>
    <x v="10"/>
    <n v="0"/>
  </r>
  <r>
    <s v="BASE"/>
    <s v="BaseLine"/>
    <m/>
    <m/>
    <m/>
    <m/>
    <x v="6"/>
    <x v="3"/>
    <s v="Brazil"/>
    <x v="10"/>
    <n v="0"/>
  </r>
  <r>
    <s v="BASE"/>
    <s v="BaseLine"/>
    <m/>
    <m/>
    <m/>
    <m/>
    <x v="7"/>
    <x v="0"/>
    <s v="Brazil"/>
    <x v="10"/>
    <n v="0"/>
  </r>
  <r>
    <s v="BASE"/>
    <s v="BaseLine"/>
    <m/>
    <m/>
    <m/>
    <m/>
    <x v="7"/>
    <x v="1"/>
    <s v="Brazil"/>
    <x v="10"/>
    <n v="0"/>
  </r>
  <r>
    <s v="BASE"/>
    <s v="BaseLine"/>
    <m/>
    <m/>
    <m/>
    <m/>
    <x v="7"/>
    <x v="2"/>
    <s v="Brazil"/>
    <x v="10"/>
    <n v="0"/>
  </r>
  <r>
    <s v="BASE"/>
    <s v="BaseLine"/>
    <m/>
    <m/>
    <m/>
    <m/>
    <x v="7"/>
    <x v="3"/>
    <s v="Brazil"/>
    <x v="10"/>
    <n v="0"/>
  </r>
  <r>
    <s v="BASE"/>
    <s v="BaseLine"/>
    <m/>
    <m/>
    <m/>
    <m/>
    <x v="8"/>
    <x v="0"/>
    <s v="Brazil"/>
    <x v="10"/>
    <n v="76.792682742010399"/>
  </r>
  <r>
    <s v="BASE"/>
    <s v="BaseLine"/>
    <m/>
    <m/>
    <m/>
    <m/>
    <x v="8"/>
    <x v="1"/>
    <s v="Brazil"/>
    <x v="10"/>
    <n v="0"/>
  </r>
  <r>
    <s v="BASE"/>
    <s v="BaseLine"/>
    <m/>
    <m/>
    <m/>
    <m/>
    <x v="8"/>
    <x v="2"/>
    <s v="Brazil"/>
    <x v="10"/>
    <n v="0"/>
  </r>
  <r>
    <s v="BASE"/>
    <s v="BaseLine"/>
    <m/>
    <m/>
    <m/>
    <m/>
    <x v="8"/>
    <x v="3"/>
    <s v="Brazil"/>
    <x v="10"/>
    <n v="0"/>
  </r>
  <r>
    <s v="INCREMENTAL"/>
    <s v="Media"/>
    <m/>
    <m/>
    <m/>
    <m/>
    <x v="9"/>
    <x v="0"/>
    <s v="Brazil"/>
    <x v="10"/>
    <n v="0"/>
  </r>
  <r>
    <s v="INCREMENTAL"/>
    <s v="Media"/>
    <m/>
    <m/>
    <m/>
    <m/>
    <x v="9"/>
    <x v="1"/>
    <s v="Brazil"/>
    <x v="10"/>
    <n v="0"/>
  </r>
  <r>
    <s v="INCREMENTAL"/>
    <s v="Media"/>
    <m/>
    <m/>
    <m/>
    <m/>
    <x v="9"/>
    <x v="2"/>
    <s v="Brazil"/>
    <x v="10"/>
    <n v="0"/>
  </r>
  <r>
    <s v="INCREMENTAL"/>
    <s v="Media"/>
    <m/>
    <m/>
    <m/>
    <m/>
    <x v="9"/>
    <x v="3"/>
    <s v="Brazil"/>
    <x v="10"/>
    <n v="0"/>
  </r>
  <r>
    <s v="BASE"/>
    <s v="Price"/>
    <m/>
    <m/>
    <m/>
    <m/>
    <x v="10"/>
    <x v="0"/>
    <s v="Brazil"/>
    <x v="10"/>
    <n v="-971.43026418831096"/>
  </r>
  <r>
    <s v="BASE"/>
    <s v="Price"/>
    <m/>
    <m/>
    <m/>
    <m/>
    <x v="10"/>
    <x v="1"/>
    <s v="Brazil"/>
    <x v="10"/>
    <n v="0"/>
  </r>
  <r>
    <s v="BASE"/>
    <s v="Price"/>
    <m/>
    <m/>
    <m/>
    <m/>
    <x v="10"/>
    <x v="2"/>
    <s v="Brazil"/>
    <x v="10"/>
    <n v="0"/>
  </r>
  <r>
    <s v="BASE"/>
    <s v="Price"/>
    <m/>
    <m/>
    <m/>
    <m/>
    <x v="10"/>
    <x v="3"/>
    <s v="Brazil"/>
    <x v="10"/>
    <n v="0"/>
  </r>
  <r>
    <s v="BASE"/>
    <s v="Price"/>
    <m/>
    <m/>
    <m/>
    <m/>
    <x v="11"/>
    <x v="0"/>
    <s v="Brazil"/>
    <x v="10"/>
    <n v="0"/>
  </r>
  <r>
    <s v="BASE"/>
    <s v="Price"/>
    <m/>
    <m/>
    <m/>
    <m/>
    <x v="11"/>
    <x v="1"/>
    <s v="Brazil"/>
    <x v="10"/>
    <n v="0"/>
  </r>
  <r>
    <s v="BASE"/>
    <s v="Price"/>
    <m/>
    <m/>
    <m/>
    <m/>
    <x v="11"/>
    <x v="2"/>
    <s v="Brazil"/>
    <x v="10"/>
    <n v="0"/>
  </r>
  <r>
    <s v="BASE"/>
    <s v="Price"/>
    <m/>
    <m/>
    <m/>
    <m/>
    <x v="11"/>
    <x v="3"/>
    <s v="Brazil"/>
    <x v="10"/>
    <n v="0"/>
  </r>
  <r>
    <s v="BASE"/>
    <s v="BaseLine"/>
    <m/>
    <m/>
    <m/>
    <m/>
    <x v="12"/>
    <x v="0"/>
    <s v="Brazil"/>
    <x v="10"/>
    <n v="407.59075727381003"/>
  </r>
  <r>
    <s v="BASE"/>
    <s v="BaseLine"/>
    <m/>
    <m/>
    <m/>
    <m/>
    <x v="12"/>
    <x v="1"/>
    <s v="Brazil"/>
    <x v="10"/>
    <n v="734.787427075643"/>
  </r>
  <r>
    <s v="BASE"/>
    <s v="BaseLine"/>
    <m/>
    <m/>
    <m/>
    <m/>
    <x v="12"/>
    <x v="2"/>
    <s v="Brazil"/>
    <x v="10"/>
    <n v="900.81200323097005"/>
  </r>
  <r>
    <s v="BASE"/>
    <s v="BaseLine"/>
    <m/>
    <m/>
    <m/>
    <m/>
    <x v="12"/>
    <x v="3"/>
    <s v="Brazil"/>
    <x v="10"/>
    <n v="23.858990596690099"/>
  </r>
  <r>
    <s v="INCREMENTAL"/>
    <s v="Media"/>
    <m/>
    <m/>
    <m/>
    <m/>
    <x v="13"/>
    <x v="0"/>
    <s v="Brazil"/>
    <x v="10"/>
    <n v="187.652748470982"/>
  </r>
  <r>
    <s v="INCREMENTAL"/>
    <s v="Media"/>
    <m/>
    <m/>
    <m/>
    <m/>
    <x v="13"/>
    <x v="1"/>
    <s v="Brazil"/>
    <x v="10"/>
    <n v="232.46418847448399"/>
  </r>
  <r>
    <s v="INCREMENTAL"/>
    <s v="Media"/>
    <m/>
    <m/>
    <m/>
    <m/>
    <x v="13"/>
    <x v="2"/>
    <s v="Brazil"/>
    <x v="10"/>
    <n v="206.622828865434"/>
  </r>
  <r>
    <s v="INCREMENTAL"/>
    <s v="Media"/>
    <m/>
    <m/>
    <m/>
    <m/>
    <x v="13"/>
    <x v="3"/>
    <s v="Brazil"/>
    <x v="10"/>
    <n v="0"/>
  </r>
  <r>
    <s v="INCREMENTAL"/>
    <s v="Media"/>
    <m/>
    <m/>
    <m/>
    <m/>
    <x v="14"/>
    <x v="0"/>
    <s v="Brazil"/>
    <x v="10"/>
    <n v="0"/>
  </r>
  <r>
    <s v="INCREMENTAL"/>
    <s v="Media"/>
    <m/>
    <m/>
    <m/>
    <m/>
    <x v="14"/>
    <x v="1"/>
    <s v="Brazil"/>
    <x v="10"/>
    <n v="0"/>
  </r>
  <r>
    <s v="INCREMENTAL"/>
    <s v="Media"/>
    <m/>
    <m/>
    <m/>
    <m/>
    <x v="14"/>
    <x v="2"/>
    <s v="Brazil"/>
    <x v="10"/>
    <n v="0"/>
  </r>
  <r>
    <s v="INCREMENTAL"/>
    <s v="Media"/>
    <m/>
    <m/>
    <m/>
    <m/>
    <x v="14"/>
    <x v="3"/>
    <s v="Brazil"/>
    <x v="10"/>
    <n v="0"/>
  </r>
  <r>
    <s v="INCREMENTAL"/>
    <s v="Media"/>
    <m/>
    <m/>
    <m/>
    <m/>
    <x v="15"/>
    <x v="0"/>
    <s v="Brazil"/>
    <x v="10"/>
    <n v="4.2081803556091701"/>
  </r>
  <r>
    <s v="INCREMENTAL"/>
    <s v="Media"/>
    <m/>
    <m/>
    <m/>
    <m/>
    <x v="15"/>
    <x v="1"/>
    <s v="Brazil"/>
    <x v="10"/>
    <n v="3.8942655009538898"/>
  </r>
  <r>
    <s v="INCREMENTAL"/>
    <s v="Media"/>
    <m/>
    <m/>
    <m/>
    <m/>
    <x v="15"/>
    <x v="2"/>
    <s v="Brazil"/>
    <x v="10"/>
    <n v="2.6566023839273099"/>
  </r>
  <r>
    <s v="INCREMENTAL"/>
    <s v="Media"/>
    <m/>
    <m/>
    <m/>
    <m/>
    <x v="15"/>
    <x v="3"/>
    <s v="Brazil"/>
    <x v="10"/>
    <n v="0"/>
  </r>
  <r>
    <s v="INCREMENTAL"/>
    <s v="Media"/>
    <m/>
    <m/>
    <m/>
    <m/>
    <x v="16"/>
    <x v="0"/>
    <s v="Brazil"/>
    <x v="10"/>
    <n v="0"/>
  </r>
  <r>
    <s v="INCREMENTAL"/>
    <s v="Media"/>
    <m/>
    <m/>
    <m/>
    <m/>
    <x v="16"/>
    <x v="1"/>
    <s v="Brazil"/>
    <x v="10"/>
    <n v="0"/>
  </r>
  <r>
    <s v="INCREMENTAL"/>
    <s v="Media"/>
    <m/>
    <m/>
    <m/>
    <m/>
    <x v="16"/>
    <x v="2"/>
    <s v="Brazil"/>
    <x v="10"/>
    <n v="0"/>
  </r>
  <r>
    <s v="INCREMENTAL"/>
    <s v="Media"/>
    <m/>
    <m/>
    <m/>
    <m/>
    <x v="16"/>
    <x v="3"/>
    <s v="Brazil"/>
    <x v="10"/>
    <n v="0"/>
  </r>
  <r>
    <s v="INCREMENTAL"/>
    <s v="Media"/>
    <m/>
    <m/>
    <m/>
    <m/>
    <x v="17"/>
    <x v="0"/>
    <s v="Brazil"/>
    <x v="10"/>
    <n v="105.50359162474101"/>
  </r>
  <r>
    <s v="INCREMENTAL"/>
    <s v="Media"/>
    <m/>
    <m/>
    <m/>
    <m/>
    <x v="17"/>
    <x v="1"/>
    <s v="Brazil"/>
    <x v="10"/>
    <n v="64.690631179202896"/>
  </r>
  <r>
    <s v="INCREMENTAL"/>
    <s v="Media"/>
    <m/>
    <m/>
    <m/>
    <m/>
    <x v="17"/>
    <x v="2"/>
    <s v="Brazil"/>
    <x v="10"/>
    <n v="64.927108428900198"/>
  </r>
  <r>
    <s v="INCREMENTAL"/>
    <s v="Media"/>
    <m/>
    <m/>
    <m/>
    <m/>
    <x v="17"/>
    <x v="3"/>
    <s v="Brazil"/>
    <x v="10"/>
    <n v="0"/>
  </r>
  <r>
    <s v="INCREMENTAL"/>
    <s v="Media"/>
    <m/>
    <m/>
    <m/>
    <m/>
    <x v="18"/>
    <x v="0"/>
    <s v="Brazil"/>
    <x v="10"/>
    <n v="0"/>
  </r>
  <r>
    <s v="INCREMENTAL"/>
    <s v="Media"/>
    <m/>
    <m/>
    <m/>
    <m/>
    <x v="18"/>
    <x v="1"/>
    <s v="Brazil"/>
    <x v="10"/>
    <n v="0"/>
  </r>
  <r>
    <s v="INCREMENTAL"/>
    <s v="Media"/>
    <m/>
    <m/>
    <m/>
    <m/>
    <x v="18"/>
    <x v="2"/>
    <s v="Brazil"/>
    <x v="10"/>
    <n v="0"/>
  </r>
  <r>
    <s v="INCREMENTAL"/>
    <s v="Media"/>
    <m/>
    <m/>
    <m/>
    <m/>
    <x v="18"/>
    <x v="3"/>
    <s v="Brazil"/>
    <x v="10"/>
    <n v="0"/>
  </r>
  <r>
    <s v="INCREMENTAL"/>
    <s v="Media"/>
    <m/>
    <m/>
    <m/>
    <m/>
    <x v="19"/>
    <x v="0"/>
    <s v="Brazil"/>
    <x v="10"/>
    <n v="27.343774716414998"/>
  </r>
  <r>
    <s v="INCREMENTAL"/>
    <s v="Media"/>
    <m/>
    <m/>
    <m/>
    <m/>
    <x v="19"/>
    <x v="1"/>
    <s v="Brazil"/>
    <x v="10"/>
    <n v="31.0932599319577"/>
  </r>
  <r>
    <s v="INCREMENTAL"/>
    <s v="Media"/>
    <m/>
    <m/>
    <m/>
    <m/>
    <x v="19"/>
    <x v="2"/>
    <s v="Brazil"/>
    <x v="10"/>
    <n v="29.320400387083801"/>
  </r>
  <r>
    <s v="INCREMENTAL"/>
    <s v="Media"/>
    <m/>
    <m/>
    <m/>
    <m/>
    <x v="19"/>
    <x v="3"/>
    <s v="Brazil"/>
    <x v="10"/>
    <n v="0"/>
  </r>
  <r>
    <s v="INCREMENTAL"/>
    <s v="Media"/>
    <m/>
    <m/>
    <m/>
    <m/>
    <x v="20"/>
    <x v="0"/>
    <s v="Brazil"/>
    <x v="10"/>
    <n v="0"/>
  </r>
  <r>
    <s v="INCREMENTAL"/>
    <s v="Media"/>
    <m/>
    <m/>
    <m/>
    <m/>
    <x v="20"/>
    <x v="1"/>
    <s v="Brazil"/>
    <x v="10"/>
    <n v="0"/>
  </r>
  <r>
    <s v="INCREMENTAL"/>
    <s v="Media"/>
    <m/>
    <m/>
    <m/>
    <m/>
    <x v="20"/>
    <x v="2"/>
    <s v="Brazil"/>
    <x v="10"/>
    <n v="0"/>
  </r>
  <r>
    <s v="INCREMENTAL"/>
    <s v="Media"/>
    <m/>
    <m/>
    <m/>
    <m/>
    <x v="20"/>
    <x v="3"/>
    <s v="Brazil"/>
    <x v="10"/>
    <n v="0"/>
  </r>
  <r>
    <s v="INCREMENTAL"/>
    <s v="Media"/>
    <m/>
    <m/>
    <m/>
    <m/>
    <x v="21"/>
    <x v="0"/>
    <s v="Brazil"/>
    <x v="10"/>
    <n v="81.892109364501707"/>
  </r>
  <r>
    <s v="INCREMENTAL"/>
    <s v="Media"/>
    <m/>
    <m/>
    <m/>
    <m/>
    <x v="21"/>
    <x v="1"/>
    <s v="Brazil"/>
    <x v="10"/>
    <n v="79.980285786581106"/>
  </r>
  <r>
    <s v="INCREMENTAL"/>
    <s v="Media"/>
    <m/>
    <m/>
    <m/>
    <m/>
    <x v="21"/>
    <x v="2"/>
    <s v="Brazil"/>
    <x v="10"/>
    <n v="75.8702421470541"/>
  </r>
  <r>
    <s v="INCREMENTAL"/>
    <s v="Media"/>
    <m/>
    <m/>
    <m/>
    <m/>
    <x v="21"/>
    <x v="3"/>
    <s v="Brazil"/>
    <x v="10"/>
    <n v="0"/>
  </r>
  <r>
    <s v="INCREMENTAL"/>
    <s v="Media"/>
    <m/>
    <m/>
    <m/>
    <m/>
    <x v="22"/>
    <x v="0"/>
    <s v="Brazil"/>
    <x v="10"/>
    <n v="0"/>
  </r>
  <r>
    <s v="INCREMENTAL"/>
    <s v="Media"/>
    <m/>
    <m/>
    <m/>
    <m/>
    <x v="22"/>
    <x v="1"/>
    <s v="Brazil"/>
    <x v="10"/>
    <n v="0"/>
  </r>
  <r>
    <s v="INCREMENTAL"/>
    <s v="Media"/>
    <m/>
    <m/>
    <m/>
    <m/>
    <x v="22"/>
    <x v="2"/>
    <s v="Brazil"/>
    <x v="10"/>
    <n v="0"/>
  </r>
  <r>
    <s v="INCREMENTAL"/>
    <s v="Media"/>
    <m/>
    <m/>
    <m/>
    <m/>
    <x v="22"/>
    <x v="3"/>
    <s v="Brazil"/>
    <x v="10"/>
    <n v="0"/>
  </r>
  <r>
    <s v="INCREMENTAL"/>
    <s v="Media"/>
    <m/>
    <m/>
    <m/>
    <m/>
    <x v="23"/>
    <x v="0"/>
    <s v="Brazil"/>
    <x v="10"/>
    <n v="0"/>
  </r>
  <r>
    <s v="INCREMENTAL"/>
    <s v="Media"/>
    <m/>
    <m/>
    <m/>
    <m/>
    <x v="23"/>
    <x v="1"/>
    <s v="Brazil"/>
    <x v="10"/>
    <n v="0"/>
  </r>
  <r>
    <s v="INCREMENTAL"/>
    <s v="Media"/>
    <m/>
    <m/>
    <m/>
    <m/>
    <x v="23"/>
    <x v="2"/>
    <s v="Brazil"/>
    <x v="10"/>
    <n v="0"/>
  </r>
  <r>
    <s v="INCREMENTAL"/>
    <s v="Media"/>
    <m/>
    <m/>
    <m/>
    <m/>
    <x v="23"/>
    <x v="3"/>
    <s v="Brazil"/>
    <x v="10"/>
    <n v="0"/>
  </r>
  <r>
    <s v="INCREMENTAL"/>
    <s v="Media"/>
    <m/>
    <m/>
    <m/>
    <m/>
    <x v="24"/>
    <x v="0"/>
    <s v="Brazil"/>
    <x v="10"/>
    <n v="0"/>
  </r>
  <r>
    <s v="INCREMENTAL"/>
    <s v="Media"/>
    <m/>
    <m/>
    <m/>
    <m/>
    <x v="24"/>
    <x v="1"/>
    <s v="Brazil"/>
    <x v="10"/>
    <n v="0"/>
  </r>
  <r>
    <s v="INCREMENTAL"/>
    <s v="Media"/>
    <m/>
    <m/>
    <m/>
    <m/>
    <x v="24"/>
    <x v="2"/>
    <s v="Brazil"/>
    <x v="10"/>
    <n v="0"/>
  </r>
  <r>
    <s v="INCREMENTAL"/>
    <s v="Media"/>
    <m/>
    <m/>
    <m/>
    <m/>
    <x v="24"/>
    <x v="3"/>
    <s v="Brazil"/>
    <x v="10"/>
    <n v="0"/>
  </r>
  <r>
    <s v="BASE"/>
    <s v="BaseLine"/>
    <m/>
    <m/>
    <m/>
    <m/>
    <x v="25"/>
    <x v="0"/>
    <s v="Brazil"/>
    <x v="10"/>
    <n v="0"/>
  </r>
  <r>
    <s v="BASE"/>
    <s v="BaseLine"/>
    <m/>
    <m/>
    <m/>
    <m/>
    <x v="25"/>
    <x v="1"/>
    <s v="Brazil"/>
    <x v="10"/>
    <n v="307.21478333005598"/>
  </r>
  <r>
    <s v="BASE"/>
    <s v="BaseLine"/>
    <m/>
    <m/>
    <m/>
    <m/>
    <x v="25"/>
    <x v="2"/>
    <s v="Brazil"/>
    <x v="10"/>
    <n v="0"/>
  </r>
  <r>
    <s v="BASE"/>
    <s v="BaseLine"/>
    <m/>
    <m/>
    <m/>
    <m/>
    <x v="25"/>
    <x v="3"/>
    <s v="Brazil"/>
    <x v="10"/>
    <n v="0"/>
  </r>
  <r>
    <s v="BASE"/>
    <s v="BaseLine"/>
    <m/>
    <m/>
    <m/>
    <m/>
    <x v="26"/>
    <x v="0"/>
    <s v="Brazil"/>
    <x v="10"/>
    <n v="0"/>
  </r>
  <r>
    <s v="BASE"/>
    <s v="BaseLine"/>
    <m/>
    <m/>
    <m/>
    <m/>
    <x v="26"/>
    <x v="1"/>
    <s v="Brazil"/>
    <x v="10"/>
    <n v="0"/>
  </r>
  <r>
    <s v="BASE"/>
    <s v="BaseLine"/>
    <m/>
    <m/>
    <m/>
    <m/>
    <x v="26"/>
    <x v="2"/>
    <s v="Brazil"/>
    <x v="10"/>
    <n v="0"/>
  </r>
  <r>
    <s v="BASE"/>
    <s v="BaseLine"/>
    <m/>
    <m/>
    <m/>
    <m/>
    <x v="26"/>
    <x v="3"/>
    <s v="Brazil"/>
    <x v="10"/>
    <n v="0"/>
  </r>
  <r>
    <s v="INCREMENTAL"/>
    <s v="Media"/>
    <m/>
    <m/>
    <m/>
    <m/>
    <x v="27"/>
    <x v="0"/>
    <s v="Brazil"/>
    <x v="10"/>
    <n v="0"/>
  </r>
  <r>
    <s v="INCREMENTAL"/>
    <s v="Media"/>
    <m/>
    <m/>
    <m/>
    <m/>
    <x v="27"/>
    <x v="1"/>
    <s v="Brazil"/>
    <x v="10"/>
    <n v="0"/>
  </r>
  <r>
    <s v="INCREMENTAL"/>
    <s v="Media"/>
    <m/>
    <m/>
    <m/>
    <m/>
    <x v="27"/>
    <x v="2"/>
    <s v="Brazil"/>
    <x v="10"/>
    <n v="0"/>
  </r>
  <r>
    <s v="INCREMENTAL"/>
    <s v="Media"/>
    <m/>
    <m/>
    <m/>
    <m/>
    <x v="27"/>
    <x v="3"/>
    <s v="Brazil"/>
    <x v="10"/>
    <n v="0"/>
  </r>
  <r>
    <s v="INCREMENTAL"/>
    <s v="Media"/>
    <m/>
    <m/>
    <m/>
    <m/>
    <x v="28"/>
    <x v="0"/>
    <s v="Brazil"/>
    <x v="10"/>
    <n v="0"/>
  </r>
  <r>
    <s v="INCREMENTAL"/>
    <s v="Media"/>
    <m/>
    <m/>
    <m/>
    <m/>
    <x v="28"/>
    <x v="1"/>
    <s v="Brazil"/>
    <x v="10"/>
    <n v="0"/>
  </r>
  <r>
    <s v="INCREMENTAL"/>
    <s v="Media"/>
    <m/>
    <m/>
    <m/>
    <m/>
    <x v="28"/>
    <x v="2"/>
    <s v="Brazil"/>
    <x v="10"/>
    <n v="0"/>
  </r>
  <r>
    <s v="INCREMENTAL"/>
    <s v="Media"/>
    <m/>
    <m/>
    <m/>
    <m/>
    <x v="28"/>
    <x v="3"/>
    <s v="Brazil"/>
    <x v="10"/>
    <n v="0"/>
  </r>
  <r>
    <s v="BASE"/>
    <s v="BaseLine"/>
    <m/>
    <m/>
    <m/>
    <m/>
    <x v="29"/>
    <x v="0"/>
    <s v="Brazil"/>
    <x v="10"/>
    <n v="0"/>
  </r>
  <r>
    <s v="BASE"/>
    <s v="BaseLine"/>
    <m/>
    <m/>
    <m/>
    <m/>
    <x v="29"/>
    <x v="1"/>
    <s v="Brazil"/>
    <x v="10"/>
    <n v="491.30167190983002"/>
  </r>
  <r>
    <s v="BASE"/>
    <s v="BaseLine"/>
    <m/>
    <m/>
    <m/>
    <m/>
    <x v="29"/>
    <x v="2"/>
    <s v="Brazil"/>
    <x v="10"/>
    <n v="0"/>
  </r>
  <r>
    <s v="BASE"/>
    <s v="BaseLine"/>
    <m/>
    <m/>
    <m/>
    <m/>
    <x v="29"/>
    <x v="3"/>
    <s v="Brazil"/>
    <x v="10"/>
    <n v="0"/>
  </r>
  <r>
    <s v="BASE"/>
    <s v="BaseLine"/>
    <m/>
    <m/>
    <m/>
    <m/>
    <x v="30"/>
    <x v="0"/>
    <s v="Brazil"/>
    <x v="10"/>
    <n v="0"/>
  </r>
  <r>
    <s v="BASE"/>
    <s v="BaseLine"/>
    <m/>
    <m/>
    <m/>
    <m/>
    <x v="30"/>
    <x v="1"/>
    <s v="Brazil"/>
    <x v="10"/>
    <n v="690.80115582698295"/>
  </r>
  <r>
    <s v="BASE"/>
    <s v="BaseLine"/>
    <m/>
    <m/>
    <m/>
    <m/>
    <x v="30"/>
    <x v="2"/>
    <s v="Brazil"/>
    <x v="10"/>
    <n v="0"/>
  </r>
  <r>
    <s v="BASE"/>
    <s v="BaseLine"/>
    <m/>
    <m/>
    <m/>
    <m/>
    <x v="30"/>
    <x v="3"/>
    <s v="Brazil"/>
    <x v="10"/>
    <n v="0"/>
  </r>
  <r>
    <s v="INCREMENTAL"/>
    <s v="Media"/>
    <m/>
    <m/>
    <m/>
    <m/>
    <x v="31"/>
    <x v="0"/>
    <s v="Brazil"/>
    <x v="10"/>
    <n v="0"/>
  </r>
  <r>
    <s v="INCREMENTAL"/>
    <s v="Media"/>
    <m/>
    <m/>
    <m/>
    <m/>
    <x v="31"/>
    <x v="1"/>
    <s v="Brazil"/>
    <x v="10"/>
    <n v="0"/>
  </r>
  <r>
    <s v="INCREMENTAL"/>
    <s v="Media"/>
    <m/>
    <m/>
    <m/>
    <m/>
    <x v="31"/>
    <x v="2"/>
    <s v="Brazil"/>
    <x v="10"/>
    <n v="0"/>
  </r>
  <r>
    <s v="INCREMENTAL"/>
    <s v="Media"/>
    <m/>
    <m/>
    <m/>
    <m/>
    <x v="31"/>
    <x v="3"/>
    <s v="Brazil"/>
    <x v="10"/>
    <n v="0"/>
  </r>
  <r>
    <m/>
    <m/>
    <m/>
    <m/>
    <m/>
    <m/>
    <x v="32"/>
    <x v="0"/>
    <s v="Brazil"/>
    <x v="10"/>
    <n v="1288.8368238743701"/>
  </r>
  <r>
    <m/>
    <m/>
    <m/>
    <m/>
    <m/>
    <m/>
    <x v="32"/>
    <x v="1"/>
    <s v="Brazil"/>
    <x v="10"/>
    <n v="943.82215052234096"/>
  </r>
  <r>
    <m/>
    <m/>
    <m/>
    <m/>
    <m/>
    <m/>
    <x v="32"/>
    <x v="2"/>
    <s v="Brazil"/>
    <x v="10"/>
    <n v="1761.1350863528301"/>
  </r>
  <r>
    <m/>
    <m/>
    <m/>
    <m/>
    <m/>
    <m/>
    <x v="32"/>
    <x v="3"/>
    <s v="Brazil"/>
    <x v="10"/>
    <n v="932.29799996955103"/>
  </r>
  <r>
    <s v="BASE"/>
    <s v="BaseLine"/>
    <m/>
    <m/>
    <m/>
    <m/>
    <x v="33"/>
    <x v="0"/>
    <s v="Brazil"/>
    <x v="10"/>
    <n v="-207.447278003317"/>
  </r>
  <r>
    <s v="BASE"/>
    <s v="BaseLine"/>
    <m/>
    <m/>
    <m/>
    <m/>
    <x v="33"/>
    <x v="1"/>
    <s v="Brazil"/>
    <x v="10"/>
    <n v="-564.69811158570894"/>
  </r>
  <r>
    <s v="BASE"/>
    <s v="BaseLine"/>
    <m/>
    <m/>
    <m/>
    <m/>
    <x v="33"/>
    <x v="2"/>
    <s v="Brazil"/>
    <x v="10"/>
    <n v="-281.92085751291"/>
  </r>
  <r>
    <s v="BASE"/>
    <s v="BaseLine"/>
    <m/>
    <m/>
    <m/>
    <m/>
    <x v="33"/>
    <x v="3"/>
    <s v="Brazil"/>
    <x v="10"/>
    <n v="-176.08438642516299"/>
  </r>
  <r>
    <s v="BASE"/>
    <s v="BaseLine"/>
    <m/>
    <m/>
    <m/>
    <m/>
    <x v="34"/>
    <x v="0"/>
    <s v="Brazil"/>
    <x v="10"/>
    <n v="0"/>
  </r>
  <r>
    <s v="BASE"/>
    <s v="BaseLine"/>
    <m/>
    <m/>
    <m/>
    <m/>
    <x v="34"/>
    <x v="1"/>
    <s v="Brazil"/>
    <x v="10"/>
    <n v="0"/>
  </r>
  <r>
    <s v="BASE"/>
    <s v="BaseLine"/>
    <m/>
    <m/>
    <m/>
    <m/>
    <x v="34"/>
    <x v="2"/>
    <s v="Brazil"/>
    <x v="10"/>
    <n v="0"/>
  </r>
  <r>
    <s v="BASE"/>
    <s v="BaseLine"/>
    <m/>
    <m/>
    <m/>
    <m/>
    <x v="34"/>
    <x v="3"/>
    <s v="Brazil"/>
    <x v="10"/>
    <n v="0"/>
  </r>
  <r>
    <s v="BASE"/>
    <s v="BaseLine"/>
    <s v="NY"/>
    <m/>
    <m/>
    <m/>
    <x v="35"/>
    <x v="0"/>
    <s v="Brazil"/>
    <x v="10"/>
    <n v="0"/>
  </r>
  <r>
    <s v="BASE"/>
    <s v="BaseLine"/>
    <s v="NY"/>
    <m/>
    <m/>
    <m/>
    <x v="35"/>
    <x v="1"/>
    <s v="Brazil"/>
    <x v="10"/>
    <n v="0"/>
  </r>
  <r>
    <s v="BASE"/>
    <s v="BaseLine"/>
    <s v="NY"/>
    <m/>
    <m/>
    <m/>
    <x v="35"/>
    <x v="2"/>
    <s v="Brazil"/>
    <x v="10"/>
    <n v="0"/>
  </r>
  <r>
    <s v="BASE"/>
    <s v="BaseLine"/>
    <s v="NY"/>
    <m/>
    <m/>
    <m/>
    <x v="35"/>
    <x v="3"/>
    <s v="Brazil"/>
    <x v="10"/>
    <n v="0"/>
  </r>
  <r>
    <s v="BASE"/>
    <s v="BaseLine"/>
    <s v="PL_Dummy"/>
    <m/>
    <m/>
    <m/>
    <x v="36"/>
    <x v="0"/>
    <s v="Brazil"/>
    <x v="10"/>
    <n v="0"/>
  </r>
  <r>
    <s v="BASE"/>
    <s v="BaseLine"/>
    <s v="PL_Dummy"/>
    <m/>
    <m/>
    <m/>
    <x v="36"/>
    <x v="1"/>
    <s v="Brazil"/>
    <x v="10"/>
    <n v="0"/>
  </r>
  <r>
    <s v="BASE"/>
    <s v="BaseLine"/>
    <s v="PL_Dummy"/>
    <m/>
    <m/>
    <m/>
    <x v="36"/>
    <x v="2"/>
    <s v="Brazil"/>
    <x v="10"/>
    <n v="0"/>
  </r>
  <r>
    <s v="BASE"/>
    <s v="BaseLine"/>
    <s v="PL_Dummy"/>
    <m/>
    <m/>
    <m/>
    <x v="36"/>
    <x v="3"/>
    <s v="Brazil"/>
    <x v="10"/>
    <n v="0"/>
  </r>
  <r>
    <s v="BASE"/>
    <s v="BaseLine"/>
    <s v="PL_Dummy"/>
    <m/>
    <m/>
    <m/>
    <x v="37"/>
    <x v="0"/>
    <s v="Brazil"/>
    <x v="10"/>
    <n v="0"/>
  </r>
  <r>
    <s v="BASE"/>
    <s v="BaseLine"/>
    <s v="PL_Dummy"/>
    <m/>
    <m/>
    <m/>
    <x v="37"/>
    <x v="1"/>
    <s v="Brazil"/>
    <x v="10"/>
    <n v="0"/>
  </r>
  <r>
    <s v="BASE"/>
    <s v="BaseLine"/>
    <s v="PL_Dummy"/>
    <m/>
    <m/>
    <m/>
    <x v="37"/>
    <x v="2"/>
    <s v="Brazil"/>
    <x v="10"/>
    <n v="0"/>
  </r>
  <r>
    <s v="BASE"/>
    <s v="BaseLine"/>
    <s v="PL_Dummy"/>
    <m/>
    <m/>
    <m/>
    <x v="37"/>
    <x v="3"/>
    <s v="Brazil"/>
    <x v="10"/>
    <n v="0"/>
  </r>
  <r>
    <s v="BASE"/>
    <s v="BaseLine"/>
    <m/>
    <m/>
    <m/>
    <m/>
    <x v="38"/>
    <x v="0"/>
    <s v="Brazil"/>
    <x v="10"/>
    <n v="0"/>
  </r>
  <r>
    <s v="BASE"/>
    <s v="BaseLine"/>
    <m/>
    <m/>
    <m/>
    <m/>
    <x v="38"/>
    <x v="1"/>
    <s v="Brazil"/>
    <x v="10"/>
    <n v="0"/>
  </r>
  <r>
    <s v="BASE"/>
    <s v="BaseLine"/>
    <m/>
    <m/>
    <m/>
    <m/>
    <x v="38"/>
    <x v="2"/>
    <s v="Brazil"/>
    <x v="10"/>
    <n v="0"/>
  </r>
  <r>
    <s v="BASE"/>
    <s v="BaseLine"/>
    <m/>
    <m/>
    <m/>
    <m/>
    <x v="38"/>
    <x v="3"/>
    <s v="Brazil"/>
    <x v="10"/>
    <n v="0"/>
  </r>
  <r>
    <s v="BASE"/>
    <s v="BaseLine"/>
    <m/>
    <m/>
    <m/>
    <m/>
    <x v="39"/>
    <x v="0"/>
    <s v="Brazil"/>
    <x v="10"/>
    <n v="0"/>
  </r>
  <r>
    <s v="BASE"/>
    <s v="BaseLine"/>
    <m/>
    <m/>
    <m/>
    <m/>
    <x v="39"/>
    <x v="1"/>
    <s v="Brazil"/>
    <x v="10"/>
    <n v="0"/>
  </r>
  <r>
    <s v="BASE"/>
    <s v="BaseLine"/>
    <m/>
    <m/>
    <m/>
    <m/>
    <x v="39"/>
    <x v="2"/>
    <s v="Brazil"/>
    <x v="10"/>
    <n v="0"/>
  </r>
  <r>
    <s v="BASE"/>
    <s v="BaseLine"/>
    <m/>
    <m/>
    <m/>
    <m/>
    <x v="39"/>
    <x v="3"/>
    <s v="Brazil"/>
    <x v="10"/>
    <n v="0"/>
  </r>
  <r>
    <s v="BASE"/>
    <s v="BaseLine"/>
    <s v="PL_Dummy"/>
    <m/>
    <m/>
    <m/>
    <x v="40"/>
    <x v="0"/>
    <s v="Brazil"/>
    <x v="10"/>
    <n v="0"/>
  </r>
  <r>
    <s v="BASE"/>
    <s v="BaseLine"/>
    <s v="PL_Dummy"/>
    <m/>
    <m/>
    <m/>
    <x v="40"/>
    <x v="1"/>
    <s v="Brazil"/>
    <x v="10"/>
    <n v="0"/>
  </r>
  <r>
    <s v="BASE"/>
    <s v="BaseLine"/>
    <s v="PL_Dummy"/>
    <m/>
    <m/>
    <m/>
    <x v="40"/>
    <x v="2"/>
    <s v="Brazil"/>
    <x v="10"/>
    <n v="0"/>
  </r>
  <r>
    <s v="BASE"/>
    <s v="BaseLine"/>
    <s v="PL_Dummy"/>
    <m/>
    <m/>
    <m/>
    <x v="40"/>
    <x v="3"/>
    <s v="Brazil"/>
    <x v="10"/>
    <n v="0"/>
  </r>
  <r>
    <s v="BASE"/>
    <s v="BaseLine"/>
    <m/>
    <m/>
    <m/>
    <m/>
    <x v="41"/>
    <x v="0"/>
    <s v="Brazil"/>
    <x v="10"/>
    <n v="0"/>
  </r>
  <r>
    <s v="BASE"/>
    <s v="BaseLine"/>
    <m/>
    <m/>
    <m/>
    <m/>
    <x v="41"/>
    <x v="1"/>
    <s v="Brazil"/>
    <x v="10"/>
    <n v="0"/>
  </r>
  <r>
    <s v="BASE"/>
    <s v="BaseLine"/>
    <m/>
    <m/>
    <m/>
    <m/>
    <x v="41"/>
    <x v="2"/>
    <s v="Brazil"/>
    <x v="10"/>
    <n v="3858.3352764912602"/>
  </r>
  <r>
    <s v="BASE"/>
    <s v="BaseLine"/>
    <m/>
    <m/>
    <m/>
    <m/>
    <x v="41"/>
    <x v="3"/>
    <s v="Brazil"/>
    <x v="10"/>
    <n v="0"/>
  </r>
  <r>
    <s v="BASE"/>
    <s v="BaseLine"/>
    <m/>
    <m/>
    <m/>
    <m/>
    <x v="42"/>
    <x v="0"/>
    <s v="Brazil"/>
    <x v="10"/>
    <n v="0"/>
  </r>
  <r>
    <s v="BASE"/>
    <s v="BaseLine"/>
    <m/>
    <m/>
    <m/>
    <m/>
    <x v="42"/>
    <x v="1"/>
    <s v="Brazil"/>
    <x v="10"/>
    <n v="0"/>
  </r>
  <r>
    <s v="BASE"/>
    <s v="BaseLine"/>
    <m/>
    <m/>
    <m/>
    <m/>
    <x v="42"/>
    <x v="2"/>
    <s v="Brazil"/>
    <x v="10"/>
    <n v="3348.74106375676"/>
  </r>
  <r>
    <s v="BASE"/>
    <s v="BaseLine"/>
    <m/>
    <m/>
    <m/>
    <m/>
    <x v="42"/>
    <x v="3"/>
    <s v="Brazil"/>
    <x v="10"/>
    <n v="0"/>
  </r>
  <r>
    <s v="BASE"/>
    <s v="BaseLine"/>
    <m/>
    <m/>
    <m/>
    <m/>
    <x v="43"/>
    <x v="0"/>
    <s v="Brazil"/>
    <x v="10"/>
    <n v="0"/>
  </r>
  <r>
    <s v="BASE"/>
    <s v="BaseLine"/>
    <m/>
    <m/>
    <m/>
    <m/>
    <x v="43"/>
    <x v="1"/>
    <s v="Brazil"/>
    <x v="10"/>
    <n v="0"/>
  </r>
  <r>
    <s v="BASE"/>
    <s v="BaseLine"/>
    <m/>
    <m/>
    <m/>
    <m/>
    <x v="43"/>
    <x v="2"/>
    <s v="Brazil"/>
    <x v="10"/>
    <n v="0"/>
  </r>
  <r>
    <s v="BASE"/>
    <s v="BaseLine"/>
    <m/>
    <m/>
    <m/>
    <m/>
    <x v="43"/>
    <x v="3"/>
    <s v="Brazil"/>
    <x v="10"/>
    <n v="0"/>
  </r>
  <r>
    <s v="INCREMENTAL"/>
    <s v="Media"/>
    <m/>
    <m/>
    <m/>
    <m/>
    <x v="44"/>
    <x v="0"/>
    <s v="Brazil"/>
    <x v="10"/>
    <n v="0"/>
  </r>
  <r>
    <s v="INCREMENTAL"/>
    <s v="Media"/>
    <m/>
    <m/>
    <m/>
    <m/>
    <x v="44"/>
    <x v="1"/>
    <s v="Brazil"/>
    <x v="10"/>
    <n v="0"/>
  </r>
  <r>
    <s v="INCREMENTAL"/>
    <s v="Media"/>
    <m/>
    <m/>
    <m/>
    <m/>
    <x v="44"/>
    <x v="2"/>
    <s v="Brazil"/>
    <x v="10"/>
    <n v="0"/>
  </r>
  <r>
    <s v="INCREMENTAL"/>
    <s v="Media"/>
    <m/>
    <m/>
    <m/>
    <m/>
    <x v="44"/>
    <x v="3"/>
    <s v="Brazil"/>
    <x v="10"/>
    <n v="0"/>
  </r>
  <r>
    <s v="INCREMENTAL"/>
    <s v="Media"/>
    <m/>
    <m/>
    <m/>
    <m/>
    <x v="45"/>
    <x v="0"/>
    <s v="Brazil"/>
    <x v="10"/>
    <n v="0"/>
  </r>
  <r>
    <s v="INCREMENTAL"/>
    <s v="Media"/>
    <m/>
    <m/>
    <m/>
    <m/>
    <x v="45"/>
    <x v="1"/>
    <s v="Brazil"/>
    <x v="10"/>
    <n v="0"/>
  </r>
  <r>
    <s v="INCREMENTAL"/>
    <s v="Media"/>
    <m/>
    <m/>
    <m/>
    <m/>
    <x v="45"/>
    <x v="2"/>
    <s v="Brazil"/>
    <x v="10"/>
    <n v="0"/>
  </r>
  <r>
    <s v="INCREMENTAL"/>
    <s v="Media"/>
    <m/>
    <m/>
    <m/>
    <m/>
    <x v="45"/>
    <x v="3"/>
    <s v="Brazil"/>
    <x v="10"/>
    <n v="0"/>
  </r>
  <r>
    <s v="BASE"/>
    <s v="BaseLine"/>
    <m/>
    <m/>
    <m/>
    <m/>
    <x v="46"/>
    <x v="0"/>
    <s v="Brazil"/>
    <x v="10"/>
    <n v="0"/>
  </r>
  <r>
    <s v="BASE"/>
    <s v="BaseLine"/>
    <m/>
    <m/>
    <m/>
    <m/>
    <x v="46"/>
    <x v="1"/>
    <s v="Brazil"/>
    <x v="10"/>
    <n v="0"/>
  </r>
  <r>
    <s v="BASE"/>
    <s v="BaseLine"/>
    <m/>
    <m/>
    <m/>
    <m/>
    <x v="46"/>
    <x v="2"/>
    <s v="Brazil"/>
    <x v="10"/>
    <n v="0"/>
  </r>
  <r>
    <s v="BASE"/>
    <s v="BaseLine"/>
    <m/>
    <m/>
    <m/>
    <m/>
    <x v="46"/>
    <x v="3"/>
    <s v="Brazil"/>
    <x v="10"/>
    <n v="0"/>
  </r>
  <r>
    <s v="INCREMENTAL"/>
    <s v="Media"/>
    <m/>
    <m/>
    <m/>
    <m/>
    <x v="47"/>
    <x v="0"/>
    <s v="Brazil"/>
    <x v="10"/>
    <n v="0"/>
  </r>
  <r>
    <s v="INCREMENTAL"/>
    <s v="Media"/>
    <m/>
    <m/>
    <m/>
    <m/>
    <x v="47"/>
    <x v="1"/>
    <s v="Brazil"/>
    <x v="10"/>
    <n v="0"/>
  </r>
  <r>
    <s v="INCREMENTAL"/>
    <s v="Media"/>
    <m/>
    <m/>
    <m/>
    <m/>
    <x v="47"/>
    <x v="2"/>
    <s v="Brazil"/>
    <x v="10"/>
    <n v="0"/>
  </r>
  <r>
    <s v="INCREMENTAL"/>
    <s v="Media"/>
    <m/>
    <m/>
    <m/>
    <m/>
    <x v="47"/>
    <x v="3"/>
    <s v="Brazil"/>
    <x v="10"/>
    <n v="0"/>
  </r>
  <r>
    <s v="INCREMENTAL"/>
    <s v="Media"/>
    <m/>
    <m/>
    <m/>
    <m/>
    <x v="48"/>
    <x v="0"/>
    <s v="Brazil"/>
    <x v="10"/>
    <n v="0"/>
  </r>
  <r>
    <s v="INCREMENTAL"/>
    <s v="Media"/>
    <m/>
    <m/>
    <m/>
    <m/>
    <x v="48"/>
    <x v="1"/>
    <s v="Brazil"/>
    <x v="10"/>
    <n v="0"/>
  </r>
  <r>
    <s v="INCREMENTAL"/>
    <s v="Media"/>
    <m/>
    <m/>
    <m/>
    <m/>
    <x v="48"/>
    <x v="2"/>
    <s v="Brazil"/>
    <x v="10"/>
    <n v="0"/>
  </r>
  <r>
    <s v="INCREMENTAL"/>
    <s v="Media"/>
    <m/>
    <m/>
    <m/>
    <m/>
    <x v="48"/>
    <x v="3"/>
    <s v="Brazil"/>
    <x v="10"/>
    <n v="0"/>
  </r>
  <r>
    <s v="INCREMENTAL"/>
    <s v="Media"/>
    <m/>
    <m/>
    <m/>
    <m/>
    <x v="49"/>
    <x v="0"/>
    <s v="Brazil"/>
    <x v="10"/>
    <n v="0"/>
  </r>
  <r>
    <s v="INCREMENTAL"/>
    <s v="Media"/>
    <m/>
    <m/>
    <m/>
    <m/>
    <x v="49"/>
    <x v="1"/>
    <s v="Brazil"/>
    <x v="10"/>
    <n v="0"/>
  </r>
  <r>
    <s v="INCREMENTAL"/>
    <s v="Media"/>
    <m/>
    <m/>
    <m/>
    <m/>
    <x v="49"/>
    <x v="2"/>
    <s v="Brazil"/>
    <x v="10"/>
    <n v="0"/>
  </r>
  <r>
    <s v="INCREMENTAL"/>
    <s v="Media"/>
    <m/>
    <m/>
    <m/>
    <m/>
    <x v="49"/>
    <x v="3"/>
    <s v="Brazil"/>
    <x v="10"/>
    <n v="0"/>
  </r>
  <r>
    <s v="BASE"/>
    <s v="BaseLine"/>
    <m/>
    <m/>
    <m/>
    <m/>
    <x v="50"/>
    <x v="0"/>
    <s v="Brazil"/>
    <x v="10"/>
    <n v="0"/>
  </r>
  <r>
    <s v="BASE"/>
    <s v="BaseLine"/>
    <m/>
    <m/>
    <m/>
    <m/>
    <x v="50"/>
    <x v="1"/>
    <s v="Brazil"/>
    <x v="10"/>
    <n v="0"/>
  </r>
  <r>
    <s v="BASE"/>
    <s v="BaseLine"/>
    <m/>
    <m/>
    <m/>
    <m/>
    <x v="50"/>
    <x v="2"/>
    <s v="Brazil"/>
    <x v="10"/>
    <n v="0"/>
  </r>
  <r>
    <s v="BASE"/>
    <s v="BaseLine"/>
    <m/>
    <m/>
    <m/>
    <m/>
    <x v="50"/>
    <x v="3"/>
    <s v="Brazil"/>
    <x v="10"/>
    <n v="0"/>
  </r>
  <r>
    <s v="BASE"/>
    <s v="BaseLine"/>
    <m/>
    <m/>
    <m/>
    <m/>
    <x v="51"/>
    <x v="0"/>
    <s v="Brazil"/>
    <x v="10"/>
    <n v="0"/>
  </r>
  <r>
    <s v="BASE"/>
    <s v="BaseLine"/>
    <m/>
    <m/>
    <m/>
    <m/>
    <x v="51"/>
    <x v="1"/>
    <s v="Brazil"/>
    <x v="10"/>
    <n v="0"/>
  </r>
  <r>
    <s v="BASE"/>
    <s v="BaseLine"/>
    <m/>
    <m/>
    <m/>
    <m/>
    <x v="51"/>
    <x v="2"/>
    <s v="Brazil"/>
    <x v="10"/>
    <n v="0"/>
  </r>
  <r>
    <s v="BASE"/>
    <s v="BaseLine"/>
    <m/>
    <m/>
    <m/>
    <m/>
    <x v="51"/>
    <x v="3"/>
    <s v="Brazil"/>
    <x v="10"/>
    <n v="0"/>
  </r>
  <r>
    <s v="INCREMENTAL"/>
    <s v="Media"/>
    <m/>
    <m/>
    <m/>
    <m/>
    <x v="52"/>
    <x v="0"/>
    <s v="Brazil"/>
    <x v="10"/>
    <n v="0"/>
  </r>
  <r>
    <s v="INCREMENTAL"/>
    <s v="Media"/>
    <m/>
    <m/>
    <m/>
    <m/>
    <x v="52"/>
    <x v="1"/>
    <s v="Brazil"/>
    <x v="10"/>
    <n v="0"/>
  </r>
  <r>
    <s v="INCREMENTAL"/>
    <s v="Media"/>
    <m/>
    <m/>
    <m/>
    <m/>
    <x v="52"/>
    <x v="2"/>
    <s v="Brazil"/>
    <x v="10"/>
    <n v="0"/>
  </r>
  <r>
    <s v="INCREMENTAL"/>
    <s v="Media"/>
    <m/>
    <m/>
    <m/>
    <m/>
    <x v="52"/>
    <x v="3"/>
    <s v="Brazil"/>
    <x v="10"/>
    <n v="0"/>
  </r>
  <r>
    <s v="BASE"/>
    <s v="BaseLine"/>
    <m/>
    <m/>
    <m/>
    <m/>
    <x v="53"/>
    <x v="0"/>
    <s v="Brazil"/>
    <x v="10"/>
    <n v="-227.15446232385401"/>
  </r>
  <r>
    <s v="BASE"/>
    <s v="BaseLine"/>
    <m/>
    <m/>
    <m/>
    <m/>
    <x v="53"/>
    <x v="1"/>
    <s v="Brazil"/>
    <x v="10"/>
    <n v="-166.34643669379199"/>
  </r>
  <r>
    <s v="BASE"/>
    <s v="BaseLine"/>
    <m/>
    <m/>
    <m/>
    <m/>
    <x v="53"/>
    <x v="2"/>
    <s v="Brazil"/>
    <x v="10"/>
    <n v="-310.39592150817202"/>
  </r>
  <r>
    <s v="BASE"/>
    <s v="BaseLine"/>
    <m/>
    <m/>
    <m/>
    <m/>
    <x v="53"/>
    <x v="3"/>
    <s v="Brazil"/>
    <x v="10"/>
    <n v="-164.31533223272601"/>
  </r>
  <r>
    <s v="BASE"/>
    <s v="BaseLine"/>
    <m/>
    <m/>
    <m/>
    <m/>
    <x v="54"/>
    <x v="0"/>
    <s v="Brazil"/>
    <x v="10"/>
    <n v="-440.124820047529"/>
  </r>
  <r>
    <s v="BASE"/>
    <s v="BaseLine"/>
    <m/>
    <m/>
    <m/>
    <m/>
    <x v="54"/>
    <x v="1"/>
    <s v="Brazil"/>
    <x v="10"/>
    <n v="-2196.8361771451"/>
  </r>
  <r>
    <s v="BASE"/>
    <s v="BaseLine"/>
    <m/>
    <m/>
    <m/>
    <m/>
    <x v="54"/>
    <x v="2"/>
    <s v="Brazil"/>
    <x v="10"/>
    <n v="-2384.28966420202"/>
  </r>
  <r>
    <s v="BASE"/>
    <s v="BaseLine"/>
    <m/>
    <m/>
    <m/>
    <m/>
    <x v="54"/>
    <x v="3"/>
    <s v="Brazil"/>
    <x v="10"/>
    <n v="-425.02447811205701"/>
  </r>
  <r>
    <s v="INCREMENTAL"/>
    <s v="Media"/>
    <m/>
    <m/>
    <m/>
    <m/>
    <x v="0"/>
    <x v="0"/>
    <s v="Brazil"/>
    <x v="11"/>
    <n v="0"/>
  </r>
  <r>
    <s v="INCREMENTAL"/>
    <s v="Media"/>
    <m/>
    <m/>
    <m/>
    <m/>
    <x v="0"/>
    <x v="1"/>
    <s v="Brazil"/>
    <x v="11"/>
    <n v="0"/>
  </r>
  <r>
    <s v="INCREMENTAL"/>
    <s v="Media"/>
    <m/>
    <m/>
    <m/>
    <m/>
    <x v="0"/>
    <x v="2"/>
    <s v="Brazil"/>
    <x v="11"/>
    <n v="0"/>
  </r>
  <r>
    <s v="INCREMENTAL"/>
    <s v="Media"/>
    <m/>
    <m/>
    <m/>
    <m/>
    <x v="0"/>
    <x v="3"/>
    <s v="Brazil"/>
    <x v="11"/>
    <n v="0"/>
  </r>
  <r>
    <s v="INCREMENTAL"/>
    <s v="Media"/>
    <m/>
    <m/>
    <m/>
    <m/>
    <x v="1"/>
    <x v="0"/>
    <s v="Brazil"/>
    <x v="11"/>
    <n v="0"/>
  </r>
  <r>
    <s v="INCREMENTAL"/>
    <s v="Media"/>
    <m/>
    <m/>
    <m/>
    <m/>
    <x v="1"/>
    <x v="1"/>
    <s v="Brazil"/>
    <x v="11"/>
    <n v="0"/>
  </r>
  <r>
    <s v="INCREMENTAL"/>
    <s v="Media"/>
    <m/>
    <m/>
    <m/>
    <m/>
    <x v="1"/>
    <x v="2"/>
    <s v="Brazil"/>
    <x v="11"/>
    <n v="0"/>
  </r>
  <r>
    <s v="INCREMENTAL"/>
    <s v="Media"/>
    <m/>
    <m/>
    <m/>
    <m/>
    <x v="1"/>
    <x v="3"/>
    <s v="Brazil"/>
    <x v="11"/>
    <n v="0"/>
  </r>
  <r>
    <s v="INCREMENTAL"/>
    <s v="Media"/>
    <m/>
    <m/>
    <m/>
    <m/>
    <x v="2"/>
    <x v="0"/>
    <s v="Brazil"/>
    <x v="11"/>
    <n v="0"/>
  </r>
  <r>
    <s v="INCREMENTAL"/>
    <s v="Media"/>
    <m/>
    <m/>
    <m/>
    <m/>
    <x v="2"/>
    <x v="1"/>
    <s v="Brazil"/>
    <x v="11"/>
    <n v="0"/>
  </r>
  <r>
    <s v="INCREMENTAL"/>
    <s v="Media"/>
    <m/>
    <m/>
    <m/>
    <m/>
    <x v="2"/>
    <x v="2"/>
    <s v="Brazil"/>
    <x v="11"/>
    <n v="0"/>
  </r>
  <r>
    <s v="INCREMENTAL"/>
    <s v="Media"/>
    <m/>
    <m/>
    <m/>
    <m/>
    <x v="2"/>
    <x v="3"/>
    <s v="Brazil"/>
    <x v="11"/>
    <n v="0"/>
  </r>
  <r>
    <s v="BASE"/>
    <s v="BaseLine"/>
    <m/>
    <m/>
    <m/>
    <m/>
    <x v="3"/>
    <x v="0"/>
    <s v="Brazil"/>
    <x v="11"/>
    <n v="0"/>
  </r>
  <r>
    <s v="BASE"/>
    <s v="BaseLine"/>
    <m/>
    <m/>
    <m/>
    <m/>
    <x v="3"/>
    <x v="1"/>
    <s v="Brazil"/>
    <x v="11"/>
    <n v="0"/>
  </r>
  <r>
    <s v="BASE"/>
    <s v="BaseLine"/>
    <m/>
    <m/>
    <m/>
    <m/>
    <x v="3"/>
    <x v="2"/>
    <s v="Brazil"/>
    <x v="11"/>
    <n v="0"/>
  </r>
  <r>
    <s v="BASE"/>
    <s v="BaseLine"/>
    <m/>
    <m/>
    <m/>
    <m/>
    <x v="3"/>
    <x v="3"/>
    <s v="Brazil"/>
    <x v="11"/>
    <n v="0"/>
  </r>
  <r>
    <s v="BASE"/>
    <s v="BaseLine"/>
    <m/>
    <m/>
    <m/>
    <m/>
    <x v="4"/>
    <x v="0"/>
    <s v="Brazil"/>
    <x v="11"/>
    <n v="0"/>
  </r>
  <r>
    <s v="BASE"/>
    <s v="BaseLine"/>
    <m/>
    <m/>
    <m/>
    <m/>
    <x v="4"/>
    <x v="1"/>
    <s v="Brazil"/>
    <x v="11"/>
    <n v="0"/>
  </r>
  <r>
    <s v="BASE"/>
    <s v="BaseLine"/>
    <m/>
    <m/>
    <m/>
    <m/>
    <x v="4"/>
    <x v="2"/>
    <s v="Brazil"/>
    <x v="11"/>
    <n v="0"/>
  </r>
  <r>
    <s v="BASE"/>
    <s v="BaseLine"/>
    <m/>
    <m/>
    <m/>
    <m/>
    <x v="4"/>
    <x v="3"/>
    <s v="Brazil"/>
    <x v="11"/>
    <n v="0"/>
  </r>
  <r>
    <s v="BASE"/>
    <s v="BaseLine"/>
    <m/>
    <m/>
    <m/>
    <m/>
    <x v="5"/>
    <x v="0"/>
    <s v="Brazil"/>
    <x v="11"/>
    <n v="0"/>
  </r>
  <r>
    <s v="BASE"/>
    <s v="BaseLine"/>
    <m/>
    <m/>
    <m/>
    <m/>
    <x v="5"/>
    <x v="1"/>
    <s v="Brazil"/>
    <x v="11"/>
    <n v="0"/>
  </r>
  <r>
    <s v="BASE"/>
    <s v="BaseLine"/>
    <m/>
    <m/>
    <m/>
    <m/>
    <x v="5"/>
    <x v="2"/>
    <s v="Brazil"/>
    <x v="11"/>
    <n v="0"/>
  </r>
  <r>
    <s v="BASE"/>
    <s v="BaseLine"/>
    <m/>
    <m/>
    <m/>
    <m/>
    <x v="5"/>
    <x v="3"/>
    <s v="Brazil"/>
    <x v="11"/>
    <n v="0"/>
  </r>
  <r>
    <s v="BASE"/>
    <s v="BaseLine"/>
    <m/>
    <m/>
    <m/>
    <m/>
    <x v="6"/>
    <x v="0"/>
    <s v="Brazil"/>
    <x v="11"/>
    <n v="0"/>
  </r>
  <r>
    <s v="BASE"/>
    <s v="BaseLine"/>
    <m/>
    <m/>
    <m/>
    <m/>
    <x v="6"/>
    <x v="1"/>
    <s v="Brazil"/>
    <x v="11"/>
    <n v="0"/>
  </r>
  <r>
    <s v="BASE"/>
    <s v="BaseLine"/>
    <m/>
    <m/>
    <m/>
    <m/>
    <x v="6"/>
    <x v="2"/>
    <s v="Brazil"/>
    <x v="11"/>
    <n v="0"/>
  </r>
  <r>
    <s v="BASE"/>
    <s v="BaseLine"/>
    <m/>
    <m/>
    <m/>
    <m/>
    <x v="6"/>
    <x v="3"/>
    <s v="Brazil"/>
    <x v="11"/>
    <n v="0"/>
  </r>
  <r>
    <s v="BASE"/>
    <s v="BaseLine"/>
    <m/>
    <m/>
    <m/>
    <m/>
    <x v="7"/>
    <x v="0"/>
    <s v="Brazil"/>
    <x v="11"/>
    <n v="0"/>
  </r>
  <r>
    <s v="BASE"/>
    <s v="BaseLine"/>
    <m/>
    <m/>
    <m/>
    <m/>
    <x v="7"/>
    <x v="1"/>
    <s v="Brazil"/>
    <x v="11"/>
    <n v="0"/>
  </r>
  <r>
    <s v="BASE"/>
    <s v="BaseLine"/>
    <m/>
    <m/>
    <m/>
    <m/>
    <x v="7"/>
    <x v="2"/>
    <s v="Brazil"/>
    <x v="11"/>
    <n v="0"/>
  </r>
  <r>
    <s v="BASE"/>
    <s v="BaseLine"/>
    <m/>
    <m/>
    <m/>
    <m/>
    <x v="7"/>
    <x v="3"/>
    <s v="Brazil"/>
    <x v="11"/>
    <n v="0"/>
  </r>
  <r>
    <s v="BASE"/>
    <s v="BaseLine"/>
    <m/>
    <m/>
    <m/>
    <m/>
    <x v="8"/>
    <x v="0"/>
    <s v="Brazil"/>
    <x v="11"/>
    <n v="96.004155280787003"/>
  </r>
  <r>
    <s v="BASE"/>
    <s v="BaseLine"/>
    <m/>
    <m/>
    <m/>
    <m/>
    <x v="8"/>
    <x v="1"/>
    <s v="Brazil"/>
    <x v="11"/>
    <n v="0"/>
  </r>
  <r>
    <s v="BASE"/>
    <s v="BaseLine"/>
    <m/>
    <m/>
    <m/>
    <m/>
    <x v="8"/>
    <x v="2"/>
    <s v="Brazil"/>
    <x v="11"/>
    <n v="0"/>
  </r>
  <r>
    <s v="BASE"/>
    <s v="BaseLine"/>
    <m/>
    <m/>
    <m/>
    <m/>
    <x v="8"/>
    <x v="3"/>
    <s v="Brazil"/>
    <x v="11"/>
    <n v="0"/>
  </r>
  <r>
    <s v="INCREMENTAL"/>
    <s v="Media"/>
    <m/>
    <m/>
    <m/>
    <m/>
    <x v="9"/>
    <x v="0"/>
    <s v="Brazil"/>
    <x v="11"/>
    <n v="0"/>
  </r>
  <r>
    <s v="INCREMENTAL"/>
    <s v="Media"/>
    <m/>
    <m/>
    <m/>
    <m/>
    <x v="9"/>
    <x v="1"/>
    <s v="Brazil"/>
    <x v="11"/>
    <n v="0"/>
  </r>
  <r>
    <s v="INCREMENTAL"/>
    <s v="Media"/>
    <m/>
    <m/>
    <m/>
    <m/>
    <x v="9"/>
    <x v="2"/>
    <s v="Brazil"/>
    <x v="11"/>
    <n v="0"/>
  </r>
  <r>
    <s v="INCREMENTAL"/>
    <s v="Media"/>
    <m/>
    <m/>
    <m/>
    <m/>
    <x v="9"/>
    <x v="3"/>
    <s v="Brazil"/>
    <x v="11"/>
    <n v="0"/>
  </r>
  <r>
    <s v="BASE"/>
    <s v="Price"/>
    <m/>
    <m/>
    <m/>
    <m/>
    <x v="10"/>
    <x v="0"/>
    <s v="Brazil"/>
    <x v="11"/>
    <n v="-971.43026418831096"/>
  </r>
  <r>
    <s v="BASE"/>
    <s v="Price"/>
    <m/>
    <m/>
    <m/>
    <m/>
    <x v="10"/>
    <x v="1"/>
    <s v="Brazil"/>
    <x v="11"/>
    <n v="0"/>
  </r>
  <r>
    <s v="BASE"/>
    <s v="Price"/>
    <m/>
    <m/>
    <m/>
    <m/>
    <x v="10"/>
    <x v="2"/>
    <s v="Brazil"/>
    <x v="11"/>
    <n v="0"/>
  </r>
  <r>
    <s v="BASE"/>
    <s v="Price"/>
    <m/>
    <m/>
    <m/>
    <m/>
    <x v="10"/>
    <x v="3"/>
    <s v="Brazil"/>
    <x v="11"/>
    <n v="0"/>
  </r>
  <r>
    <s v="BASE"/>
    <s v="Price"/>
    <m/>
    <m/>
    <m/>
    <m/>
    <x v="11"/>
    <x v="0"/>
    <s v="Brazil"/>
    <x v="11"/>
    <n v="0"/>
  </r>
  <r>
    <s v="BASE"/>
    <s v="Price"/>
    <m/>
    <m/>
    <m/>
    <m/>
    <x v="11"/>
    <x v="1"/>
    <s v="Brazil"/>
    <x v="11"/>
    <n v="0"/>
  </r>
  <r>
    <s v="BASE"/>
    <s v="Price"/>
    <m/>
    <m/>
    <m/>
    <m/>
    <x v="11"/>
    <x v="2"/>
    <s v="Brazil"/>
    <x v="11"/>
    <n v="0"/>
  </r>
  <r>
    <s v="BASE"/>
    <s v="Price"/>
    <m/>
    <m/>
    <m/>
    <m/>
    <x v="11"/>
    <x v="3"/>
    <s v="Brazil"/>
    <x v="11"/>
    <n v="0"/>
  </r>
  <r>
    <s v="BASE"/>
    <s v="BaseLine"/>
    <m/>
    <m/>
    <m/>
    <m/>
    <x v="12"/>
    <x v="0"/>
    <s v="Brazil"/>
    <x v="11"/>
    <n v="407.59075727381003"/>
  </r>
  <r>
    <s v="BASE"/>
    <s v="BaseLine"/>
    <m/>
    <m/>
    <m/>
    <m/>
    <x v="12"/>
    <x v="1"/>
    <s v="Brazil"/>
    <x v="11"/>
    <n v="734.787427075643"/>
  </r>
  <r>
    <s v="BASE"/>
    <s v="BaseLine"/>
    <m/>
    <m/>
    <m/>
    <m/>
    <x v="12"/>
    <x v="2"/>
    <s v="Brazil"/>
    <x v="11"/>
    <n v="900.81200323097005"/>
  </r>
  <r>
    <s v="BASE"/>
    <s v="BaseLine"/>
    <m/>
    <m/>
    <m/>
    <m/>
    <x v="12"/>
    <x v="3"/>
    <s v="Brazil"/>
    <x v="11"/>
    <n v="23.858990596690099"/>
  </r>
  <r>
    <s v="INCREMENTAL"/>
    <s v="Media"/>
    <m/>
    <m/>
    <m/>
    <m/>
    <x v="13"/>
    <x v="0"/>
    <s v="Brazil"/>
    <x v="11"/>
    <n v="233.45177874682901"/>
  </r>
  <r>
    <s v="INCREMENTAL"/>
    <s v="Media"/>
    <m/>
    <m/>
    <m/>
    <m/>
    <x v="13"/>
    <x v="1"/>
    <s v="Brazil"/>
    <x v="11"/>
    <n v="289.20001831307297"/>
  </r>
  <r>
    <s v="INCREMENTAL"/>
    <s v="Media"/>
    <m/>
    <m/>
    <m/>
    <m/>
    <x v="13"/>
    <x v="2"/>
    <s v="Brazil"/>
    <x v="11"/>
    <n v="257.05174755698499"/>
  </r>
  <r>
    <s v="INCREMENTAL"/>
    <s v="Media"/>
    <m/>
    <m/>
    <m/>
    <m/>
    <x v="13"/>
    <x v="3"/>
    <s v="Brazil"/>
    <x v="11"/>
    <n v="0"/>
  </r>
  <r>
    <s v="INCREMENTAL"/>
    <s v="Media"/>
    <m/>
    <m/>
    <m/>
    <m/>
    <x v="14"/>
    <x v="0"/>
    <s v="Brazil"/>
    <x v="11"/>
    <n v="0"/>
  </r>
  <r>
    <s v="INCREMENTAL"/>
    <s v="Media"/>
    <m/>
    <m/>
    <m/>
    <m/>
    <x v="14"/>
    <x v="1"/>
    <s v="Brazil"/>
    <x v="11"/>
    <n v="0"/>
  </r>
  <r>
    <s v="INCREMENTAL"/>
    <s v="Media"/>
    <m/>
    <m/>
    <m/>
    <m/>
    <x v="14"/>
    <x v="2"/>
    <s v="Brazil"/>
    <x v="11"/>
    <n v="0"/>
  </r>
  <r>
    <s v="INCREMENTAL"/>
    <s v="Media"/>
    <m/>
    <m/>
    <m/>
    <m/>
    <x v="14"/>
    <x v="3"/>
    <s v="Brazil"/>
    <x v="11"/>
    <n v="0"/>
  </r>
  <r>
    <s v="INCREMENTAL"/>
    <s v="Media"/>
    <m/>
    <m/>
    <m/>
    <m/>
    <x v="15"/>
    <x v="0"/>
    <s v="Brazil"/>
    <x v="11"/>
    <n v="5.9785863230690302"/>
  </r>
  <r>
    <s v="INCREMENTAL"/>
    <s v="Media"/>
    <m/>
    <m/>
    <m/>
    <m/>
    <x v="15"/>
    <x v="1"/>
    <s v="Brazil"/>
    <x v="11"/>
    <n v="5.5326056620575104"/>
  </r>
  <r>
    <s v="INCREMENTAL"/>
    <s v="Media"/>
    <m/>
    <m/>
    <m/>
    <m/>
    <x v="15"/>
    <x v="2"/>
    <s v="Brazil"/>
    <x v="11"/>
    <n v="3.7742504684263301"/>
  </r>
  <r>
    <s v="INCREMENTAL"/>
    <s v="Media"/>
    <m/>
    <m/>
    <m/>
    <m/>
    <x v="15"/>
    <x v="3"/>
    <s v="Brazil"/>
    <x v="11"/>
    <n v="0"/>
  </r>
  <r>
    <s v="INCREMENTAL"/>
    <s v="Media"/>
    <m/>
    <m/>
    <m/>
    <m/>
    <x v="16"/>
    <x v="0"/>
    <s v="Brazil"/>
    <x v="11"/>
    <n v="0"/>
  </r>
  <r>
    <s v="INCREMENTAL"/>
    <s v="Media"/>
    <m/>
    <m/>
    <m/>
    <m/>
    <x v="16"/>
    <x v="1"/>
    <s v="Brazil"/>
    <x v="11"/>
    <n v="0"/>
  </r>
  <r>
    <s v="INCREMENTAL"/>
    <s v="Media"/>
    <m/>
    <m/>
    <m/>
    <m/>
    <x v="16"/>
    <x v="2"/>
    <s v="Brazil"/>
    <x v="11"/>
    <n v="0"/>
  </r>
  <r>
    <s v="INCREMENTAL"/>
    <s v="Media"/>
    <m/>
    <m/>
    <m/>
    <m/>
    <x v="16"/>
    <x v="3"/>
    <s v="Brazil"/>
    <x v="11"/>
    <n v="0"/>
  </r>
  <r>
    <s v="INCREMENTAL"/>
    <s v="Media"/>
    <m/>
    <m/>
    <m/>
    <m/>
    <x v="17"/>
    <x v="0"/>
    <s v="Brazil"/>
    <x v="11"/>
    <n v="69.159521739067699"/>
  </r>
  <r>
    <s v="INCREMENTAL"/>
    <s v="Media"/>
    <m/>
    <m/>
    <m/>
    <m/>
    <x v="17"/>
    <x v="1"/>
    <s v="Brazil"/>
    <x v="11"/>
    <n v="42.405884429653099"/>
  </r>
  <r>
    <s v="INCREMENTAL"/>
    <s v="Media"/>
    <m/>
    <m/>
    <m/>
    <m/>
    <x v="17"/>
    <x v="2"/>
    <s v="Brazil"/>
    <x v="11"/>
    <n v="42.5608995645824"/>
  </r>
  <r>
    <s v="INCREMENTAL"/>
    <s v="Media"/>
    <m/>
    <m/>
    <m/>
    <m/>
    <x v="17"/>
    <x v="3"/>
    <s v="Brazil"/>
    <x v="11"/>
    <n v="0"/>
  </r>
  <r>
    <s v="INCREMENTAL"/>
    <s v="Media"/>
    <m/>
    <m/>
    <m/>
    <m/>
    <x v="18"/>
    <x v="0"/>
    <s v="Brazil"/>
    <x v="11"/>
    <n v="0"/>
  </r>
  <r>
    <s v="INCREMENTAL"/>
    <s v="Media"/>
    <m/>
    <m/>
    <m/>
    <m/>
    <x v="18"/>
    <x v="1"/>
    <s v="Brazil"/>
    <x v="11"/>
    <n v="0"/>
  </r>
  <r>
    <s v="INCREMENTAL"/>
    <s v="Media"/>
    <m/>
    <m/>
    <m/>
    <m/>
    <x v="18"/>
    <x v="2"/>
    <s v="Brazil"/>
    <x v="11"/>
    <n v="0"/>
  </r>
  <r>
    <s v="INCREMENTAL"/>
    <s v="Media"/>
    <m/>
    <m/>
    <m/>
    <m/>
    <x v="18"/>
    <x v="3"/>
    <s v="Brazil"/>
    <x v="11"/>
    <n v="0"/>
  </r>
  <r>
    <s v="INCREMENTAL"/>
    <s v="Media"/>
    <m/>
    <m/>
    <m/>
    <m/>
    <x v="19"/>
    <x v="0"/>
    <s v="Brazil"/>
    <x v="11"/>
    <n v="64.502333156304203"/>
  </r>
  <r>
    <s v="INCREMENTAL"/>
    <s v="Media"/>
    <m/>
    <m/>
    <m/>
    <m/>
    <x v="19"/>
    <x v="1"/>
    <s v="Brazil"/>
    <x v="11"/>
    <n v="73.347145075866493"/>
  </r>
  <r>
    <s v="INCREMENTAL"/>
    <s v="Media"/>
    <m/>
    <m/>
    <m/>
    <m/>
    <x v="19"/>
    <x v="2"/>
    <s v="Brazil"/>
    <x v="11"/>
    <n v="69.165075182855801"/>
  </r>
  <r>
    <s v="INCREMENTAL"/>
    <s v="Media"/>
    <m/>
    <m/>
    <m/>
    <m/>
    <x v="19"/>
    <x v="3"/>
    <s v="Brazil"/>
    <x v="11"/>
    <n v="0"/>
  </r>
  <r>
    <s v="INCREMENTAL"/>
    <s v="Media"/>
    <m/>
    <m/>
    <m/>
    <m/>
    <x v="20"/>
    <x v="0"/>
    <s v="Brazil"/>
    <x v="11"/>
    <n v="0"/>
  </r>
  <r>
    <s v="INCREMENTAL"/>
    <s v="Media"/>
    <m/>
    <m/>
    <m/>
    <m/>
    <x v="20"/>
    <x v="1"/>
    <s v="Brazil"/>
    <x v="11"/>
    <n v="0"/>
  </r>
  <r>
    <s v="INCREMENTAL"/>
    <s v="Media"/>
    <m/>
    <m/>
    <m/>
    <m/>
    <x v="20"/>
    <x v="2"/>
    <s v="Brazil"/>
    <x v="11"/>
    <n v="0"/>
  </r>
  <r>
    <s v="INCREMENTAL"/>
    <s v="Media"/>
    <m/>
    <m/>
    <m/>
    <m/>
    <x v="20"/>
    <x v="3"/>
    <s v="Brazil"/>
    <x v="11"/>
    <n v="0"/>
  </r>
  <r>
    <s v="INCREMENTAL"/>
    <s v="Media"/>
    <m/>
    <m/>
    <m/>
    <m/>
    <x v="21"/>
    <x v="0"/>
    <s v="Brazil"/>
    <x v="11"/>
    <n v="61.358988850377301"/>
  </r>
  <r>
    <s v="INCREMENTAL"/>
    <s v="Media"/>
    <m/>
    <m/>
    <m/>
    <m/>
    <x v="21"/>
    <x v="1"/>
    <s v="Brazil"/>
    <x v="11"/>
    <n v="59.926524080427598"/>
  </r>
  <r>
    <s v="INCREMENTAL"/>
    <s v="Media"/>
    <m/>
    <m/>
    <m/>
    <m/>
    <x v="21"/>
    <x v="2"/>
    <s v="Brazil"/>
    <x v="11"/>
    <n v="56.8470073381025"/>
  </r>
  <r>
    <s v="INCREMENTAL"/>
    <s v="Media"/>
    <m/>
    <m/>
    <m/>
    <m/>
    <x v="21"/>
    <x v="3"/>
    <s v="Brazil"/>
    <x v="11"/>
    <n v="0"/>
  </r>
  <r>
    <s v="INCREMENTAL"/>
    <s v="Media"/>
    <m/>
    <m/>
    <m/>
    <m/>
    <x v="22"/>
    <x v="0"/>
    <s v="Brazil"/>
    <x v="11"/>
    <n v="0"/>
  </r>
  <r>
    <s v="INCREMENTAL"/>
    <s v="Media"/>
    <m/>
    <m/>
    <m/>
    <m/>
    <x v="22"/>
    <x v="1"/>
    <s v="Brazil"/>
    <x v="11"/>
    <n v="0"/>
  </r>
  <r>
    <s v="INCREMENTAL"/>
    <s v="Media"/>
    <m/>
    <m/>
    <m/>
    <m/>
    <x v="22"/>
    <x v="2"/>
    <s v="Brazil"/>
    <x v="11"/>
    <n v="0"/>
  </r>
  <r>
    <s v="INCREMENTAL"/>
    <s v="Media"/>
    <m/>
    <m/>
    <m/>
    <m/>
    <x v="22"/>
    <x v="3"/>
    <s v="Brazil"/>
    <x v="11"/>
    <n v="0"/>
  </r>
  <r>
    <s v="INCREMENTAL"/>
    <s v="Media"/>
    <m/>
    <m/>
    <m/>
    <m/>
    <x v="23"/>
    <x v="0"/>
    <s v="Brazil"/>
    <x v="11"/>
    <n v="0"/>
  </r>
  <r>
    <s v="INCREMENTAL"/>
    <s v="Media"/>
    <m/>
    <m/>
    <m/>
    <m/>
    <x v="23"/>
    <x v="1"/>
    <s v="Brazil"/>
    <x v="11"/>
    <n v="0"/>
  </r>
  <r>
    <s v="INCREMENTAL"/>
    <s v="Media"/>
    <m/>
    <m/>
    <m/>
    <m/>
    <x v="23"/>
    <x v="2"/>
    <s v="Brazil"/>
    <x v="11"/>
    <n v="0"/>
  </r>
  <r>
    <s v="INCREMENTAL"/>
    <s v="Media"/>
    <m/>
    <m/>
    <m/>
    <m/>
    <x v="23"/>
    <x v="3"/>
    <s v="Brazil"/>
    <x v="11"/>
    <n v="0"/>
  </r>
  <r>
    <s v="INCREMENTAL"/>
    <s v="Media"/>
    <m/>
    <m/>
    <m/>
    <m/>
    <x v="24"/>
    <x v="0"/>
    <s v="Brazil"/>
    <x v="11"/>
    <n v="0"/>
  </r>
  <r>
    <s v="INCREMENTAL"/>
    <s v="Media"/>
    <m/>
    <m/>
    <m/>
    <m/>
    <x v="24"/>
    <x v="1"/>
    <s v="Brazil"/>
    <x v="11"/>
    <n v="0"/>
  </r>
  <r>
    <s v="INCREMENTAL"/>
    <s v="Media"/>
    <m/>
    <m/>
    <m/>
    <m/>
    <x v="24"/>
    <x v="2"/>
    <s v="Brazil"/>
    <x v="11"/>
    <n v="0"/>
  </r>
  <r>
    <s v="INCREMENTAL"/>
    <s v="Media"/>
    <m/>
    <m/>
    <m/>
    <m/>
    <x v="24"/>
    <x v="3"/>
    <s v="Brazil"/>
    <x v="11"/>
    <n v="0"/>
  </r>
  <r>
    <s v="BASE"/>
    <s v="BaseLine"/>
    <m/>
    <m/>
    <m/>
    <m/>
    <x v="25"/>
    <x v="0"/>
    <s v="Brazil"/>
    <x v="11"/>
    <n v="0"/>
  </r>
  <r>
    <s v="BASE"/>
    <s v="BaseLine"/>
    <m/>
    <m/>
    <m/>
    <m/>
    <x v="25"/>
    <x v="1"/>
    <s v="Brazil"/>
    <x v="11"/>
    <n v="263.32695714004802"/>
  </r>
  <r>
    <s v="BASE"/>
    <s v="BaseLine"/>
    <m/>
    <m/>
    <m/>
    <m/>
    <x v="25"/>
    <x v="2"/>
    <s v="Brazil"/>
    <x v="11"/>
    <n v="0"/>
  </r>
  <r>
    <s v="BASE"/>
    <s v="BaseLine"/>
    <m/>
    <m/>
    <m/>
    <m/>
    <x v="25"/>
    <x v="3"/>
    <s v="Brazil"/>
    <x v="11"/>
    <n v="0"/>
  </r>
  <r>
    <s v="BASE"/>
    <s v="BaseLine"/>
    <m/>
    <m/>
    <m/>
    <m/>
    <x v="26"/>
    <x v="0"/>
    <s v="Brazil"/>
    <x v="11"/>
    <n v="0"/>
  </r>
  <r>
    <s v="BASE"/>
    <s v="BaseLine"/>
    <m/>
    <m/>
    <m/>
    <m/>
    <x v="26"/>
    <x v="1"/>
    <s v="Brazil"/>
    <x v="11"/>
    <n v="0"/>
  </r>
  <r>
    <s v="BASE"/>
    <s v="BaseLine"/>
    <m/>
    <m/>
    <m/>
    <m/>
    <x v="26"/>
    <x v="2"/>
    <s v="Brazil"/>
    <x v="11"/>
    <n v="0"/>
  </r>
  <r>
    <s v="BASE"/>
    <s v="BaseLine"/>
    <m/>
    <m/>
    <m/>
    <m/>
    <x v="26"/>
    <x v="3"/>
    <s v="Brazil"/>
    <x v="11"/>
    <n v="0"/>
  </r>
  <r>
    <s v="INCREMENTAL"/>
    <s v="Media"/>
    <m/>
    <m/>
    <m/>
    <m/>
    <x v="27"/>
    <x v="0"/>
    <s v="Brazil"/>
    <x v="11"/>
    <n v="0"/>
  </r>
  <r>
    <s v="INCREMENTAL"/>
    <s v="Media"/>
    <m/>
    <m/>
    <m/>
    <m/>
    <x v="27"/>
    <x v="1"/>
    <s v="Brazil"/>
    <x v="11"/>
    <n v="0"/>
  </r>
  <r>
    <s v="INCREMENTAL"/>
    <s v="Media"/>
    <m/>
    <m/>
    <m/>
    <m/>
    <x v="27"/>
    <x v="2"/>
    <s v="Brazil"/>
    <x v="11"/>
    <n v="0"/>
  </r>
  <r>
    <s v="INCREMENTAL"/>
    <s v="Media"/>
    <m/>
    <m/>
    <m/>
    <m/>
    <x v="27"/>
    <x v="3"/>
    <s v="Brazil"/>
    <x v="11"/>
    <n v="0"/>
  </r>
  <r>
    <s v="INCREMENTAL"/>
    <s v="Media"/>
    <m/>
    <m/>
    <m/>
    <m/>
    <x v="28"/>
    <x v="0"/>
    <s v="Brazil"/>
    <x v="11"/>
    <n v="0"/>
  </r>
  <r>
    <s v="INCREMENTAL"/>
    <s v="Media"/>
    <m/>
    <m/>
    <m/>
    <m/>
    <x v="28"/>
    <x v="1"/>
    <s v="Brazil"/>
    <x v="11"/>
    <n v="0"/>
  </r>
  <r>
    <s v="INCREMENTAL"/>
    <s v="Media"/>
    <m/>
    <m/>
    <m/>
    <m/>
    <x v="28"/>
    <x v="2"/>
    <s v="Brazil"/>
    <x v="11"/>
    <n v="0"/>
  </r>
  <r>
    <s v="INCREMENTAL"/>
    <s v="Media"/>
    <m/>
    <m/>
    <m/>
    <m/>
    <x v="28"/>
    <x v="3"/>
    <s v="Brazil"/>
    <x v="11"/>
    <n v="0"/>
  </r>
  <r>
    <s v="BASE"/>
    <s v="BaseLine"/>
    <m/>
    <m/>
    <m/>
    <m/>
    <x v="29"/>
    <x v="0"/>
    <s v="Brazil"/>
    <x v="11"/>
    <n v="0"/>
  </r>
  <r>
    <s v="BASE"/>
    <s v="BaseLine"/>
    <m/>
    <m/>
    <m/>
    <m/>
    <x v="29"/>
    <x v="1"/>
    <s v="Brazil"/>
    <x v="11"/>
    <n v="491.49964157598902"/>
  </r>
  <r>
    <s v="BASE"/>
    <s v="BaseLine"/>
    <m/>
    <m/>
    <m/>
    <m/>
    <x v="29"/>
    <x v="2"/>
    <s v="Brazil"/>
    <x v="11"/>
    <n v="0"/>
  </r>
  <r>
    <s v="BASE"/>
    <s v="BaseLine"/>
    <m/>
    <m/>
    <m/>
    <m/>
    <x v="29"/>
    <x v="3"/>
    <s v="Brazil"/>
    <x v="11"/>
    <n v="0"/>
  </r>
  <r>
    <s v="BASE"/>
    <s v="BaseLine"/>
    <m/>
    <m/>
    <m/>
    <m/>
    <x v="30"/>
    <x v="0"/>
    <s v="Brazil"/>
    <x v="11"/>
    <n v="0"/>
  </r>
  <r>
    <s v="BASE"/>
    <s v="BaseLine"/>
    <m/>
    <m/>
    <m/>
    <m/>
    <x v="30"/>
    <x v="1"/>
    <s v="Brazil"/>
    <x v="11"/>
    <n v="647.37600650838704"/>
  </r>
  <r>
    <s v="BASE"/>
    <s v="BaseLine"/>
    <m/>
    <m/>
    <m/>
    <m/>
    <x v="30"/>
    <x v="2"/>
    <s v="Brazil"/>
    <x v="11"/>
    <n v="0"/>
  </r>
  <r>
    <s v="BASE"/>
    <s v="BaseLine"/>
    <m/>
    <m/>
    <m/>
    <m/>
    <x v="30"/>
    <x v="3"/>
    <s v="Brazil"/>
    <x v="11"/>
    <n v="0"/>
  </r>
  <r>
    <s v="INCREMENTAL"/>
    <s v="Media"/>
    <m/>
    <m/>
    <m/>
    <m/>
    <x v="31"/>
    <x v="0"/>
    <s v="Brazil"/>
    <x v="11"/>
    <n v="0"/>
  </r>
  <r>
    <s v="INCREMENTAL"/>
    <s v="Media"/>
    <m/>
    <m/>
    <m/>
    <m/>
    <x v="31"/>
    <x v="1"/>
    <s v="Brazil"/>
    <x v="11"/>
    <n v="0"/>
  </r>
  <r>
    <s v="INCREMENTAL"/>
    <s v="Media"/>
    <m/>
    <m/>
    <m/>
    <m/>
    <x v="31"/>
    <x v="2"/>
    <s v="Brazil"/>
    <x v="11"/>
    <n v="0"/>
  </r>
  <r>
    <s v="INCREMENTAL"/>
    <s v="Media"/>
    <m/>
    <m/>
    <m/>
    <m/>
    <x v="31"/>
    <x v="3"/>
    <s v="Brazil"/>
    <x v="11"/>
    <n v="0"/>
  </r>
  <r>
    <m/>
    <m/>
    <m/>
    <m/>
    <m/>
    <m/>
    <x v="32"/>
    <x v="0"/>
    <s v="Brazil"/>
    <x v="11"/>
    <n v="1288.8368238743701"/>
  </r>
  <r>
    <m/>
    <m/>
    <m/>
    <m/>
    <m/>
    <m/>
    <x v="32"/>
    <x v="1"/>
    <s v="Brazil"/>
    <x v="11"/>
    <n v="943.82215052234096"/>
  </r>
  <r>
    <m/>
    <m/>
    <m/>
    <m/>
    <m/>
    <m/>
    <x v="32"/>
    <x v="2"/>
    <s v="Brazil"/>
    <x v="11"/>
    <n v="1761.1350863528301"/>
  </r>
  <r>
    <m/>
    <m/>
    <m/>
    <m/>
    <m/>
    <m/>
    <x v="32"/>
    <x v="3"/>
    <s v="Brazil"/>
    <x v="11"/>
    <n v="932.29799996955103"/>
  </r>
  <r>
    <s v="BASE"/>
    <s v="BaseLine"/>
    <m/>
    <m/>
    <m/>
    <m/>
    <x v="33"/>
    <x v="0"/>
    <s v="Brazil"/>
    <x v="11"/>
    <n v="-461.81448663386197"/>
  </r>
  <r>
    <s v="BASE"/>
    <s v="BaseLine"/>
    <m/>
    <m/>
    <m/>
    <m/>
    <x v="33"/>
    <x v="1"/>
    <s v="Brazil"/>
    <x v="11"/>
    <n v="-1257.1182953815201"/>
  </r>
  <r>
    <s v="BASE"/>
    <s v="BaseLine"/>
    <m/>
    <m/>
    <m/>
    <m/>
    <x v="33"/>
    <x v="2"/>
    <s v="Brazil"/>
    <x v="11"/>
    <n v="-627.60590226506099"/>
  </r>
  <r>
    <s v="BASE"/>
    <s v="BaseLine"/>
    <m/>
    <m/>
    <m/>
    <m/>
    <x v="33"/>
    <x v="3"/>
    <s v="Brazil"/>
    <x v="11"/>
    <n v="-391.995119453315"/>
  </r>
  <r>
    <s v="BASE"/>
    <s v="BaseLine"/>
    <m/>
    <m/>
    <m/>
    <m/>
    <x v="34"/>
    <x v="0"/>
    <s v="Brazil"/>
    <x v="11"/>
    <n v="0"/>
  </r>
  <r>
    <s v="BASE"/>
    <s v="BaseLine"/>
    <m/>
    <m/>
    <m/>
    <m/>
    <x v="34"/>
    <x v="1"/>
    <s v="Brazil"/>
    <x v="11"/>
    <n v="0"/>
  </r>
  <r>
    <s v="BASE"/>
    <s v="BaseLine"/>
    <m/>
    <m/>
    <m/>
    <m/>
    <x v="34"/>
    <x v="2"/>
    <s v="Brazil"/>
    <x v="11"/>
    <n v="0"/>
  </r>
  <r>
    <s v="BASE"/>
    <s v="BaseLine"/>
    <m/>
    <m/>
    <m/>
    <m/>
    <x v="34"/>
    <x v="3"/>
    <s v="Brazil"/>
    <x v="11"/>
    <n v="0"/>
  </r>
  <r>
    <s v="BASE"/>
    <s v="BaseLine"/>
    <s v="NY"/>
    <m/>
    <m/>
    <m/>
    <x v="35"/>
    <x v="0"/>
    <s v="Brazil"/>
    <x v="11"/>
    <n v="0"/>
  </r>
  <r>
    <s v="BASE"/>
    <s v="BaseLine"/>
    <s v="NY"/>
    <m/>
    <m/>
    <m/>
    <x v="35"/>
    <x v="1"/>
    <s v="Brazil"/>
    <x v="11"/>
    <n v="0"/>
  </r>
  <r>
    <s v="BASE"/>
    <s v="BaseLine"/>
    <s v="NY"/>
    <m/>
    <m/>
    <m/>
    <x v="35"/>
    <x v="2"/>
    <s v="Brazil"/>
    <x v="11"/>
    <n v="0"/>
  </r>
  <r>
    <s v="BASE"/>
    <s v="BaseLine"/>
    <s v="NY"/>
    <m/>
    <m/>
    <m/>
    <x v="35"/>
    <x v="3"/>
    <s v="Brazil"/>
    <x v="11"/>
    <n v="0"/>
  </r>
  <r>
    <s v="BASE"/>
    <s v="BaseLine"/>
    <s v="PL_Dummy"/>
    <m/>
    <m/>
    <m/>
    <x v="36"/>
    <x v="0"/>
    <s v="Brazil"/>
    <x v="11"/>
    <n v="0"/>
  </r>
  <r>
    <s v="BASE"/>
    <s v="BaseLine"/>
    <s v="PL_Dummy"/>
    <m/>
    <m/>
    <m/>
    <x v="36"/>
    <x v="1"/>
    <s v="Brazil"/>
    <x v="11"/>
    <n v="0"/>
  </r>
  <r>
    <s v="BASE"/>
    <s v="BaseLine"/>
    <s v="PL_Dummy"/>
    <m/>
    <m/>
    <m/>
    <x v="36"/>
    <x v="2"/>
    <s v="Brazil"/>
    <x v="11"/>
    <n v="0"/>
  </r>
  <r>
    <s v="BASE"/>
    <s v="BaseLine"/>
    <s v="PL_Dummy"/>
    <m/>
    <m/>
    <m/>
    <x v="36"/>
    <x v="3"/>
    <s v="Brazil"/>
    <x v="11"/>
    <n v="0"/>
  </r>
  <r>
    <s v="BASE"/>
    <s v="BaseLine"/>
    <s v="PL_Dummy"/>
    <m/>
    <m/>
    <m/>
    <x v="37"/>
    <x v="0"/>
    <s v="Brazil"/>
    <x v="11"/>
    <n v="0"/>
  </r>
  <r>
    <s v="BASE"/>
    <s v="BaseLine"/>
    <s v="PL_Dummy"/>
    <m/>
    <m/>
    <m/>
    <x v="37"/>
    <x v="1"/>
    <s v="Brazil"/>
    <x v="11"/>
    <n v="0"/>
  </r>
  <r>
    <s v="BASE"/>
    <s v="BaseLine"/>
    <s v="PL_Dummy"/>
    <m/>
    <m/>
    <m/>
    <x v="37"/>
    <x v="2"/>
    <s v="Brazil"/>
    <x v="11"/>
    <n v="0"/>
  </r>
  <r>
    <s v="BASE"/>
    <s v="BaseLine"/>
    <s v="PL_Dummy"/>
    <m/>
    <m/>
    <m/>
    <x v="37"/>
    <x v="3"/>
    <s v="Brazil"/>
    <x v="11"/>
    <n v="0"/>
  </r>
  <r>
    <s v="BASE"/>
    <s v="BaseLine"/>
    <m/>
    <m/>
    <m/>
    <m/>
    <x v="38"/>
    <x v="0"/>
    <s v="Brazil"/>
    <x v="11"/>
    <n v="0"/>
  </r>
  <r>
    <s v="BASE"/>
    <s v="BaseLine"/>
    <m/>
    <m/>
    <m/>
    <m/>
    <x v="38"/>
    <x v="1"/>
    <s v="Brazil"/>
    <x v="11"/>
    <n v="0"/>
  </r>
  <r>
    <s v="BASE"/>
    <s v="BaseLine"/>
    <m/>
    <m/>
    <m/>
    <m/>
    <x v="38"/>
    <x v="2"/>
    <s v="Brazil"/>
    <x v="11"/>
    <n v="0"/>
  </r>
  <r>
    <s v="BASE"/>
    <s v="BaseLine"/>
    <m/>
    <m/>
    <m/>
    <m/>
    <x v="38"/>
    <x v="3"/>
    <s v="Brazil"/>
    <x v="11"/>
    <n v="0"/>
  </r>
  <r>
    <s v="BASE"/>
    <s v="BaseLine"/>
    <m/>
    <m/>
    <m/>
    <m/>
    <x v="39"/>
    <x v="0"/>
    <s v="Brazil"/>
    <x v="11"/>
    <n v="0"/>
  </r>
  <r>
    <s v="BASE"/>
    <s v="BaseLine"/>
    <m/>
    <m/>
    <m/>
    <m/>
    <x v="39"/>
    <x v="1"/>
    <s v="Brazil"/>
    <x v="11"/>
    <n v="0"/>
  </r>
  <r>
    <s v="BASE"/>
    <s v="BaseLine"/>
    <m/>
    <m/>
    <m/>
    <m/>
    <x v="39"/>
    <x v="2"/>
    <s v="Brazil"/>
    <x v="11"/>
    <n v="0"/>
  </r>
  <r>
    <s v="BASE"/>
    <s v="BaseLine"/>
    <m/>
    <m/>
    <m/>
    <m/>
    <x v="39"/>
    <x v="3"/>
    <s v="Brazil"/>
    <x v="11"/>
    <n v="0"/>
  </r>
  <r>
    <s v="BASE"/>
    <s v="BaseLine"/>
    <s v="PL_Dummy"/>
    <m/>
    <m/>
    <m/>
    <x v="40"/>
    <x v="0"/>
    <s v="Brazil"/>
    <x v="11"/>
    <n v="0"/>
  </r>
  <r>
    <s v="BASE"/>
    <s v="BaseLine"/>
    <s v="PL_Dummy"/>
    <m/>
    <m/>
    <m/>
    <x v="40"/>
    <x v="1"/>
    <s v="Brazil"/>
    <x v="11"/>
    <n v="0"/>
  </r>
  <r>
    <s v="BASE"/>
    <s v="BaseLine"/>
    <s v="PL_Dummy"/>
    <m/>
    <m/>
    <m/>
    <x v="40"/>
    <x v="2"/>
    <s v="Brazil"/>
    <x v="11"/>
    <n v="0"/>
  </r>
  <r>
    <s v="BASE"/>
    <s v="BaseLine"/>
    <s v="PL_Dummy"/>
    <m/>
    <m/>
    <m/>
    <x v="40"/>
    <x v="3"/>
    <s v="Brazil"/>
    <x v="11"/>
    <n v="0"/>
  </r>
  <r>
    <s v="BASE"/>
    <s v="BaseLine"/>
    <m/>
    <m/>
    <m/>
    <m/>
    <x v="41"/>
    <x v="0"/>
    <s v="Brazil"/>
    <x v="11"/>
    <n v="0"/>
  </r>
  <r>
    <s v="BASE"/>
    <s v="BaseLine"/>
    <m/>
    <m/>
    <m/>
    <m/>
    <x v="41"/>
    <x v="1"/>
    <s v="Brazil"/>
    <x v="11"/>
    <n v="0"/>
  </r>
  <r>
    <s v="BASE"/>
    <s v="BaseLine"/>
    <m/>
    <m/>
    <m/>
    <m/>
    <x v="41"/>
    <x v="2"/>
    <s v="Brazil"/>
    <x v="11"/>
    <n v="3067.7877007971601"/>
  </r>
  <r>
    <s v="BASE"/>
    <s v="BaseLine"/>
    <m/>
    <m/>
    <m/>
    <m/>
    <x v="41"/>
    <x v="3"/>
    <s v="Brazil"/>
    <x v="11"/>
    <n v="0"/>
  </r>
  <r>
    <s v="BASE"/>
    <s v="BaseLine"/>
    <m/>
    <m/>
    <m/>
    <m/>
    <x v="42"/>
    <x v="0"/>
    <s v="Brazil"/>
    <x v="11"/>
    <n v="0"/>
  </r>
  <r>
    <s v="BASE"/>
    <s v="BaseLine"/>
    <m/>
    <m/>
    <m/>
    <m/>
    <x v="42"/>
    <x v="1"/>
    <s v="Brazil"/>
    <x v="11"/>
    <n v="0"/>
  </r>
  <r>
    <s v="BASE"/>
    <s v="BaseLine"/>
    <m/>
    <m/>
    <m/>
    <m/>
    <x v="42"/>
    <x v="2"/>
    <s v="Brazil"/>
    <x v="11"/>
    <n v="3348.74106375676"/>
  </r>
  <r>
    <s v="BASE"/>
    <s v="BaseLine"/>
    <m/>
    <m/>
    <m/>
    <m/>
    <x v="42"/>
    <x v="3"/>
    <s v="Brazil"/>
    <x v="11"/>
    <n v="0"/>
  </r>
  <r>
    <s v="BASE"/>
    <s v="BaseLine"/>
    <m/>
    <m/>
    <m/>
    <m/>
    <x v="43"/>
    <x v="0"/>
    <s v="Brazil"/>
    <x v="11"/>
    <n v="0"/>
  </r>
  <r>
    <s v="BASE"/>
    <s v="BaseLine"/>
    <m/>
    <m/>
    <m/>
    <m/>
    <x v="43"/>
    <x v="1"/>
    <s v="Brazil"/>
    <x v="11"/>
    <n v="0"/>
  </r>
  <r>
    <s v="BASE"/>
    <s v="BaseLine"/>
    <m/>
    <m/>
    <m/>
    <m/>
    <x v="43"/>
    <x v="2"/>
    <s v="Brazil"/>
    <x v="11"/>
    <n v="0"/>
  </r>
  <r>
    <s v="BASE"/>
    <s v="BaseLine"/>
    <m/>
    <m/>
    <m/>
    <m/>
    <x v="43"/>
    <x v="3"/>
    <s v="Brazil"/>
    <x v="11"/>
    <n v="0"/>
  </r>
  <r>
    <s v="INCREMENTAL"/>
    <s v="Media"/>
    <m/>
    <m/>
    <m/>
    <m/>
    <x v="44"/>
    <x v="0"/>
    <s v="Brazil"/>
    <x v="11"/>
    <n v="0"/>
  </r>
  <r>
    <s v="INCREMENTAL"/>
    <s v="Media"/>
    <m/>
    <m/>
    <m/>
    <m/>
    <x v="44"/>
    <x v="1"/>
    <s v="Brazil"/>
    <x v="11"/>
    <n v="0"/>
  </r>
  <r>
    <s v="INCREMENTAL"/>
    <s v="Media"/>
    <m/>
    <m/>
    <m/>
    <m/>
    <x v="44"/>
    <x v="2"/>
    <s v="Brazil"/>
    <x v="11"/>
    <n v="0"/>
  </r>
  <r>
    <s v="INCREMENTAL"/>
    <s v="Media"/>
    <m/>
    <m/>
    <m/>
    <m/>
    <x v="44"/>
    <x v="3"/>
    <s v="Brazil"/>
    <x v="11"/>
    <n v="0"/>
  </r>
  <r>
    <s v="INCREMENTAL"/>
    <s v="Media"/>
    <m/>
    <m/>
    <m/>
    <m/>
    <x v="45"/>
    <x v="0"/>
    <s v="Brazil"/>
    <x v="11"/>
    <n v="0"/>
  </r>
  <r>
    <s v="INCREMENTAL"/>
    <s v="Media"/>
    <m/>
    <m/>
    <m/>
    <m/>
    <x v="45"/>
    <x v="1"/>
    <s v="Brazil"/>
    <x v="11"/>
    <n v="0"/>
  </r>
  <r>
    <s v="INCREMENTAL"/>
    <s v="Media"/>
    <m/>
    <m/>
    <m/>
    <m/>
    <x v="45"/>
    <x v="2"/>
    <s v="Brazil"/>
    <x v="11"/>
    <n v="0"/>
  </r>
  <r>
    <s v="INCREMENTAL"/>
    <s v="Media"/>
    <m/>
    <m/>
    <m/>
    <m/>
    <x v="45"/>
    <x v="3"/>
    <s v="Brazil"/>
    <x v="11"/>
    <n v="0"/>
  </r>
  <r>
    <s v="BASE"/>
    <s v="BaseLine"/>
    <m/>
    <m/>
    <m/>
    <m/>
    <x v="46"/>
    <x v="0"/>
    <s v="Brazil"/>
    <x v="11"/>
    <n v="0"/>
  </r>
  <r>
    <s v="BASE"/>
    <s v="BaseLine"/>
    <m/>
    <m/>
    <m/>
    <m/>
    <x v="46"/>
    <x v="1"/>
    <s v="Brazil"/>
    <x v="11"/>
    <n v="0"/>
  </r>
  <r>
    <s v="BASE"/>
    <s v="BaseLine"/>
    <m/>
    <m/>
    <m/>
    <m/>
    <x v="46"/>
    <x v="2"/>
    <s v="Brazil"/>
    <x v="11"/>
    <n v="0"/>
  </r>
  <r>
    <s v="BASE"/>
    <s v="BaseLine"/>
    <m/>
    <m/>
    <m/>
    <m/>
    <x v="46"/>
    <x v="3"/>
    <s v="Brazil"/>
    <x v="11"/>
    <n v="0"/>
  </r>
  <r>
    <s v="INCREMENTAL"/>
    <s v="Media"/>
    <m/>
    <m/>
    <m/>
    <m/>
    <x v="47"/>
    <x v="0"/>
    <s v="Brazil"/>
    <x v="11"/>
    <n v="0"/>
  </r>
  <r>
    <s v="INCREMENTAL"/>
    <s v="Media"/>
    <m/>
    <m/>
    <m/>
    <m/>
    <x v="47"/>
    <x v="1"/>
    <s v="Brazil"/>
    <x v="11"/>
    <n v="0"/>
  </r>
  <r>
    <s v="INCREMENTAL"/>
    <s v="Media"/>
    <m/>
    <m/>
    <m/>
    <m/>
    <x v="47"/>
    <x v="2"/>
    <s v="Brazil"/>
    <x v="11"/>
    <n v="0"/>
  </r>
  <r>
    <s v="INCREMENTAL"/>
    <s v="Media"/>
    <m/>
    <m/>
    <m/>
    <m/>
    <x v="47"/>
    <x v="3"/>
    <s v="Brazil"/>
    <x v="11"/>
    <n v="0"/>
  </r>
  <r>
    <s v="INCREMENTAL"/>
    <s v="Media"/>
    <m/>
    <m/>
    <m/>
    <m/>
    <x v="48"/>
    <x v="0"/>
    <s v="Brazil"/>
    <x v="11"/>
    <n v="0"/>
  </r>
  <r>
    <s v="INCREMENTAL"/>
    <s v="Media"/>
    <m/>
    <m/>
    <m/>
    <m/>
    <x v="48"/>
    <x v="1"/>
    <s v="Brazil"/>
    <x v="11"/>
    <n v="0"/>
  </r>
  <r>
    <s v="INCREMENTAL"/>
    <s v="Media"/>
    <m/>
    <m/>
    <m/>
    <m/>
    <x v="48"/>
    <x v="2"/>
    <s v="Brazil"/>
    <x v="11"/>
    <n v="0"/>
  </r>
  <r>
    <s v="INCREMENTAL"/>
    <s v="Media"/>
    <m/>
    <m/>
    <m/>
    <m/>
    <x v="48"/>
    <x v="3"/>
    <s v="Brazil"/>
    <x v="11"/>
    <n v="0"/>
  </r>
  <r>
    <s v="INCREMENTAL"/>
    <s v="Media"/>
    <m/>
    <m/>
    <m/>
    <m/>
    <x v="49"/>
    <x v="0"/>
    <s v="Brazil"/>
    <x v="11"/>
    <n v="0"/>
  </r>
  <r>
    <s v="INCREMENTAL"/>
    <s v="Media"/>
    <m/>
    <m/>
    <m/>
    <m/>
    <x v="49"/>
    <x v="1"/>
    <s v="Brazil"/>
    <x v="11"/>
    <n v="0"/>
  </r>
  <r>
    <s v="INCREMENTAL"/>
    <s v="Media"/>
    <m/>
    <m/>
    <m/>
    <m/>
    <x v="49"/>
    <x v="2"/>
    <s v="Brazil"/>
    <x v="11"/>
    <n v="0"/>
  </r>
  <r>
    <s v="INCREMENTAL"/>
    <s v="Media"/>
    <m/>
    <m/>
    <m/>
    <m/>
    <x v="49"/>
    <x v="3"/>
    <s v="Brazil"/>
    <x v="11"/>
    <n v="0"/>
  </r>
  <r>
    <s v="BASE"/>
    <s v="BaseLine"/>
    <m/>
    <m/>
    <m/>
    <m/>
    <x v="50"/>
    <x v="0"/>
    <s v="Brazil"/>
    <x v="11"/>
    <n v="0"/>
  </r>
  <r>
    <s v="BASE"/>
    <s v="BaseLine"/>
    <m/>
    <m/>
    <m/>
    <m/>
    <x v="50"/>
    <x v="1"/>
    <s v="Brazil"/>
    <x v="11"/>
    <n v="0"/>
  </r>
  <r>
    <s v="BASE"/>
    <s v="BaseLine"/>
    <m/>
    <m/>
    <m/>
    <m/>
    <x v="50"/>
    <x v="2"/>
    <s v="Brazil"/>
    <x v="11"/>
    <n v="0"/>
  </r>
  <r>
    <s v="BASE"/>
    <s v="BaseLine"/>
    <m/>
    <m/>
    <m/>
    <m/>
    <x v="50"/>
    <x v="3"/>
    <s v="Brazil"/>
    <x v="11"/>
    <n v="0"/>
  </r>
  <r>
    <s v="BASE"/>
    <s v="BaseLine"/>
    <m/>
    <m/>
    <m/>
    <m/>
    <x v="51"/>
    <x v="0"/>
    <s v="Brazil"/>
    <x v="11"/>
    <n v="0"/>
  </r>
  <r>
    <s v="BASE"/>
    <s v="BaseLine"/>
    <m/>
    <m/>
    <m/>
    <m/>
    <x v="51"/>
    <x v="1"/>
    <s v="Brazil"/>
    <x v="11"/>
    <n v="0"/>
  </r>
  <r>
    <s v="BASE"/>
    <s v="BaseLine"/>
    <m/>
    <m/>
    <m/>
    <m/>
    <x v="51"/>
    <x v="2"/>
    <s v="Brazil"/>
    <x v="11"/>
    <n v="0"/>
  </r>
  <r>
    <s v="BASE"/>
    <s v="BaseLine"/>
    <m/>
    <m/>
    <m/>
    <m/>
    <x v="51"/>
    <x v="3"/>
    <s v="Brazil"/>
    <x v="11"/>
    <n v="0"/>
  </r>
  <r>
    <s v="INCREMENTAL"/>
    <s v="Media"/>
    <m/>
    <m/>
    <m/>
    <m/>
    <x v="52"/>
    <x v="0"/>
    <s v="Brazil"/>
    <x v="11"/>
    <n v="0"/>
  </r>
  <r>
    <s v="INCREMENTAL"/>
    <s v="Media"/>
    <m/>
    <m/>
    <m/>
    <m/>
    <x v="52"/>
    <x v="1"/>
    <s v="Brazil"/>
    <x v="11"/>
    <n v="0"/>
  </r>
  <r>
    <s v="INCREMENTAL"/>
    <s v="Media"/>
    <m/>
    <m/>
    <m/>
    <m/>
    <x v="52"/>
    <x v="2"/>
    <s v="Brazil"/>
    <x v="11"/>
    <n v="0"/>
  </r>
  <r>
    <s v="INCREMENTAL"/>
    <s v="Media"/>
    <m/>
    <m/>
    <m/>
    <m/>
    <x v="52"/>
    <x v="3"/>
    <s v="Brazil"/>
    <x v="11"/>
    <n v="0"/>
  </r>
  <r>
    <s v="BASE"/>
    <s v="BaseLine"/>
    <m/>
    <m/>
    <m/>
    <m/>
    <x v="53"/>
    <x v="0"/>
    <s v="Brazil"/>
    <x v="11"/>
    <n v="-227.15446232385401"/>
  </r>
  <r>
    <s v="BASE"/>
    <s v="BaseLine"/>
    <m/>
    <m/>
    <m/>
    <m/>
    <x v="53"/>
    <x v="1"/>
    <s v="Brazil"/>
    <x v="11"/>
    <n v="-166.34643669379199"/>
  </r>
  <r>
    <s v="BASE"/>
    <s v="BaseLine"/>
    <m/>
    <m/>
    <m/>
    <m/>
    <x v="53"/>
    <x v="2"/>
    <s v="Brazil"/>
    <x v="11"/>
    <n v="-310.39592150817202"/>
  </r>
  <r>
    <s v="BASE"/>
    <s v="BaseLine"/>
    <m/>
    <m/>
    <m/>
    <m/>
    <x v="53"/>
    <x v="3"/>
    <s v="Brazil"/>
    <x v="11"/>
    <n v="-164.31533223272601"/>
  </r>
  <r>
    <s v="BASE"/>
    <s v="BaseLine"/>
    <m/>
    <m/>
    <m/>
    <m/>
    <x v="54"/>
    <x v="0"/>
    <s v="Brazil"/>
    <x v="11"/>
    <n v="-440.124820047529"/>
  </r>
  <r>
    <s v="BASE"/>
    <s v="BaseLine"/>
    <m/>
    <m/>
    <m/>
    <m/>
    <x v="54"/>
    <x v="1"/>
    <s v="Brazil"/>
    <x v="11"/>
    <n v="-2196.8361771451"/>
  </r>
  <r>
    <s v="BASE"/>
    <s v="BaseLine"/>
    <m/>
    <m/>
    <m/>
    <m/>
    <x v="54"/>
    <x v="2"/>
    <s v="Brazil"/>
    <x v="11"/>
    <n v="-2384.28966420202"/>
  </r>
  <r>
    <s v="BASE"/>
    <s v="BaseLine"/>
    <m/>
    <m/>
    <m/>
    <m/>
    <x v="54"/>
    <x v="3"/>
    <s v="Brazil"/>
    <x v="11"/>
    <n v="-425.02447811205701"/>
  </r>
  <r>
    <s v="INCREMENTAL"/>
    <s v="Media"/>
    <m/>
    <m/>
    <m/>
    <m/>
    <x v="0"/>
    <x v="0"/>
    <s v="Brazil"/>
    <x v="12"/>
    <n v="0"/>
  </r>
  <r>
    <s v="INCREMENTAL"/>
    <s v="Media"/>
    <m/>
    <m/>
    <m/>
    <m/>
    <x v="0"/>
    <x v="1"/>
    <s v="Brazil"/>
    <x v="12"/>
    <n v="0"/>
  </r>
  <r>
    <s v="INCREMENTAL"/>
    <s v="Media"/>
    <m/>
    <m/>
    <m/>
    <m/>
    <x v="0"/>
    <x v="2"/>
    <s v="Brazil"/>
    <x v="12"/>
    <n v="0"/>
  </r>
  <r>
    <s v="INCREMENTAL"/>
    <s v="Media"/>
    <m/>
    <m/>
    <m/>
    <m/>
    <x v="0"/>
    <x v="3"/>
    <s v="Brazil"/>
    <x v="12"/>
    <n v="0"/>
  </r>
  <r>
    <s v="INCREMENTAL"/>
    <s v="Media"/>
    <m/>
    <m/>
    <m/>
    <m/>
    <x v="1"/>
    <x v="0"/>
    <s v="Brazil"/>
    <x v="12"/>
    <n v="0"/>
  </r>
  <r>
    <s v="INCREMENTAL"/>
    <s v="Media"/>
    <m/>
    <m/>
    <m/>
    <m/>
    <x v="1"/>
    <x v="1"/>
    <s v="Brazil"/>
    <x v="12"/>
    <n v="0"/>
  </r>
  <r>
    <s v="INCREMENTAL"/>
    <s v="Media"/>
    <m/>
    <m/>
    <m/>
    <m/>
    <x v="1"/>
    <x v="2"/>
    <s v="Brazil"/>
    <x v="12"/>
    <n v="0"/>
  </r>
  <r>
    <s v="INCREMENTAL"/>
    <s v="Media"/>
    <m/>
    <m/>
    <m/>
    <m/>
    <x v="1"/>
    <x v="3"/>
    <s v="Brazil"/>
    <x v="12"/>
    <n v="0"/>
  </r>
  <r>
    <s v="INCREMENTAL"/>
    <s v="Media"/>
    <m/>
    <m/>
    <m/>
    <m/>
    <x v="2"/>
    <x v="0"/>
    <s v="Brazil"/>
    <x v="12"/>
    <n v="0"/>
  </r>
  <r>
    <s v="INCREMENTAL"/>
    <s v="Media"/>
    <m/>
    <m/>
    <m/>
    <m/>
    <x v="2"/>
    <x v="1"/>
    <s v="Brazil"/>
    <x v="12"/>
    <n v="0"/>
  </r>
  <r>
    <s v="INCREMENTAL"/>
    <s v="Media"/>
    <m/>
    <m/>
    <m/>
    <m/>
    <x v="2"/>
    <x v="2"/>
    <s v="Brazil"/>
    <x v="12"/>
    <n v="0"/>
  </r>
  <r>
    <s v="INCREMENTAL"/>
    <s v="Media"/>
    <m/>
    <m/>
    <m/>
    <m/>
    <x v="2"/>
    <x v="3"/>
    <s v="Brazil"/>
    <x v="12"/>
    <n v="0"/>
  </r>
  <r>
    <s v="BASE"/>
    <s v="BaseLine"/>
    <m/>
    <m/>
    <m/>
    <m/>
    <x v="3"/>
    <x v="0"/>
    <s v="Brazil"/>
    <x v="12"/>
    <n v="0"/>
  </r>
  <r>
    <s v="BASE"/>
    <s v="BaseLine"/>
    <m/>
    <m/>
    <m/>
    <m/>
    <x v="3"/>
    <x v="1"/>
    <s v="Brazil"/>
    <x v="12"/>
    <n v="0"/>
  </r>
  <r>
    <s v="BASE"/>
    <s v="BaseLine"/>
    <m/>
    <m/>
    <m/>
    <m/>
    <x v="3"/>
    <x v="2"/>
    <s v="Brazil"/>
    <x v="12"/>
    <n v="0"/>
  </r>
  <r>
    <s v="BASE"/>
    <s v="BaseLine"/>
    <m/>
    <m/>
    <m/>
    <m/>
    <x v="3"/>
    <x v="3"/>
    <s v="Brazil"/>
    <x v="12"/>
    <n v="0"/>
  </r>
  <r>
    <s v="BASE"/>
    <s v="BaseLine"/>
    <m/>
    <m/>
    <m/>
    <m/>
    <x v="4"/>
    <x v="0"/>
    <s v="Brazil"/>
    <x v="12"/>
    <n v="0"/>
  </r>
  <r>
    <s v="BASE"/>
    <s v="BaseLine"/>
    <m/>
    <m/>
    <m/>
    <m/>
    <x v="4"/>
    <x v="1"/>
    <s v="Brazil"/>
    <x v="12"/>
    <n v="0"/>
  </r>
  <r>
    <s v="BASE"/>
    <s v="BaseLine"/>
    <m/>
    <m/>
    <m/>
    <m/>
    <x v="4"/>
    <x v="2"/>
    <s v="Brazil"/>
    <x v="12"/>
    <n v="0"/>
  </r>
  <r>
    <s v="BASE"/>
    <s v="BaseLine"/>
    <m/>
    <m/>
    <m/>
    <m/>
    <x v="4"/>
    <x v="3"/>
    <s v="Brazil"/>
    <x v="12"/>
    <n v="0"/>
  </r>
  <r>
    <s v="BASE"/>
    <s v="BaseLine"/>
    <m/>
    <m/>
    <m/>
    <m/>
    <x v="5"/>
    <x v="0"/>
    <s v="Brazil"/>
    <x v="12"/>
    <n v="0"/>
  </r>
  <r>
    <s v="BASE"/>
    <s v="BaseLine"/>
    <m/>
    <m/>
    <m/>
    <m/>
    <x v="5"/>
    <x v="1"/>
    <s v="Brazil"/>
    <x v="12"/>
    <n v="0"/>
  </r>
  <r>
    <s v="BASE"/>
    <s v="BaseLine"/>
    <m/>
    <m/>
    <m/>
    <m/>
    <x v="5"/>
    <x v="2"/>
    <s v="Brazil"/>
    <x v="12"/>
    <n v="0"/>
  </r>
  <r>
    <s v="BASE"/>
    <s v="BaseLine"/>
    <m/>
    <m/>
    <m/>
    <m/>
    <x v="5"/>
    <x v="3"/>
    <s v="Brazil"/>
    <x v="12"/>
    <n v="0"/>
  </r>
  <r>
    <s v="BASE"/>
    <s v="BaseLine"/>
    <m/>
    <m/>
    <m/>
    <m/>
    <x v="6"/>
    <x v="0"/>
    <s v="Brazil"/>
    <x v="12"/>
    <n v="0"/>
  </r>
  <r>
    <s v="BASE"/>
    <s v="BaseLine"/>
    <m/>
    <m/>
    <m/>
    <m/>
    <x v="6"/>
    <x v="1"/>
    <s v="Brazil"/>
    <x v="12"/>
    <n v="0"/>
  </r>
  <r>
    <s v="BASE"/>
    <s v="BaseLine"/>
    <m/>
    <m/>
    <m/>
    <m/>
    <x v="6"/>
    <x v="2"/>
    <s v="Brazil"/>
    <x v="12"/>
    <n v="0"/>
  </r>
  <r>
    <s v="BASE"/>
    <s v="BaseLine"/>
    <m/>
    <m/>
    <m/>
    <m/>
    <x v="6"/>
    <x v="3"/>
    <s v="Brazil"/>
    <x v="12"/>
    <n v="0"/>
  </r>
  <r>
    <s v="BASE"/>
    <s v="BaseLine"/>
    <m/>
    <m/>
    <m/>
    <m/>
    <x v="7"/>
    <x v="0"/>
    <s v="Brazil"/>
    <x v="12"/>
    <n v="0"/>
  </r>
  <r>
    <s v="BASE"/>
    <s v="BaseLine"/>
    <m/>
    <m/>
    <m/>
    <m/>
    <x v="7"/>
    <x v="1"/>
    <s v="Brazil"/>
    <x v="12"/>
    <n v="0"/>
  </r>
  <r>
    <s v="BASE"/>
    <s v="BaseLine"/>
    <m/>
    <m/>
    <m/>
    <m/>
    <x v="7"/>
    <x v="2"/>
    <s v="Brazil"/>
    <x v="12"/>
    <n v="0"/>
  </r>
  <r>
    <s v="BASE"/>
    <s v="BaseLine"/>
    <m/>
    <m/>
    <m/>
    <m/>
    <x v="7"/>
    <x v="3"/>
    <s v="Brazil"/>
    <x v="12"/>
    <n v="0"/>
  </r>
  <r>
    <s v="BASE"/>
    <s v="BaseLine"/>
    <m/>
    <m/>
    <m/>
    <m/>
    <x v="8"/>
    <x v="0"/>
    <s v="Brazil"/>
    <x v="12"/>
    <n v="117.58417671911999"/>
  </r>
  <r>
    <s v="BASE"/>
    <s v="BaseLine"/>
    <m/>
    <m/>
    <m/>
    <m/>
    <x v="8"/>
    <x v="1"/>
    <s v="Brazil"/>
    <x v="12"/>
    <n v="0"/>
  </r>
  <r>
    <s v="BASE"/>
    <s v="BaseLine"/>
    <m/>
    <m/>
    <m/>
    <m/>
    <x v="8"/>
    <x v="2"/>
    <s v="Brazil"/>
    <x v="12"/>
    <n v="0"/>
  </r>
  <r>
    <s v="BASE"/>
    <s v="BaseLine"/>
    <m/>
    <m/>
    <m/>
    <m/>
    <x v="8"/>
    <x v="3"/>
    <s v="Brazil"/>
    <x v="12"/>
    <n v="0"/>
  </r>
  <r>
    <s v="INCREMENTAL"/>
    <s v="Media"/>
    <m/>
    <m/>
    <m/>
    <m/>
    <x v="9"/>
    <x v="0"/>
    <s v="Brazil"/>
    <x v="12"/>
    <n v="0"/>
  </r>
  <r>
    <s v="INCREMENTAL"/>
    <s v="Media"/>
    <m/>
    <m/>
    <m/>
    <m/>
    <x v="9"/>
    <x v="1"/>
    <s v="Brazil"/>
    <x v="12"/>
    <n v="0"/>
  </r>
  <r>
    <s v="INCREMENTAL"/>
    <s v="Media"/>
    <m/>
    <m/>
    <m/>
    <m/>
    <x v="9"/>
    <x v="2"/>
    <s v="Brazil"/>
    <x v="12"/>
    <n v="0"/>
  </r>
  <r>
    <s v="INCREMENTAL"/>
    <s v="Media"/>
    <m/>
    <m/>
    <m/>
    <m/>
    <x v="9"/>
    <x v="3"/>
    <s v="Brazil"/>
    <x v="12"/>
    <n v="0"/>
  </r>
  <r>
    <s v="BASE"/>
    <s v="Price"/>
    <m/>
    <m/>
    <m/>
    <m/>
    <x v="10"/>
    <x v="0"/>
    <s v="Brazil"/>
    <x v="12"/>
    <n v="-971.43026418831096"/>
  </r>
  <r>
    <s v="BASE"/>
    <s v="Price"/>
    <m/>
    <m/>
    <m/>
    <m/>
    <x v="10"/>
    <x v="1"/>
    <s v="Brazil"/>
    <x v="12"/>
    <n v="0"/>
  </r>
  <r>
    <s v="BASE"/>
    <s v="Price"/>
    <m/>
    <m/>
    <m/>
    <m/>
    <x v="10"/>
    <x v="2"/>
    <s v="Brazil"/>
    <x v="12"/>
    <n v="0"/>
  </r>
  <r>
    <s v="BASE"/>
    <s v="Price"/>
    <m/>
    <m/>
    <m/>
    <m/>
    <x v="10"/>
    <x v="3"/>
    <s v="Brazil"/>
    <x v="12"/>
    <n v="0"/>
  </r>
  <r>
    <s v="BASE"/>
    <s v="Price"/>
    <m/>
    <m/>
    <m/>
    <m/>
    <x v="11"/>
    <x v="0"/>
    <s v="Brazil"/>
    <x v="12"/>
    <n v="0"/>
  </r>
  <r>
    <s v="BASE"/>
    <s v="Price"/>
    <m/>
    <m/>
    <m/>
    <m/>
    <x v="11"/>
    <x v="1"/>
    <s v="Brazil"/>
    <x v="12"/>
    <n v="0"/>
  </r>
  <r>
    <s v="BASE"/>
    <s v="Price"/>
    <m/>
    <m/>
    <m/>
    <m/>
    <x v="11"/>
    <x v="2"/>
    <s v="Brazil"/>
    <x v="12"/>
    <n v="0"/>
  </r>
  <r>
    <s v="BASE"/>
    <s v="Price"/>
    <m/>
    <m/>
    <m/>
    <m/>
    <x v="11"/>
    <x v="3"/>
    <s v="Brazil"/>
    <x v="12"/>
    <n v="0"/>
  </r>
  <r>
    <s v="BASE"/>
    <s v="BaseLine"/>
    <m/>
    <m/>
    <m/>
    <m/>
    <x v="12"/>
    <x v="0"/>
    <s v="Brazil"/>
    <x v="12"/>
    <n v="407.59075727381003"/>
  </r>
  <r>
    <s v="BASE"/>
    <s v="BaseLine"/>
    <m/>
    <m/>
    <m/>
    <m/>
    <x v="12"/>
    <x v="1"/>
    <s v="Brazil"/>
    <x v="12"/>
    <n v="734.787427075643"/>
  </r>
  <r>
    <s v="BASE"/>
    <s v="BaseLine"/>
    <m/>
    <m/>
    <m/>
    <m/>
    <x v="12"/>
    <x v="2"/>
    <s v="Brazil"/>
    <x v="12"/>
    <n v="900.81200323097005"/>
  </r>
  <r>
    <s v="BASE"/>
    <s v="BaseLine"/>
    <m/>
    <m/>
    <m/>
    <m/>
    <x v="12"/>
    <x v="3"/>
    <s v="Brazil"/>
    <x v="12"/>
    <n v="23.858990596690099"/>
  </r>
  <r>
    <s v="INCREMENTAL"/>
    <s v="Media"/>
    <m/>
    <m/>
    <m/>
    <m/>
    <x v="13"/>
    <x v="0"/>
    <s v="Brazil"/>
    <x v="12"/>
    <n v="254.817817602357"/>
  </r>
  <r>
    <s v="INCREMENTAL"/>
    <s v="Media"/>
    <m/>
    <m/>
    <m/>
    <m/>
    <x v="13"/>
    <x v="1"/>
    <s v="Brazil"/>
    <x v="12"/>
    <n v="315.66826311062999"/>
  </r>
  <r>
    <s v="INCREMENTAL"/>
    <s v="Media"/>
    <m/>
    <m/>
    <m/>
    <m/>
    <x v="13"/>
    <x v="2"/>
    <s v="Brazil"/>
    <x v="12"/>
    <n v="280.57770934517902"/>
  </r>
  <r>
    <s v="INCREMENTAL"/>
    <s v="Media"/>
    <m/>
    <m/>
    <m/>
    <m/>
    <x v="13"/>
    <x v="3"/>
    <s v="Brazil"/>
    <x v="12"/>
    <n v="0"/>
  </r>
  <r>
    <s v="INCREMENTAL"/>
    <s v="Media"/>
    <m/>
    <m/>
    <m/>
    <m/>
    <x v="14"/>
    <x v="0"/>
    <s v="Brazil"/>
    <x v="12"/>
    <n v="0"/>
  </r>
  <r>
    <s v="INCREMENTAL"/>
    <s v="Media"/>
    <m/>
    <m/>
    <m/>
    <m/>
    <x v="14"/>
    <x v="1"/>
    <s v="Brazil"/>
    <x v="12"/>
    <n v="0"/>
  </r>
  <r>
    <s v="INCREMENTAL"/>
    <s v="Media"/>
    <m/>
    <m/>
    <m/>
    <m/>
    <x v="14"/>
    <x v="2"/>
    <s v="Brazil"/>
    <x v="12"/>
    <n v="0"/>
  </r>
  <r>
    <s v="INCREMENTAL"/>
    <s v="Media"/>
    <m/>
    <m/>
    <m/>
    <m/>
    <x v="14"/>
    <x v="3"/>
    <s v="Brazil"/>
    <x v="12"/>
    <n v="0"/>
  </r>
  <r>
    <s v="INCREMENTAL"/>
    <s v="Media"/>
    <m/>
    <m/>
    <m/>
    <m/>
    <x v="15"/>
    <x v="0"/>
    <s v="Brazil"/>
    <x v="12"/>
    <n v="8.7578900451888195"/>
  </r>
  <r>
    <s v="INCREMENTAL"/>
    <s v="Media"/>
    <m/>
    <m/>
    <m/>
    <m/>
    <x v="15"/>
    <x v="1"/>
    <s v="Brazil"/>
    <x v="12"/>
    <n v="8.1045834973936604"/>
  </r>
  <r>
    <s v="INCREMENTAL"/>
    <s v="Media"/>
    <m/>
    <m/>
    <m/>
    <m/>
    <x v="15"/>
    <x v="2"/>
    <s v="Brazil"/>
    <x v="12"/>
    <n v="5.5288104610844"/>
  </r>
  <r>
    <s v="INCREMENTAL"/>
    <s v="Media"/>
    <m/>
    <m/>
    <m/>
    <m/>
    <x v="15"/>
    <x v="3"/>
    <s v="Brazil"/>
    <x v="12"/>
    <n v="0"/>
  </r>
  <r>
    <s v="INCREMENTAL"/>
    <s v="Media"/>
    <m/>
    <m/>
    <m/>
    <m/>
    <x v="16"/>
    <x v="0"/>
    <s v="Brazil"/>
    <x v="12"/>
    <n v="0"/>
  </r>
  <r>
    <s v="INCREMENTAL"/>
    <s v="Media"/>
    <m/>
    <m/>
    <m/>
    <m/>
    <x v="16"/>
    <x v="1"/>
    <s v="Brazil"/>
    <x v="12"/>
    <n v="0"/>
  </r>
  <r>
    <s v="INCREMENTAL"/>
    <s v="Media"/>
    <m/>
    <m/>
    <m/>
    <m/>
    <x v="16"/>
    <x v="2"/>
    <s v="Brazil"/>
    <x v="12"/>
    <n v="0"/>
  </r>
  <r>
    <s v="INCREMENTAL"/>
    <s v="Media"/>
    <m/>
    <m/>
    <m/>
    <m/>
    <x v="16"/>
    <x v="3"/>
    <s v="Brazil"/>
    <x v="12"/>
    <n v="0"/>
  </r>
  <r>
    <s v="INCREMENTAL"/>
    <s v="Media"/>
    <m/>
    <m/>
    <m/>
    <m/>
    <x v="17"/>
    <x v="0"/>
    <s v="Brazil"/>
    <x v="12"/>
    <n v="49.552992994506099"/>
  </r>
  <r>
    <s v="INCREMENTAL"/>
    <s v="Media"/>
    <m/>
    <m/>
    <m/>
    <m/>
    <x v="17"/>
    <x v="1"/>
    <s v="Brazil"/>
    <x v="12"/>
    <n v="30.3839361700126"/>
  </r>
  <r>
    <s v="INCREMENTAL"/>
    <s v="Media"/>
    <m/>
    <m/>
    <m/>
    <m/>
    <x v="17"/>
    <x v="2"/>
    <s v="Brazil"/>
    <x v="12"/>
    <n v="30.495004952763502"/>
  </r>
  <r>
    <s v="INCREMENTAL"/>
    <s v="Media"/>
    <m/>
    <m/>
    <m/>
    <m/>
    <x v="17"/>
    <x v="3"/>
    <s v="Brazil"/>
    <x v="12"/>
    <n v="0"/>
  </r>
  <r>
    <s v="INCREMENTAL"/>
    <s v="Media"/>
    <m/>
    <m/>
    <m/>
    <m/>
    <x v="18"/>
    <x v="0"/>
    <s v="Brazil"/>
    <x v="12"/>
    <n v="0"/>
  </r>
  <r>
    <s v="INCREMENTAL"/>
    <s v="Media"/>
    <m/>
    <m/>
    <m/>
    <m/>
    <x v="18"/>
    <x v="1"/>
    <s v="Brazil"/>
    <x v="12"/>
    <n v="0"/>
  </r>
  <r>
    <s v="INCREMENTAL"/>
    <s v="Media"/>
    <m/>
    <m/>
    <m/>
    <m/>
    <x v="18"/>
    <x v="2"/>
    <s v="Brazil"/>
    <x v="12"/>
    <n v="0"/>
  </r>
  <r>
    <s v="INCREMENTAL"/>
    <s v="Media"/>
    <m/>
    <m/>
    <m/>
    <m/>
    <x v="18"/>
    <x v="3"/>
    <s v="Brazil"/>
    <x v="12"/>
    <n v="0"/>
  </r>
  <r>
    <s v="INCREMENTAL"/>
    <s v="Media"/>
    <m/>
    <m/>
    <m/>
    <m/>
    <x v="19"/>
    <x v="0"/>
    <s v="Brazil"/>
    <x v="12"/>
    <n v="138.320781430068"/>
  </r>
  <r>
    <s v="INCREMENTAL"/>
    <s v="Media"/>
    <m/>
    <m/>
    <m/>
    <m/>
    <x v="19"/>
    <x v="1"/>
    <s v="Brazil"/>
    <x v="12"/>
    <n v="157.287867370219"/>
  </r>
  <r>
    <s v="INCREMENTAL"/>
    <s v="Media"/>
    <m/>
    <m/>
    <m/>
    <m/>
    <x v="19"/>
    <x v="2"/>
    <s v="Brazil"/>
    <x v="12"/>
    <n v="148.319708432547"/>
  </r>
  <r>
    <s v="INCREMENTAL"/>
    <s v="Media"/>
    <m/>
    <m/>
    <m/>
    <m/>
    <x v="19"/>
    <x v="3"/>
    <s v="Brazil"/>
    <x v="12"/>
    <n v="0"/>
  </r>
  <r>
    <s v="INCREMENTAL"/>
    <s v="Media"/>
    <m/>
    <m/>
    <m/>
    <m/>
    <x v="20"/>
    <x v="0"/>
    <s v="Brazil"/>
    <x v="12"/>
    <n v="0"/>
  </r>
  <r>
    <s v="INCREMENTAL"/>
    <s v="Media"/>
    <m/>
    <m/>
    <m/>
    <m/>
    <x v="20"/>
    <x v="1"/>
    <s v="Brazil"/>
    <x v="12"/>
    <n v="0"/>
  </r>
  <r>
    <s v="INCREMENTAL"/>
    <s v="Media"/>
    <m/>
    <m/>
    <m/>
    <m/>
    <x v="20"/>
    <x v="2"/>
    <s v="Brazil"/>
    <x v="12"/>
    <n v="0"/>
  </r>
  <r>
    <s v="INCREMENTAL"/>
    <s v="Media"/>
    <m/>
    <m/>
    <m/>
    <m/>
    <x v="20"/>
    <x v="3"/>
    <s v="Brazil"/>
    <x v="12"/>
    <n v="0"/>
  </r>
  <r>
    <s v="INCREMENTAL"/>
    <s v="Media"/>
    <m/>
    <m/>
    <m/>
    <m/>
    <x v="21"/>
    <x v="0"/>
    <s v="Brazil"/>
    <x v="12"/>
    <n v="25.7391417705885"/>
  </r>
  <r>
    <s v="INCREMENTAL"/>
    <s v="Media"/>
    <m/>
    <m/>
    <m/>
    <m/>
    <x v="21"/>
    <x v="1"/>
    <s v="Brazil"/>
    <x v="12"/>
    <n v="25.138245072551101"/>
  </r>
  <r>
    <s v="INCREMENTAL"/>
    <s v="Media"/>
    <m/>
    <m/>
    <m/>
    <m/>
    <x v="21"/>
    <x v="2"/>
    <s v="Brazil"/>
    <x v="12"/>
    <n v="23.8464356816094"/>
  </r>
  <r>
    <s v="INCREMENTAL"/>
    <s v="Media"/>
    <m/>
    <m/>
    <m/>
    <m/>
    <x v="21"/>
    <x v="3"/>
    <s v="Brazil"/>
    <x v="12"/>
    <n v="0"/>
  </r>
  <r>
    <s v="INCREMENTAL"/>
    <s v="Media"/>
    <m/>
    <m/>
    <m/>
    <m/>
    <x v="22"/>
    <x v="0"/>
    <s v="Brazil"/>
    <x v="12"/>
    <n v="0"/>
  </r>
  <r>
    <s v="INCREMENTAL"/>
    <s v="Media"/>
    <m/>
    <m/>
    <m/>
    <m/>
    <x v="22"/>
    <x v="1"/>
    <s v="Brazil"/>
    <x v="12"/>
    <n v="0"/>
  </r>
  <r>
    <s v="INCREMENTAL"/>
    <s v="Media"/>
    <m/>
    <m/>
    <m/>
    <m/>
    <x v="22"/>
    <x v="2"/>
    <s v="Brazil"/>
    <x v="12"/>
    <n v="0"/>
  </r>
  <r>
    <s v="INCREMENTAL"/>
    <s v="Media"/>
    <m/>
    <m/>
    <m/>
    <m/>
    <x v="22"/>
    <x v="3"/>
    <s v="Brazil"/>
    <x v="12"/>
    <n v="0"/>
  </r>
  <r>
    <s v="INCREMENTAL"/>
    <s v="Media"/>
    <m/>
    <m/>
    <m/>
    <m/>
    <x v="23"/>
    <x v="0"/>
    <s v="Brazil"/>
    <x v="12"/>
    <n v="0"/>
  </r>
  <r>
    <s v="INCREMENTAL"/>
    <s v="Media"/>
    <m/>
    <m/>
    <m/>
    <m/>
    <x v="23"/>
    <x v="1"/>
    <s v="Brazil"/>
    <x v="12"/>
    <n v="0"/>
  </r>
  <r>
    <s v="INCREMENTAL"/>
    <s v="Media"/>
    <m/>
    <m/>
    <m/>
    <m/>
    <x v="23"/>
    <x v="2"/>
    <s v="Brazil"/>
    <x v="12"/>
    <n v="0"/>
  </r>
  <r>
    <s v="INCREMENTAL"/>
    <s v="Media"/>
    <m/>
    <m/>
    <m/>
    <m/>
    <x v="23"/>
    <x v="3"/>
    <s v="Brazil"/>
    <x v="12"/>
    <n v="0"/>
  </r>
  <r>
    <s v="INCREMENTAL"/>
    <s v="Media"/>
    <m/>
    <m/>
    <m/>
    <m/>
    <x v="24"/>
    <x v="0"/>
    <s v="Brazil"/>
    <x v="12"/>
    <n v="0"/>
  </r>
  <r>
    <s v="INCREMENTAL"/>
    <s v="Media"/>
    <m/>
    <m/>
    <m/>
    <m/>
    <x v="24"/>
    <x v="1"/>
    <s v="Brazil"/>
    <x v="12"/>
    <n v="0"/>
  </r>
  <r>
    <s v="INCREMENTAL"/>
    <s v="Media"/>
    <m/>
    <m/>
    <m/>
    <m/>
    <x v="24"/>
    <x v="2"/>
    <s v="Brazil"/>
    <x v="12"/>
    <n v="0"/>
  </r>
  <r>
    <s v="INCREMENTAL"/>
    <s v="Media"/>
    <m/>
    <m/>
    <m/>
    <m/>
    <x v="24"/>
    <x v="3"/>
    <s v="Brazil"/>
    <x v="12"/>
    <n v="0"/>
  </r>
  <r>
    <s v="BASE"/>
    <s v="BaseLine"/>
    <m/>
    <m/>
    <m/>
    <m/>
    <x v="25"/>
    <x v="0"/>
    <s v="Brazil"/>
    <x v="12"/>
    <n v="0"/>
  </r>
  <r>
    <s v="BASE"/>
    <s v="BaseLine"/>
    <m/>
    <m/>
    <m/>
    <m/>
    <x v="25"/>
    <x v="1"/>
    <s v="Brazil"/>
    <x v="12"/>
    <n v="263.32695714004802"/>
  </r>
  <r>
    <s v="BASE"/>
    <s v="BaseLine"/>
    <m/>
    <m/>
    <m/>
    <m/>
    <x v="25"/>
    <x v="2"/>
    <s v="Brazil"/>
    <x v="12"/>
    <n v="0"/>
  </r>
  <r>
    <s v="BASE"/>
    <s v="BaseLine"/>
    <m/>
    <m/>
    <m/>
    <m/>
    <x v="25"/>
    <x v="3"/>
    <s v="Brazil"/>
    <x v="12"/>
    <n v="0"/>
  </r>
  <r>
    <s v="BASE"/>
    <s v="BaseLine"/>
    <m/>
    <m/>
    <m/>
    <m/>
    <x v="26"/>
    <x v="0"/>
    <s v="Brazil"/>
    <x v="12"/>
    <n v="0"/>
  </r>
  <r>
    <s v="BASE"/>
    <s v="BaseLine"/>
    <m/>
    <m/>
    <m/>
    <m/>
    <x v="26"/>
    <x v="1"/>
    <s v="Brazil"/>
    <x v="12"/>
    <n v="0"/>
  </r>
  <r>
    <s v="BASE"/>
    <s v="BaseLine"/>
    <m/>
    <m/>
    <m/>
    <m/>
    <x v="26"/>
    <x v="2"/>
    <s v="Brazil"/>
    <x v="12"/>
    <n v="0"/>
  </r>
  <r>
    <s v="BASE"/>
    <s v="BaseLine"/>
    <m/>
    <m/>
    <m/>
    <m/>
    <x v="26"/>
    <x v="3"/>
    <s v="Brazil"/>
    <x v="12"/>
    <n v="0"/>
  </r>
  <r>
    <s v="INCREMENTAL"/>
    <s v="Media"/>
    <m/>
    <m/>
    <m/>
    <m/>
    <x v="27"/>
    <x v="0"/>
    <s v="Brazil"/>
    <x v="12"/>
    <n v="0"/>
  </r>
  <r>
    <s v="INCREMENTAL"/>
    <s v="Media"/>
    <m/>
    <m/>
    <m/>
    <m/>
    <x v="27"/>
    <x v="1"/>
    <s v="Brazil"/>
    <x v="12"/>
    <n v="0"/>
  </r>
  <r>
    <s v="INCREMENTAL"/>
    <s v="Media"/>
    <m/>
    <m/>
    <m/>
    <m/>
    <x v="27"/>
    <x v="2"/>
    <s v="Brazil"/>
    <x v="12"/>
    <n v="0"/>
  </r>
  <r>
    <s v="INCREMENTAL"/>
    <s v="Media"/>
    <m/>
    <m/>
    <m/>
    <m/>
    <x v="27"/>
    <x v="3"/>
    <s v="Brazil"/>
    <x v="12"/>
    <n v="0"/>
  </r>
  <r>
    <s v="INCREMENTAL"/>
    <s v="Media"/>
    <m/>
    <m/>
    <m/>
    <m/>
    <x v="28"/>
    <x v="0"/>
    <s v="Brazil"/>
    <x v="12"/>
    <n v="0"/>
  </r>
  <r>
    <s v="INCREMENTAL"/>
    <s v="Media"/>
    <m/>
    <m/>
    <m/>
    <m/>
    <x v="28"/>
    <x v="1"/>
    <s v="Brazil"/>
    <x v="12"/>
    <n v="0"/>
  </r>
  <r>
    <s v="INCREMENTAL"/>
    <s v="Media"/>
    <m/>
    <m/>
    <m/>
    <m/>
    <x v="28"/>
    <x v="2"/>
    <s v="Brazil"/>
    <x v="12"/>
    <n v="0"/>
  </r>
  <r>
    <s v="INCREMENTAL"/>
    <s v="Media"/>
    <m/>
    <m/>
    <m/>
    <m/>
    <x v="28"/>
    <x v="3"/>
    <s v="Brazil"/>
    <x v="12"/>
    <n v="0"/>
  </r>
  <r>
    <s v="BASE"/>
    <s v="BaseLine"/>
    <m/>
    <m/>
    <m/>
    <m/>
    <x v="29"/>
    <x v="0"/>
    <s v="Brazil"/>
    <x v="12"/>
    <n v="0"/>
  </r>
  <r>
    <s v="BASE"/>
    <s v="BaseLine"/>
    <m/>
    <m/>
    <m/>
    <m/>
    <x v="29"/>
    <x v="1"/>
    <s v="Brazil"/>
    <x v="12"/>
    <n v="490.88131743935901"/>
  </r>
  <r>
    <s v="BASE"/>
    <s v="BaseLine"/>
    <m/>
    <m/>
    <m/>
    <m/>
    <x v="29"/>
    <x v="2"/>
    <s v="Brazil"/>
    <x v="12"/>
    <n v="0"/>
  </r>
  <r>
    <s v="BASE"/>
    <s v="BaseLine"/>
    <m/>
    <m/>
    <m/>
    <m/>
    <x v="29"/>
    <x v="3"/>
    <s v="Brazil"/>
    <x v="12"/>
    <n v="0"/>
  </r>
  <r>
    <s v="BASE"/>
    <s v="BaseLine"/>
    <m/>
    <m/>
    <m/>
    <m/>
    <x v="30"/>
    <x v="0"/>
    <s v="Brazil"/>
    <x v="12"/>
    <n v="0"/>
  </r>
  <r>
    <s v="BASE"/>
    <s v="BaseLine"/>
    <m/>
    <m/>
    <m/>
    <m/>
    <x v="30"/>
    <x v="1"/>
    <s v="Brazil"/>
    <x v="12"/>
    <n v="587.82824077611303"/>
  </r>
  <r>
    <s v="BASE"/>
    <s v="BaseLine"/>
    <m/>
    <m/>
    <m/>
    <m/>
    <x v="30"/>
    <x v="2"/>
    <s v="Brazil"/>
    <x v="12"/>
    <n v="0"/>
  </r>
  <r>
    <s v="BASE"/>
    <s v="BaseLine"/>
    <m/>
    <m/>
    <m/>
    <m/>
    <x v="30"/>
    <x v="3"/>
    <s v="Brazil"/>
    <x v="12"/>
    <n v="0"/>
  </r>
  <r>
    <s v="INCREMENTAL"/>
    <s v="Media"/>
    <m/>
    <m/>
    <m/>
    <m/>
    <x v="31"/>
    <x v="0"/>
    <s v="Brazil"/>
    <x v="12"/>
    <n v="0"/>
  </r>
  <r>
    <s v="INCREMENTAL"/>
    <s v="Media"/>
    <m/>
    <m/>
    <m/>
    <m/>
    <x v="31"/>
    <x v="1"/>
    <s v="Brazil"/>
    <x v="12"/>
    <n v="0"/>
  </r>
  <r>
    <s v="INCREMENTAL"/>
    <s v="Media"/>
    <m/>
    <m/>
    <m/>
    <m/>
    <x v="31"/>
    <x v="2"/>
    <s v="Brazil"/>
    <x v="12"/>
    <n v="0"/>
  </r>
  <r>
    <s v="INCREMENTAL"/>
    <s v="Media"/>
    <m/>
    <m/>
    <m/>
    <m/>
    <x v="31"/>
    <x v="3"/>
    <s v="Brazil"/>
    <x v="12"/>
    <n v="0"/>
  </r>
  <r>
    <m/>
    <m/>
    <m/>
    <m/>
    <m/>
    <m/>
    <x v="32"/>
    <x v="0"/>
    <s v="Brazil"/>
    <x v="12"/>
    <n v="1288.8368238743701"/>
  </r>
  <r>
    <m/>
    <m/>
    <m/>
    <m/>
    <m/>
    <m/>
    <x v="32"/>
    <x v="1"/>
    <s v="Brazil"/>
    <x v="12"/>
    <n v="943.82215052234096"/>
  </r>
  <r>
    <m/>
    <m/>
    <m/>
    <m/>
    <m/>
    <m/>
    <x v="32"/>
    <x v="2"/>
    <s v="Brazil"/>
    <x v="12"/>
    <n v="1761.1350863528301"/>
  </r>
  <r>
    <m/>
    <m/>
    <m/>
    <m/>
    <m/>
    <m/>
    <x v="32"/>
    <x v="3"/>
    <s v="Brazil"/>
    <x v="12"/>
    <n v="932.29799996955103"/>
  </r>
  <r>
    <s v="BASE"/>
    <s v="BaseLine"/>
    <m/>
    <m/>
    <m/>
    <m/>
    <x v="33"/>
    <x v="0"/>
    <s v="Brazil"/>
    <x v="12"/>
    <n v="-406.36223255813599"/>
  </r>
  <r>
    <s v="BASE"/>
    <s v="BaseLine"/>
    <m/>
    <m/>
    <m/>
    <m/>
    <x v="33"/>
    <x v="1"/>
    <s v="Brazil"/>
    <x v="12"/>
    <n v="-1106.1701438264399"/>
  </r>
  <r>
    <s v="BASE"/>
    <s v="BaseLine"/>
    <m/>
    <m/>
    <m/>
    <m/>
    <x v="33"/>
    <x v="2"/>
    <s v="Brazil"/>
    <x v="12"/>
    <n v="-552.24628718347697"/>
  </r>
  <r>
    <s v="BASE"/>
    <s v="BaseLine"/>
    <m/>
    <m/>
    <m/>
    <m/>
    <x v="33"/>
    <x v="3"/>
    <s v="Brazil"/>
    <x v="12"/>
    <n v="-344.92640768810099"/>
  </r>
  <r>
    <s v="BASE"/>
    <s v="BaseLine"/>
    <m/>
    <m/>
    <m/>
    <m/>
    <x v="34"/>
    <x v="0"/>
    <s v="Brazil"/>
    <x v="12"/>
    <n v="0"/>
  </r>
  <r>
    <s v="BASE"/>
    <s v="BaseLine"/>
    <m/>
    <m/>
    <m/>
    <m/>
    <x v="34"/>
    <x v="1"/>
    <s v="Brazil"/>
    <x v="12"/>
    <n v="0"/>
  </r>
  <r>
    <s v="BASE"/>
    <s v="BaseLine"/>
    <m/>
    <m/>
    <m/>
    <m/>
    <x v="34"/>
    <x v="2"/>
    <s v="Brazil"/>
    <x v="12"/>
    <n v="0"/>
  </r>
  <r>
    <s v="BASE"/>
    <s v="BaseLine"/>
    <m/>
    <m/>
    <m/>
    <m/>
    <x v="34"/>
    <x v="3"/>
    <s v="Brazil"/>
    <x v="12"/>
    <n v="0"/>
  </r>
  <r>
    <s v="BASE"/>
    <s v="BaseLine"/>
    <s v="NY"/>
    <m/>
    <m/>
    <m/>
    <x v="35"/>
    <x v="0"/>
    <s v="Brazil"/>
    <x v="12"/>
    <n v="0"/>
  </r>
  <r>
    <s v="BASE"/>
    <s v="BaseLine"/>
    <s v="NY"/>
    <m/>
    <m/>
    <m/>
    <x v="35"/>
    <x v="1"/>
    <s v="Brazil"/>
    <x v="12"/>
    <n v="0"/>
  </r>
  <r>
    <s v="BASE"/>
    <s v="BaseLine"/>
    <s v="NY"/>
    <m/>
    <m/>
    <m/>
    <x v="35"/>
    <x v="2"/>
    <s v="Brazil"/>
    <x v="12"/>
    <n v="0"/>
  </r>
  <r>
    <s v="BASE"/>
    <s v="BaseLine"/>
    <s v="NY"/>
    <m/>
    <m/>
    <m/>
    <x v="35"/>
    <x v="3"/>
    <s v="Brazil"/>
    <x v="12"/>
    <n v="0"/>
  </r>
  <r>
    <s v="BASE"/>
    <s v="BaseLine"/>
    <s v="PL_Dummy"/>
    <m/>
    <m/>
    <m/>
    <x v="36"/>
    <x v="0"/>
    <s v="Brazil"/>
    <x v="12"/>
    <n v="0"/>
  </r>
  <r>
    <s v="BASE"/>
    <s v="BaseLine"/>
    <s v="PL_Dummy"/>
    <m/>
    <m/>
    <m/>
    <x v="36"/>
    <x v="1"/>
    <s v="Brazil"/>
    <x v="12"/>
    <n v="0"/>
  </r>
  <r>
    <s v="BASE"/>
    <s v="BaseLine"/>
    <s v="PL_Dummy"/>
    <m/>
    <m/>
    <m/>
    <x v="36"/>
    <x v="2"/>
    <s v="Brazil"/>
    <x v="12"/>
    <n v="0"/>
  </r>
  <r>
    <s v="BASE"/>
    <s v="BaseLine"/>
    <s v="PL_Dummy"/>
    <m/>
    <m/>
    <m/>
    <x v="36"/>
    <x v="3"/>
    <s v="Brazil"/>
    <x v="12"/>
    <n v="0"/>
  </r>
  <r>
    <s v="BASE"/>
    <s v="BaseLine"/>
    <s v="PL_Dummy"/>
    <m/>
    <m/>
    <m/>
    <x v="37"/>
    <x v="0"/>
    <s v="Brazil"/>
    <x v="12"/>
    <n v="0"/>
  </r>
  <r>
    <s v="BASE"/>
    <s v="BaseLine"/>
    <s v="PL_Dummy"/>
    <m/>
    <m/>
    <m/>
    <x v="37"/>
    <x v="1"/>
    <s v="Brazil"/>
    <x v="12"/>
    <n v="0"/>
  </r>
  <r>
    <s v="BASE"/>
    <s v="BaseLine"/>
    <s v="PL_Dummy"/>
    <m/>
    <m/>
    <m/>
    <x v="37"/>
    <x v="2"/>
    <s v="Brazil"/>
    <x v="12"/>
    <n v="0"/>
  </r>
  <r>
    <s v="BASE"/>
    <s v="BaseLine"/>
    <s v="PL_Dummy"/>
    <m/>
    <m/>
    <m/>
    <x v="37"/>
    <x v="3"/>
    <s v="Brazil"/>
    <x v="12"/>
    <n v="0"/>
  </r>
  <r>
    <s v="BASE"/>
    <s v="BaseLine"/>
    <m/>
    <m/>
    <m/>
    <m/>
    <x v="38"/>
    <x v="0"/>
    <s v="Brazil"/>
    <x v="12"/>
    <n v="0"/>
  </r>
  <r>
    <s v="BASE"/>
    <s v="BaseLine"/>
    <m/>
    <m/>
    <m/>
    <m/>
    <x v="38"/>
    <x v="1"/>
    <s v="Brazil"/>
    <x v="12"/>
    <n v="0"/>
  </r>
  <r>
    <s v="BASE"/>
    <s v="BaseLine"/>
    <m/>
    <m/>
    <m/>
    <m/>
    <x v="38"/>
    <x v="2"/>
    <s v="Brazil"/>
    <x v="12"/>
    <n v="0"/>
  </r>
  <r>
    <s v="BASE"/>
    <s v="BaseLine"/>
    <m/>
    <m/>
    <m/>
    <m/>
    <x v="38"/>
    <x v="3"/>
    <s v="Brazil"/>
    <x v="12"/>
    <n v="0"/>
  </r>
  <r>
    <s v="BASE"/>
    <s v="BaseLine"/>
    <m/>
    <m/>
    <m/>
    <m/>
    <x v="39"/>
    <x v="0"/>
    <s v="Brazil"/>
    <x v="12"/>
    <n v="0"/>
  </r>
  <r>
    <s v="BASE"/>
    <s v="BaseLine"/>
    <m/>
    <m/>
    <m/>
    <m/>
    <x v="39"/>
    <x v="1"/>
    <s v="Brazil"/>
    <x v="12"/>
    <n v="0"/>
  </r>
  <r>
    <s v="BASE"/>
    <s v="BaseLine"/>
    <m/>
    <m/>
    <m/>
    <m/>
    <x v="39"/>
    <x v="2"/>
    <s v="Brazil"/>
    <x v="12"/>
    <n v="0"/>
  </r>
  <r>
    <s v="BASE"/>
    <s v="BaseLine"/>
    <m/>
    <m/>
    <m/>
    <m/>
    <x v="39"/>
    <x v="3"/>
    <s v="Brazil"/>
    <x v="12"/>
    <n v="0"/>
  </r>
  <r>
    <s v="BASE"/>
    <s v="BaseLine"/>
    <s v="PL_Dummy"/>
    <m/>
    <m/>
    <m/>
    <x v="40"/>
    <x v="0"/>
    <s v="Brazil"/>
    <x v="12"/>
    <n v="0"/>
  </r>
  <r>
    <s v="BASE"/>
    <s v="BaseLine"/>
    <s v="PL_Dummy"/>
    <m/>
    <m/>
    <m/>
    <x v="40"/>
    <x v="1"/>
    <s v="Brazil"/>
    <x v="12"/>
    <n v="0"/>
  </r>
  <r>
    <s v="BASE"/>
    <s v="BaseLine"/>
    <s v="PL_Dummy"/>
    <m/>
    <m/>
    <m/>
    <x v="40"/>
    <x v="2"/>
    <s v="Brazil"/>
    <x v="12"/>
    <n v="0"/>
  </r>
  <r>
    <s v="BASE"/>
    <s v="BaseLine"/>
    <s v="PL_Dummy"/>
    <m/>
    <m/>
    <m/>
    <x v="40"/>
    <x v="3"/>
    <s v="Brazil"/>
    <x v="12"/>
    <n v="0"/>
  </r>
  <r>
    <s v="BASE"/>
    <s v="BaseLine"/>
    <m/>
    <m/>
    <m/>
    <m/>
    <x v="41"/>
    <x v="0"/>
    <s v="Brazil"/>
    <x v="12"/>
    <n v="0"/>
  </r>
  <r>
    <s v="BASE"/>
    <s v="BaseLine"/>
    <m/>
    <m/>
    <m/>
    <m/>
    <x v="41"/>
    <x v="1"/>
    <s v="Brazil"/>
    <x v="12"/>
    <n v="0"/>
  </r>
  <r>
    <s v="BASE"/>
    <s v="BaseLine"/>
    <m/>
    <m/>
    <m/>
    <m/>
    <x v="41"/>
    <x v="2"/>
    <s v="Brazil"/>
    <x v="12"/>
    <n v="2454.7645149885502"/>
  </r>
  <r>
    <s v="BASE"/>
    <s v="BaseLine"/>
    <m/>
    <m/>
    <m/>
    <m/>
    <x v="41"/>
    <x v="3"/>
    <s v="Brazil"/>
    <x v="12"/>
    <n v="0"/>
  </r>
  <r>
    <s v="BASE"/>
    <s v="BaseLine"/>
    <m/>
    <m/>
    <m/>
    <m/>
    <x v="42"/>
    <x v="0"/>
    <s v="Brazil"/>
    <x v="12"/>
    <n v="0"/>
  </r>
  <r>
    <s v="BASE"/>
    <s v="BaseLine"/>
    <m/>
    <m/>
    <m/>
    <m/>
    <x v="42"/>
    <x v="1"/>
    <s v="Brazil"/>
    <x v="12"/>
    <n v="0"/>
  </r>
  <r>
    <s v="BASE"/>
    <s v="BaseLine"/>
    <m/>
    <m/>
    <m/>
    <m/>
    <x v="42"/>
    <x v="2"/>
    <s v="Brazil"/>
    <x v="12"/>
    <n v="3207.965017858"/>
  </r>
  <r>
    <s v="BASE"/>
    <s v="BaseLine"/>
    <m/>
    <m/>
    <m/>
    <m/>
    <x v="42"/>
    <x v="3"/>
    <s v="Brazil"/>
    <x v="12"/>
    <n v="0"/>
  </r>
  <r>
    <s v="BASE"/>
    <s v="BaseLine"/>
    <m/>
    <m/>
    <m/>
    <m/>
    <x v="43"/>
    <x v="0"/>
    <s v="Brazil"/>
    <x v="12"/>
    <n v="0"/>
  </r>
  <r>
    <s v="BASE"/>
    <s v="BaseLine"/>
    <m/>
    <m/>
    <m/>
    <m/>
    <x v="43"/>
    <x v="1"/>
    <s v="Brazil"/>
    <x v="12"/>
    <n v="0"/>
  </r>
  <r>
    <s v="BASE"/>
    <s v="BaseLine"/>
    <m/>
    <m/>
    <m/>
    <m/>
    <x v="43"/>
    <x v="2"/>
    <s v="Brazil"/>
    <x v="12"/>
    <n v="0"/>
  </r>
  <r>
    <s v="BASE"/>
    <s v="BaseLine"/>
    <m/>
    <m/>
    <m/>
    <m/>
    <x v="43"/>
    <x v="3"/>
    <s v="Brazil"/>
    <x v="12"/>
    <n v="0"/>
  </r>
  <r>
    <s v="INCREMENTAL"/>
    <s v="Media"/>
    <m/>
    <m/>
    <m/>
    <m/>
    <x v="44"/>
    <x v="0"/>
    <s v="Brazil"/>
    <x v="12"/>
    <n v="0"/>
  </r>
  <r>
    <s v="INCREMENTAL"/>
    <s v="Media"/>
    <m/>
    <m/>
    <m/>
    <m/>
    <x v="44"/>
    <x v="1"/>
    <s v="Brazil"/>
    <x v="12"/>
    <n v="0"/>
  </r>
  <r>
    <s v="INCREMENTAL"/>
    <s v="Media"/>
    <m/>
    <m/>
    <m/>
    <m/>
    <x v="44"/>
    <x v="2"/>
    <s v="Brazil"/>
    <x v="12"/>
    <n v="0"/>
  </r>
  <r>
    <s v="INCREMENTAL"/>
    <s v="Media"/>
    <m/>
    <m/>
    <m/>
    <m/>
    <x v="44"/>
    <x v="3"/>
    <s v="Brazil"/>
    <x v="12"/>
    <n v="0"/>
  </r>
  <r>
    <s v="INCREMENTAL"/>
    <s v="Media"/>
    <m/>
    <m/>
    <m/>
    <m/>
    <x v="45"/>
    <x v="0"/>
    <s v="Brazil"/>
    <x v="12"/>
    <n v="0"/>
  </r>
  <r>
    <s v="INCREMENTAL"/>
    <s v="Media"/>
    <m/>
    <m/>
    <m/>
    <m/>
    <x v="45"/>
    <x v="1"/>
    <s v="Brazil"/>
    <x v="12"/>
    <n v="0"/>
  </r>
  <r>
    <s v="INCREMENTAL"/>
    <s v="Media"/>
    <m/>
    <m/>
    <m/>
    <m/>
    <x v="45"/>
    <x v="2"/>
    <s v="Brazil"/>
    <x v="12"/>
    <n v="0"/>
  </r>
  <r>
    <s v="INCREMENTAL"/>
    <s v="Media"/>
    <m/>
    <m/>
    <m/>
    <m/>
    <x v="45"/>
    <x v="3"/>
    <s v="Brazil"/>
    <x v="12"/>
    <n v="0"/>
  </r>
  <r>
    <s v="BASE"/>
    <s v="BaseLine"/>
    <m/>
    <m/>
    <m/>
    <m/>
    <x v="46"/>
    <x v="0"/>
    <s v="Brazil"/>
    <x v="12"/>
    <n v="0"/>
  </r>
  <r>
    <s v="BASE"/>
    <s v="BaseLine"/>
    <m/>
    <m/>
    <m/>
    <m/>
    <x v="46"/>
    <x v="1"/>
    <s v="Brazil"/>
    <x v="12"/>
    <n v="0"/>
  </r>
  <r>
    <s v="BASE"/>
    <s v="BaseLine"/>
    <m/>
    <m/>
    <m/>
    <m/>
    <x v="46"/>
    <x v="2"/>
    <s v="Brazil"/>
    <x v="12"/>
    <n v="0"/>
  </r>
  <r>
    <s v="BASE"/>
    <s v="BaseLine"/>
    <m/>
    <m/>
    <m/>
    <m/>
    <x v="46"/>
    <x v="3"/>
    <s v="Brazil"/>
    <x v="12"/>
    <n v="0"/>
  </r>
  <r>
    <s v="INCREMENTAL"/>
    <s v="Media"/>
    <m/>
    <m/>
    <m/>
    <m/>
    <x v="47"/>
    <x v="0"/>
    <s v="Brazil"/>
    <x v="12"/>
    <n v="0"/>
  </r>
  <r>
    <s v="INCREMENTAL"/>
    <s v="Media"/>
    <m/>
    <m/>
    <m/>
    <m/>
    <x v="47"/>
    <x v="1"/>
    <s v="Brazil"/>
    <x v="12"/>
    <n v="0"/>
  </r>
  <r>
    <s v="INCREMENTAL"/>
    <s v="Media"/>
    <m/>
    <m/>
    <m/>
    <m/>
    <x v="47"/>
    <x v="2"/>
    <s v="Brazil"/>
    <x v="12"/>
    <n v="0"/>
  </r>
  <r>
    <s v="INCREMENTAL"/>
    <s v="Media"/>
    <m/>
    <m/>
    <m/>
    <m/>
    <x v="47"/>
    <x v="3"/>
    <s v="Brazil"/>
    <x v="12"/>
    <n v="0"/>
  </r>
  <r>
    <s v="INCREMENTAL"/>
    <s v="Media"/>
    <m/>
    <m/>
    <m/>
    <m/>
    <x v="48"/>
    <x v="0"/>
    <s v="Brazil"/>
    <x v="12"/>
    <n v="0"/>
  </r>
  <r>
    <s v="INCREMENTAL"/>
    <s v="Media"/>
    <m/>
    <m/>
    <m/>
    <m/>
    <x v="48"/>
    <x v="1"/>
    <s v="Brazil"/>
    <x v="12"/>
    <n v="0"/>
  </r>
  <r>
    <s v="INCREMENTAL"/>
    <s v="Media"/>
    <m/>
    <m/>
    <m/>
    <m/>
    <x v="48"/>
    <x v="2"/>
    <s v="Brazil"/>
    <x v="12"/>
    <n v="0"/>
  </r>
  <r>
    <s v="INCREMENTAL"/>
    <s v="Media"/>
    <m/>
    <m/>
    <m/>
    <m/>
    <x v="48"/>
    <x v="3"/>
    <s v="Brazil"/>
    <x v="12"/>
    <n v="0"/>
  </r>
  <r>
    <s v="INCREMENTAL"/>
    <s v="Media"/>
    <m/>
    <m/>
    <m/>
    <m/>
    <x v="49"/>
    <x v="0"/>
    <s v="Brazil"/>
    <x v="12"/>
    <n v="0"/>
  </r>
  <r>
    <s v="INCREMENTAL"/>
    <s v="Media"/>
    <m/>
    <m/>
    <m/>
    <m/>
    <x v="49"/>
    <x v="1"/>
    <s v="Brazil"/>
    <x v="12"/>
    <n v="0"/>
  </r>
  <r>
    <s v="INCREMENTAL"/>
    <s v="Media"/>
    <m/>
    <m/>
    <m/>
    <m/>
    <x v="49"/>
    <x v="2"/>
    <s v="Brazil"/>
    <x v="12"/>
    <n v="0"/>
  </r>
  <r>
    <s v="INCREMENTAL"/>
    <s v="Media"/>
    <m/>
    <m/>
    <m/>
    <m/>
    <x v="49"/>
    <x v="3"/>
    <s v="Brazil"/>
    <x v="12"/>
    <n v="0"/>
  </r>
  <r>
    <s v="BASE"/>
    <s v="BaseLine"/>
    <m/>
    <m/>
    <m/>
    <m/>
    <x v="50"/>
    <x v="0"/>
    <s v="Brazil"/>
    <x v="12"/>
    <n v="0"/>
  </r>
  <r>
    <s v="BASE"/>
    <s v="BaseLine"/>
    <m/>
    <m/>
    <m/>
    <m/>
    <x v="50"/>
    <x v="1"/>
    <s v="Brazil"/>
    <x v="12"/>
    <n v="0"/>
  </r>
  <r>
    <s v="BASE"/>
    <s v="BaseLine"/>
    <m/>
    <m/>
    <m/>
    <m/>
    <x v="50"/>
    <x v="2"/>
    <s v="Brazil"/>
    <x v="12"/>
    <n v="0"/>
  </r>
  <r>
    <s v="BASE"/>
    <s v="BaseLine"/>
    <m/>
    <m/>
    <m/>
    <m/>
    <x v="50"/>
    <x v="3"/>
    <s v="Brazil"/>
    <x v="12"/>
    <n v="0"/>
  </r>
  <r>
    <s v="BASE"/>
    <s v="BaseLine"/>
    <m/>
    <m/>
    <m/>
    <m/>
    <x v="51"/>
    <x v="0"/>
    <s v="Brazil"/>
    <x v="12"/>
    <n v="0"/>
  </r>
  <r>
    <s v="BASE"/>
    <s v="BaseLine"/>
    <m/>
    <m/>
    <m/>
    <m/>
    <x v="51"/>
    <x v="1"/>
    <s v="Brazil"/>
    <x v="12"/>
    <n v="0"/>
  </r>
  <r>
    <s v="BASE"/>
    <s v="BaseLine"/>
    <m/>
    <m/>
    <m/>
    <m/>
    <x v="51"/>
    <x v="2"/>
    <s v="Brazil"/>
    <x v="12"/>
    <n v="0"/>
  </r>
  <r>
    <s v="BASE"/>
    <s v="BaseLine"/>
    <m/>
    <m/>
    <m/>
    <m/>
    <x v="51"/>
    <x v="3"/>
    <s v="Brazil"/>
    <x v="12"/>
    <n v="0"/>
  </r>
  <r>
    <s v="INCREMENTAL"/>
    <s v="Media"/>
    <m/>
    <m/>
    <m/>
    <m/>
    <x v="52"/>
    <x v="0"/>
    <s v="Brazil"/>
    <x v="12"/>
    <n v="0"/>
  </r>
  <r>
    <s v="INCREMENTAL"/>
    <s v="Media"/>
    <m/>
    <m/>
    <m/>
    <m/>
    <x v="52"/>
    <x v="1"/>
    <s v="Brazil"/>
    <x v="12"/>
    <n v="0"/>
  </r>
  <r>
    <s v="INCREMENTAL"/>
    <s v="Media"/>
    <m/>
    <m/>
    <m/>
    <m/>
    <x v="52"/>
    <x v="2"/>
    <s v="Brazil"/>
    <x v="12"/>
    <n v="0"/>
  </r>
  <r>
    <s v="INCREMENTAL"/>
    <s v="Media"/>
    <m/>
    <m/>
    <m/>
    <m/>
    <x v="52"/>
    <x v="3"/>
    <s v="Brazil"/>
    <x v="12"/>
    <n v="0"/>
  </r>
  <r>
    <s v="BASE"/>
    <s v="BaseLine"/>
    <m/>
    <m/>
    <m/>
    <m/>
    <x v="53"/>
    <x v="0"/>
    <s v="Brazil"/>
    <x v="12"/>
    <n v="-227.15446232385401"/>
  </r>
  <r>
    <s v="BASE"/>
    <s v="BaseLine"/>
    <m/>
    <m/>
    <m/>
    <m/>
    <x v="53"/>
    <x v="1"/>
    <s v="Brazil"/>
    <x v="12"/>
    <n v="-166.34643669379199"/>
  </r>
  <r>
    <s v="BASE"/>
    <s v="BaseLine"/>
    <m/>
    <m/>
    <m/>
    <m/>
    <x v="53"/>
    <x v="2"/>
    <s v="Brazil"/>
    <x v="12"/>
    <n v="-310.39592150817202"/>
  </r>
  <r>
    <s v="BASE"/>
    <s v="BaseLine"/>
    <m/>
    <m/>
    <m/>
    <m/>
    <x v="53"/>
    <x v="3"/>
    <s v="Brazil"/>
    <x v="12"/>
    <n v="-164.31533223272601"/>
  </r>
  <r>
    <s v="BASE"/>
    <s v="BaseLine"/>
    <m/>
    <m/>
    <m/>
    <m/>
    <x v="54"/>
    <x v="0"/>
    <s v="Brazil"/>
    <x v="12"/>
    <n v="-440.124820047529"/>
  </r>
  <r>
    <s v="BASE"/>
    <s v="BaseLine"/>
    <m/>
    <m/>
    <m/>
    <m/>
    <x v="54"/>
    <x v="1"/>
    <s v="Brazil"/>
    <x v="12"/>
    <n v="-2196.8361771451"/>
  </r>
  <r>
    <s v="BASE"/>
    <s v="BaseLine"/>
    <m/>
    <m/>
    <m/>
    <m/>
    <x v="54"/>
    <x v="2"/>
    <s v="Brazil"/>
    <x v="12"/>
    <n v="-2384.28966420202"/>
  </r>
  <r>
    <s v="BASE"/>
    <s v="BaseLine"/>
    <m/>
    <m/>
    <m/>
    <m/>
    <x v="54"/>
    <x v="3"/>
    <s v="Brazil"/>
    <x v="12"/>
    <n v="-425.02447811205701"/>
  </r>
  <r>
    <s v="INCREMENTAL"/>
    <s v="Media"/>
    <m/>
    <m/>
    <m/>
    <m/>
    <x v="0"/>
    <x v="0"/>
    <s v="Brazil"/>
    <x v="13"/>
    <n v="0"/>
  </r>
  <r>
    <s v="INCREMENTAL"/>
    <s v="Media"/>
    <m/>
    <m/>
    <m/>
    <m/>
    <x v="0"/>
    <x v="1"/>
    <s v="Brazil"/>
    <x v="13"/>
    <n v="0"/>
  </r>
  <r>
    <s v="INCREMENTAL"/>
    <s v="Media"/>
    <m/>
    <m/>
    <m/>
    <m/>
    <x v="0"/>
    <x v="2"/>
    <s v="Brazil"/>
    <x v="13"/>
    <n v="0"/>
  </r>
  <r>
    <s v="INCREMENTAL"/>
    <s v="Media"/>
    <m/>
    <m/>
    <m/>
    <m/>
    <x v="0"/>
    <x v="3"/>
    <s v="Brazil"/>
    <x v="13"/>
    <n v="0"/>
  </r>
  <r>
    <s v="INCREMENTAL"/>
    <s v="Media"/>
    <m/>
    <m/>
    <m/>
    <m/>
    <x v="1"/>
    <x v="0"/>
    <s v="Brazil"/>
    <x v="13"/>
    <n v="0"/>
  </r>
  <r>
    <s v="INCREMENTAL"/>
    <s v="Media"/>
    <m/>
    <m/>
    <m/>
    <m/>
    <x v="1"/>
    <x v="1"/>
    <s v="Brazil"/>
    <x v="13"/>
    <n v="0"/>
  </r>
  <r>
    <s v="INCREMENTAL"/>
    <s v="Media"/>
    <m/>
    <m/>
    <m/>
    <m/>
    <x v="1"/>
    <x v="2"/>
    <s v="Brazil"/>
    <x v="13"/>
    <n v="0"/>
  </r>
  <r>
    <s v="INCREMENTAL"/>
    <s v="Media"/>
    <m/>
    <m/>
    <m/>
    <m/>
    <x v="1"/>
    <x v="3"/>
    <s v="Brazil"/>
    <x v="13"/>
    <n v="0"/>
  </r>
  <r>
    <s v="INCREMENTAL"/>
    <s v="Media"/>
    <m/>
    <m/>
    <m/>
    <m/>
    <x v="2"/>
    <x v="0"/>
    <s v="Brazil"/>
    <x v="13"/>
    <n v="0"/>
  </r>
  <r>
    <s v="INCREMENTAL"/>
    <s v="Media"/>
    <m/>
    <m/>
    <m/>
    <m/>
    <x v="2"/>
    <x v="1"/>
    <s v="Brazil"/>
    <x v="13"/>
    <n v="0"/>
  </r>
  <r>
    <s v="INCREMENTAL"/>
    <s v="Media"/>
    <m/>
    <m/>
    <m/>
    <m/>
    <x v="2"/>
    <x v="2"/>
    <s v="Brazil"/>
    <x v="13"/>
    <n v="0"/>
  </r>
  <r>
    <s v="INCREMENTAL"/>
    <s v="Media"/>
    <m/>
    <m/>
    <m/>
    <m/>
    <x v="2"/>
    <x v="3"/>
    <s v="Brazil"/>
    <x v="13"/>
    <n v="0"/>
  </r>
  <r>
    <s v="BASE"/>
    <s v="BaseLine"/>
    <m/>
    <m/>
    <m/>
    <m/>
    <x v="3"/>
    <x v="0"/>
    <s v="Brazil"/>
    <x v="13"/>
    <n v="0"/>
  </r>
  <r>
    <s v="BASE"/>
    <s v="BaseLine"/>
    <m/>
    <m/>
    <m/>
    <m/>
    <x v="3"/>
    <x v="1"/>
    <s v="Brazil"/>
    <x v="13"/>
    <n v="0"/>
  </r>
  <r>
    <s v="BASE"/>
    <s v="BaseLine"/>
    <m/>
    <m/>
    <m/>
    <m/>
    <x v="3"/>
    <x v="2"/>
    <s v="Brazil"/>
    <x v="13"/>
    <n v="0"/>
  </r>
  <r>
    <s v="BASE"/>
    <s v="BaseLine"/>
    <m/>
    <m/>
    <m/>
    <m/>
    <x v="3"/>
    <x v="3"/>
    <s v="Brazil"/>
    <x v="13"/>
    <n v="0"/>
  </r>
  <r>
    <s v="BASE"/>
    <s v="BaseLine"/>
    <m/>
    <m/>
    <m/>
    <m/>
    <x v="4"/>
    <x v="0"/>
    <s v="Brazil"/>
    <x v="13"/>
    <n v="0"/>
  </r>
  <r>
    <s v="BASE"/>
    <s v="BaseLine"/>
    <m/>
    <m/>
    <m/>
    <m/>
    <x v="4"/>
    <x v="1"/>
    <s v="Brazil"/>
    <x v="13"/>
    <n v="0"/>
  </r>
  <r>
    <s v="BASE"/>
    <s v="BaseLine"/>
    <m/>
    <m/>
    <m/>
    <m/>
    <x v="4"/>
    <x v="2"/>
    <s v="Brazil"/>
    <x v="13"/>
    <n v="0"/>
  </r>
  <r>
    <s v="BASE"/>
    <s v="BaseLine"/>
    <m/>
    <m/>
    <m/>
    <m/>
    <x v="4"/>
    <x v="3"/>
    <s v="Brazil"/>
    <x v="13"/>
    <n v="0"/>
  </r>
  <r>
    <s v="BASE"/>
    <s v="BaseLine"/>
    <m/>
    <m/>
    <m/>
    <m/>
    <x v="5"/>
    <x v="0"/>
    <s v="Brazil"/>
    <x v="13"/>
    <n v="0"/>
  </r>
  <r>
    <s v="BASE"/>
    <s v="BaseLine"/>
    <m/>
    <m/>
    <m/>
    <m/>
    <x v="5"/>
    <x v="1"/>
    <s v="Brazil"/>
    <x v="13"/>
    <n v="0"/>
  </r>
  <r>
    <s v="BASE"/>
    <s v="BaseLine"/>
    <m/>
    <m/>
    <m/>
    <m/>
    <x v="5"/>
    <x v="2"/>
    <s v="Brazil"/>
    <x v="13"/>
    <n v="0"/>
  </r>
  <r>
    <s v="BASE"/>
    <s v="BaseLine"/>
    <m/>
    <m/>
    <m/>
    <m/>
    <x v="5"/>
    <x v="3"/>
    <s v="Brazil"/>
    <x v="13"/>
    <n v="0"/>
  </r>
  <r>
    <s v="BASE"/>
    <s v="BaseLine"/>
    <m/>
    <m/>
    <m/>
    <m/>
    <x v="6"/>
    <x v="0"/>
    <s v="Brazil"/>
    <x v="13"/>
    <n v="0"/>
  </r>
  <r>
    <s v="BASE"/>
    <s v="BaseLine"/>
    <m/>
    <m/>
    <m/>
    <m/>
    <x v="6"/>
    <x v="1"/>
    <s v="Brazil"/>
    <x v="13"/>
    <n v="0"/>
  </r>
  <r>
    <s v="BASE"/>
    <s v="BaseLine"/>
    <m/>
    <m/>
    <m/>
    <m/>
    <x v="6"/>
    <x v="2"/>
    <s v="Brazil"/>
    <x v="13"/>
    <n v="0"/>
  </r>
  <r>
    <s v="BASE"/>
    <s v="BaseLine"/>
    <m/>
    <m/>
    <m/>
    <m/>
    <x v="6"/>
    <x v="3"/>
    <s v="Brazil"/>
    <x v="13"/>
    <n v="0"/>
  </r>
  <r>
    <s v="BASE"/>
    <s v="BaseLine"/>
    <m/>
    <m/>
    <m/>
    <m/>
    <x v="7"/>
    <x v="0"/>
    <s v="Brazil"/>
    <x v="13"/>
    <n v="0"/>
  </r>
  <r>
    <s v="BASE"/>
    <s v="BaseLine"/>
    <m/>
    <m/>
    <m/>
    <m/>
    <x v="7"/>
    <x v="1"/>
    <s v="Brazil"/>
    <x v="13"/>
    <n v="0"/>
  </r>
  <r>
    <s v="BASE"/>
    <s v="BaseLine"/>
    <m/>
    <m/>
    <m/>
    <m/>
    <x v="7"/>
    <x v="2"/>
    <s v="Brazil"/>
    <x v="13"/>
    <n v="0"/>
  </r>
  <r>
    <s v="BASE"/>
    <s v="BaseLine"/>
    <m/>
    <m/>
    <m/>
    <m/>
    <x v="7"/>
    <x v="3"/>
    <s v="Brazil"/>
    <x v="13"/>
    <n v="0"/>
  </r>
  <r>
    <s v="BASE"/>
    <s v="BaseLine"/>
    <m/>
    <m/>
    <m/>
    <m/>
    <x v="8"/>
    <x v="0"/>
    <s v="Brazil"/>
    <x v="13"/>
    <n v="141.24479504453899"/>
  </r>
  <r>
    <s v="BASE"/>
    <s v="BaseLine"/>
    <m/>
    <m/>
    <m/>
    <m/>
    <x v="8"/>
    <x v="1"/>
    <s v="Brazil"/>
    <x v="13"/>
    <n v="0"/>
  </r>
  <r>
    <s v="BASE"/>
    <s v="BaseLine"/>
    <m/>
    <m/>
    <m/>
    <m/>
    <x v="8"/>
    <x v="2"/>
    <s v="Brazil"/>
    <x v="13"/>
    <n v="0"/>
  </r>
  <r>
    <s v="BASE"/>
    <s v="BaseLine"/>
    <m/>
    <m/>
    <m/>
    <m/>
    <x v="8"/>
    <x v="3"/>
    <s v="Brazil"/>
    <x v="13"/>
    <n v="0"/>
  </r>
  <r>
    <s v="INCREMENTAL"/>
    <s v="Media"/>
    <m/>
    <m/>
    <m/>
    <m/>
    <x v="9"/>
    <x v="0"/>
    <s v="Brazil"/>
    <x v="13"/>
    <n v="0"/>
  </r>
  <r>
    <s v="INCREMENTAL"/>
    <s v="Media"/>
    <m/>
    <m/>
    <m/>
    <m/>
    <x v="9"/>
    <x v="1"/>
    <s v="Brazil"/>
    <x v="13"/>
    <n v="0"/>
  </r>
  <r>
    <s v="INCREMENTAL"/>
    <s v="Media"/>
    <m/>
    <m/>
    <m/>
    <m/>
    <x v="9"/>
    <x v="2"/>
    <s v="Brazil"/>
    <x v="13"/>
    <n v="0"/>
  </r>
  <r>
    <s v="INCREMENTAL"/>
    <s v="Media"/>
    <m/>
    <m/>
    <m/>
    <m/>
    <x v="9"/>
    <x v="3"/>
    <s v="Brazil"/>
    <x v="13"/>
    <n v="0"/>
  </r>
  <r>
    <s v="BASE"/>
    <s v="Price"/>
    <m/>
    <m/>
    <m/>
    <m/>
    <x v="10"/>
    <x v="0"/>
    <s v="Brazil"/>
    <x v="13"/>
    <n v="-971.43026418831096"/>
  </r>
  <r>
    <s v="BASE"/>
    <s v="Price"/>
    <m/>
    <m/>
    <m/>
    <m/>
    <x v="10"/>
    <x v="1"/>
    <s v="Brazil"/>
    <x v="13"/>
    <n v="0"/>
  </r>
  <r>
    <s v="BASE"/>
    <s v="Price"/>
    <m/>
    <m/>
    <m/>
    <m/>
    <x v="10"/>
    <x v="2"/>
    <s v="Brazil"/>
    <x v="13"/>
    <n v="0"/>
  </r>
  <r>
    <s v="BASE"/>
    <s v="Price"/>
    <m/>
    <m/>
    <m/>
    <m/>
    <x v="10"/>
    <x v="3"/>
    <s v="Brazil"/>
    <x v="13"/>
    <n v="0"/>
  </r>
  <r>
    <s v="BASE"/>
    <s v="Price"/>
    <m/>
    <m/>
    <m/>
    <m/>
    <x v="11"/>
    <x v="0"/>
    <s v="Brazil"/>
    <x v="13"/>
    <n v="0"/>
  </r>
  <r>
    <s v="BASE"/>
    <s v="Price"/>
    <m/>
    <m/>
    <m/>
    <m/>
    <x v="11"/>
    <x v="1"/>
    <s v="Brazil"/>
    <x v="13"/>
    <n v="0"/>
  </r>
  <r>
    <s v="BASE"/>
    <s v="Price"/>
    <m/>
    <m/>
    <m/>
    <m/>
    <x v="11"/>
    <x v="2"/>
    <s v="Brazil"/>
    <x v="13"/>
    <n v="0"/>
  </r>
  <r>
    <s v="BASE"/>
    <s v="Price"/>
    <m/>
    <m/>
    <m/>
    <m/>
    <x v="11"/>
    <x v="3"/>
    <s v="Brazil"/>
    <x v="13"/>
    <n v="0"/>
  </r>
  <r>
    <s v="BASE"/>
    <s v="BaseLine"/>
    <m/>
    <m/>
    <m/>
    <m/>
    <x v="12"/>
    <x v="0"/>
    <s v="Brazil"/>
    <x v="13"/>
    <n v="295.782818869523"/>
  </r>
  <r>
    <s v="BASE"/>
    <s v="BaseLine"/>
    <m/>
    <m/>
    <m/>
    <m/>
    <x v="12"/>
    <x v="1"/>
    <s v="Brazil"/>
    <x v="13"/>
    <n v="533.22479121948197"/>
  </r>
  <r>
    <s v="BASE"/>
    <s v="BaseLine"/>
    <m/>
    <m/>
    <m/>
    <m/>
    <x v="12"/>
    <x v="2"/>
    <s v="Brazil"/>
    <x v="13"/>
    <n v="653.70646618506805"/>
  </r>
  <r>
    <s v="BASE"/>
    <s v="BaseLine"/>
    <m/>
    <m/>
    <m/>
    <m/>
    <x v="12"/>
    <x v="3"/>
    <s v="Brazil"/>
    <x v="13"/>
    <n v="17.314130333258898"/>
  </r>
  <r>
    <s v="INCREMENTAL"/>
    <s v="Media"/>
    <m/>
    <m/>
    <m/>
    <m/>
    <x v="13"/>
    <x v="0"/>
    <s v="Brazil"/>
    <x v="13"/>
    <n v="244.17240432696801"/>
  </r>
  <r>
    <s v="INCREMENTAL"/>
    <s v="Media"/>
    <m/>
    <m/>
    <m/>
    <m/>
    <x v="13"/>
    <x v="1"/>
    <s v="Brazil"/>
    <x v="13"/>
    <n v="302.480727206133"/>
  </r>
  <r>
    <s v="INCREMENTAL"/>
    <s v="Media"/>
    <m/>
    <m/>
    <m/>
    <m/>
    <x v="13"/>
    <x v="2"/>
    <s v="Brazil"/>
    <x v="13"/>
    <n v="268.85613626231702"/>
  </r>
  <r>
    <s v="INCREMENTAL"/>
    <s v="Media"/>
    <m/>
    <m/>
    <m/>
    <m/>
    <x v="13"/>
    <x v="3"/>
    <s v="Brazil"/>
    <x v="13"/>
    <n v="0"/>
  </r>
  <r>
    <s v="INCREMENTAL"/>
    <s v="Media"/>
    <m/>
    <m/>
    <m/>
    <m/>
    <x v="14"/>
    <x v="0"/>
    <s v="Brazil"/>
    <x v="13"/>
    <n v="0"/>
  </r>
  <r>
    <s v="INCREMENTAL"/>
    <s v="Media"/>
    <m/>
    <m/>
    <m/>
    <m/>
    <x v="14"/>
    <x v="1"/>
    <s v="Brazil"/>
    <x v="13"/>
    <n v="0"/>
  </r>
  <r>
    <s v="INCREMENTAL"/>
    <s v="Media"/>
    <m/>
    <m/>
    <m/>
    <m/>
    <x v="14"/>
    <x v="2"/>
    <s v="Brazil"/>
    <x v="13"/>
    <n v="0"/>
  </r>
  <r>
    <s v="INCREMENTAL"/>
    <s v="Media"/>
    <m/>
    <m/>
    <m/>
    <m/>
    <x v="14"/>
    <x v="3"/>
    <s v="Brazil"/>
    <x v="13"/>
    <n v="0"/>
  </r>
  <r>
    <s v="INCREMENTAL"/>
    <s v="Media"/>
    <m/>
    <m/>
    <m/>
    <m/>
    <x v="15"/>
    <x v="0"/>
    <s v="Brazil"/>
    <x v="13"/>
    <n v="7.9055434671442297"/>
  </r>
  <r>
    <s v="INCREMENTAL"/>
    <s v="Media"/>
    <m/>
    <m/>
    <m/>
    <m/>
    <x v="15"/>
    <x v="1"/>
    <s v="Brazil"/>
    <x v="13"/>
    <n v="7.3158188549013801"/>
  </r>
  <r>
    <s v="INCREMENTAL"/>
    <s v="Media"/>
    <m/>
    <m/>
    <m/>
    <m/>
    <x v="15"/>
    <x v="2"/>
    <s v="Brazil"/>
    <x v="13"/>
    <n v="4.9907284969529497"/>
  </r>
  <r>
    <s v="INCREMENTAL"/>
    <s v="Media"/>
    <m/>
    <m/>
    <m/>
    <m/>
    <x v="15"/>
    <x v="3"/>
    <s v="Brazil"/>
    <x v="13"/>
    <n v="0"/>
  </r>
  <r>
    <s v="INCREMENTAL"/>
    <s v="Media"/>
    <m/>
    <m/>
    <m/>
    <m/>
    <x v="16"/>
    <x v="0"/>
    <s v="Brazil"/>
    <x v="13"/>
    <n v="0"/>
  </r>
  <r>
    <s v="INCREMENTAL"/>
    <s v="Media"/>
    <m/>
    <m/>
    <m/>
    <m/>
    <x v="16"/>
    <x v="1"/>
    <s v="Brazil"/>
    <x v="13"/>
    <n v="0"/>
  </r>
  <r>
    <s v="INCREMENTAL"/>
    <s v="Media"/>
    <m/>
    <m/>
    <m/>
    <m/>
    <x v="16"/>
    <x v="2"/>
    <s v="Brazil"/>
    <x v="13"/>
    <n v="0"/>
  </r>
  <r>
    <s v="INCREMENTAL"/>
    <s v="Media"/>
    <m/>
    <m/>
    <m/>
    <m/>
    <x v="16"/>
    <x v="3"/>
    <s v="Brazil"/>
    <x v="13"/>
    <n v="0"/>
  </r>
  <r>
    <s v="INCREMENTAL"/>
    <s v="Media"/>
    <m/>
    <m/>
    <m/>
    <m/>
    <x v="17"/>
    <x v="0"/>
    <s v="Brazil"/>
    <x v="13"/>
    <n v="49.418584112553702"/>
  </r>
  <r>
    <s v="INCREMENTAL"/>
    <s v="Media"/>
    <m/>
    <m/>
    <m/>
    <m/>
    <x v="17"/>
    <x v="1"/>
    <s v="Brazil"/>
    <x v="13"/>
    <n v="30.301521957608202"/>
  </r>
  <r>
    <s v="INCREMENTAL"/>
    <s v="Media"/>
    <m/>
    <m/>
    <m/>
    <m/>
    <x v="17"/>
    <x v="2"/>
    <s v="Brazil"/>
    <x v="13"/>
    <n v="30.412289474380898"/>
  </r>
  <r>
    <s v="INCREMENTAL"/>
    <s v="Media"/>
    <m/>
    <m/>
    <m/>
    <m/>
    <x v="17"/>
    <x v="3"/>
    <s v="Brazil"/>
    <x v="13"/>
    <n v="0"/>
  </r>
  <r>
    <s v="INCREMENTAL"/>
    <s v="Media"/>
    <m/>
    <m/>
    <m/>
    <m/>
    <x v="18"/>
    <x v="0"/>
    <s v="Brazil"/>
    <x v="13"/>
    <n v="0"/>
  </r>
  <r>
    <s v="INCREMENTAL"/>
    <s v="Media"/>
    <m/>
    <m/>
    <m/>
    <m/>
    <x v="18"/>
    <x v="1"/>
    <s v="Brazil"/>
    <x v="13"/>
    <n v="0"/>
  </r>
  <r>
    <s v="INCREMENTAL"/>
    <s v="Media"/>
    <m/>
    <m/>
    <m/>
    <m/>
    <x v="18"/>
    <x v="2"/>
    <s v="Brazil"/>
    <x v="13"/>
    <n v="0"/>
  </r>
  <r>
    <s v="INCREMENTAL"/>
    <s v="Media"/>
    <m/>
    <m/>
    <m/>
    <m/>
    <x v="18"/>
    <x v="3"/>
    <s v="Brazil"/>
    <x v="13"/>
    <n v="0"/>
  </r>
  <r>
    <s v="INCREMENTAL"/>
    <s v="Media"/>
    <m/>
    <m/>
    <m/>
    <m/>
    <x v="19"/>
    <x v="0"/>
    <s v="Brazil"/>
    <x v="13"/>
    <n v="140.72489755556401"/>
  </r>
  <r>
    <s v="INCREMENTAL"/>
    <s v="Media"/>
    <m/>
    <m/>
    <m/>
    <m/>
    <x v="19"/>
    <x v="1"/>
    <s v="Brazil"/>
    <x v="13"/>
    <n v="160.021645291223"/>
  </r>
  <r>
    <s v="INCREMENTAL"/>
    <s v="Media"/>
    <m/>
    <m/>
    <m/>
    <m/>
    <x v="19"/>
    <x v="2"/>
    <s v="Brazil"/>
    <x v="13"/>
    <n v="150.897613206399"/>
  </r>
  <r>
    <s v="INCREMENTAL"/>
    <s v="Media"/>
    <m/>
    <m/>
    <m/>
    <m/>
    <x v="19"/>
    <x v="3"/>
    <s v="Brazil"/>
    <x v="13"/>
    <n v="0"/>
  </r>
  <r>
    <s v="INCREMENTAL"/>
    <s v="Media"/>
    <m/>
    <m/>
    <m/>
    <m/>
    <x v="20"/>
    <x v="0"/>
    <s v="Brazil"/>
    <x v="13"/>
    <n v="0"/>
  </r>
  <r>
    <s v="INCREMENTAL"/>
    <s v="Media"/>
    <m/>
    <m/>
    <m/>
    <m/>
    <x v="20"/>
    <x v="1"/>
    <s v="Brazil"/>
    <x v="13"/>
    <n v="0"/>
  </r>
  <r>
    <s v="INCREMENTAL"/>
    <s v="Media"/>
    <m/>
    <m/>
    <m/>
    <m/>
    <x v="20"/>
    <x v="2"/>
    <s v="Brazil"/>
    <x v="13"/>
    <n v="0"/>
  </r>
  <r>
    <s v="INCREMENTAL"/>
    <s v="Media"/>
    <m/>
    <m/>
    <m/>
    <m/>
    <x v="20"/>
    <x v="3"/>
    <s v="Brazil"/>
    <x v="13"/>
    <n v="0"/>
  </r>
  <r>
    <s v="INCREMENTAL"/>
    <s v="Media"/>
    <m/>
    <m/>
    <m/>
    <m/>
    <x v="21"/>
    <x v="0"/>
    <s v="Brazil"/>
    <x v="13"/>
    <n v="9.35979436896422"/>
  </r>
  <r>
    <s v="INCREMENTAL"/>
    <s v="Media"/>
    <m/>
    <m/>
    <m/>
    <m/>
    <x v="21"/>
    <x v="1"/>
    <s v="Brazil"/>
    <x v="13"/>
    <n v="9.14128399356985"/>
  </r>
  <r>
    <s v="INCREMENTAL"/>
    <s v="Media"/>
    <m/>
    <m/>
    <m/>
    <m/>
    <x v="21"/>
    <x v="2"/>
    <s v="Brazil"/>
    <x v="13"/>
    <n v="8.6715297814489301"/>
  </r>
  <r>
    <s v="INCREMENTAL"/>
    <s v="Media"/>
    <m/>
    <m/>
    <m/>
    <m/>
    <x v="21"/>
    <x v="3"/>
    <s v="Brazil"/>
    <x v="13"/>
    <n v="0"/>
  </r>
  <r>
    <s v="INCREMENTAL"/>
    <s v="Media"/>
    <m/>
    <m/>
    <m/>
    <m/>
    <x v="22"/>
    <x v="0"/>
    <s v="Brazil"/>
    <x v="13"/>
    <n v="0"/>
  </r>
  <r>
    <s v="INCREMENTAL"/>
    <s v="Media"/>
    <m/>
    <m/>
    <m/>
    <m/>
    <x v="22"/>
    <x v="1"/>
    <s v="Brazil"/>
    <x v="13"/>
    <n v="0"/>
  </r>
  <r>
    <s v="INCREMENTAL"/>
    <s v="Media"/>
    <m/>
    <m/>
    <m/>
    <m/>
    <x v="22"/>
    <x v="2"/>
    <s v="Brazil"/>
    <x v="13"/>
    <n v="0"/>
  </r>
  <r>
    <s v="INCREMENTAL"/>
    <s v="Media"/>
    <m/>
    <m/>
    <m/>
    <m/>
    <x v="22"/>
    <x v="3"/>
    <s v="Brazil"/>
    <x v="13"/>
    <n v="0"/>
  </r>
  <r>
    <s v="INCREMENTAL"/>
    <s v="Media"/>
    <m/>
    <m/>
    <m/>
    <m/>
    <x v="23"/>
    <x v="0"/>
    <s v="Brazil"/>
    <x v="13"/>
    <n v="0"/>
  </r>
  <r>
    <s v="INCREMENTAL"/>
    <s v="Media"/>
    <m/>
    <m/>
    <m/>
    <m/>
    <x v="23"/>
    <x v="1"/>
    <s v="Brazil"/>
    <x v="13"/>
    <n v="0"/>
  </r>
  <r>
    <s v="INCREMENTAL"/>
    <s v="Media"/>
    <m/>
    <m/>
    <m/>
    <m/>
    <x v="23"/>
    <x v="2"/>
    <s v="Brazil"/>
    <x v="13"/>
    <n v="0"/>
  </r>
  <r>
    <s v="INCREMENTAL"/>
    <s v="Media"/>
    <m/>
    <m/>
    <m/>
    <m/>
    <x v="23"/>
    <x v="3"/>
    <s v="Brazil"/>
    <x v="13"/>
    <n v="0"/>
  </r>
  <r>
    <s v="INCREMENTAL"/>
    <s v="Media"/>
    <m/>
    <m/>
    <m/>
    <m/>
    <x v="24"/>
    <x v="0"/>
    <s v="Brazil"/>
    <x v="13"/>
    <n v="0"/>
  </r>
  <r>
    <s v="INCREMENTAL"/>
    <s v="Media"/>
    <m/>
    <m/>
    <m/>
    <m/>
    <x v="24"/>
    <x v="1"/>
    <s v="Brazil"/>
    <x v="13"/>
    <n v="0"/>
  </r>
  <r>
    <s v="INCREMENTAL"/>
    <s v="Media"/>
    <m/>
    <m/>
    <m/>
    <m/>
    <x v="24"/>
    <x v="2"/>
    <s v="Brazil"/>
    <x v="13"/>
    <n v="0"/>
  </r>
  <r>
    <s v="INCREMENTAL"/>
    <s v="Media"/>
    <m/>
    <m/>
    <m/>
    <m/>
    <x v="24"/>
    <x v="3"/>
    <s v="Brazil"/>
    <x v="13"/>
    <n v="0"/>
  </r>
  <r>
    <s v="BASE"/>
    <s v="BaseLine"/>
    <m/>
    <m/>
    <m/>
    <m/>
    <x v="25"/>
    <x v="0"/>
    <s v="Brazil"/>
    <x v="13"/>
    <n v="0"/>
  </r>
  <r>
    <s v="BASE"/>
    <s v="BaseLine"/>
    <m/>
    <m/>
    <m/>
    <m/>
    <x v="25"/>
    <x v="1"/>
    <s v="Brazil"/>
    <x v="13"/>
    <n v="263.32695714004802"/>
  </r>
  <r>
    <s v="BASE"/>
    <s v="BaseLine"/>
    <m/>
    <m/>
    <m/>
    <m/>
    <x v="25"/>
    <x v="2"/>
    <s v="Brazil"/>
    <x v="13"/>
    <n v="0"/>
  </r>
  <r>
    <s v="BASE"/>
    <s v="BaseLine"/>
    <m/>
    <m/>
    <m/>
    <m/>
    <x v="25"/>
    <x v="3"/>
    <s v="Brazil"/>
    <x v="13"/>
    <n v="0"/>
  </r>
  <r>
    <s v="BASE"/>
    <s v="BaseLine"/>
    <m/>
    <m/>
    <m/>
    <m/>
    <x v="26"/>
    <x v="0"/>
    <s v="Brazil"/>
    <x v="13"/>
    <n v="0"/>
  </r>
  <r>
    <s v="BASE"/>
    <s v="BaseLine"/>
    <m/>
    <m/>
    <m/>
    <m/>
    <x v="26"/>
    <x v="1"/>
    <s v="Brazil"/>
    <x v="13"/>
    <n v="0"/>
  </r>
  <r>
    <s v="BASE"/>
    <s v="BaseLine"/>
    <m/>
    <m/>
    <m/>
    <m/>
    <x v="26"/>
    <x v="2"/>
    <s v="Brazil"/>
    <x v="13"/>
    <n v="0"/>
  </r>
  <r>
    <s v="BASE"/>
    <s v="BaseLine"/>
    <m/>
    <m/>
    <m/>
    <m/>
    <x v="26"/>
    <x v="3"/>
    <s v="Brazil"/>
    <x v="13"/>
    <n v="0"/>
  </r>
  <r>
    <s v="INCREMENTAL"/>
    <s v="Media"/>
    <m/>
    <m/>
    <m/>
    <m/>
    <x v="27"/>
    <x v="0"/>
    <s v="Brazil"/>
    <x v="13"/>
    <n v="0"/>
  </r>
  <r>
    <s v="INCREMENTAL"/>
    <s v="Media"/>
    <m/>
    <m/>
    <m/>
    <m/>
    <x v="27"/>
    <x v="1"/>
    <s v="Brazil"/>
    <x v="13"/>
    <n v="0"/>
  </r>
  <r>
    <s v="INCREMENTAL"/>
    <s v="Media"/>
    <m/>
    <m/>
    <m/>
    <m/>
    <x v="27"/>
    <x v="2"/>
    <s v="Brazil"/>
    <x v="13"/>
    <n v="0"/>
  </r>
  <r>
    <s v="INCREMENTAL"/>
    <s v="Media"/>
    <m/>
    <m/>
    <m/>
    <m/>
    <x v="27"/>
    <x v="3"/>
    <s v="Brazil"/>
    <x v="13"/>
    <n v="0"/>
  </r>
  <r>
    <s v="INCREMENTAL"/>
    <s v="Media"/>
    <m/>
    <m/>
    <m/>
    <m/>
    <x v="28"/>
    <x v="0"/>
    <s v="Brazil"/>
    <x v="13"/>
    <n v="0"/>
  </r>
  <r>
    <s v="INCREMENTAL"/>
    <s v="Media"/>
    <m/>
    <m/>
    <m/>
    <m/>
    <x v="28"/>
    <x v="1"/>
    <s v="Brazil"/>
    <x v="13"/>
    <n v="0"/>
  </r>
  <r>
    <s v="INCREMENTAL"/>
    <s v="Media"/>
    <m/>
    <m/>
    <m/>
    <m/>
    <x v="28"/>
    <x v="2"/>
    <s v="Brazil"/>
    <x v="13"/>
    <n v="0"/>
  </r>
  <r>
    <s v="INCREMENTAL"/>
    <s v="Media"/>
    <m/>
    <m/>
    <m/>
    <m/>
    <x v="28"/>
    <x v="3"/>
    <s v="Brazil"/>
    <x v="13"/>
    <n v="0"/>
  </r>
  <r>
    <s v="BASE"/>
    <s v="BaseLine"/>
    <m/>
    <m/>
    <m/>
    <m/>
    <x v="29"/>
    <x v="0"/>
    <s v="Brazil"/>
    <x v="13"/>
    <n v="0"/>
  </r>
  <r>
    <s v="BASE"/>
    <s v="BaseLine"/>
    <m/>
    <m/>
    <m/>
    <m/>
    <x v="29"/>
    <x v="1"/>
    <s v="Brazil"/>
    <x v="13"/>
    <n v="489.53647539650302"/>
  </r>
  <r>
    <s v="BASE"/>
    <s v="BaseLine"/>
    <m/>
    <m/>
    <m/>
    <m/>
    <x v="29"/>
    <x v="2"/>
    <s v="Brazil"/>
    <x v="13"/>
    <n v="0"/>
  </r>
  <r>
    <s v="BASE"/>
    <s v="BaseLine"/>
    <m/>
    <m/>
    <m/>
    <m/>
    <x v="29"/>
    <x v="3"/>
    <s v="Brazil"/>
    <x v="13"/>
    <n v="0"/>
  </r>
  <r>
    <s v="BASE"/>
    <s v="BaseLine"/>
    <m/>
    <m/>
    <m/>
    <m/>
    <x v="30"/>
    <x v="0"/>
    <s v="Brazil"/>
    <x v="13"/>
    <n v="0"/>
  </r>
  <r>
    <s v="BASE"/>
    <s v="BaseLine"/>
    <m/>
    <m/>
    <m/>
    <m/>
    <x v="30"/>
    <x v="1"/>
    <s v="Brazil"/>
    <x v="13"/>
    <n v="672.20718945208296"/>
  </r>
  <r>
    <s v="BASE"/>
    <s v="BaseLine"/>
    <m/>
    <m/>
    <m/>
    <m/>
    <x v="30"/>
    <x v="2"/>
    <s v="Brazil"/>
    <x v="13"/>
    <n v="0"/>
  </r>
  <r>
    <s v="BASE"/>
    <s v="BaseLine"/>
    <m/>
    <m/>
    <m/>
    <m/>
    <x v="30"/>
    <x v="3"/>
    <s v="Brazil"/>
    <x v="13"/>
    <n v="0"/>
  </r>
  <r>
    <s v="INCREMENTAL"/>
    <s v="Media"/>
    <m/>
    <m/>
    <m/>
    <m/>
    <x v="31"/>
    <x v="0"/>
    <s v="Brazil"/>
    <x v="13"/>
    <n v="0"/>
  </r>
  <r>
    <s v="INCREMENTAL"/>
    <s v="Media"/>
    <m/>
    <m/>
    <m/>
    <m/>
    <x v="31"/>
    <x v="1"/>
    <s v="Brazil"/>
    <x v="13"/>
    <n v="0"/>
  </r>
  <r>
    <s v="INCREMENTAL"/>
    <s v="Media"/>
    <m/>
    <m/>
    <m/>
    <m/>
    <x v="31"/>
    <x v="2"/>
    <s v="Brazil"/>
    <x v="13"/>
    <n v="0"/>
  </r>
  <r>
    <s v="INCREMENTAL"/>
    <s v="Media"/>
    <m/>
    <m/>
    <m/>
    <m/>
    <x v="31"/>
    <x v="3"/>
    <s v="Brazil"/>
    <x v="13"/>
    <n v="0"/>
  </r>
  <r>
    <m/>
    <m/>
    <m/>
    <m/>
    <m/>
    <m/>
    <x v="32"/>
    <x v="0"/>
    <s v="Brazil"/>
    <x v="13"/>
    <n v="1288.8368238743701"/>
  </r>
  <r>
    <m/>
    <m/>
    <m/>
    <m/>
    <m/>
    <m/>
    <x v="32"/>
    <x v="1"/>
    <s v="Brazil"/>
    <x v="13"/>
    <n v="943.82215052234096"/>
  </r>
  <r>
    <m/>
    <m/>
    <m/>
    <m/>
    <m/>
    <m/>
    <x v="32"/>
    <x v="2"/>
    <s v="Brazil"/>
    <x v="13"/>
    <n v="1761.1350863528301"/>
  </r>
  <r>
    <m/>
    <m/>
    <m/>
    <m/>
    <m/>
    <m/>
    <x v="32"/>
    <x v="3"/>
    <s v="Brazil"/>
    <x v="13"/>
    <n v="932.29799996955103"/>
  </r>
  <r>
    <s v="BASE"/>
    <s v="BaseLine"/>
    <m/>
    <m/>
    <m/>
    <m/>
    <x v="33"/>
    <x v="0"/>
    <s v="Brazil"/>
    <x v="13"/>
    <n v="-386.35503639989503"/>
  </r>
  <r>
    <s v="BASE"/>
    <s v="BaseLine"/>
    <m/>
    <m/>
    <m/>
    <m/>
    <x v="33"/>
    <x v="1"/>
    <s v="Brazil"/>
    <x v="13"/>
    <n v="-1051.70798844206"/>
  </r>
  <r>
    <s v="BASE"/>
    <s v="BaseLine"/>
    <m/>
    <m/>
    <m/>
    <m/>
    <x v="33"/>
    <x v="2"/>
    <s v="Brazil"/>
    <x v="13"/>
    <n v="-525.05650695762995"/>
  </r>
  <r>
    <s v="BASE"/>
    <s v="BaseLine"/>
    <m/>
    <m/>
    <m/>
    <m/>
    <x v="33"/>
    <x v="3"/>
    <s v="Brazil"/>
    <x v="13"/>
    <n v="-327.94399705576899"/>
  </r>
  <r>
    <s v="BASE"/>
    <s v="BaseLine"/>
    <m/>
    <m/>
    <m/>
    <m/>
    <x v="34"/>
    <x v="0"/>
    <s v="Brazil"/>
    <x v="13"/>
    <n v="0"/>
  </r>
  <r>
    <s v="BASE"/>
    <s v="BaseLine"/>
    <m/>
    <m/>
    <m/>
    <m/>
    <x v="34"/>
    <x v="1"/>
    <s v="Brazil"/>
    <x v="13"/>
    <n v="0"/>
  </r>
  <r>
    <s v="BASE"/>
    <s v="BaseLine"/>
    <m/>
    <m/>
    <m/>
    <m/>
    <x v="34"/>
    <x v="2"/>
    <s v="Brazil"/>
    <x v="13"/>
    <n v="0"/>
  </r>
  <r>
    <s v="BASE"/>
    <s v="BaseLine"/>
    <m/>
    <m/>
    <m/>
    <m/>
    <x v="34"/>
    <x v="3"/>
    <s v="Brazil"/>
    <x v="13"/>
    <n v="0"/>
  </r>
  <r>
    <s v="BASE"/>
    <s v="BaseLine"/>
    <s v="NY"/>
    <m/>
    <m/>
    <m/>
    <x v="35"/>
    <x v="0"/>
    <s v="Brazil"/>
    <x v="13"/>
    <n v="0"/>
  </r>
  <r>
    <s v="BASE"/>
    <s v="BaseLine"/>
    <s v="NY"/>
    <m/>
    <m/>
    <m/>
    <x v="35"/>
    <x v="1"/>
    <s v="Brazil"/>
    <x v="13"/>
    <n v="0"/>
  </r>
  <r>
    <s v="BASE"/>
    <s v="BaseLine"/>
    <s v="NY"/>
    <m/>
    <m/>
    <m/>
    <x v="35"/>
    <x v="2"/>
    <s v="Brazil"/>
    <x v="13"/>
    <n v="0"/>
  </r>
  <r>
    <s v="BASE"/>
    <s v="BaseLine"/>
    <s v="NY"/>
    <m/>
    <m/>
    <m/>
    <x v="35"/>
    <x v="3"/>
    <s v="Brazil"/>
    <x v="13"/>
    <n v="0"/>
  </r>
  <r>
    <s v="BASE"/>
    <s v="BaseLine"/>
    <s v="PL_Dummy"/>
    <m/>
    <m/>
    <m/>
    <x v="36"/>
    <x v="0"/>
    <s v="Brazil"/>
    <x v="13"/>
    <n v="0"/>
  </r>
  <r>
    <s v="BASE"/>
    <s v="BaseLine"/>
    <s v="PL_Dummy"/>
    <m/>
    <m/>
    <m/>
    <x v="36"/>
    <x v="1"/>
    <s v="Brazil"/>
    <x v="13"/>
    <n v="0"/>
  </r>
  <r>
    <s v="BASE"/>
    <s v="BaseLine"/>
    <s v="PL_Dummy"/>
    <m/>
    <m/>
    <m/>
    <x v="36"/>
    <x v="2"/>
    <s v="Brazil"/>
    <x v="13"/>
    <n v="0"/>
  </r>
  <r>
    <s v="BASE"/>
    <s v="BaseLine"/>
    <s v="PL_Dummy"/>
    <m/>
    <m/>
    <m/>
    <x v="36"/>
    <x v="3"/>
    <s v="Brazil"/>
    <x v="13"/>
    <n v="0"/>
  </r>
  <r>
    <s v="BASE"/>
    <s v="BaseLine"/>
    <s v="PL_Dummy"/>
    <m/>
    <m/>
    <m/>
    <x v="37"/>
    <x v="0"/>
    <s v="Brazil"/>
    <x v="13"/>
    <n v="0"/>
  </r>
  <r>
    <s v="BASE"/>
    <s v="BaseLine"/>
    <s v="PL_Dummy"/>
    <m/>
    <m/>
    <m/>
    <x v="37"/>
    <x v="1"/>
    <s v="Brazil"/>
    <x v="13"/>
    <n v="0"/>
  </r>
  <r>
    <s v="BASE"/>
    <s v="BaseLine"/>
    <s v="PL_Dummy"/>
    <m/>
    <m/>
    <m/>
    <x v="37"/>
    <x v="2"/>
    <s v="Brazil"/>
    <x v="13"/>
    <n v="0"/>
  </r>
  <r>
    <s v="BASE"/>
    <s v="BaseLine"/>
    <s v="PL_Dummy"/>
    <m/>
    <m/>
    <m/>
    <x v="37"/>
    <x v="3"/>
    <s v="Brazil"/>
    <x v="13"/>
    <n v="0"/>
  </r>
  <r>
    <s v="BASE"/>
    <s v="BaseLine"/>
    <m/>
    <m/>
    <m/>
    <m/>
    <x v="38"/>
    <x v="0"/>
    <s v="Brazil"/>
    <x v="13"/>
    <n v="0"/>
  </r>
  <r>
    <s v="BASE"/>
    <s v="BaseLine"/>
    <m/>
    <m/>
    <m/>
    <m/>
    <x v="38"/>
    <x v="1"/>
    <s v="Brazil"/>
    <x v="13"/>
    <n v="0"/>
  </r>
  <r>
    <s v="BASE"/>
    <s v="BaseLine"/>
    <m/>
    <m/>
    <m/>
    <m/>
    <x v="38"/>
    <x v="2"/>
    <s v="Brazil"/>
    <x v="13"/>
    <n v="0"/>
  </r>
  <r>
    <s v="BASE"/>
    <s v="BaseLine"/>
    <m/>
    <m/>
    <m/>
    <m/>
    <x v="38"/>
    <x v="3"/>
    <s v="Brazil"/>
    <x v="13"/>
    <n v="0"/>
  </r>
  <r>
    <s v="BASE"/>
    <s v="BaseLine"/>
    <m/>
    <m/>
    <m/>
    <m/>
    <x v="39"/>
    <x v="0"/>
    <s v="Brazil"/>
    <x v="13"/>
    <n v="0"/>
  </r>
  <r>
    <s v="BASE"/>
    <s v="BaseLine"/>
    <m/>
    <m/>
    <m/>
    <m/>
    <x v="39"/>
    <x v="1"/>
    <s v="Brazil"/>
    <x v="13"/>
    <n v="0"/>
  </r>
  <r>
    <s v="BASE"/>
    <s v="BaseLine"/>
    <m/>
    <m/>
    <m/>
    <m/>
    <x v="39"/>
    <x v="2"/>
    <s v="Brazil"/>
    <x v="13"/>
    <n v="0"/>
  </r>
  <r>
    <s v="BASE"/>
    <s v="BaseLine"/>
    <m/>
    <m/>
    <m/>
    <m/>
    <x v="39"/>
    <x v="3"/>
    <s v="Brazil"/>
    <x v="13"/>
    <n v="0"/>
  </r>
  <r>
    <s v="BASE"/>
    <s v="BaseLine"/>
    <s v="PL_Dummy"/>
    <m/>
    <m/>
    <m/>
    <x v="40"/>
    <x v="0"/>
    <s v="Brazil"/>
    <x v="13"/>
    <n v="0"/>
  </r>
  <r>
    <s v="BASE"/>
    <s v="BaseLine"/>
    <s v="PL_Dummy"/>
    <m/>
    <m/>
    <m/>
    <x v="40"/>
    <x v="1"/>
    <s v="Brazil"/>
    <x v="13"/>
    <n v="0"/>
  </r>
  <r>
    <s v="BASE"/>
    <s v="BaseLine"/>
    <s v="PL_Dummy"/>
    <m/>
    <m/>
    <m/>
    <x v="40"/>
    <x v="2"/>
    <s v="Brazil"/>
    <x v="13"/>
    <n v="0"/>
  </r>
  <r>
    <s v="BASE"/>
    <s v="BaseLine"/>
    <s v="PL_Dummy"/>
    <m/>
    <m/>
    <m/>
    <x v="40"/>
    <x v="3"/>
    <s v="Brazil"/>
    <x v="13"/>
    <n v="0"/>
  </r>
  <r>
    <s v="BASE"/>
    <s v="BaseLine"/>
    <m/>
    <m/>
    <m/>
    <m/>
    <x v="41"/>
    <x v="0"/>
    <s v="Brazil"/>
    <x v="13"/>
    <n v="0"/>
  </r>
  <r>
    <s v="BASE"/>
    <s v="BaseLine"/>
    <m/>
    <m/>
    <m/>
    <m/>
    <x v="41"/>
    <x v="1"/>
    <s v="Brazil"/>
    <x v="13"/>
    <n v="0"/>
  </r>
  <r>
    <s v="BASE"/>
    <s v="BaseLine"/>
    <m/>
    <m/>
    <m/>
    <m/>
    <x v="41"/>
    <x v="2"/>
    <s v="Brazil"/>
    <x v="13"/>
    <n v="3019.3989456945901"/>
  </r>
  <r>
    <s v="BASE"/>
    <s v="BaseLine"/>
    <m/>
    <m/>
    <m/>
    <m/>
    <x v="41"/>
    <x v="3"/>
    <s v="Brazil"/>
    <x v="13"/>
    <n v="0"/>
  </r>
  <r>
    <s v="BASE"/>
    <s v="BaseLine"/>
    <m/>
    <m/>
    <m/>
    <m/>
    <x v="42"/>
    <x v="0"/>
    <s v="Brazil"/>
    <x v="13"/>
    <n v="0"/>
  </r>
  <r>
    <s v="BASE"/>
    <s v="BaseLine"/>
    <m/>
    <m/>
    <m/>
    <m/>
    <x v="42"/>
    <x v="1"/>
    <s v="Brazil"/>
    <x v="13"/>
    <n v="0"/>
  </r>
  <r>
    <s v="BASE"/>
    <s v="BaseLine"/>
    <m/>
    <m/>
    <m/>
    <m/>
    <x v="42"/>
    <x v="2"/>
    <s v="Brazil"/>
    <x v="13"/>
    <n v="2701.4182281415701"/>
  </r>
  <r>
    <s v="BASE"/>
    <s v="BaseLine"/>
    <m/>
    <m/>
    <m/>
    <m/>
    <x v="42"/>
    <x v="3"/>
    <s v="Brazil"/>
    <x v="13"/>
    <n v="0"/>
  </r>
  <r>
    <s v="BASE"/>
    <s v="BaseLine"/>
    <m/>
    <m/>
    <m/>
    <m/>
    <x v="43"/>
    <x v="0"/>
    <s v="Brazil"/>
    <x v="13"/>
    <n v="0"/>
  </r>
  <r>
    <s v="BASE"/>
    <s v="BaseLine"/>
    <m/>
    <m/>
    <m/>
    <m/>
    <x v="43"/>
    <x v="1"/>
    <s v="Brazil"/>
    <x v="13"/>
    <n v="0"/>
  </r>
  <r>
    <s v="BASE"/>
    <s v="BaseLine"/>
    <m/>
    <m/>
    <m/>
    <m/>
    <x v="43"/>
    <x v="2"/>
    <s v="Brazil"/>
    <x v="13"/>
    <n v="0"/>
  </r>
  <r>
    <s v="BASE"/>
    <s v="BaseLine"/>
    <m/>
    <m/>
    <m/>
    <m/>
    <x v="43"/>
    <x v="3"/>
    <s v="Brazil"/>
    <x v="13"/>
    <n v="0"/>
  </r>
  <r>
    <s v="INCREMENTAL"/>
    <s v="Media"/>
    <m/>
    <m/>
    <m/>
    <m/>
    <x v="44"/>
    <x v="0"/>
    <s v="Brazil"/>
    <x v="13"/>
    <n v="0"/>
  </r>
  <r>
    <s v="INCREMENTAL"/>
    <s v="Media"/>
    <m/>
    <m/>
    <m/>
    <m/>
    <x v="44"/>
    <x v="1"/>
    <s v="Brazil"/>
    <x v="13"/>
    <n v="0"/>
  </r>
  <r>
    <s v="INCREMENTAL"/>
    <s v="Media"/>
    <m/>
    <m/>
    <m/>
    <m/>
    <x v="44"/>
    <x v="2"/>
    <s v="Brazil"/>
    <x v="13"/>
    <n v="0"/>
  </r>
  <r>
    <s v="INCREMENTAL"/>
    <s v="Media"/>
    <m/>
    <m/>
    <m/>
    <m/>
    <x v="44"/>
    <x v="3"/>
    <s v="Brazil"/>
    <x v="13"/>
    <n v="0"/>
  </r>
  <r>
    <s v="INCREMENTAL"/>
    <s v="Media"/>
    <m/>
    <m/>
    <m/>
    <m/>
    <x v="45"/>
    <x v="0"/>
    <s v="Brazil"/>
    <x v="13"/>
    <n v="0"/>
  </r>
  <r>
    <s v="INCREMENTAL"/>
    <s v="Media"/>
    <m/>
    <m/>
    <m/>
    <m/>
    <x v="45"/>
    <x v="1"/>
    <s v="Brazil"/>
    <x v="13"/>
    <n v="0"/>
  </r>
  <r>
    <s v="INCREMENTAL"/>
    <s v="Media"/>
    <m/>
    <m/>
    <m/>
    <m/>
    <x v="45"/>
    <x v="2"/>
    <s v="Brazil"/>
    <x v="13"/>
    <n v="0"/>
  </r>
  <r>
    <s v="INCREMENTAL"/>
    <s v="Media"/>
    <m/>
    <m/>
    <m/>
    <m/>
    <x v="45"/>
    <x v="3"/>
    <s v="Brazil"/>
    <x v="13"/>
    <n v="0"/>
  </r>
  <r>
    <s v="BASE"/>
    <s v="BaseLine"/>
    <m/>
    <m/>
    <m/>
    <m/>
    <x v="46"/>
    <x v="0"/>
    <s v="Brazil"/>
    <x v="13"/>
    <n v="0"/>
  </r>
  <r>
    <s v="BASE"/>
    <s v="BaseLine"/>
    <m/>
    <m/>
    <m/>
    <m/>
    <x v="46"/>
    <x v="1"/>
    <s v="Brazil"/>
    <x v="13"/>
    <n v="0"/>
  </r>
  <r>
    <s v="BASE"/>
    <s v="BaseLine"/>
    <m/>
    <m/>
    <m/>
    <m/>
    <x v="46"/>
    <x v="2"/>
    <s v="Brazil"/>
    <x v="13"/>
    <n v="0"/>
  </r>
  <r>
    <s v="BASE"/>
    <s v="BaseLine"/>
    <m/>
    <m/>
    <m/>
    <m/>
    <x v="46"/>
    <x v="3"/>
    <s v="Brazil"/>
    <x v="13"/>
    <n v="0"/>
  </r>
  <r>
    <s v="INCREMENTAL"/>
    <s v="Media"/>
    <m/>
    <m/>
    <m/>
    <m/>
    <x v="47"/>
    <x v="0"/>
    <s v="Brazil"/>
    <x v="13"/>
    <n v="0"/>
  </r>
  <r>
    <s v="INCREMENTAL"/>
    <s v="Media"/>
    <m/>
    <m/>
    <m/>
    <m/>
    <x v="47"/>
    <x v="1"/>
    <s v="Brazil"/>
    <x v="13"/>
    <n v="0"/>
  </r>
  <r>
    <s v="INCREMENTAL"/>
    <s v="Media"/>
    <m/>
    <m/>
    <m/>
    <m/>
    <x v="47"/>
    <x v="2"/>
    <s v="Brazil"/>
    <x v="13"/>
    <n v="0"/>
  </r>
  <r>
    <s v="INCREMENTAL"/>
    <s v="Media"/>
    <m/>
    <m/>
    <m/>
    <m/>
    <x v="47"/>
    <x v="3"/>
    <s v="Brazil"/>
    <x v="13"/>
    <n v="0"/>
  </r>
  <r>
    <s v="INCREMENTAL"/>
    <s v="Media"/>
    <m/>
    <m/>
    <m/>
    <m/>
    <x v="48"/>
    <x v="0"/>
    <s v="Brazil"/>
    <x v="13"/>
    <n v="0"/>
  </r>
  <r>
    <s v="INCREMENTAL"/>
    <s v="Media"/>
    <m/>
    <m/>
    <m/>
    <m/>
    <x v="48"/>
    <x v="1"/>
    <s v="Brazil"/>
    <x v="13"/>
    <n v="0"/>
  </r>
  <r>
    <s v="INCREMENTAL"/>
    <s v="Media"/>
    <m/>
    <m/>
    <m/>
    <m/>
    <x v="48"/>
    <x v="2"/>
    <s v="Brazil"/>
    <x v="13"/>
    <n v="0"/>
  </r>
  <r>
    <s v="INCREMENTAL"/>
    <s v="Media"/>
    <m/>
    <m/>
    <m/>
    <m/>
    <x v="48"/>
    <x v="3"/>
    <s v="Brazil"/>
    <x v="13"/>
    <n v="0"/>
  </r>
  <r>
    <s v="INCREMENTAL"/>
    <s v="Media"/>
    <m/>
    <m/>
    <m/>
    <m/>
    <x v="49"/>
    <x v="0"/>
    <s v="Brazil"/>
    <x v="13"/>
    <n v="0"/>
  </r>
  <r>
    <s v="INCREMENTAL"/>
    <s v="Media"/>
    <m/>
    <m/>
    <m/>
    <m/>
    <x v="49"/>
    <x v="1"/>
    <s v="Brazil"/>
    <x v="13"/>
    <n v="0"/>
  </r>
  <r>
    <s v="INCREMENTAL"/>
    <s v="Media"/>
    <m/>
    <m/>
    <m/>
    <m/>
    <x v="49"/>
    <x v="2"/>
    <s v="Brazil"/>
    <x v="13"/>
    <n v="0"/>
  </r>
  <r>
    <s v="INCREMENTAL"/>
    <s v="Media"/>
    <m/>
    <m/>
    <m/>
    <m/>
    <x v="49"/>
    <x v="3"/>
    <s v="Brazil"/>
    <x v="13"/>
    <n v="0"/>
  </r>
  <r>
    <s v="BASE"/>
    <s v="BaseLine"/>
    <m/>
    <m/>
    <m/>
    <m/>
    <x v="50"/>
    <x v="0"/>
    <s v="Brazil"/>
    <x v="13"/>
    <n v="0"/>
  </r>
  <r>
    <s v="BASE"/>
    <s v="BaseLine"/>
    <m/>
    <m/>
    <m/>
    <m/>
    <x v="50"/>
    <x v="1"/>
    <s v="Brazil"/>
    <x v="13"/>
    <n v="0"/>
  </r>
  <r>
    <s v="BASE"/>
    <s v="BaseLine"/>
    <m/>
    <m/>
    <m/>
    <m/>
    <x v="50"/>
    <x v="2"/>
    <s v="Brazil"/>
    <x v="13"/>
    <n v="0"/>
  </r>
  <r>
    <s v="BASE"/>
    <s v="BaseLine"/>
    <m/>
    <m/>
    <m/>
    <m/>
    <x v="50"/>
    <x v="3"/>
    <s v="Brazil"/>
    <x v="13"/>
    <n v="0"/>
  </r>
  <r>
    <s v="BASE"/>
    <s v="BaseLine"/>
    <m/>
    <m/>
    <m/>
    <m/>
    <x v="51"/>
    <x v="0"/>
    <s v="Brazil"/>
    <x v="13"/>
    <n v="0"/>
  </r>
  <r>
    <s v="BASE"/>
    <s v="BaseLine"/>
    <m/>
    <m/>
    <m/>
    <m/>
    <x v="51"/>
    <x v="1"/>
    <s v="Brazil"/>
    <x v="13"/>
    <n v="0"/>
  </r>
  <r>
    <s v="BASE"/>
    <s v="BaseLine"/>
    <m/>
    <m/>
    <m/>
    <m/>
    <x v="51"/>
    <x v="2"/>
    <s v="Brazil"/>
    <x v="13"/>
    <n v="0"/>
  </r>
  <r>
    <s v="BASE"/>
    <s v="BaseLine"/>
    <m/>
    <m/>
    <m/>
    <m/>
    <x v="51"/>
    <x v="3"/>
    <s v="Brazil"/>
    <x v="13"/>
    <n v="0"/>
  </r>
  <r>
    <s v="INCREMENTAL"/>
    <s v="Media"/>
    <m/>
    <m/>
    <m/>
    <m/>
    <x v="52"/>
    <x v="0"/>
    <s v="Brazil"/>
    <x v="13"/>
    <n v="0"/>
  </r>
  <r>
    <s v="INCREMENTAL"/>
    <s v="Media"/>
    <m/>
    <m/>
    <m/>
    <m/>
    <x v="52"/>
    <x v="1"/>
    <s v="Brazil"/>
    <x v="13"/>
    <n v="0"/>
  </r>
  <r>
    <s v="INCREMENTAL"/>
    <s v="Media"/>
    <m/>
    <m/>
    <m/>
    <m/>
    <x v="52"/>
    <x v="2"/>
    <s v="Brazil"/>
    <x v="13"/>
    <n v="0"/>
  </r>
  <r>
    <s v="INCREMENTAL"/>
    <s v="Media"/>
    <m/>
    <m/>
    <m/>
    <m/>
    <x v="52"/>
    <x v="3"/>
    <s v="Brazil"/>
    <x v="13"/>
    <n v="0"/>
  </r>
  <r>
    <s v="BASE"/>
    <s v="BaseLine"/>
    <m/>
    <m/>
    <m/>
    <m/>
    <x v="53"/>
    <x v="0"/>
    <s v="Brazil"/>
    <x v="13"/>
    <n v="-200.43040793281199"/>
  </r>
  <r>
    <s v="BASE"/>
    <s v="BaseLine"/>
    <m/>
    <m/>
    <m/>
    <m/>
    <x v="53"/>
    <x v="1"/>
    <s v="Brazil"/>
    <x v="13"/>
    <n v="-146.77626767099301"/>
  </r>
  <r>
    <s v="BASE"/>
    <s v="BaseLine"/>
    <m/>
    <m/>
    <m/>
    <m/>
    <x v="53"/>
    <x v="2"/>
    <s v="Brazil"/>
    <x v="13"/>
    <n v="-273.87875427191699"/>
  </r>
  <r>
    <s v="BASE"/>
    <s v="BaseLine"/>
    <m/>
    <m/>
    <m/>
    <m/>
    <x v="53"/>
    <x v="3"/>
    <s v="Brazil"/>
    <x v="13"/>
    <n v="-144.98411667593399"/>
  </r>
  <r>
    <s v="BASE"/>
    <s v="BaseLine"/>
    <m/>
    <m/>
    <m/>
    <m/>
    <x v="54"/>
    <x v="0"/>
    <s v="Brazil"/>
    <x v="13"/>
    <n v="-454.55514201630001"/>
  </r>
  <r>
    <s v="BASE"/>
    <s v="BaseLine"/>
    <m/>
    <m/>
    <m/>
    <m/>
    <x v="54"/>
    <x v="1"/>
    <s v="Brazil"/>
    <x v="13"/>
    <n v="-2268.8635927892001"/>
  </r>
  <r>
    <s v="BASE"/>
    <s v="BaseLine"/>
    <m/>
    <m/>
    <m/>
    <m/>
    <x v="54"/>
    <x v="2"/>
    <s v="Brazil"/>
    <x v="13"/>
    <n v="-2462.4630958152002"/>
  </r>
  <r>
    <s v="BASE"/>
    <s v="BaseLine"/>
    <m/>
    <m/>
    <m/>
    <m/>
    <x v="54"/>
    <x v="3"/>
    <s v="Brazil"/>
    <x v="13"/>
    <n v="-438.95970690261601"/>
  </r>
  <r>
    <s v="INCREMENTAL"/>
    <s v="Media"/>
    <m/>
    <m/>
    <m/>
    <m/>
    <x v="0"/>
    <x v="0"/>
    <s v="Brazil"/>
    <x v="14"/>
    <n v="0"/>
  </r>
  <r>
    <s v="INCREMENTAL"/>
    <s v="Media"/>
    <m/>
    <m/>
    <m/>
    <m/>
    <x v="0"/>
    <x v="1"/>
    <s v="Brazil"/>
    <x v="14"/>
    <n v="0"/>
  </r>
  <r>
    <s v="INCREMENTAL"/>
    <s v="Media"/>
    <m/>
    <m/>
    <m/>
    <m/>
    <x v="0"/>
    <x v="2"/>
    <s v="Brazil"/>
    <x v="14"/>
    <n v="0"/>
  </r>
  <r>
    <s v="INCREMENTAL"/>
    <s v="Media"/>
    <m/>
    <m/>
    <m/>
    <m/>
    <x v="0"/>
    <x v="3"/>
    <s v="Brazil"/>
    <x v="14"/>
    <n v="0"/>
  </r>
  <r>
    <s v="INCREMENTAL"/>
    <s v="Media"/>
    <m/>
    <m/>
    <m/>
    <m/>
    <x v="1"/>
    <x v="0"/>
    <s v="Brazil"/>
    <x v="14"/>
    <n v="0"/>
  </r>
  <r>
    <s v="INCREMENTAL"/>
    <s v="Media"/>
    <m/>
    <m/>
    <m/>
    <m/>
    <x v="1"/>
    <x v="1"/>
    <s v="Brazil"/>
    <x v="14"/>
    <n v="0"/>
  </r>
  <r>
    <s v="INCREMENTAL"/>
    <s v="Media"/>
    <m/>
    <m/>
    <m/>
    <m/>
    <x v="1"/>
    <x v="2"/>
    <s v="Brazil"/>
    <x v="14"/>
    <n v="0"/>
  </r>
  <r>
    <s v="INCREMENTAL"/>
    <s v="Media"/>
    <m/>
    <m/>
    <m/>
    <m/>
    <x v="1"/>
    <x v="3"/>
    <s v="Brazil"/>
    <x v="14"/>
    <n v="0"/>
  </r>
  <r>
    <s v="INCREMENTAL"/>
    <s v="Media"/>
    <m/>
    <m/>
    <m/>
    <m/>
    <x v="2"/>
    <x v="0"/>
    <s v="Brazil"/>
    <x v="14"/>
    <n v="0"/>
  </r>
  <r>
    <s v="INCREMENTAL"/>
    <s v="Media"/>
    <m/>
    <m/>
    <m/>
    <m/>
    <x v="2"/>
    <x v="1"/>
    <s v="Brazil"/>
    <x v="14"/>
    <n v="0"/>
  </r>
  <r>
    <s v="INCREMENTAL"/>
    <s v="Media"/>
    <m/>
    <m/>
    <m/>
    <m/>
    <x v="2"/>
    <x v="2"/>
    <s v="Brazil"/>
    <x v="14"/>
    <n v="0"/>
  </r>
  <r>
    <s v="INCREMENTAL"/>
    <s v="Media"/>
    <m/>
    <m/>
    <m/>
    <m/>
    <x v="2"/>
    <x v="3"/>
    <s v="Brazil"/>
    <x v="14"/>
    <n v="0"/>
  </r>
  <r>
    <s v="BASE"/>
    <s v="BaseLine"/>
    <m/>
    <m/>
    <m/>
    <m/>
    <x v="3"/>
    <x v="0"/>
    <s v="Brazil"/>
    <x v="14"/>
    <n v="0"/>
  </r>
  <r>
    <s v="BASE"/>
    <s v="BaseLine"/>
    <m/>
    <m/>
    <m/>
    <m/>
    <x v="3"/>
    <x v="1"/>
    <s v="Brazil"/>
    <x v="14"/>
    <n v="0"/>
  </r>
  <r>
    <s v="BASE"/>
    <s v="BaseLine"/>
    <m/>
    <m/>
    <m/>
    <m/>
    <x v="3"/>
    <x v="2"/>
    <s v="Brazil"/>
    <x v="14"/>
    <n v="0"/>
  </r>
  <r>
    <s v="BASE"/>
    <s v="BaseLine"/>
    <m/>
    <m/>
    <m/>
    <m/>
    <x v="3"/>
    <x v="3"/>
    <s v="Brazil"/>
    <x v="14"/>
    <n v="0"/>
  </r>
  <r>
    <s v="BASE"/>
    <s v="BaseLine"/>
    <m/>
    <m/>
    <m/>
    <m/>
    <x v="4"/>
    <x v="0"/>
    <s v="Brazil"/>
    <x v="14"/>
    <n v="0"/>
  </r>
  <r>
    <s v="BASE"/>
    <s v="BaseLine"/>
    <m/>
    <m/>
    <m/>
    <m/>
    <x v="4"/>
    <x v="1"/>
    <s v="Brazil"/>
    <x v="14"/>
    <n v="0"/>
  </r>
  <r>
    <s v="BASE"/>
    <s v="BaseLine"/>
    <m/>
    <m/>
    <m/>
    <m/>
    <x v="4"/>
    <x v="2"/>
    <s v="Brazil"/>
    <x v="14"/>
    <n v="0"/>
  </r>
  <r>
    <s v="BASE"/>
    <s v="BaseLine"/>
    <m/>
    <m/>
    <m/>
    <m/>
    <x v="4"/>
    <x v="3"/>
    <s v="Brazil"/>
    <x v="14"/>
    <n v="0"/>
  </r>
  <r>
    <s v="BASE"/>
    <s v="BaseLine"/>
    <m/>
    <m/>
    <m/>
    <m/>
    <x v="5"/>
    <x v="0"/>
    <s v="Brazil"/>
    <x v="14"/>
    <n v="0"/>
  </r>
  <r>
    <s v="BASE"/>
    <s v="BaseLine"/>
    <m/>
    <m/>
    <m/>
    <m/>
    <x v="5"/>
    <x v="1"/>
    <s v="Brazil"/>
    <x v="14"/>
    <n v="0"/>
  </r>
  <r>
    <s v="BASE"/>
    <s v="BaseLine"/>
    <m/>
    <m/>
    <m/>
    <m/>
    <x v="5"/>
    <x v="2"/>
    <s v="Brazil"/>
    <x v="14"/>
    <n v="0"/>
  </r>
  <r>
    <s v="BASE"/>
    <s v="BaseLine"/>
    <m/>
    <m/>
    <m/>
    <m/>
    <x v="5"/>
    <x v="3"/>
    <s v="Brazil"/>
    <x v="14"/>
    <n v="0"/>
  </r>
  <r>
    <s v="BASE"/>
    <s v="BaseLine"/>
    <m/>
    <m/>
    <m/>
    <m/>
    <x v="6"/>
    <x v="0"/>
    <s v="Brazil"/>
    <x v="14"/>
    <n v="0"/>
  </r>
  <r>
    <s v="BASE"/>
    <s v="BaseLine"/>
    <m/>
    <m/>
    <m/>
    <m/>
    <x v="6"/>
    <x v="1"/>
    <s v="Brazil"/>
    <x v="14"/>
    <n v="0"/>
  </r>
  <r>
    <s v="BASE"/>
    <s v="BaseLine"/>
    <m/>
    <m/>
    <m/>
    <m/>
    <x v="6"/>
    <x v="2"/>
    <s v="Brazil"/>
    <x v="14"/>
    <n v="0"/>
  </r>
  <r>
    <s v="BASE"/>
    <s v="BaseLine"/>
    <m/>
    <m/>
    <m/>
    <m/>
    <x v="6"/>
    <x v="3"/>
    <s v="Brazil"/>
    <x v="14"/>
    <n v="0"/>
  </r>
  <r>
    <s v="BASE"/>
    <s v="BaseLine"/>
    <m/>
    <m/>
    <m/>
    <m/>
    <x v="7"/>
    <x v="0"/>
    <s v="Brazil"/>
    <x v="14"/>
    <n v="0"/>
  </r>
  <r>
    <s v="BASE"/>
    <s v="BaseLine"/>
    <m/>
    <m/>
    <m/>
    <m/>
    <x v="7"/>
    <x v="1"/>
    <s v="Brazil"/>
    <x v="14"/>
    <n v="0"/>
  </r>
  <r>
    <s v="BASE"/>
    <s v="BaseLine"/>
    <m/>
    <m/>
    <m/>
    <m/>
    <x v="7"/>
    <x v="2"/>
    <s v="Brazil"/>
    <x v="14"/>
    <n v="0"/>
  </r>
  <r>
    <s v="BASE"/>
    <s v="BaseLine"/>
    <m/>
    <m/>
    <m/>
    <m/>
    <x v="7"/>
    <x v="3"/>
    <s v="Brazil"/>
    <x v="14"/>
    <n v="0"/>
  </r>
  <r>
    <s v="BASE"/>
    <s v="BaseLine"/>
    <m/>
    <m/>
    <m/>
    <m/>
    <x v="8"/>
    <x v="0"/>
    <s v="Brazil"/>
    <x v="14"/>
    <n v="166.71727278299699"/>
  </r>
  <r>
    <s v="BASE"/>
    <s v="BaseLine"/>
    <m/>
    <m/>
    <m/>
    <m/>
    <x v="8"/>
    <x v="1"/>
    <s v="Brazil"/>
    <x v="14"/>
    <n v="0"/>
  </r>
  <r>
    <s v="BASE"/>
    <s v="BaseLine"/>
    <m/>
    <m/>
    <m/>
    <m/>
    <x v="8"/>
    <x v="2"/>
    <s v="Brazil"/>
    <x v="14"/>
    <n v="0"/>
  </r>
  <r>
    <s v="BASE"/>
    <s v="BaseLine"/>
    <m/>
    <m/>
    <m/>
    <m/>
    <x v="8"/>
    <x v="3"/>
    <s v="Brazil"/>
    <x v="14"/>
    <n v="0"/>
  </r>
  <r>
    <s v="INCREMENTAL"/>
    <s v="Media"/>
    <m/>
    <m/>
    <m/>
    <m/>
    <x v="9"/>
    <x v="0"/>
    <s v="Brazil"/>
    <x v="14"/>
    <n v="0"/>
  </r>
  <r>
    <s v="INCREMENTAL"/>
    <s v="Media"/>
    <m/>
    <m/>
    <m/>
    <m/>
    <x v="9"/>
    <x v="1"/>
    <s v="Brazil"/>
    <x v="14"/>
    <n v="0"/>
  </r>
  <r>
    <s v="INCREMENTAL"/>
    <s v="Media"/>
    <m/>
    <m/>
    <m/>
    <m/>
    <x v="9"/>
    <x v="2"/>
    <s v="Brazil"/>
    <x v="14"/>
    <n v="0"/>
  </r>
  <r>
    <s v="INCREMENTAL"/>
    <s v="Media"/>
    <m/>
    <m/>
    <m/>
    <m/>
    <x v="9"/>
    <x v="3"/>
    <s v="Brazil"/>
    <x v="14"/>
    <n v="0"/>
  </r>
  <r>
    <s v="BASE"/>
    <s v="Price"/>
    <m/>
    <m/>
    <m/>
    <m/>
    <x v="10"/>
    <x v="0"/>
    <s v="Brazil"/>
    <x v="14"/>
    <n v="-971.43026418831096"/>
  </r>
  <r>
    <s v="BASE"/>
    <s v="Price"/>
    <m/>
    <m/>
    <m/>
    <m/>
    <x v="10"/>
    <x v="1"/>
    <s v="Brazil"/>
    <x v="14"/>
    <n v="0"/>
  </r>
  <r>
    <s v="BASE"/>
    <s v="Price"/>
    <m/>
    <m/>
    <m/>
    <m/>
    <x v="10"/>
    <x v="2"/>
    <s v="Brazil"/>
    <x v="14"/>
    <n v="0"/>
  </r>
  <r>
    <s v="BASE"/>
    <s v="Price"/>
    <m/>
    <m/>
    <m/>
    <m/>
    <x v="10"/>
    <x v="3"/>
    <s v="Brazil"/>
    <x v="14"/>
    <n v="0"/>
  </r>
  <r>
    <s v="BASE"/>
    <s v="Price"/>
    <m/>
    <m/>
    <m/>
    <m/>
    <x v="11"/>
    <x v="0"/>
    <s v="Brazil"/>
    <x v="14"/>
    <n v="0"/>
  </r>
  <r>
    <s v="BASE"/>
    <s v="Price"/>
    <m/>
    <m/>
    <m/>
    <m/>
    <x v="11"/>
    <x v="1"/>
    <s v="Brazil"/>
    <x v="14"/>
    <n v="0"/>
  </r>
  <r>
    <s v="BASE"/>
    <s v="Price"/>
    <m/>
    <m/>
    <m/>
    <m/>
    <x v="11"/>
    <x v="2"/>
    <s v="Brazil"/>
    <x v="14"/>
    <n v="0"/>
  </r>
  <r>
    <s v="BASE"/>
    <s v="Price"/>
    <m/>
    <m/>
    <m/>
    <m/>
    <x v="11"/>
    <x v="3"/>
    <s v="Brazil"/>
    <x v="14"/>
    <n v="0"/>
  </r>
  <r>
    <s v="BASE"/>
    <s v="BaseLine"/>
    <m/>
    <m/>
    <m/>
    <m/>
    <x v="12"/>
    <x v="0"/>
    <s v="Brazil"/>
    <x v="14"/>
    <n v="295.782818869523"/>
  </r>
  <r>
    <s v="BASE"/>
    <s v="BaseLine"/>
    <m/>
    <m/>
    <m/>
    <m/>
    <x v="12"/>
    <x v="1"/>
    <s v="Brazil"/>
    <x v="14"/>
    <n v="533.22479121948197"/>
  </r>
  <r>
    <s v="BASE"/>
    <s v="BaseLine"/>
    <m/>
    <m/>
    <m/>
    <m/>
    <x v="12"/>
    <x v="2"/>
    <s v="Brazil"/>
    <x v="14"/>
    <n v="653.70646618506805"/>
  </r>
  <r>
    <s v="BASE"/>
    <s v="BaseLine"/>
    <m/>
    <m/>
    <m/>
    <m/>
    <x v="12"/>
    <x v="3"/>
    <s v="Brazil"/>
    <x v="14"/>
    <n v="17.314130333258898"/>
  </r>
  <r>
    <s v="INCREMENTAL"/>
    <s v="Media"/>
    <m/>
    <m/>
    <m/>
    <m/>
    <x v="13"/>
    <x v="0"/>
    <s v="Brazil"/>
    <x v="14"/>
    <n v="228.73449484202001"/>
  </r>
  <r>
    <s v="INCREMENTAL"/>
    <s v="Media"/>
    <m/>
    <m/>
    <m/>
    <m/>
    <x v="13"/>
    <x v="1"/>
    <s v="Brazil"/>
    <x v="14"/>
    <n v="283.35624792510703"/>
  </r>
  <r>
    <s v="INCREMENTAL"/>
    <s v="Media"/>
    <m/>
    <m/>
    <m/>
    <m/>
    <x v="13"/>
    <x v="2"/>
    <s v="Brazil"/>
    <x v="14"/>
    <n v="251.85758678441499"/>
  </r>
  <r>
    <s v="INCREMENTAL"/>
    <s v="Media"/>
    <m/>
    <m/>
    <m/>
    <m/>
    <x v="13"/>
    <x v="3"/>
    <s v="Brazil"/>
    <x v="14"/>
    <n v="0"/>
  </r>
  <r>
    <s v="INCREMENTAL"/>
    <s v="Media"/>
    <m/>
    <m/>
    <m/>
    <m/>
    <x v="14"/>
    <x v="0"/>
    <s v="Brazil"/>
    <x v="14"/>
    <n v="0"/>
  </r>
  <r>
    <s v="INCREMENTAL"/>
    <s v="Media"/>
    <m/>
    <m/>
    <m/>
    <m/>
    <x v="14"/>
    <x v="1"/>
    <s v="Brazil"/>
    <x v="14"/>
    <n v="0"/>
  </r>
  <r>
    <s v="INCREMENTAL"/>
    <s v="Media"/>
    <m/>
    <m/>
    <m/>
    <m/>
    <x v="14"/>
    <x v="2"/>
    <s v="Brazil"/>
    <x v="14"/>
    <n v="0"/>
  </r>
  <r>
    <s v="INCREMENTAL"/>
    <s v="Media"/>
    <m/>
    <m/>
    <m/>
    <m/>
    <x v="14"/>
    <x v="3"/>
    <s v="Brazil"/>
    <x v="14"/>
    <n v="0"/>
  </r>
  <r>
    <s v="INCREMENTAL"/>
    <s v="Media"/>
    <m/>
    <m/>
    <m/>
    <m/>
    <x v="15"/>
    <x v="0"/>
    <s v="Brazil"/>
    <x v="14"/>
    <n v="10.676775011614801"/>
  </r>
  <r>
    <s v="INCREMENTAL"/>
    <s v="Media"/>
    <m/>
    <m/>
    <m/>
    <m/>
    <x v="15"/>
    <x v="1"/>
    <s v="Brazil"/>
    <x v="14"/>
    <n v="9.8803266675007801"/>
  </r>
  <r>
    <s v="INCREMENTAL"/>
    <s v="Media"/>
    <m/>
    <m/>
    <m/>
    <m/>
    <x v="15"/>
    <x v="2"/>
    <s v="Brazil"/>
    <x v="14"/>
    <n v="6.7401925658211397"/>
  </r>
  <r>
    <s v="INCREMENTAL"/>
    <s v="Media"/>
    <m/>
    <m/>
    <m/>
    <m/>
    <x v="15"/>
    <x v="3"/>
    <s v="Brazil"/>
    <x v="14"/>
    <n v="0"/>
  </r>
  <r>
    <s v="INCREMENTAL"/>
    <s v="Media"/>
    <m/>
    <m/>
    <m/>
    <m/>
    <x v="16"/>
    <x v="0"/>
    <s v="Brazil"/>
    <x v="14"/>
    <n v="0"/>
  </r>
  <r>
    <s v="INCREMENTAL"/>
    <s v="Media"/>
    <m/>
    <m/>
    <m/>
    <m/>
    <x v="16"/>
    <x v="1"/>
    <s v="Brazil"/>
    <x v="14"/>
    <n v="0"/>
  </r>
  <r>
    <s v="INCREMENTAL"/>
    <s v="Media"/>
    <m/>
    <m/>
    <m/>
    <m/>
    <x v="16"/>
    <x v="2"/>
    <s v="Brazil"/>
    <x v="14"/>
    <n v="0"/>
  </r>
  <r>
    <s v="INCREMENTAL"/>
    <s v="Media"/>
    <m/>
    <m/>
    <m/>
    <m/>
    <x v="16"/>
    <x v="3"/>
    <s v="Brazil"/>
    <x v="14"/>
    <n v="0"/>
  </r>
  <r>
    <s v="INCREMENTAL"/>
    <s v="Media"/>
    <m/>
    <m/>
    <m/>
    <m/>
    <x v="17"/>
    <x v="0"/>
    <s v="Brazil"/>
    <x v="14"/>
    <n v="56.908512483844603"/>
  </r>
  <r>
    <s v="INCREMENTAL"/>
    <s v="Media"/>
    <m/>
    <m/>
    <m/>
    <m/>
    <x v="17"/>
    <x v="1"/>
    <s v="Brazil"/>
    <x v="14"/>
    <n v="34.894049912004398"/>
  </r>
  <r>
    <s v="INCREMENTAL"/>
    <s v="Media"/>
    <m/>
    <m/>
    <m/>
    <m/>
    <x v="17"/>
    <x v="2"/>
    <s v="Brazil"/>
    <x v="14"/>
    <n v="35.021605460676298"/>
  </r>
  <r>
    <s v="INCREMENTAL"/>
    <s v="Media"/>
    <m/>
    <m/>
    <m/>
    <m/>
    <x v="17"/>
    <x v="3"/>
    <s v="Brazil"/>
    <x v="14"/>
    <n v="0"/>
  </r>
  <r>
    <s v="INCREMENTAL"/>
    <s v="Media"/>
    <m/>
    <m/>
    <m/>
    <m/>
    <x v="18"/>
    <x v="0"/>
    <s v="Brazil"/>
    <x v="14"/>
    <n v="0"/>
  </r>
  <r>
    <s v="INCREMENTAL"/>
    <s v="Media"/>
    <m/>
    <m/>
    <m/>
    <m/>
    <x v="18"/>
    <x v="1"/>
    <s v="Brazil"/>
    <x v="14"/>
    <n v="0"/>
  </r>
  <r>
    <s v="INCREMENTAL"/>
    <s v="Media"/>
    <m/>
    <m/>
    <m/>
    <m/>
    <x v="18"/>
    <x v="2"/>
    <s v="Brazil"/>
    <x v="14"/>
    <n v="0"/>
  </r>
  <r>
    <s v="INCREMENTAL"/>
    <s v="Media"/>
    <m/>
    <m/>
    <m/>
    <m/>
    <x v="18"/>
    <x v="3"/>
    <s v="Brazil"/>
    <x v="14"/>
    <n v="0"/>
  </r>
  <r>
    <s v="INCREMENTAL"/>
    <s v="Media"/>
    <m/>
    <m/>
    <m/>
    <m/>
    <x v="19"/>
    <x v="0"/>
    <s v="Brazil"/>
    <x v="14"/>
    <n v="114.29774330040399"/>
  </r>
  <r>
    <s v="INCREMENTAL"/>
    <s v="Media"/>
    <m/>
    <m/>
    <m/>
    <m/>
    <x v="19"/>
    <x v="1"/>
    <s v="Brazil"/>
    <x v="14"/>
    <n v="129.97069639921301"/>
  </r>
  <r>
    <s v="INCREMENTAL"/>
    <s v="Media"/>
    <m/>
    <m/>
    <m/>
    <m/>
    <x v="19"/>
    <x v="2"/>
    <s v="Brazil"/>
    <x v="14"/>
    <n v="122.560093903062"/>
  </r>
  <r>
    <s v="INCREMENTAL"/>
    <s v="Media"/>
    <m/>
    <m/>
    <m/>
    <m/>
    <x v="19"/>
    <x v="3"/>
    <s v="Brazil"/>
    <x v="14"/>
    <n v="0"/>
  </r>
  <r>
    <s v="INCREMENTAL"/>
    <s v="Media"/>
    <m/>
    <m/>
    <m/>
    <m/>
    <x v="20"/>
    <x v="0"/>
    <s v="Brazil"/>
    <x v="14"/>
    <n v="0"/>
  </r>
  <r>
    <s v="INCREMENTAL"/>
    <s v="Media"/>
    <m/>
    <m/>
    <m/>
    <m/>
    <x v="20"/>
    <x v="1"/>
    <s v="Brazil"/>
    <x v="14"/>
    <n v="0"/>
  </r>
  <r>
    <s v="INCREMENTAL"/>
    <s v="Media"/>
    <m/>
    <m/>
    <m/>
    <m/>
    <x v="20"/>
    <x v="2"/>
    <s v="Brazil"/>
    <x v="14"/>
    <n v="0"/>
  </r>
  <r>
    <s v="INCREMENTAL"/>
    <s v="Media"/>
    <m/>
    <m/>
    <m/>
    <m/>
    <x v="20"/>
    <x v="3"/>
    <s v="Brazil"/>
    <x v="14"/>
    <n v="0"/>
  </r>
  <r>
    <s v="INCREMENTAL"/>
    <s v="Media"/>
    <m/>
    <m/>
    <m/>
    <m/>
    <x v="21"/>
    <x v="0"/>
    <s v="Brazil"/>
    <x v="14"/>
    <n v="7.5849156383220304"/>
  </r>
  <r>
    <s v="INCREMENTAL"/>
    <s v="Media"/>
    <m/>
    <m/>
    <m/>
    <m/>
    <x v="21"/>
    <x v="1"/>
    <s v="Brazil"/>
    <x v="14"/>
    <n v="7.4078409400829299"/>
  </r>
  <r>
    <s v="INCREMENTAL"/>
    <s v="Media"/>
    <m/>
    <m/>
    <m/>
    <m/>
    <x v="21"/>
    <x v="2"/>
    <s v="Brazil"/>
    <x v="14"/>
    <n v="7.0271652618331801"/>
  </r>
  <r>
    <s v="INCREMENTAL"/>
    <s v="Media"/>
    <m/>
    <m/>
    <m/>
    <m/>
    <x v="21"/>
    <x v="3"/>
    <s v="Brazil"/>
    <x v="14"/>
    <n v="0"/>
  </r>
  <r>
    <s v="INCREMENTAL"/>
    <s v="Media"/>
    <m/>
    <m/>
    <m/>
    <m/>
    <x v="22"/>
    <x v="0"/>
    <s v="Brazil"/>
    <x v="14"/>
    <n v="0"/>
  </r>
  <r>
    <s v="INCREMENTAL"/>
    <s v="Media"/>
    <m/>
    <m/>
    <m/>
    <m/>
    <x v="22"/>
    <x v="1"/>
    <s v="Brazil"/>
    <x v="14"/>
    <n v="0"/>
  </r>
  <r>
    <s v="INCREMENTAL"/>
    <s v="Media"/>
    <m/>
    <m/>
    <m/>
    <m/>
    <x v="22"/>
    <x v="2"/>
    <s v="Brazil"/>
    <x v="14"/>
    <n v="0"/>
  </r>
  <r>
    <s v="INCREMENTAL"/>
    <s v="Media"/>
    <m/>
    <m/>
    <m/>
    <m/>
    <x v="22"/>
    <x v="3"/>
    <s v="Brazil"/>
    <x v="14"/>
    <n v="0"/>
  </r>
  <r>
    <s v="INCREMENTAL"/>
    <s v="Media"/>
    <m/>
    <m/>
    <m/>
    <m/>
    <x v="23"/>
    <x v="0"/>
    <s v="Brazil"/>
    <x v="14"/>
    <n v="0"/>
  </r>
  <r>
    <s v="INCREMENTAL"/>
    <s v="Media"/>
    <m/>
    <m/>
    <m/>
    <m/>
    <x v="23"/>
    <x v="1"/>
    <s v="Brazil"/>
    <x v="14"/>
    <n v="0"/>
  </r>
  <r>
    <s v="INCREMENTAL"/>
    <s v="Media"/>
    <m/>
    <m/>
    <m/>
    <m/>
    <x v="23"/>
    <x v="2"/>
    <s v="Brazil"/>
    <x v="14"/>
    <n v="0"/>
  </r>
  <r>
    <s v="INCREMENTAL"/>
    <s v="Media"/>
    <m/>
    <m/>
    <m/>
    <m/>
    <x v="23"/>
    <x v="3"/>
    <s v="Brazil"/>
    <x v="14"/>
    <n v="0"/>
  </r>
  <r>
    <s v="INCREMENTAL"/>
    <s v="Media"/>
    <m/>
    <m/>
    <m/>
    <m/>
    <x v="24"/>
    <x v="0"/>
    <s v="Brazil"/>
    <x v="14"/>
    <n v="0"/>
  </r>
  <r>
    <s v="INCREMENTAL"/>
    <s v="Media"/>
    <m/>
    <m/>
    <m/>
    <m/>
    <x v="24"/>
    <x v="1"/>
    <s v="Brazil"/>
    <x v="14"/>
    <n v="0"/>
  </r>
  <r>
    <s v="INCREMENTAL"/>
    <s v="Media"/>
    <m/>
    <m/>
    <m/>
    <m/>
    <x v="24"/>
    <x v="2"/>
    <s v="Brazil"/>
    <x v="14"/>
    <n v="0"/>
  </r>
  <r>
    <s v="INCREMENTAL"/>
    <s v="Media"/>
    <m/>
    <m/>
    <m/>
    <m/>
    <x v="24"/>
    <x v="3"/>
    <s v="Brazil"/>
    <x v="14"/>
    <n v="0"/>
  </r>
  <r>
    <s v="BASE"/>
    <s v="BaseLine"/>
    <m/>
    <m/>
    <m/>
    <m/>
    <x v="25"/>
    <x v="0"/>
    <s v="Brazil"/>
    <x v="14"/>
    <n v="0"/>
  </r>
  <r>
    <s v="BASE"/>
    <s v="BaseLine"/>
    <m/>
    <m/>
    <m/>
    <m/>
    <x v="25"/>
    <x v="1"/>
    <s v="Brazil"/>
    <x v="14"/>
    <n v="263.32695714004802"/>
  </r>
  <r>
    <s v="BASE"/>
    <s v="BaseLine"/>
    <m/>
    <m/>
    <m/>
    <m/>
    <x v="25"/>
    <x v="2"/>
    <s v="Brazil"/>
    <x v="14"/>
    <n v="0"/>
  </r>
  <r>
    <s v="BASE"/>
    <s v="BaseLine"/>
    <m/>
    <m/>
    <m/>
    <m/>
    <x v="25"/>
    <x v="3"/>
    <s v="Brazil"/>
    <x v="14"/>
    <n v="0"/>
  </r>
  <r>
    <s v="BASE"/>
    <s v="BaseLine"/>
    <m/>
    <m/>
    <m/>
    <m/>
    <x v="26"/>
    <x v="0"/>
    <s v="Brazil"/>
    <x v="14"/>
    <n v="0"/>
  </r>
  <r>
    <s v="BASE"/>
    <s v="BaseLine"/>
    <m/>
    <m/>
    <m/>
    <m/>
    <x v="26"/>
    <x v="1"/>
    <s v="Brazil"/>
    <x v="14"/>
    <n v="0"/>
  </r>
  <r>
    <s v="BASE"/>
    <s v="BaseLine"/>
    <m/>
    <m/>
    <m/>
    <m/>
    <x v="26"/>
    <x v="2"/>
    <s v="Brazil"/>
    <x v="14"/>
    <n v="0"/>
  </r>
  <r>
    <s v="BASE"/>
    <s v="BaseLine"/>
    <m/>
    <m/>
    <m/>
    <m/>
    <x v="26"/>
    <x v="3"/>
    <s v="Brazil"/>
    <x v="14"/>
    <n v="0"/>
  </r>
  <r>
    <s v="INCREMENTAL"/>
    <s v="Media"/>
    <m/>
    <m/>
    <m/>
    <m/>
    <x v="27"/>
    <x v="0"/>
    <s v="Brazil"/>
    <x v="14"/>
    <n v="0"/>
  </r>
  <r>
    <s v="INCREMENTAL"/>
    <s v="Media"/>
    <m/>
    <m/>
    <m/>
    <m/>
    <x v="27"/>
    <x v="1"/>
    <s v="Brazil"/>
    <x v="14"/>
    <n v="0"/>
  </r>
  <r>
    <s v="INCREMENTAL"/>
    <s v="Media"/>
    <m/>
    <m/>
    <m/>
    <m/>
    <x v="27"/>
    <x v="2"/>
    <s v="Brazil"/>
    <x v="14"/>
    <n v="0"/>
  </r>
  <r>
    <s v="INCREMENTAL"/>
    <s v="Media"/>
    <m/>
    <m/>
    <m/>
    <m/>
    <x v="27"/>
    <x v="3"/>
    <s v="Brazil"/>
    <x v="14"/>
    <n v="0"/>
  </r>
  <r>
    <s v="INCREMENTAL"/>
    <s v="Media"/>
    <m/>
    <m/>
    <m/>
    <m/>
    <x v="28"/>
    <x v="0"/>
    <s v="Brazil"/>
    <x v="14"/>
    <n v="0"/>
  </r>
  <r>
    <s v="INCREMENTAL"/>
    <s v="Media"/>
    <m/>
    <m/>
    <m/>
    <m/>
    <x v="28"/>
    <x v="1"/>
    <s v="Brazil"/>
    <x v="14"/>
    <n v="0"/>
  </r>
  <r>
    <s v="INCREMENTAL"/>
    <s v="Media"/>
    <m/>
    <m/>
    <m/>
    <m/>
    <x v="28"/>
    <x v="2"/>
    <s v="Brazil"/>
    <x v="14"/>
    <n v="0"/>
  </r>
  <r>
    <s v="INCREMENTAL"/>
    <s v="Media"/>
    <m/>
    <m/>
    <m/>
    <m/>
    <x v="28"/>
    <x v="3"/>
    <s v="Brazil"/>
    <x v="14"/>
    <n v="0"/>
  </r>
  <r>
    <s v="BASE"/>
    <s v="BaseLine"/>
    <m/>
    <m/>
    <m/>
    <m/>
    <x v="29"/>
    <x v="0"/>
    <s v="Brazil"/>
    <x v="14"/>
    <n v="0"/>
  </r>
  <r>
    <s v="BASE"/>
    <s v="BaseLine"/>
    <m/>
    <m/>
    <m/>
    <m/>
    <x v="29"/>
    <x v="1"/>
    <s v="Brazil"/>
    <x v="14"/>
    <n v="487.554491896169"/>
  </r>
  <r>
    <s v="BASE"/>
    <s v="BaseLine"/>
    <m/>
    <m/>
    <m/>
    <m/>
    <x v="29"/>
    <x v="2"/>
    <s v="Brazil"/>
    <x v="14"/>
    <n v="0"/>
  </r>
  <r>
    <s v="BASE"/>
    <s v="BaseLine"/>
    <m/>
    <m/>
    <m/>
    <m/>
    <x v="29"/>
    <x v="3"/>
    <s v="Brazil"/>
    <x v="14"/>
    <n v="0"/>
  </r>
  <r>
    <s v="BASE"/>
    <s v="BaseLine"/>
    <m/>
    <m/>
    <m/>
    <m/>
    <x v="30"/>
    <x v="0"/>
    <s v="Brazil"/>
    <x v="14"/>
    <n v="0"/>
  </r>
  <r>
    <s v="BASE"/>
    <s v="BaseLine"/>
    <m/>
    <m/>
    <m/>
    <m/>
    <x v="30"/>
    <x v="1"/>
    <s v="Brazil"/>
    <x v="14"/>
    <n v="719.75125537271401"/>
  </r>
  <r>
    <s v="BASE"/>
    <s v="BaseLine"/>
    <m/>
    <m/>
    <m/>
    <m/>
    <x v="30"/>
    <x v="2"/>
    <s v="Brazil"/>
    <x v="14"/>
    <n v="0"/>
  </r>
  <r>
    <s v="BASE"/>
    <s v="BaseLine"/>
    <m/>
    <m/>
    <m/>
    <m/>
    <x v="30"/>
    <x v="3"/>
    <s v="Brazil"/>
    <x v="14"/>
    <n v="0"/>
  </r>
  <r>
    <s v="INCREMENTAL"/>
    <s v="Media"/>
    <m/>
    <m/>
    <m/>
    <m/>
    <x v="31"/>
    <x v="0"/>
    <s v="Brazil"/>
    <x v="14"/>
    <n v="0"/>
  </r>
  <r>
    <s v="INCREMENTAL"/>
    <s v="Media"/>
    <m/>
    <m/>
    <m/>
    <m/>
    <x v="31"/>
    <x v="1"/>
    <s v="Brazil"/>
    <x v="14"/>
    <n v="0"/>
  </r>
  <r>
    <s v="INCREMENTAL"/>
    <s v="Media"/>
    <m/>
    <m/>
    <m/>
    <m/>
    <x v="31"/>
    <x v="2"/>
    <s v="Brazil"/>
    <x v="14"/>
    <n v="0"/>
  </r>
  <r>
    <s v="INCREMENTAL"/>
    <s v="Media"/>
    <m/>
    <m/>
    <m/>
    <m/>
    <x v="31"/>
    <x v="3"/>
    <s v="Brazil"/>
    <x v="14"/>
    <n v="0"/>
  </r>
  <r>
    <m/>
    <m/>
    <m/>
    <m/>
    <m/>
    <m/>
    <x v="32"/>
    <x v="0"/>
    <s v="Brazil"/>
    <x v="14"/>
    <n v="1288.8368238743701"/>
  </r>
  <r>
    <m/>
    <m/>
    <m/>
    <m/>
    <m/>
    <m/>
    <x v="32"/>
    <x v="1"/>
    <s v="Brazil"/>
    <x v="14"/>
    <n v="943.82215052234096"/>
  </r>
  <r>
    <m/>
    <m/>
    <m/>
    <m/>
    <m/>
    <m/>
    <x v="32"/>
    <x v="2"/>
    <s v="Brazil"/>
    <x v="14"/>
    <n v="1761.1350863528301"/>
  </r>
  <r>
    <m/>
    <m/>
    <m/>
    <m/>
    <m/>
    <m/>
    <x v="32"/>
    <x v="3"/>
    <s v="Brazil"/>
    <x v="14"/>
    <n v="932.29799996955103"/>
  </r>
  <r>
    <s v="BASE"/>
    <s v="BaseLine"/>
    <m/>
    <m/>
    <m/>
    <m/>
    <x v="33"/>
    <x v="0"/>
    <s v="Brazil"/>
    <x v="14"/>
    <n v="-362.044631153311"/>
  </r>
  <r>
    <s v="BASE"/>
    <s v="BaseLine"/>
    <m/>
    <m/>
    <m/>
    <m/>
    <x v="33"/>
    <x v="1"/>
    <s v="Brazil"/>
    <x v="14"/>
    <n v="-985.53194570598498"/>
  </r>
  <r>
    <s v="BASE"/>
    <s v="BaseLine"/>
    <m/>
    <m/>
    <m/>
    <m/>
    <x v="33"/>
    <x v="2"/>
    <s v="Brazil"/>
    <x v="14"/>
    <n v="-492.01866544160902"/>
  </r>
  <r>
    <s v="BASE"/>
    <s v="BaseLine"/>
    <m/>
    <m/>
    <m/>
    <m/>
    <x v="33"/>
    <x v="3"/>
    <s v="Brazil"/>
    <x v="14"/>
    <n v="-307.30895747948"/>
  </r>
  <r>
    <s v="BASE"/>
    <s v="BaseLine"/>
    <m/>
    <m/>
    <m/>
    <m/>
    <x v="34"/>
    <x v="0"/>
    <s v="Brazil"/>
    <x v="14"/>
    <n v="0"/>
  </r>
  <r>
    <s v="BASE"/>
    <s v="BaseLine"/>
    <m/>
    <m/>
    <m/>
    <m/>
    <x v="34"/>
    <x v="1"/>
    <s v="Brazil"/>
    <x v="14"/>
    <n v="0"/>
  </r>
  <r>
    <s v="BASE"/>
    <s v="BaseLine"/>
    <m/>
    <m/>
    <m/>
    <m/>
    <x v="34"/>
    <x v="2"/>
    <s v="Brazil"/>
    <x v="14"/>
    <n v="0"/>
  </r>
  <r>
    <s v="BASE"/>
    <s v="BaseLine"/>
    <m/>
    <m/>
    <m/>
    <m/>
    <x v="34"/>
    <x v="3"/>
    <s v="Brazil"/>
    <x v="14"/>
    <n v="0"/>
  </r>
  <r>
    <s v="BASE"/>
    <s v="BaseLine"/>
    <s v="NY"/>
    <m/>
    <m/>
    <m/>
    <x v="35"/>
    <x v="0"/>
    <s v="Brazil"/>
    <x v="14"/>
    <n v="0"/>
  </r>
  <r>
    <s v="BASE"/>
    <s v="BaseLine"/>
    <s v="NY"/>
    <m/>
    <m/>
    <m/>
    <x v="35"/>
    <x v="1"/>
    <s v="Brazil"/>
    <x v="14"/>
    <n v="0"/>
  </r>
  <r>
    <s v="BASE"/>
    <s v="BaseLine"/>
    <s v="NY"/>
    <m/>
    <m/>
    <m/>
    <x v="35"/>
    <x v="2"/>
    <s v="Brazil"/>
    <x v="14"/>
    <n v="0"/>
  </r>
  <r>
    <s v="BASE"/>
    <s v="BaseLine"/>
    <s v="NY"/>
    <m/>
    <m/>
    <m/>
    <x v="35"/>
    <x v="3"/>
    <s v="Brazil"/>
    <x v="14"/>
    <n v="0"/>
  </r>
  <r>
    <s v="BASE"/>
    <s v="BaseLine"/>
    <s v="PL_Dummy"/>
    <m/>
    <m/>
    <m/>
    <x v="36"/>
    <x v="0"/>
    <s v="Brazil"/>
    <x v="14"/>
    <n v="0"/>
  </r>
  <r>
    <s v="BASE"/>
    <s v="BaseLine"/>
    <s v="PL_Dummy"/>
    <m/>
    <m/>
    <m/>
    <x v="36"/>
    <x v="1"/>
    <s v="Brazil"/>
    <x v="14"/>
    <n v="0"/>
  </r>
  <r>
    <s v="BASE"/>
    <s v="BaseLine"/>
    <s v="PL_Dummy"/>
    <m/>
    <m/>
    <m/>
    <x v="36"/>
    <x v="2"/>
    <s v="Brazil"/>
    <x v="14"/>
    <n v="0"/>
  </r>
  <r>
    <s v="BASE"/>
    <s v="BaseLine"/>
    <s v="PL_Dummy"/>
    <m/>
    <m/>
    <m/>
    <x v="36"/>
    <x v="3"/>
    <s v="Brazil"/>
    <x v="14"/>
    <n v="0"/>
  </r>
  <r>
    <s v="BASE"/>
    <s v="BaseLine"/>
    <s v="PL_Dummy"/>
    <m/>
    <m/>
    <m/>
    <x v="37"/>
    <x v="0"/>
    <s v="Brazil"/>
    <x v="14"/>
    <n v="0"/>
  </r>
  <r>
    <s v="BASE"/>
    <s v="BaseLine"/>
    <s v="PL_Dummy"/>
    <m/>
    <m/>
    <m/>
    <x v="37"/>
    <x v="1"/>
    <s v="Brazil"/>
    <x v="14"/>
    <n v="0"/>
  </r>
  <r>
    <s v="BASE"/>
    <s v="BaseLine"/>
    <s v="PL_Dummy"/>
    <m/>
    <m/>
    <m/>
    <x v="37"/>
    <x v="2"/>
    <s v="Brazil"/>
    <x v="14"/>
    <n v="0"/>
  </r>
  <r>
    <s v="BASE"/>
    <s v="BaseLine"/>
    <s v="PL_Dummy"/>
    <m/>
    <m/>
    <m/>
    <x v="37"/>
    <x v="3"/>
    <s v="Brazil"/>
    <x v="14"/>
    <n v="0"/>
  </r>
  <r>
    <s v="BASE"/>
    <s v="BaseLine"/>
    <m/>
    <m/>
    <m/>
    <m/>
    <x v="38"/>
    <x v="0"/>
    <s v="Brazil"/>
    <x v="14"/>
    <n v="0"/>
  </r>
  <r>
    <s v="BASE"/>
    <s v="BaseLine"/>
    <m/>
    <m/>
    <m/>
    <m/>
    <x v="38"/>
    <x v="1"/>
    <s v="Brazil"/>
    <x v="14"/>
    <n v="0"/>
  </r>
  <r>
    <s v="BASE"/>
    <s v="BaseLine"/>
    <m/>
    <m/>
    <m/>
    <m/>
    <x v="38"/>
    <x v="2"/>
    <s v="Brazil"/>
    <x v="14"/>
    <n v="0"/>
  </r>
  <r>
    <s v="BASE"/>
    <s v="BaseLine"/>
    <m/>
    <m/>
    <m/>
    <m/>
    <x v="38"/>
    <x v="3"/>
    <s v="Brazil"/>
    <x v="14"/>
    <n v="0"/>
  </r>
  <r>
    <s v="BASE"/>
    <s v="BaseLine"/>
    <m/>
    <m/>
    <m/>
    <m/>
    <x v="39"/>
    <x v="0"/>
    <s v="Brazil"/>
    <x v="14"/>
    <n v="0"/>
  </r>
  <r>
    <s v="BASE"/>
    <s v="BaseLine"/>
    <m/>
    <m/>
    <m/>
    <m/>
    <x v="39"/>
    <x v="1"/>
    <s v="Brazil"/>
    <x v="14"/>
    <n v="0"/>
  </r>
  <r>
    <s v="BASE"/>
    <s v="BaseLine"/>
    <m/>
    <m/>
    <m/>
    <m/>
    <x v="39"/>
    <x v="2"/>
    <s v="Brazil"/>
    <x v="14"/>
    <n v="0"/>
  </r>
  <r>
    <s v="BASE"/>
    <s v="BaseLine"/>
    <m/>
    <m/>
    <m/>
    <m/>
    <x v="39"/>
    <x v="3"/>
    <s v="Brazil"/>
    <x v="14"/>
    <n v="0"/>
  </r>
  <r>
    <s v="BASE"/>
    <s v="BaseLine"/>
    <s v="PL_Dummy"/>
    <m/>
    <m/>
    <m/>
    <x v="40"/>
    <x v="0"/>
    <s v="Brazil"/>
    <x v="14"/>
    <n v="0"/>
  </r>
  <r>
    <s v="BASE"/>
    <s v="BaseLine"/>
    <s v="PL_Dummy"/>
    <m/>
    <m/>
    <m/>
    <x v="40"/>
    <x v="1"/>
    <s v="Brazil"/>
    <x v="14"/>
    <n v="0"/>
  </r>
  <r>
    <s v="BASE"/>
    <s v="BaseLine"/>
    <s v="PL_Dummy"/>
    <m/>
    <m/>
    <m/>
    <x v="40"/>
    <x v="2"/>
    <s v="Brazil"/>
    <x v="14"/>
    <n v="0"/>
  </r>
  <r>
    <s v="BASE"/>
    <s v="BaseLine"/>
    <s v="PL_Dummy"/>
    <m/>
    <m/>
    <m/>
    <x v="40"/>
    <x v="3"/>
    <s v="Brazil"/>
    <x v="14"/>
    <n v="0"/>
  </r>
  <r>
    <s v="BASE"/>
    <s v="BaseLine"/>
    <m/>
    <m/>
    <m/>
    <m/>
    <x v="41"/>
    <x v="0"/>
    <s v="Brazil"/>
    <x v="14"/>
    <n v="0"/>
  </r>
  <r>
    <s v="BASE"/>
    <s v="BaseLine"/>
    <m/>
    <m/>
    <m/>
    <m/>
    <x v="41"/>
    <x v="1"/>
    <s v="Brazil"/>
    <x v="14"/>
    <n v="0"/>
  </r>
  <r>
    <s v="BASE"/>
    <s v="BaseLine"/>
    <m/>
    <m/>
    <m/>
    <m/>
    <x v="41"/>
    <x v="2"/>
    <s v="Brazil"/>
    <x v="14"/>
    <n v="3310.3252033664699"/>
  </r>
  <r>
    <s v="BASE"/>
    <s v="BaseLine"/>
    <m/>
    <m/>
    <m/>
    <m/>
    <x v="41"/>
    <x v="3"/>
    <s v="Brazil"/>
    <x v="14"/>
    <n v="0"/>
  </r>
  <r>
    <s v="BASE"/>
    <s v="BaseLine"/>
    <m/>
    <m/>
    <m/>
    <m/>
    <x v="42"/>
    <x v="0"/>
    <s v="Brazil"/>
    <x v="14"/>
    <n v="0"/>
  </r>
  <r>
    <s v="BASE"/>
    <s v="BaseLine"/>
    <m/>
    <m/>
    <m/>
    <m/>
    <x v="42"/>
    <x v="1"/>
    <s v="Brazil"/>
    <x v="14"/>
    <n v="0"/>
  </r>
  <r>
    <s v="BASE"/>
    <s v="BaseLine"/>
    <m/>
    <m/>
    <m/>
    <m/>
    <x v="42"/>
    <x v="2"/>
    <s v="Brazil"/>
    <x v="14"/>
    <n v="3151.6545994984899"/>
  </r>
  <r>
    <s v="BASE"/>
    <s v="BaseLine"/>
    <m/>
    <m/>
    <m/>
    <m/>
    <x v="42"/>
    <x v="3"/>
    <s v="Brazil"/>
    <x v="14"/>
    <n v="0"/>
  </r>
  <r>
    <s v="BASE"/>
    <s v="BaseLine"/>
    <m/>
    <m/>
    <m/>
    <m/>
    <x v="43"/>
    <x v="0"/>
    <s v="Brazil"/>
    <x v="14"/>
    <n v="0"/>
  </r>
  <r>
    <s v="BASE"/>
    <s v="BaseLine"/>
    <m/>
    <m/>
    <m/>
    <m/>
    <x v="43"/>
    <x v="1"/>
    <s v="Brazil"/>
    <x v="14"/>
    <n v="0"/>
  </r>
  <r>
    <s v="BASE"/>
    <s v="BaseLine"/>
    <m/>
    <m/>
    <m/>
    <m/>
    <x v="43"/>
    <x v="2"/>
    <s v="Brazil"/>
    <x v="14"/>
    <n v="0"/>
  </r>
  <r>
    <s v="BASE"/>
    <s v="BaseLine"/>
    <m/>
    <m/>
    <m/>
    <m/>
    <x v="43"/>
    <x v="3"/>
    <s v="Brazil"/>
    <x v="14"/>
    <n v="0"/>
  </r>
  <r>
    <s v="INCREMENTAL"/>
    <s v="Media"/>
    <m/>
    <m/>
    <m/>
    <m/>
    <x v="44"/>
    <x v="0"/>
    <s v="Brazil"/>
    <x v="14"/>
    <n v="0"/>
  </r>
  <r>
    <s v="INCREMENTAL"/>
    <s v="Media"/>
    <m/>
    <m/>
    <m/>
    <m/>
    <x v="44"/>
    <x v="1"/>
    <s v="Brazil"/>
    <x v="14"/>
    <n v="0"/>
  </r>
  <r>
    <s v="INCREMENTAL"/>
    <s v="Media"/>
    <m/>
    <m/>
    <m/>
    <m/>
    <x v="44"/>
    <x v="2"/>
    <s v="Brazil"/>
    <x v="14"/>
    <n v="0"/>
  </r>
  <r>
    <s v="INCREMENTAL"/>
    <s v="Media"/>
    <m/>
    <m/>
    <m/>
    <m/>
    <x v="44"/>
    <x v="3"/>
    <s v="Brazil"/>
    <x v="14"/>
    <n v="0"/>
  </r>
  <r>
    <s v="INCREMENTAL"/>
    <s v="Media"/>
    <m/>
    <m/>
    <m/>
    <m/>
    <x v="45"/>
    <x v="0"/>
    <s v="Brazil"/>
    <x v="14"/>
    <n v="0"/>
  </r>
  <r>
    <s v="INCREMENTAL"/>
    <s v="Media"/>
    <m/>
    <m/>
    <m/>
    <m/>
    <x v="45"/>
    <x v="1"/>
    <s v="Brazil"/>
    <x v="14"/>
    <n v="0"/>
  </r>
  <r>
    <s v="INCREMENTAL"/>
    <s v="Media"/>
    <m/>
    <m/>
    <m/>
    <m/>
    <x v="45"/>
    <x v="2"/>
    <s v="Brazil"/>
    <x v="14"/>
    <n v="0"/>
  </r>
  <r>
    <s v="INCREMENTAL"/>
    <s v="Media"/>
    <m/>
    <m/>
    <m/>
    <m/>
    <x v="45"/>
    <x v="3"/>
    <s v="Brazil"/>
    <x v="14"/>
    <n v="0"/>
  </r>
  <r>
    <s v="BASE"/>
    <s v="BaseLine"/>
    <m/>
    <m/>
    <m/>
    <m/>
    <x v="46"/>
    <x v="0"/>
    <s v="Brazil"/>
    <x v="14"/>
    <n v="0"/>
  </r>
  <r>
    <s v="BASE"/>
    <s v="BaseLine"/>
    <m/>
    <m/>
    <m/>
    <m/>
    <x v="46"/>
    <x v="1"/>
    <s v="Brazil"/>
    <x v="14"/>
    <n v="0"/>
  </r>
  <r>
    <s v="BASE"/>
    <s v="BaseLine"/>
    <m/>
    <m/>
    <m/>
    <m/>
    <x v="46"/>
    <x v="2"/>
    <s v="Brazil"/>
    <x v="14"/>
    <n v="0"/>
  </r>
  <r>
    <s v="BASE"/>
    <s v="BaseLine"/>
    <m/>
    <m/>
    <m/>
    <m/>
    <x v="46"/>
    <x v="3"/>
    <s v="Brazil"/>
    <x v="14"/>
    <n v="0"/>
  </r>
  <r>
    <s v="INCREMENTAL"/>
    <s v="Media"/>
    <m/>
    <m/>
    <m/>
    <m/>
    <x v="47"/>
    <x v="0"/>
    <s v="Brazil"/>
    <x v="14"/>
    <n v="0"/>
  </r>
  <r>
    <s v="INCREMENTAL"/>
    <s v="Media"/>
    <m/>
    <m/>
    <m/>
    <m/>
    <x v="47"/>
    <x v="1"/>
    <s v="Brazil"/>
    <x v="14"/>
    <n v="0"/>
  </r>
  <r>
    <s v="INCREMENTAL"/>
    <s v="Media"/>
    <m/>
    <m/>
    <m/>
    <m/>
    <x v="47"/>
    <x v="2"/>
    <s v="Brazil"/>
    <x v="14"/>
    <n v="0"/>
  </r>
  <r>
    <s v="INCREMENTAL"/>
    <s v="Media"/>
    <m/>
    <m/>
    <m/>
    <m/>
    <x v="47"/>
    <x v="3"/>
    <s v="Brazil"/>
    <x v="14"/>
    <n v="0"/>
  </r>
  <r>
    <s v="INCREMENTAL"/>
    <s v="Media"/>
    <m/>
    <m/>
    <m/>
    <m/>
    <x v="48"/>
    <x v="0"/>
    <s v="Brazil"/>
    <x v="14"/>
    <n v="0"/>
  </r>
  <r>
    <s v="INCREMENTAL"/>
    <s v="Media"/>
    <m/>
    <m/>
    <m/>
    <m/>
    <x v="48"/>
    <x v="1"/>
    <s v="Brazil"/>
    <x v="14"/>
    <n v="0"/>
  </r>
  <r>
    <s v="INCREMENTAL"/>
    <s v="Media"/>
    <m/>
    <m/>
    <m/>
    <m/>
    <x v="48"/>
    <x v="2"/>
    <s v="Brazil"/>
    <x v="14"/>
    <n v="0"/>
  </r>
  <r>
    <s v="INCREMENTAL"/>
    <s v="Media"/>
    <m/>
    <m/>
    <m/>
    <m/>
    <x v="48"/>
    <x v="3"/>
    <s v="Brazil"/>
    <x v="14"/>
    <n v="0"/>
  </r>
  <r>
    <s v="INCREMENTAL"/>
    <s v="Media"/>
    <m/>
    <m/>
    <m/>
    <m/>
    <x v="49"/>
    <x v="0"/>
    <s v="Brazil"/>
    <x v="14"/>
    <n v="0"/>
  </r>
  <r>
    <s v="INCREMENTAL"/>
    <s v="Media"/>
    <m/>
    <m/>
    <m/>
    <m/>
    <x v="49"/>
    <x v="1"/>
    <s v="Brazil"/>
    <x v="14"/>
    <n v="0"/>
  </r>
  <r>
    <s v="INCREMENTAL"/>
    <s v="Media"/>
    <m/>
    <m/>
    <m/>
    <m/>
    <x v="49"/>
    <x v="2"/>
    <s v="Brazil"/>
    <x v="14"/>
    <n v="0"/>
  </r>
  <r>
    <s v="INCREMENTAL"/>
    <s v="Media"/>
    <m/>
    <m/>
    <m/>
    <m/>
    <x v="49"/>
    <x v="3"/>
    <s v="Brazil"/>
    <x v="14"/>
    <n v="0"/>
  </r>
  <r>
    <s v="BASE"/>
    <s v="BaseLine"/>
    <m/>
    <m/>
    <m/>
    <m/>
    <x v="50"/>
    <x v="0"/>
    <s v="Brazil"/>
    <x v="14"/>
    <n v="0"/>
  </r>
  <r>
    <s v="BASE"/>
    <s v="BaseLine"/>
    <m/>
    <m/>
    <m/>
    <m/>
    <x v="50"/>
    <x v="1"/>
    <s v="Brazil"/>
    <x v="14"/>
    <n v="0"/>
  </r>
  <r>
    <s v="BASE"/>
    <s v="BaseLine"/>
    <m/>
    <m/>
    <m/>
    <m/>
    <x v="50"/>
    <x v="2"/>
    <s v="Brazil"/>
    <x v="14"/>
    <n v="0"/>
  </r>
  <r>
    <s v="BASE"/>
    <s v="BaseLine"/>
    <m/>
    <m/>
    <m/>
    <m/>
    <x v="50"/>
    <x v="3"/>
    <s v="Brazil"/>
    <x v="14"/>
    <n v="0"/>
  </r>
  <r>
    <s v="BASE"/>
    <s v="BaseLine"/>
    <m/>
    <m/>
    <m/>
    <m/>
    <x v="51"/>
    <x v="0"/>
    <s v="Brazil"/>
    <x v="14"/>
    <n v="0"/>
  </r>
  <r>
    <s v="BASE"/>
    <s v="BaseLine"/>
    <m/>
    <m/>
    <m/>
    <m/>
    <x v="51"/>
    <x v="1"/>
    <s v="Brazil"/>
    <x v="14"/>
    <n v="0"/>
  </r>
  <r>
    <s v="BASE"/>
    <s v="BaseLine"/>
    <m/>
    <m/>
    <m/>
    <m/>
    <x v="51"/>
    <x v="2"/>
    <s v="Brazil"/>
    <x v="14"/>
    <n v="0"/>
  </r>
  <r>
    <s v="BASE"/>
    <s v="BaseLine"/>
    <m/>
    <m/>
    <m/>
    <m/>
    <x v="51"/>
    <x v="3"/>
    <s v="Brazil"/>
    <x v="14"/>
    <n v="0"/>
  </r>
  <r>
    <s v="INCREMENTAL"/>
    <s v="Media"/>
    <m/>
    <m/>
    <m/>
    <m/>
    <x v="52"/>
    <x v="0"/>
    <s v="Brazil"/>
    <x v="14"/>
    <n v="0"/>
  </r>
  <r>
    <s v="INCREMENTAL"/>
    <s v="Media"/>
    <m/>
    <m/>
    <m/>
    <m/>
    <x v="52"/>
    <x v="1"/>
    <s v="Brazil"/>
    <x v="14"/>
    <n v="0"/>
  </r>
  <r>
    <s v="INCREMENTAL"/>
    <s v="Media"/>
    <m/>
    <m/>
    <m/>
    <m/>
    <x v="52"/>
    <x v="2"/>
    <s v="Brazil"/>
    <x v="14"/>
    <n v="0"/>
  </r>
  <r>
    <s v="INCREMENTAL"/>
    <s v="Media"/>
    <m/>
    <m/>
    <m/>
    <m/>
    <x v="52"/>
    <x v="3"/>
    <s v="Brazil"/>
    <x v="14"/>
    <n v="0"/>
  </r>
  <r>
    <s v="BASE"/>
    <s v="BaseLine"/>
    <m/>
    <m/>
    <m/>
    <m/>
    <x v="53"/>
    <x v="0"/>
    <s v="Brazil"/>
    <x v="14"/>
    <n v="-200.43040793281199"/>
  </r>
  <r>
    <s v="BASE"/>
    <s v="BaseLine"/>
    <m/>
    <m/>
    <m/>
    <m/>
    <x v="53"/>
    <x v="1"/>
    <s v="Brazil"/>
    <x v="14"/>
    <n v="-146.77626767099301"/>
  </r>
  <r>
    <s v="BASE"/>
    <s v="BaseLine"/>
    <m/>
    <m/>
    <m/>
    <m/>
    <x v="53"/>
    <x v="2"/>
    <s v="Brazil"/>
    <x v="14"/>
    <n v="-273.87875427191699"/>
  </r>
  <r>
    <s v="BASE"/>
    <s v="BaseLine"/>
    <m/>
    <m/>
    <m/>
    <m/>
    <x v="53"/>
    <x v="3"/>
    <s v="Brazil"/>
    <x v="14"/>
    <n v="-144.98411667593399"/>
  </r>
  <r>
    <s v="BASE"/>
    <s v="BaseLine"/>
    <m/>
    <m/>
    <m/>
    <m/>
    <x v="54"/>
    <x v="0"/>
    <s v="Brazil"/>
    <x v="14"/>
    <n v="-454.55514201630001"/>
  </r>
  <r>
    <s v="BASE"/>
    <s v="BaseLine"/>
    <m/>
    <m/>
    <m/>
    <m/>
    <x v="54"/>
    <x v="1"/>
    <s v="Brazil"/>
    <x v="14"/>
    <n v="-2268.8635927892001"/>
  </r>
  <r>
    <s v="BASE"/>
    <s v="BaseLine"/>
    <m/>
    <m/>
    <m/>
    <m/>
    <x v="54"/>
    <x v="2"/>
    <s v="Brazil"/>
    <x v="14"/>
    <n v="-2462.4630958152002"/>
  </r>
  <r>
    <s v="BASE"/>
    <s v="BaseLine"/>
    <m/>
    <m/>
    <m/>
    <m/>
    <x v="54"/>
    <x v="3"/>
    <s v="Brazil"/>
    <x v="14"/>
    <n v="-438.95970690261601"/>
  </r>
  <r>
    <s v="INCREMENTAL"/>
    <s v="Media"/>
    <m/>
    <m/>
    <m/>
    <m/>
    <x v="0"/>
    <x v="0"/>
    <s v="Brazil"/>
    <x v="15"/>
    <n v="0"/>
  </r>
  <r>
    <s v="INCREMENTAL"/>
    <s v="Media"/>
    <m/>
    <m/>
    <m/>
    <m/>
    <x v="0"/>
    <x v="1"/>
    <s v="Brazil"/>
    <x v="15"/>
    <n v="0"/>
  </r>
  <r>
    <s v="INCREMENTAL"/>
    <s v="Media"/>
    <m/>
    <m/>
    <m/>
    <m/>
    <x v="0"/>
    <x v="2"/>
    <s v="Brazil"/>
    <x v="15"/>
    <n v="0"/>
  </r>
  <r>
    <s v="INCREMENTAL"/>
    <s v="Media"/>
    <m/>
    <m/>
    <m/>
    <m/>
    <x v="0"/>
    <x v="3"/>
    <s v="Brazil"/>
    <x v="15"/>
    <n v="0"/>
  </r>
  <r>
    <s v="INCREMENTAL"/>
    <s v="Media"/>
    <m/>
    <m/>
    <m/>
    <m/>
    <x v="1"/>
    <x v="0"/>
    <s v="Brazil"/>
    <x v="15"/>
    <n v="0"/>
  </r>
  <r>
    <s v="INCREMENTAL"/>
    <s v="Media"/>
    <m/>
    <m/>
    <m/>
    <m/>
    <x v="1"/>
    <x v="1"/>
    <s v="Brazil"/>
    <x v="15"/>
    <n v="0"/>
  </r>
  <r>
    <s v="INCREMENTAL"/>
    <s v="Media"/>
    <m/>
    <m/>
    <m/>
    <m/>
    <x v="1"/>
    <x v="2"/>
    <s v="Brazil"/>
    <x v="15"/>
    <n v="0"/>
  </r>
  <r>
    <s v="INCREMENTAL"/>
    <s v="Media"/>
    <m/>
    <m/>
    <m/>
    <m/>
    <x v="1"/>
    <x v="3"/>
    <s v="Brazil"/>
    <x v="15"/>
    <n v="0"/>
  </r>
  <r>
    <s v="INCREMENTAL"/>
    <s v="Media"/>
    <m/>
    <m/>
    <m/>
    <m/>
    <x v="2"/>
    <x v="0"/>
    <s v="Brazil"/>
    <x v="15"/>
    <n v="0"/>
  </r>
  <r>
    <s v="INCREMENTAL"/>
    <s v="Media"/>
    <m/>
    <m/>
    <m/>
    <m/>
    <x v="2"/>
    <x v="1"/>
    <s v="Brazil"/>
    <x v="15"/>
    <n v="0"/>
  </r>
  <r>
    <s v="INCREMENTAL"/>
    <s v="Media"/>
    <m/>
    <m/>
    <m/>
    <m/>
    <x v="2"/>
    <x v="2"/>
    <s v="Brazil"/>
    <x v="15"/>
    <n v="0"/>
  </r>
  <r>
    <s v="INCREMENTAL"/>
    <s v="Media"/>
    <m/>
    <m/>
    <m/>
    <m/>
    <x v="2"/>
    <x v="3"/>
    <s v="Brazil"/>
    <x v="15"/>
    <n v="0"/>
  </r>
  <r>
    <s v="BASE"/>
    <s v="BaseLine"/>
    <m/>
    <m/>
    <m/>
    <m/>
    <x v="3"/>
    <x v="0"/>
    <s v="Brazil"/>
    <x v="15"/>
    <n v="0"/>
  </r>
  <r>
    <s v="BASE"/>
    <s v="BaseLine"/>
    <m/>
    <m/>
    <m/>
    <m/>
    <x v="3"/>
    <x v="1"/>
    <s v="Brazil"/>
    <x v="15"/>
    <n v="0"/>
  </r>
  <r>
    <s v="BASE"/>
    <s v="BaseLine"/>
    <m/>
    <m/>
    <m/>
    <m/>
    <x v="3"/>
    <x v="2"/>
    <s v="Brazil"/>
    <x v="15"/>
    <n v="0"/>
  </r>
  <r>
    <s v="BASE"/>
    <s v="BaseLine"/>
    <m/>
    <m/>
    <m/>
    <m/>
    <x v="3"/>
    <x v="3"/>
    <s v="Brazil"/>
    <x v="15"/>
    <n v="0"/>
  </r>
  <r>
    <s v="BASE"/>
    <s v="BaseLine"/>
    <m/>
    <m/>
    <m/>
    <m/>
    <x v="4"/>
    <x v="0"/>
    <s v="Brazil"/>
    <x v="15"/>
    <n v="0"/>
  </r>
  <r>
    <s v="BASE"/>
    <s v="BaseLine"/>
    <m/>
    <m/>
    <m/>
    <m/>
    <x v="4"/>
    <x v="1"/>
    <s v="Brazil"/>
    <x v="15"/>
    <n v="0"/>
  </r>
  <r>
    <s v="BASE"/>
    <s v="BaseLine"/>
    <m/>
    <m/>
    <m/>
    <m/>
    <x v="4"/>
    <x v="2"/>
    <s v="Brazil"/>
    <x v="15"/>
    <n v="0"/>
  </r>
  <r>
    <s v="BASE"/>
    <s v="BaseLine"/>
    <m/>
    <m/>
    <m/>
    <m/>
    <x v="4"/>
    <x v="3"/>
    <s v="Brazil"/>
    <x v="15"/>
    <n v="0"/>
  </r>
  <r>
    <s v="BASE"/>
    <s v="BaseLine"/>
    <m/>
    <m/>
    <m/>
    <m/>
    <x v="5"/>
    <x v="0"/>
    <s v="Brazil"/>
    <x v="15"/>
    <n v="0"/>
  </r>
  <r>
    <s v="BASE"/>
    <s v="BaseLine"/>
    <m/>
    <m/>
    <m/>
    <m/>
    <x v="5"/>
    <x v="1"/>
    <s v="Brazil"/>
    <x v="15"/>
    <n v="0"/>
  </r>
  <r>
    <s v="BASE"/>
    <s v="BaseLine"/>
    <m/>
    <m/>
    <m/>
    <m/>
    <x v="5"/>
    <x v="2"/>
    <s v="Brazil"/>
    <x v="15"/>
    <n v="0"/>
  </r>
  <r>
    <s v="BASE"/>
    <s v="BaseLine"/>
    <m/>
    <m/>
    <m/>
    <m/>
    <x v="5"/>
    <x v="3"/>
    <s v="Brazil"/>
    <x v="15"/>
    <n v="0"/>
  </r>
  <r>
    <s v="BASE"/>
    <s v="BaseLine"/>
    <m/>
    <m/>
    <m/>
    <m/>
    <x v="6"/>
    <x v="0"/>
    <s v="Brazil"/>
    <x v="15"/>
    <n v="0"/>
  </r>
  <r>
    <s v="BASE"/>
    <s v="BaseLine"/>
    <m/>
    <m/>
    <m/>
    <m/>
    <x v="6"/>
    <x v="1"/>
    <s v="Brazil"/>
    <x v="15"/>
    <n v="0"/>
  </r>
  <r>
    <s v="BASE"/>
    <s v="BaseLine"/>
    <m/>
    <m/>
    <m/>
    <m/>
    <x v="6"/>
    <x v="2"/>
    <s v="Brazil"/>
    <x v="15"/>
    <n v="0"/>
  </r>
  <r>
    <s v="BASE"/>
    <s v="BaseLine"/>
    <m/>
    <m/>
    <m/>
    <m/>
    <x v="6"/>
    <x v="3"/>
    <s v="Brazil"/>
    <x v="15"/>
    <n v="0"/>
  </r>
  <r>
    <s v="BASE"/>
    <s v="BaseLine"/>
    <m/>
    <m/>
    <m/>
    <m/>
    <x v="7"/>
    <x v="0"/>
    <s v="Brazil"/>
    <x v="15"/>
    <n v="0"/>
  </r>
  <r>
    <s v="BASE"/>
    <s v="BaseLine"/>
    <m/>
    <m/>
    <m/>
    <m/>
    <x v="7"/>
    <x v="1"/>
    <s v="Brazil"/>
    <x v="15"/>
    <n v="0"/>
  </r>
  <r>
    <s v="BASE"/>
    <s v="BaseLine"/>
    <m/>
    <m/>
    <m/>
    <m/>
    <x v="7"/>
    <x v="2"/>
    <s v="Brazil"/>
    <x v="15"/>
    <n v="0"/>
  </r>
  <r>
    <s v="BASE"/>
    <s v="BaseLine"/>
    <m/>
    <m/>
    <m/>
    <m/>
    <x v="7"/>
    <x v="3"/>
    <s v="Brazil"/>
    <x v="15"/>
    <n v="0"/>
  </r>
  <r>
    <s v="BASE"/>
    <s v="BaseLine"/>
    <m/>
    <m/>
    <m/>
    <m/>
    <x v="8"/>
    <x v="0"/>
    <s v="Brazil"/>
    <x v="15"/>
    <n v="193.75151675308399"/>
  </r>
  <r>
    <s v="BASE"/>
    <s v="BaseLine"/>
    <m/>
    <m/>
    <m/>
    <m/>
    <x v="8"/>
    <x v="1"/>
    <s v="Brazil"/>
    <x v="15"/>
    <n v="0"/>
  </r>
  <r>
    <s v="BASE"/>
    <s v="BaseLine"/>
    <m/>
    <m/>
    <m/>
    <m/>
    <x v="8"/>
    <x v="2"/>
    <s v="Brazil"/>
    <x v="15"/>
    <n v="0"/>
  </r>
  <r>
    <s v="BASE"/>
    <s v="BaseLine"/>
    <m/>
    <m/>
    <m/>
    <m/>
    <x v="8"/>
    <x v="3"/>
    <s v="Brazil"/>
    <x v="15"/>
    <n v="0"/>
  </r>
  <r>
    <s v="INCREMENTAL"/>
    <s v="Media"/>
    <m/>
    <m/>
    <m/>
    <m/>
    <x v="9"/>
    <x v="0"/>
    <s v="Brazil"/>
    <x v="15"/>
    <n v="0"/>
  </r>
  <r>
    <s v="INCREMENTAL"/>
    <s v="Media"/>
    <m/>
    <m/>
    <m/>
    <m/>
    <x v="9"/>
    <x v="1"/>
    <s v="Brazil"/>
    <x v="15"/>
    <n v="0"/>
  </r>
  <r>
    <s v="INCREMENTAL"/>
    <s v="Media"/>
    <m/>
    <m/>
    <m/>
    <m/>
    <x v="9"/>
    <x v="2"/>
    <s v="Brazil"/>
    <x v="15"/>
    <n v="0"/>
  </r>
  <r>
    <s v="INCREMENTAL"/>
    <s v="Media"/>
    <m/>
    <m/>
    <m/>
    <m/>
    <x v="9"/>
    <x v="3"/>
    <s v="Brazil"/>
    <x v="15"/>
    <n v="0"/>
  </r>
  <r>
    <s v="BASE"/>
    <s v="Price"/>
    <m/>
    <m/>
    <m/>
    <m/>
    <x v="10"/>
    <x v="0"/>
    <s v="Brazil"/>
    <x v="15"/>
    <n v="-971.43026418831096"/>
  </r>
  <r>
    <s v="BASE"/>
    <s v="Price"/>
    <m/>
    <m/>
    <m/>
    <m/>
    <x v="10"/>
    <x v="1"/>
    <s v="Brazil"/>
    <x v="15"/>
    <n v="0"/>
  </r>
  <r>
    <s v="BASE"/>
    <s v="Price"/>
    <m/>
    <m/>
    <m/>
    <m/>
    <x v="10"/>
    <x v="2"/>
    <s v="Brazil"/>
    <x v="15"/>
    <n v="0"/>
  </r>
  <r>
    <s v="BASE"/>
    <s v="Price"/>
    <m/>
    <m/>
    <m/>
    <m/>
    <x v="10"/>
    <x v="3"/>
    <s v="Brazil"/>
    <x v="15"/>
    <n v="0"/>
  </r>
  <r>
    <s v="BASE"/>
    <s v="Price"/>
    <m/>
    <m/>
    <m/>
    <m/>
    <x v="11"/>
    <x v="0"/>
    <s v="Brazil"/>
    <x v="15"/>
    <n v="0"/>
  </r>
  <r>
    <s v="BASE"/>
    <s v="Price"/>
    <m/>
    <m/>
    <m/>
    <m/>
    <x v="11"/>
    <x v="1"/>
    <s v="Brazil"/>
    <x v="15"/>
    <n v="0"/>
  </r>
  <r>
    <s v="BASE"/>
    <s v="Price"/>
    <m/>
    <m/>
    <m/>
    <m/>
    <x v="11"/>
    <x v="2"/>
    <s v="Brazil"/>
    <x v="15"/>
    <n v="0"/>
  </r>
  <r>
    <s v="BASE"/>
    <s v="Price"/>
    <m/>
    <m/>
    <m/>
    <m/>
    <x v="11"/>
    <x v="3"/>
    <s v="Brazil"/>
    <x v="15"/>
    <n v="0"/>
  </r>
  <r>
    <s v="BASE"/>
    <s v="BaseLine"/>
    <m/>
    <m/>
    <m/>
    <m/>
    <x v="12"/>
    <x v="0"/>
    <s v="Brazil"/>
    <x v="15"/>
    <n v="295.782818869523"/>
  </r>
  <r>
    <s v="BASE"/>
    <s v="BaseLine"/>
    <m/>
    <m/>
    <m/>
    <m/>
    <x v="12"/>
    <x v="1"/>
    <s v="Brazil"/>
    <x v="15"/>
    <n v="533.22479121948197"/>
  </r>
  <r>
    <s v="BASE"/>
    <s v="BaseLine"/>
    <m/>
    <m/>
    <m/>
    <m/>
    <x v="12"/>
    <x v="2"/>
    <s v="Brazil"/>
    <x v="15"/>
    <n v="653.70646618506805"/>
  </r>
  <r>
    <s v="BASE"/>
    <s v="BaseLine"/>
    <m/>
    <m/>
    <m/>
    <m/>
    <x v="12"/>
    <x v="3"/>
    <s v="Brazil"/>
    <x v="15"/>
    <n v="17.314130333258898"/>
  </r>
  <r>
    <s v="INCREMENTAL"/>
    <s v="Media"/>
    <m/>
    <m/>
    <m/>
    <m/>
    <x v="13"/>
    <x v="0"/>
    <s v="Brazil"/>
    <x v="15"/>
    <n v="209.91165851343001"/>
  </r>
  <r>
    <s v="INCREMENTAL"/>
    <s v="Media"/>
    <m/>
    <m/>
    <m/>
    <m/>
    <x v="13"/>
    <x v="1"/>
    <s v="Brazil"/>
    <x v="15"/>
    <n v="260.03852192553001"/>
  </r>
  <r>
    <s v="INCREMENTAL"/>
    <s v="Media"/>
    <m/>
    <m/>
    <m/>
    <m/>
    <x v="13"/>
    <x v="2"/>
    <s v="Brazil"/>
    <x v="15"/>
    <n v="231.131923445219"/>
  </r>
  <r>
    <s v="INCREMENTAL"/>
    <s v="Media"/>
    <m/>
    <m/>
    <m/>
    <m/>
    <x v="13"/>
    <x v="3"/>
    <s v="Brazil"/>
    <x v="15"/>
    <n v="0"/>
  </r>
  <r>
    <s v="INCREMENTAL"/>
    <s v="Media"/>
    <m/>
    <m/>
    <m/>
    <m/>
    <x v="14"/>
    <x v="0"/>
    <s v="Brazil"/>
    <x v="15"/>
    <n v="0"/>
  </r>
  <r>
    <s v="INCREMENTAL"/>
    <s v="Media"/>
    <m/>
    <m/>
    <m/>
    <m/>
    <x v="14"/>
    <x v="1"/>
    <s v="Brazil"/>
    <x v="15"/>
    <n v="0"/>
  </r>
  <r>
    <s v="INCREMENTAL"/>
    <s v="Media"/>
    <m/>
    <m/>
    <m/>
    <m/>
    <x v="14"/>
    <x v="2"/>
    <s v="Brazil"/>
    <x v="15"/>
    <n v="0"/>
  </r>
  <r>
    <s v="INCREMENTAL"/>
    <s v="Media"/>
    <m/>
    <m/>
    <m/>
    <m/>
    <x v="14"/>
    <x v="3"/>
    <s v="Brazil"/>
    <x v="15"/>
    <n v="0"/>
  </r>
  <r>
    <s v="INCREMENTAL"/>
    <s v="Media"/>
    <m/>
    <m/>
    <m/>
    <m/>
    <x v="15"/>
    <x v="0"/>
    <s v="Brazil"/>
    <x v="15"/>
    <n v="15.202014851784201"/>
  </r>
  <r>
    <s v="INCREMENTAL"/>
    <s v="Media"/>
    <m/>
    <m/>
    <m/>
    <m/>
    <x v="15"/>
    <x v="1"/>
    <s v="Brazil"/>
    <x v="15"/>
    <n v="14.068000175748701"/>
  </r>
  <r>
    <s v="INCREMENTAL"/>
    <s v="Media"/>
    <m/>
    <m/>
    <m/>
    <m/>
    <x v="15"/>
    <x v="2"/>
    <s v="Brazil"/>
    <x v="15"/>
    <n v="9.5969529542423899"/>
  </r>
  <r>
    <s v="INCREMENTAL"/>
    <s v="Media"/>
    <m/>
    <m/>
    <m/>
    <m/>
    <x v="15"/>
    <x v="3"/>
    <s v="Brazil"/>
    <x v="15"/>
    <n v="0"/>
  </r>
  <r>
    <s v="INCREMENTAL"/>
    <s v="Media"/>
    <m/>
    <m/>
    <m/>
    <m/>
    <x v="16"/>
    <x v="0"/>
    <s v="Brazil"/>
    <x v="15"/>
    <n v="0"/>
  </r>
  <r>
    <s v="INCREMENTAL"/>
    <s v="Media"/>
    <m/>
    <m/>
    <m/>
    <m/>
    <x v="16"/>
    <x v="1"/>
    <s v="Brazil"/>
    <x v="15"/>
    <n v="0"/>
  </r>
  <r>
    <s v="INCREMENTAL"/>
    <s v="Media"/>
    <m/>
    <m/>
    <m/>
    <m/>
    <x v="16"/>
    <x v="2"/>
    <s v="Brazil"/>
    <x v="15"/>
    <n v="0"/>
  </r>
  <r>
    <s v="INCREMENTAL"/>
    <s v="Media"/>
    <m/>
    <m/>
    <m/>
    <m/>
    <x v="16"/>
    <x v="3"/>
    <s v="Brazil"/>
    <x v="15"/>
    <n v="0"/>
  </r>
  <r>
    <s v="INCREMENTAL"/>
    <s v="Media"/>
    <m/>
    <m/>
    <m/>
    <m/>
    <x v="17"/>
    <x v="0"/>
    <s v="Brazil"/>
    <x v="15"/>
    <n v="96.831032127518299"/>
  </r>
  <r>
    <s v="INCREMENTAL"/>
    <s v="Media"/>
    <m/>
    <m/>
    <m/>
    <m/>
    <x v="17"/>
    <x v="1"/>
    <s v="Brazil"/>
    <x v="15"/>
    <n v="59.372960575058499"/>
  </r>
  <r>
    <s v="INCREMENTAL"/>
    <s v="Media"/>
    <m/>
    <m/>
    <m/>
    <m/>
    <x v="17"/>
    <x v="2"/>
    <s v="Brazil"/>
    <x v="15"/>
    <n v="59.589999026643298"/>
  </r>
  <r>
    <s v="INCREMENTAL"/>
    <s v="Media"/>
    <m/>
    <m/>
    <m/>
    <m/>
    <x v="17"/>
    <x v="3"/>
    <s v="Brazil"/>
    <x v="15"/>
    <n v="0"/>
  </r>
  <r>
    <s v="INCREMENTAL"/>
    <s v="Media"/>
    <m/>
    <m/>
    <m/>
    <m/>
    <x v="18"/>
    <x v="0"/>
    <s v="Brazil"/>
    <x v="15"/>
    <n v="0"/>
  </r>
  <r>
    <s v="INCREMENTAL"/>
    <s v="Media"/>
    <m/>
    <m/>
    <m/>
    <m/>
    <x v="18"/>
    <x v="1"/>
    <s v="Brazil"/>
    <x v="15"/>
    <n v="0"/>
  </r>
  <r>
    <s v="INCREMENTAL"/>
    <s v="Media"/>
    <m/>
    <m/>
    <m/>
    <m/>
    <x v="18"/>
    <x v="2"/>
    <s v="Brazil"/>
    <x v="15"/>
    <n v="0"/>
  </r>
  <r>
    <s v="INCREMENTAL"/>
    <s v="Media"/>
    <m/>
    <m/>
    <m/>
    <m/>
    <x v="18"/>
    <x v="3"/>
    <s v="Brazil"/>
    <x v="15"/>
    <n v="0"/>
  </r>
  <r>
    <s v="INCREMENTAL"/>
    <s v="Media"/>
    <m/>
    <m/>
    <m/>
    <m/>
    <x v="19"/>
    <x v="0"/>
    <s v="Brazil"/>
    <x v="15"/>
    <n v="72.612109440776905"/>
  </r>
  <r>
    <s v="INCREMENTAL"/>
    <s v="Media"/>
    <m/>
    <m/>
    <m/>
    <m/>
    <x v="19"/>
    <x v="1"/>
    <s v="Brazil"/>
    <x v="15"/>
    <n v="82.568965567671498"/>
  </r>
  <r>
    <s v="INCREMENTAL"/>
    <s v="Media"/>
    <m/>
    <m/>
    <m/>
    <m/>
    <x v="19"/>
    <x v="2"/>
    <s v="Brazil"/>
    <x v="15"/>
    <n v="77.861090644381306"/>
  </r>
  <r>
    <s v="INCREMENTAL"/>
    <s v="Media"/>
    <m/>
    <m/>
    <m/>
    <m/>
    <x v="19"/>
    <x v="3"/>
    <s v="Brazil"/>
    <x v="15"/>
    <n v="0"/>
  </r>
  <r>
    <s v="INCREMENTAL"/>
    <s v="Media"/>
    <m/>
    <m/>
    <m/>
    <m/>
    <x v="20"/>
    <x v="0"/>
    <s v="Brazil"/>
    <x v="15"/>
    <n v="0"/>
  </r>
  <r>
    <s v="INCREMENTAL"/>
    <s v="Media"/>
    <m/>
    <m/>
    <m/>
    <m/>
    <x v="20"/>
    <x v="1"/>
    <s v="Brazil"/>
    <x v="15"/>
    <n v="0"/>
  </r>
  <r>
    <s v="INCREMENTAL"/>
    <s v="Media"/>
    <m/>
    <m/>
    <m/>
    <m/>
    <x v="20"/>
    <x v="2"/>
    <s v="Brazil"/>
    <x v="15"/>
    <n v="0"/>
  </r>
  <r>
    <s v="INCREMENTAL"/>
    <s v="Media"/>
    <m/>
    <m/>
    <m/>
    <m/>
    <x v="20"/>
    <x v="3"/>
    <s v="Brazil"/>
    <x v="15"/>
    <n v="0"/>
  </r>
  <r>
    <s v="INCREMENTAL"/>
    <s v="Media"/>
    <m/>
    <m/>
    <m/>
    <m/>
    <x v="21"/>
    <x v="0"/>
    <s v="Brazil"/>
    <x v="15"/>
    <n v="5.67919781587252"/>
  </r>
  <r>
    <s v="INCREMENTAL"/>
    <s v="Media"/>
    <m/>
    <m/>
    <m/>
    <m/>
    <x v="21"/>
    <x v="1"/>
    <s v="Brazil"/>
    <x v="15"/>
    <n v="5.5466133169224099"/>
  </r>
  <r>
    <s v="INCREMENTAL"/>
    <s v="Media"/>
    <m/>
    <m/>
    <m/>
    <m/>
    <x v="21"/>
    <x v="2"/>
    <s v="Brazil"/>
    <x v="15"/>
    <n v="5.2615827927134404"/>
  </r>
  <r>
    <s v="INCREMENTAL"/>
    <s v="Media"/>
    <m/>
    <m/>
    <m/>
    <m/>
    <x v="21"/>
    <x v="3"/>
    <s v="Brazil"/>
    <x v="15"/>
    <n v="0"/>
  </r>
  <r>
    <s v="INCREMENTAL"/>
    <s v="Media"/>
    <m/>
    <m/>
    <m/>
    <m/>
    <x v="22"/>
    <x v="0"/>
    <s v="Brazil"/>
    <x v="15"/>
    <n v="0"/>
  </r>
  <r>
    <s v="INCREMENTAL"/>
    <s v="Media"/>
    <m/>
    <m/>
    <m/>
    <m/>
    <x v="22"/>
    <x v="1"/>
    <s v="Brazil"/>
    <x v="15"/>
    <n v="0"/>
  </r>
  <r>
    <s v="INCREMENTAL"/>
    <s v="Media"/>
    <m/>
    <m/>
    <m/>
    <m/>
    <x v="22"/>
    <x v="2"/>
    <s v="Brazil"/>
    <x v="15"/>
    <n v="0"/>
  </r>
  <r>
    <s v="INCREMENTAL"/>
    <s v="Media"/>
    <m/>
    <m/>
    <m/>
    <m/>
    <x v="22"/>
    <x v="3"/>
    <s v="Brazil"/>
    <x v="15"/>
    <n v="0"/>
  </r>
  <r>
    <s v="INCREMENTAL"/>
    <s v="Media"/>
    <m/>
    <m/>
    <m/>
    <m/>
    <x v="23"/>
    <x v="0"/>
    <s v="Brazil"/>
    <x v="15"/>
    <n v="0"/>
  </r>
  <r>
    <s v="INCREMENTAL"/>
    <s v="Media"/>
    <m/>
    <m/>
    <m/>
    <m/>
    <x v="23"/>
    <x v="1"/>
    <s v="Brazil"/>
    <x v="15"/>
    <n v="0"/>
  </r>
  <r>
    <s v="INCREMENTAL"/>
    <s v="Media"/>
    <m/>
    <m/>
    <m/>
    <m/>
    <x v="23"/>
    <x v="2"/>
    <s v="Brazil"/>
    <x v="15"/>
    <n v="0"/>
  </r>
  <r>
    <s v="INCREMENTAL"/>
    <s v="Media"/>
    <m/>
    <m/>
    <m/>
    <m/>
    <x v="23"/>
    <x v="3"/>
    <s v="Brazil"/>
    <x v="15"/>
    <n v="0"/>
  </r>
  <r>
    <s v="INCREMENTAL"/>
    <s v="Media"/>
    <m/>
    <m/>
    <m/>
    <m/>
    <x v="24"/>
    <x v="0"/>
    <s v="Brazil"/>
    <x v="15"/>
    <n v="0"/>
  </r>
  <r>
    <s v="INCREMENTAL"/>
    <s v="Media"/>
    <m/>
    <m/>
    <m/>
    <m/>
    <x v="24"/>
    <x v="1"/>
    <s v="Brazil"/>
    <x v="15"/>
    <n v="0"/>
  </r>
  <r>
    <s v="INCREMENTAL"/>
    <s v="Media"/>
    <m/>
    <m/>
    <m/>
    <m/>
    <x v="24"/>
    <x v="2"/>
    <s v="Brazil"/>
    <x v="15"/>
    <n v="0"/>
  </r>
  <r>
    <s v="INCREMENTAL"/>
    <s v="Media"/>
    <m/>
    <m/>
    <m/>
    <m/>
    <x v="24"/>
    <x v="3"/>
    <s v="Brazil"/>
    <x v="15"/>
    <n v="0"/>
  </r>
  <r>
    <s v="BASE"/>
    <s v="BaseLine"/>
    <m/>
    <m/>
    <m/>
    <m/>
    <x v="25"/>
    <x v="0"/>
    <s v="Brazil"/>
    <x v="15"/>
    <n v="0"/>
  </r>
  <r>
    <s v="BASE"/>
    <s v="BaseLine"/>
    <m/>
    <m/>
    <m/>
    <m/>
    <x v="25"/>
    <x v="1"/>
    <s v="Brazil"/>
    <x v="15"/>
    <n v="263.32695714004802"/>
  </r>
  <r>
    <s v="BASE"/>
    <s v="BaseLine"/>
    <m/>
    <m/>
    <m/>
    <m/>
    <x v="25"/>
    <x v="2"/>
    <s v="Brazil"/>
    <x v="15"/>
    <n v="0"/>
  </r>
  <r>
    <s v="BASE"/>
    <s v="BaseLine"/>
    <m/>
    <m/>
    <m/>
    <m/>
    <x v="25"/>
    <x v="3"/>
    <s v="Brazil"/>
    <x v="15"/>
    <n v="0"/>
  </r>
  <r>
    <s v="BASE"/>
    <s v="BaseLine"/>
    <m/>
    <m/>
    <m/>
    <m/>
    <x v="26"/>
    <x v="0"/>
    <s v="Brazil"/>
    <x v="15"/>
    <n v="0"/>
  </r>
  <r>
    <s v="BASE"/>
    <s v="BaseLine"/>
    <m/>
    <m/>
    <m/>
    <m/>
    <x v="26"/>
    <x v="1"/>
    <s v="Brazil"/>
    <x v="15"/>
    <n v="0"/>
  </r>
  <r>
    <s v="BASE"/>
    <s v="BaseLine"/>
    <m/>
    <m/>
    <m/>
    <m/>
    <x v="26"/>
    <x v="2"/>
    <s v="Brazil"/>
    <x v="15"/>
    <n v="0"/>
  </r>
  <r>
    <s v="BASE"/>
    <s v="BaseLine"/>
    <m/>
    <m/>
    <m/>
    <m/>
    <x v="26"/>
    <x v="3"/>
    <s v="Brazil"/>
    <x v="15"/>
    <n v="0"/>
  </r>
  <r>
    <s v="INCREMENTAL"/>
    <s v="Media"/>
    <m/>
    <m/>
    <m/>
    <m/>
    <x v="27"/>
    <x v="0"/>
    <s v="Brazil"/>
    <x v="15"/>
    <n v="0"/>
  </r>
  <r>
    <s v="INCREMENTAL"/>
    <s v="Media"/>
    <m/>
    <m/>
    <m/>
    <m/>
    <x v="27"/>
    <x v="1"/>
    <s v="Brazil"/>
    <x v="15"/>
    <n v="0"/>
  </r>
  <r>
    <s v="INCREMENTAL"/>
    <s v="Media"/>
    <m/>
    <m/>
    <m/>
    <m/>
    <x v="27"/>
    <x v="2"/>
    <s v="Brazil"/>
    <x v="15"/>
    <n v="0"/>
  </r>
  <r>
    <s v="INCREMENTAL"/>
    <s v="Media"/>
    <m/>
    <m/>
    <m/>
    <m/>
    <x v="27"/>
    <x v="3"/>
    <s v="Brazil"/>
    <x v="15"/>
    <n v="0"/>
  </r>
  <r>
    <s v="INCREMENTAL"/>
    <s v="Media"/>
    <m/>
    <m/>
    <m/>
    <m/>
    <x v="28"/>
    <x v="0"/>
    <s v="Brazil"/>
    <x v="15"/>
    <n v="0"/>
  </r>
  <r>
    <s v="INCREMENTAL"/>
    <s v="Media"/>
    <m/>
    <m/>
    <m/>
    <m/>
    <x v="28"/>
    <x v="1"/>
    <s v="Brazil"/>
    <x v="15"/>
    <n v="0"/>
  </r>
  <r>
    <s v="INCREMENTAL"/>
    <s v="Media"/>
    <m/>
    <m/>
    <m/>
    <m/>
    <x v="28"/>
    <x v="2"/>
    <s v="Brazil"/>
    <x v="15"/>
    <n v="0"/>
  </r>
  <r>
    <s v="INCREMENTAL"/>
    <s v="Media"/>
    <m/>
    <m/>
    <m/>
    <m/>
    <x v="28"/>
    <x v="3"/>
    <s v="Brazil"/>
    <x v="15"/>
    <n v="0"/>
  </r>
  <r>
    <s v="BASE"/>
    <s v="BaseLine"/>
    <m/>
    <m/>
    <m/>
    <m/>
    <x v="29"/>
    <x v="0"/>
    <s v="Brazil"/>
    <x v="15"/>
    <n v="0"/>
  </r>
  <r>
    <s v="BASE"/>
    <s v="BaseLine"/>
    <m/>
    <m/>
    <m/>
    <m/>
    <x v="29"/>
    <x v="1"/>
    <s v="Brazil"/>
    <x v="15"/>
    <n v="485.02421079001601"/>
  </r>
  <r>
    <s v="BASE"/>
    <s v="BaseLine"/>
    <m/>
    <m/>
    <m/>
    <m/>
    <x v="29"/>
    <x v="2"/>
    <s v="Brazil"/>
    <x v="15"/>
    <n v="0"/>
  </r>
  <r>
    <s v="BASE"/>
    <s v="BaseLine"/>
    <m/>
    <m/>
    <m/>
    <m/>
    <x v="29"/>
    <x v="3"/>
    <s v="Brazil"/>
    <x v="15"/>
    <n v="0"/>
  </r>
  <r>
    <s v="BASE"/>
    <s v="BaseLine"/>
    <m/>
    <m/>
    <m/>
    <m/>
    <x v="30"/>
    <x v="0"/>
    <s v="Brazil"/>
    <x v="15"/>
    <n v="0"/>
  </r>
  <r>
    <s v="BASE"/>
    <s v="BaseLine"/>
    <m/>
    <m/>
    <m/>
    <m/>
    <x v="30"/>
    <x v="1"/>
    <s v="Brazil"/>
    <x v="15"/>
    <n v="694.21397244009802"/>
  </r>
  <r>
    <s v="BASE"/>
    <s v="BaseLine"/>
    <m/>
    <m/>
    <m/>
    <m/>
    <x v="30"/>
    <x v="2"/>
    <s v="Brazil"/>
    <x v="15"/>
    <n v="0"/>
  </r>
  <r>
    <s v="BASE"/>
    <s v="BaseLine"/>
    <m/>
    <m/>
    <m/>
    <m/>
    <x v="30"/>
    <x v="3"/>
    <s v="Brazil"/>
    <x v="15"/>
    <n v="0"/>
  </r>
  <r>
    <s v="INCREMENTAL"/>
    <s v="Media"/>
    <m/>
    <m/>
    <m/>
    <m/>
    <x v="31"/>
    <x v="0"/>
    <s v="Brazil"/>
    <x v="15"/>
    <n v="0"/>
  </r>
  <r>
    <s v="INCREMENTAL"/>
    <s v="Media"/>
    <m/>
    <m/>
    <m/>
    <m/>
    <x v="31"/>
    <x v="1"/>
    <s v="Brazil"/>
    <x v="15"/>
    <n v="0"/>
  </r>
  <r>
    <s v="INCREMENTAL"/>
    <s v="Media"/>
    <m/>
    <m/>
    <m/>
    <m/>
    <x v="31"/>
    <x v="2"/>
    <s v="Brazil"/>
    <x v="15"/>
    <n v="0"/>
  </r>
  <r>
    <s v="INCREMENTAL"/>
    <s v="Media"/>
    <m/>
    <m/>
    <m/>
    <m/>
    <x v="31"/>
    <x v="3"/>
    <s v="Brazil"/>
    <x v="15"/>
    <n v="0"/>
  </r>
  <r>
    <m/>
    <m/>
    <m/>
    <m/>
    <m/>
    <m/>
    <x v="32"/>
    <x v="0"/>
    <s v="Brazil"/>
    <x v="15"/>
    <n v="1288.8368238743701"/>
  </r>
  <r>
    <m/>
    <m/>
    <m/>
    <m/>
    <m/>
    <m/>
    <x v="32"/>
    <x v="1"/>
    <s v="Brazil"/>
    <x v="15"/>
    <n v="943.82215052234096"/>
  </r>
  <r>
    <m/>
    <m/>
    <m/>
    <m/>
    <m/>
    <m/>
    <x v="32"/>
    <x v="2"/>
    <s v="Brazil"/>
    <x v="15"/>
    <n v="1761.1350863528301"/>
  </r>
  <r>
    <m/>
    <m/>
    <m/>
    <m/>
    <m/>
    <m/>
    <x v="32"/>
    <x v="3"/>
    <s v="Brazil"/>
    <x v="15"/>
    <n v="932.29799996955103"/>
  </r>
  <r>
    <s v="BASE"/>
    <s v="BaseLine"/>
    <m/>
    <m/>
    <m/>
    <m/>
    <x v="33"/>
    <x v="0"/>
    <s v="Brazil"/>
    <x v="15"/>
    <n v="-364.57475986941"/>
  </r>
  <r>
    <s v="BASE"/>
    <s v="BaseLine"/>
    <m/>
    <m/>
    <m/>
    <m/>
    <x v="33"/>
    <x v="1"/>
    <s v="Brazil"/>
    <x v="15"/>
    <n v="-992.41928075227702"/>
  </r>
  <r>
    <s v="BASE"/>
    <s v="BaseLine"/>
    <m/>
    <m/>
    <m/>
    <m/>
    <x v="33"/>
    <x v="2"/>
    <s v="Brazil"/>
    <x v="15"/>
    <n v="-495.45711044858302"/>
  </r>
  <r>
    <s v="BASE"/>
    <s v="BaseLine"/>
    <m/>
    <m/>
    <m/>
    <m/>
    <x v="33"/>
    <x v="3"/>
    <s v="Brazil"/>
    <x v="15"/>
    <n v="-309.45656899233802"/>
  </r>
  <r>
    <s v="BASE"/>
    <s v="BaseLine"/>
    <m/>
    <m/>
    <m/>
    <m/>
    <x v="34"/>
    <x v="0"/>
    <s v="Brazil"/>
    <x v="15"/>
    <n v="0"/>
  </r>
  <r>
    <s v="BASE"/>
    <s v="BaseLine"/>
    <m/>
    <m/>
    <m/>
    <m/>
    <x v="34"/>
    <x v="1"/>
    <s v="Brazil"/>
    <x v="15"/>
    <n v="0"/>
  </r>
  <r>
    <s v="BASE"/>
    <s v="BaseLine"/>
    <m/>
    <m/>
    <m/>
    <m/>
    <x v="34"/>
    <x v="2"/>
    <s v="Brazil"/>
    <x v="15"/>
    <n v="0"/>
  </r>
  <r>
    <s v="BASE"/>
    <s v="BaseLine"/>
    <m/>
    <m/>
    <m/>
    <m/>
    <x v="34"/>
    <x v="3"/>
    <s v="Brazil"/>
    <x v="15"/>
    <n v="0"/>
  </r>
  <r>
    <s v="BASE"/>
    <s v="BaseLine"/>
    <s v="NY"/>
    <m/>
    <m/>
    <m/>
    <x v="35"/>
    <x v="0"/>
    <s v="Brazil"/>
    <x v="15"/>
    <n v="0"/>
  </r>
  <r>
    <s v="BASE"/>
    <s v="BaseLine"/>
    <s v="NY"/>
    <m/>
    <m/>
    <m/>
    <x v="35"/>
    <x v="1"/>
    <s v="Brazil"/>
    <x v="15"/>
    <n v="0"/>
  </r>
  <r>
    <s v="BASE"/>
    <s v="BaseLine"/>
    <s v="NY"/>
    <m/>
    <m/>
    <m/>
    <x v="35"/>
    <x v="2"/>
    <s v="Brazil"/>
    <x v="15"/>
    <n v="0"/>
  </r>
  <r>
    <s v="BASE"/>
    <s v="BaseLine"/>
    <s v="NY"/>
    <m/>
    <m/>
    <m/>
    <x v="35"/>
    <x v="3"/>
    <s v="Brazil"/>
    <x v="15"/>
    <n v="0"/>
  </r>
  <r>
    <s v="BASE"/>
    <s v="BaseLine"/>
    <s v="PL_Dummy"/>
    <m/>
    <m/>
    <m/>
    <x v="36"/>
    <x v="0"/>
    <s v="Brazil"/>
    <x v="15"/>
    <n v="0"/>
  </r>
  <r>
    <s v="BASE"/>
    <s v="BaseLine"/>
    <s v="PL_Dummy"/>
    <m/>
    <m/>
    <m/>
    <x v="36"/>
    <x v="1"/>
    <s v="Brazil"/>
    <x v="15"/>
    <n v="0"/>
  </r>
  <r>
    <s v="BASE"/>
    <s v="BaseLine"/>
    <s v="PL_Dummy"/>
    <m/>
    <m/>
    <m/>
    <x v="36"/>
    <x v="2"/>
    <s v="Brazil"/>
    <x v="15"/>
    <n v="0"/>
  </r>
  <r>
    <s v="BASE"/>
    <s v="BaseLine"/>
    <s v="PL_Dummy"/>
    <m/>
    <m/>
    <m/>
    <x v="36"/>
    <x v="3"/>
    <s v="Brazil"/>
    <x v="15"/>
    <n v="0"/>
  </r>
  <r>
    <s v="BASE"/>
    <s v="BaseLine"/>
    <s v="PL_Dummy"/>
    <m/>
    <m/>
    <m/>
    <x v="37"/>
    <x v="0"/>
    <s v="Brazil"/>
    <x v="15"/>
    <n v="0"/>
  </r>
  <r>
    <s v="BASE"/>
    <s v="BaseLine"/>
    <s v="PL_Dummy"/>
    <m/>
    <m/>
    <m/>
    <x v="37"/>
    <x v="1"/>
    <s v="Brazil"/>
    <x v="15"/>
    <n v="0"/>
  </r>
  <r>
    <s v="BASE"/>
    <s v="BaseLine"/>
    <s v="PL_Dummy"/>
    <m/>
    <m/>
    <m/>
    <x v="37"/>
    <x v="2"/>
    <s v="Brazil"/>
    <x v="15"/>
    <n v="0"/>
  </r>
  <r>
    <s v="BASE"/>
    <s v="BaseLine"/>
    <s v="PL_Dummy"/>
    <m/>
    <m/>
    <m/>
    <x v="37"/>
    <x v="3"/>
    <s v="Brazil"/>
    <x v="15"/>
    <n v="0"/>
  </r>
  <r>
    <s v="BASE"/>
    <s v="BaseLine"/>
    <m/>
    <m/>
    <m/>
    <m/>
    <x v="38"/>
    <x v="0"/>
    <s v="Brazil"/>
    <x v="15"/>
    <n v="0"/>
  </r>
  <r>
    <s v="BASE"/>
    <s v="BaseLine"/>
    <m/>
    <m/>
    <m/>
    <m/>
    <x v="38"/>
    <x v="1"/>
    <s v="Brazil"/>
    <x v="15"/>
    <n v="0"/>
  </r>
  <r>
    <s v="BASE"/>
    <s v="BaseLine"/>
    <m/>
    <m/>
    <m/>
    <m/>
    <x v="38"/>
    <x v="2"/>
    <s v="Brazil"/>
    <x v="15"/>
    <n v="0"/>
  </r>
  <r>
    <s v="BASE"/>
    <s v="BaseLine"/>
    <m/>
    <m/>
    <m/>
    <m/>
    <x v="38"/>
    <x v="3"/>
    <s v="Brazil"/>
    <x v="15"/>
    <n v="0"/>
  </r>
  <r>
    <s v="BASE"/>
    <s v="BaseLine"/>
    <m/>
    <m/>
    <m/>
    <m/>
    <x v="39"/>
    <x v="0"/>
    <s v="Brazil"/>
    <x v="15"/>
    <n v="0"/>
  </r>
  <r>
    <s v="BASE"/>
    <s v="BaseLine"/>
    <m/>
    <m/>
    <m/>
    <m/>
    <x v="39"/>
    <x v="1"/>
    <s v="Brazil"/>
    <x v="15"/>
    <n v="0"/>
  </r>
  <r>
    <s v="BASE"/>
    <s v="BaseLine"/>
    <m/>
    <m/>
    <m/>
    <m/>
    <x v="39"/>
    <x v="2"/>
    <s v="Brazil"/>
    <x v="15"/>
    <n v="0"/>
  </r>
  <r>
    <s v="BASE"/>
    <s v="BaseLine"/>
    <m/>
    <m/>
    <m/>
    <m/>
    <x v="39"/>
    <x v="3"/>
    <s v="Brazil"/>
    <x v="15"/>
    <n v="0"/>
  </r>
  <r>
    <s v="BASE"/>
    <s v="BaseLine"/>
    <s v="PL_Dummy"/>
    <m/>
    <m/>
    <m/>
    <x v="40"/>
    <x v="0"/>
    <s v="Brazil"/>
    <x v="15"/>
    <n v="0"/>
  </r>
  <r>
    <s v="BASE"/>
    <s v="BaseLine"/>
    <s v="PL_Dummy"/>
    <m/>
    <m/>
    <m/>
    <x v="40"/>
    <x v="1"/>
    <s v="Brazil"/>
    <x v="15"/>
    <n v="0"/>
  </r>
  <r>
    <s v="BASE"/>
    <s v="BaseLine"/>
    <s v="PL_Dummy"/>
    <m/>
    <m/>
    <m/>
    <x v="40"/>
    <x v="2"/>
    <s v="Brazil"/>
    <x v="15"/>
    <n v="0"/>
  </r>
  <r>
    <s v="BASE"/>
    <s v="BaseLine"/>
    <s v="PL_Dummy"/>
    <m/>
    <m/>
    <m/>
    <x v="40"/>
    <x v="3"/>
    <s v="Brazil"/>
    <x v="15"/>
    <n v="0"/>
  </r>
  <r>
    <s v="BASE"/>
    <s v="BaseLine"/>
    <m/>
    <m/>
    <m/>
    <m/>
    <x v="41"/>
    <x v="0"/>
    <s v="Brazil"/>
    <x v="15"/>
    <n v="0"/>
  </r>
  <r>
    <s v="BASE"/>
    <s v="BaseLine"/>
    <m/>
    <m/>
    <m/>
    <m/>
    <x v="41"/>
    <x v="1"/>
    <s v="Brazil"/>
    <x v="15"/>
    <n v="0"/>
  </r>
  <r>
    <s v="BASE"/>
    <s v="BaseLine"/>
    <m/>
    <m/>
    <m/>
    <m/>
    <x v="41"/>
    <x v="2"/>
    <s v="Brazil"/>
    <x v="15"/>
    <n v="2871.2640451045199"/>
  </r>
  <r>
    <s v="BASE"/>
    <s v="BaseLine"/>
    <m/>
    <m/>
    <m/>
    <m/>
    <x v="41"/>
    <x v="3"/>
    <s v="Brazil"/>
    <x v="15"/>
    <n v="0"/>
  </r>
  <r>
    <s v="BASE"/>
    <s v="BaseLine"/>
    <m/>
    <m/>
    <m/>
    <m/>
    <x v="42"/>
    <x v="0"/>
    <s v="Brazil"/>
    <x v="15"/>
    <n v="0"/>
  </r>
  <r>
    <s v="BASE"/>
    <s v="BaseLine"/>
    <m/>
    <m/>
    <m/>
    <m/>
    <x v="42"/>
    <x v="1"/>
    <s v="Brazil"/>
    <x v="15"/>
    <n v="0"/>
  </r>
  <r>
    <s v="BASE"/>
    <s v="BaseLine"/>
    <m/>
    <m/>
    <m/>
    <m/>
    <x v="42"/>
    <x v="2"/>
    <s v="Brazil"/>
    <x v="15"/>
    <n v="3151.6545994984899"/>
  </r>
  <r>
    <s v="BASE"/>
    <s v="BaseLine"/>
    <m/>
    <m/>
    <m/>
    <m/>
    <x v="42"/>
    <x v="3"/>
    <s v="Brazil"/>
    <x v="15"/>
    <n v="0"/>
  </r>
  <r>
    <s v="BASE"/>
    <s v="BaseLine"/>
    <m/>
    <m/>
    <m/>
    <m/>
    <x v="43"/>
    <x v="0"/>
    <s v="Brazil"/>
    <x v="15"/>
    <n v="0"/>
  </r>
  <r>
    <s v="BASE"/>
    <s v="BaseLine"/>
    <m/>
    <m/>
    <m/>
    <m/>
    <x v="43"/>
    <x v="1"/>
    <s v="Brazil"/>
    <x v="15"/>
    <n v="0"/>
  </r>
  <r>
    <s v="BASE"/>
    <s v="BaseLine"/>
    <m/>
    <m/>
    <m/>
    <m/>
    <x v="43"/>
    <x v="2"/>
    <s v="Brazil"/>
    <x v="15"/>
    <n v="0"/>
  </r>
  <r>
    <s v="BASE"/>
    <s v="BaseLine"/>
    <m/>
    <m/>
    <m/>
    <m/>
    <x v="43"/>
    <x v="3"/>
    <s v="Brazil"/>
    <x v="15"/>
    <n v="0"/>
  </r>
  <r>
    <s v="INCREMENTAL"/>
    <s v="Media"/>
    <m/>
    <m/>
    <m/>
    <m/>
    <x v="44"/>
    <x v="0"/>
    <s v="Brazil"/>
    <x v="15"/>
    <n v="0"/>
  </r>
  <r>
    <s v="INCREMENTAL"/>
    <s v="Media"/>
    <m/>
    <m/>
    <m/>
    <m/>
    <x v="44"/>
    <x v="1"/>
    <s v="Brazil"/>
    <x v="15"/>
    <n v="0"/>
  </r>
  <r>
    <s v="INCREMENTAL"/>
    <s v="Media"/>
    <m/>
    <m/>
    <m/>
    <m/>
    <x v="44"/>
    <x v="2"/>
    <s v="Brazil"/>
    <x v="15"/>
    <n v="0"/>
  </r>
  <r>
    <s v="INCREMENTAL"/>
    <s v="Media"/>
    <m/>
    <m/>
    <m/>
    <m/>
    <x v="44"/>
    <x v="3"/>
    <s v="Brazil"/>
    <x v="15"/>
    <n v="0"/>
  </r>
  <r>
    <s v="INCREMENTAL"/>
    <s v="Media"/>
    <m/>
    <m/>
    <m/>
    <m/>
    <x v="45"/>
    <x v="0"/>
    <s v="Brazil"/>
    <x v="15"/>
    <n v="0"/>
  </r>
  <r>
    <s v="INCREMENTAL"/>
    <s v="Media"/>
    <m/>
    <m/>
    <m/>
    <m/>
    <x v="45"/>
    <x v="1"/>
    <s v="Brazil"/>
    <x v="15"/>
    <n v="0"/>
  </r>
  <r>
    <s v="INCREMENTAL"/>
    <s v="Media"/>
    <m/>
    <m/>
    <m/>
    <m/>
    <x v="45"/>
    <x v="2"/>
    <s v="Brazil"/>
    <x v="15"/>
    <n v="0"/>
  </r>
  <r>
    <s v="INCREMENTAL"/>
    <s v="Media"/>
    <m/>
    <m/>
    <m/>
    <m/>
    <x v="45"/>
    <x v="3"/>
    <s v="Brazil"/>
    <x v="15"/>
    <n v="0"/>
  </r>
  <r>
    <s v="BASE"/>
    <s v="BaseLine"/>
    <m/>
    <m/>
    <m/>
    <m/>
    <x v="46"/>
    <x v="0"/>
    <s v="Brazil"/>
    <x v="15"/>
    <n v="0"/>
  </r>
  <r>
    <s v="BASE"/>
    <s v="BaseLine"/>
    <m/>
    <m/>
    <m/>
    <m/>
    <x v="46"/>
    <x v="1"/>
    <s v="Brazil"/>
    <x v="15"/>
    <n v="0"/>
  </r>
  <r>
    <s v="BASE"/>
    <s v="BaseLine"/>
    <m/>
    <m/>
    <m/>
    <m/>
    <x v="46"/>
    <x v="2"/>
    <s v="Brazil"/>
    <x v="15"/>
    <n v="0"/>
  </r>
  <r>
    <s v="BASE"/>
    <s v="BaseLine"/>
    <m/>
    <m/>
    <m/>
    <m/>
    <x v="46"/>
    <x v="3"/>
    <s v="Brazil"/>
    <x v="15"/>
    <n v="0"/>
  </r>
  <r>
    <s v="INCREMENTAL"/>
    <s v="Media"/>
    <m/>
    <m/>
    <m/>
    <m/>
    <x v="47"/>
    <x v="0"/>
    <s v="Brazil"/>
    <x v="15"/>
    <n v="0"/>
  </r>
  <r>
    <s v="INCREMENTAL"/>
    <s v="Media"/>
    <m/>
    <m/>
    <m/>
    <m/>
    <x v="47"/>
    <x v="1"/>
    <s v="Brazil"/>
    <x v="15"/>
    <n v="0"/>
  </r>
  <r>
    <s v="INCREMENTAL"/>
    <s v="Media"/>
    <m/>
    <m/>
    <m/>
    <m/>
    <x v="47"/>
    <x v="2"/>
    <s v="Brazil"/>
    <x v="15"/>
    <n v="0"/>
  </r>
  <r>
    <s v="INCREMENTAL"/>
    <s v="Media"/>
    <m/>
    <m/>
    <m/>
    <m/>
    <x v="47"/>
    <x v="3"/>
    <s v="Brazil"/>
    <x v="15"/>
    <n v="0"/>
  </r>
  <r>
    <s v="INCREMENTAL"/>
    <s v="Media"/>
    <m/>
    <m/>
    <m/>
    <m/>
    <x v="48"/>
    <x v="0"/>
    <s v="Brazil"/>
    <x v="15"/>
    <n v="0"/>
  </r>
  <r>
    <s v="INCREMENTAL"/>
    <s v="Media"/>
    <m/>
    <m/>
    <m/>
    <m/>
    <x v="48"/>
    <x v="1"/>
    <s v="Brazil"/>
    <x v="15"/>
    <n v="0"/>
  </r>
  <r>
    <s v="INCREMENTAL"/>
    <s v="Media"/>
    <m/>
    <m/>
    <m/>
    <m/>
    <x v="48"/>
    <x v="2"/>
    <s v="Brazil"/>
    <x v="15"/>
    <n v="0"/>
  </r>
  <r>
    <s v="INCREMENTAL"/>
    <s v="Media"/>
    <m/>
    <m/>
    <m/>
    <m/>
    <x v="48"/>
    <x v="3"/>
    <s v="Brazil"/>
    <x v="15"/>
    <n v="0"/>
  </r>
  <r>
    <s v="INCREMENTAL"/>
    <s v="Media"/>
    <m/>
    <m/>
    <m/>
    <m/>
    <x v="49"/>
    <x v="0"/>
    <s v="Brazil"/>
    <x v="15"/>
    <n v="0"/>
  </r>
  <r>
    <s v="INCREMENTAL"/>
    <s v="Media"/>
    <m/>
    <m/>
    <m/>
    <m/>
    <x v="49"/>
    <x v="1"/>
    <s v="Brazil"/>
    <x v="15"/>
    <n v="0"/>
  </r>
  <r>
    <s v="INCREMENTAL"/>
    <s v="Media"/>
    <m/>
    <m/>
    <m/>
    <m/>
    <x v="49"/>
    <x v="2"/>
    <s v="Brazil"/>
    <x v="15"/>
    <n v="0"/>
  </r>
  <r>
    <s v="INCREMENTAL"/>
    <s v="Media"/>
    <m/>
    <m/>
    <m/>
    <m/>
    <x v="49"/>
    <x v="3"/>
    <s v="Brazil"/>
    <x v="15"/>
    <n v="0"/>
  </r>
  <r>
    <s v="BASE"/>
    <s v="BaseLine"/>
    <m/>
    <m/>
    <m/>
    <m/>
    <x v="50"/>
    <x v="0"/>
    <s v="Brazil"/>
    <x v="15"/>
    <n v="0"/>
  </r>
  <r>
    <s v="BASE"/>
    <s v="BaseLine"/>
    <m/>
    <m/>
    <m/>
    <m/>
    <x v="50"/>
    <x v="1"/>
    <s v="Brazil"/>
    <x v="15"/>
    <n v="0"/>
  </r>
  <r>
    <s v="BASE"/>
    <s v="BaseLine"/>
    <m/>
    <m/>
    <m/>
    <m/>
    <x v="50"/>
    <x v="2"/>
    <s v="Brazil"/>
    <x v="15"/>
    <n v="0"/>
  </r>
  <r>
    <s v="BASE"/>
    <s v="BaseLine"/>
    <m/>
    <m/>
    <m/>
    <m/>
    <x v="50"/>
    <x v="3"/>
    <s v="Brazil"/>
    <x v="15"/>
    <n v="0"/>
  </r>
  <r>
    <s v="BASE"/>
    <s v="BaseLine"/>
    <m/>
    <m/>
    <m/>
    <m/>
    <x v="51"/>
    <x v="0"/>
    <s v="Brazil"/>
    <x v="15"/>
    <n v="0"/>
  </r>
  <r>
    <s v="BASE"/>
    <s v="BaseLine"/>
    <m/>
    <m/>
    <m/>
    <m/>
    <x v="51"/>
    <x v="1"/>
    <s v="Brazil"/>
    <x v="15"/>
    <n v="0"/>
  </r>
  <r>
    <s v="BASE"/>
    <s v="BaseLine"/>
    <m/>
    <m/>
    <m/>
    <m/>
    <x v="51"/>
    <x v="2"/>
    <s v="Brazil"/>
    <x v="15"/>
    <n v="0"/>
  </r>
  <r>
    <s v="BASE"/>
    <s v="BaseLine"/>
    <m/>
    <m/>
    <m/>
    <m/>
    <x v="51"/>
    <x v="3"/>
    <s v="Brazil"/>
    <x v="15"/>
    <n v="0"/>
  </r>
  <r>
    <s v="INCREMENTAL"/>
    <s v="Media"/>
    <m/>
    <m/>
    <m/>
    <m/>
    <x v="52"/>
    <x v="0"/>
    <s v="Brazil"/>
    <x v="15"/>
    <n v="0"/>
  </r>
  <r>
    <s v="INCREMENTAL"/>
    <s v="Media"/>
    <m/>
    <m/>
    <m/>
    <m/>
    <x v="52"/>
    <x v="1"/>
    <s v="Brazil"/>
    <x v="15"/>
    <n v="0"/>
  </r>
  <r>
    <s v="INCREMENTAL"/>
    <s v="Media"/>
    <m/>
    <m/>
    <m/>
    <m/>
    <x v="52"/>
    <x v="2"/>
    <s v="Brazil"/>
    <x v="15"/>
    <n v="0"/>
  </r>
  <r>
    <s v="INCREMENTAL"/>
    <s v="Media"/>
    <m/>
    <m/>
    <m/>
    <m/>
    <x v="52"/>
    <x v="3"/>
    <s v="Brazil"/>
    <x v="15"/>
    <n v="0"/>
  </r>
  <r>
    <s v="BASE"/>
    <s v="BaseLine"/>
    <m/>
    <m/>
    <m/>
    <m/>
    <x v="53"/>
    <x v="0"/>
    <s v="Brazil"/>
    <x v="15"/>
    <n v="-200.43040793281199"/>
  </r>
  <r>
    <s v="BASE"/>
    <s v="BaseLine"/>
    <m/>
    <m/>
    <m/>
    <m/>
    <x v="53"/>
    <x v="1"/>
    <s v="Brazil"/>
    <x v="15"/>
    <n v="-146.77626767099301"/>
  </r>
  <r>
    <s v="BASE"/>
    <s v="BaseLine"/>
    <m/>
    <m/>
    <m/>
    <m/>
    <x v="53"/>
    <x v="2"/>
    <s v="Brazil"/>
    <x v="15"/>
    <n v="-273.87875427191699"/>
  </r>
  <r>
    <s v="BASE"/>
    <s v="BaseLine"/>
    <m/>
    <m/>
    <m/>
    <m/>
    <x v="53"/>
    <x v="3"/>
    <s v="Brazil"/>
    <x v="15"/>
    <n v="-144.98411667593399"/>
  </r>
  <r>
    <s v="BASE"/>
    <s v="BaseLine"/>
    <m/>
    <m/>
    <m/>
    <m/>
    <x v="54"/>
    <x v="0"/>
    <s v="Brazil"/>
    <x v="15"/>
    <n v="-454.55514201630001"/>
  </r>
  <r>
    <s v="BASE"/>
    <s v="BaseLine"/>
    <m/>
    <m/>
    <m/>
    <m/>
    <x v="54"/>
    <x v="1"/>
    <s v="Brazil"/>
    <x v="15"/>
    <n v="-2268.8635927892001"/>
  </r>
  <r>
    <s v="BASE"/>
    <s v="BaseLine"/>
    <m/>
    <m/>
    <m/>
    <m/>
    <x v="54"/>
    <x v="2"/>
    <s v="Brazil"/>
    <x v="15"/>
    <n v="-2462.4630958152002"/>
  </r>
  <r>
    <s v="BASE"/>
    <s v="BaseLine"/>
    <m/>
    <m/>
    <m/>
    <m/>
    <x v="54"/>
    <x v="3"/>
    <s v="Brazil"/>
    <x v="15"/>
    <n v="-438.95970690261601"/>
  </r>
  <r>
    <s v="INCREMENTAL"/>
    <s v="Media"/>
    <m/>
    <m/>
    <m/>
    <m/>
    <x v="0"/>
    <x v="0"/>
    <s v="Brazil"/>
    <x v="16"/>
    <n v="0"/>
  </r>
  <r>
    <s v="INCREMENTAL"/>
    <s v="Media"/>
    <m/>
    <m/>
    <m/>
    <m/>
    <x v="0"/>
    <x v="1"/>
    <s v="Brazil"/>
    <x v="16"/>
    <n v="0"/>
  </r>
  <r>
    <s v="INCREMENTAL"/>
    <s v="Media"/>
    <m/>
    <m/>
    <m/>
    <m/>
    <x v="0"/>
    <x v="2"/>
    <s v="Brazil"/>
    <x v="16"/>
    <n v="0"/>
  </r>
  <r>
    <s v="INCREMENTAL"/>
    <s v="Media"/>
    <m/>
    <m/>
    <m/>
    <m/>
    <x v="0"/>
    <x v="3"/>
    <s v="Brazil"/>
    <x v="16"/>
    <n v="0"/>
  </r>
  <r>
    <s v="INCREMENTAL"/>
    <s v="Media"/>
    <m/>
    <m/>
    <m/>
    <m/>
    <x v="1"/>
    <x v="0"/>
    <s v="Brazil"/>
    <x v="16"/>
    <n v="0"/>
  </r>
  <r>
    <s v="INCREMENTAL"/>
    <s v="Media"/>
    <m/>
    <m/>
    <m/>
    <m/>
    <x v="1"/>
    <x v="1"/>
    <s v="Brazil"/>
    <x v="16"/>
    <n v="0"/>
  </r>
  <r>
    <s v="INCREMENTAL"/>
    <s v="Media"/>
    <m/>
    <m/>
    <m/>
    <m/>
    <x v="1"/>
    <x v="2"/>
    <s v="Brazil"/>
    <x v="16"/>
    <n v="0"/>
  </r>
  <r>
    <s v="INCREMENTAL"/>
    <s v="Media"/>
    <m/>
    <m/>
    <m/>
    <m/>
    <x v="1"/>
    <x v="3"/>
    <s v="Brazil"/>
    <x v="16"/>
    <n v="0"/>
  </r>
  <r>
    <s v="INCREMENTAL"/>
    <s v="Media"/>
    <m/>
    <m/>
    <m/>
    <m/>
    <x v="2"/>
    <x v="0"/>
    <s v="Brazil"/>
    <x v="16"/>
    <n v="0"/>
  </r>
  <r>
    <s v="INCREMENTAL"/>
    <s v="Media"/>
    <m/>
    <m/>
    <m/>
    <m/>
    <x v="2"/>
    <x v="1"/>
    <s v="Brazil"/>
    <x v="16"/>
    <n v="0"/>
  </r>
  <r>
    <s v="INCREMENTAL"/>
    <s v="Media"/>
    <m/>
    <m/>
    <m/>
    <m/>
    <x v="2"/>
    <x v="2"/>
    <s v="Brazil"/>
    <x v="16"/>
    <n v="0"/>
  </r>
  <r>
    <s v="INCREMENTAL"/>
    <s v="Media"/>
    <m/>
    <m/>
    <m/>
    <m/>
    <x v="2"/>
    <x v="3"/>
    <s v="Brazil"/>
    <x v="16"/>
    <n v="0"/>
  </r>
  <r>
    <s v="BASE"/>
    <s v="BaseLine"/>
    <m/>
    <m/>
    <m/>
    <m/>
    <x v="3"/>
    <x v="0"/>
    <s v="Brazil"/>
    <x v="16"/>
    <n v="0"/>
  </r>
  <r>
    <s v="BASE"/>
    <s v="BaseLine"/>
    <m/>
    <m/>
    <m/>
    <m/>
    <x v="3"/>
    <x v="1"/>
    <s v="Brazil"/>
    <x v="16"/>
    <n v="0"/>
  </r>
  <r>
    <s v="BASE"/>
    <s v="BaseLine"/>
    <m/>
    <m/>
    <m/>
    <m/>
    <x v="3"/>
    <x v="2"/>
    <s v="Brazil"/>
    <x v="16"/>
    <n v="0"/>
  </r>
  <r>
    <s v="BASE"/>
    <s v="BaseLine"/>
    <m/>
    <m/>
    <m/>
    <m/>
    <x v="3"/>
    <x v="3"/>
    <s v="Brazil"/>
    <x v="16"/>
    <n v="0"/>
  </r>
  <r>
    <s v="BASE"/>
    <s v="BaseLine"/>
    <m/>
    <m/>
    <m/>
    <m/>
    <x v="4"/>
    <x v="0"/>
    <s v="Brazil"/>
    <x v="16"/>
    <n v="0"/>
  </r>
  <r>
    <s v="BASE"/>
    <s v="BaseLine"/>
    <m/>
    <m/>
    <m/>
    <m/>
    <x v="4"/>
    <x v="1"/>
    <s v="Brazil"/>
    <x v="16"/>
    <n v="0"/>
  </r>
  <r>
    <s v="BASE"/>
    <s v="BaseLine"/>
    <m/>
    <m/>
    <m/>
    <m/>
    <x v="4"/>
    <x v="2"/>
    <s v="Brazil"/>
    <x v="16"/>
    <n v="0"/>
  </r>
  <r>
    <s v="BASE"/>
    <s v="BaseLine"/>
    <m/>
    <m/>
    <m/>
    <m/>
    <x v="4"/>
    <x v="3"/>
    <s v="Brazil"/>
    <x v="16"/>
    <n v="0"/>
  </r>
  <r>
    <s v="BASE"/>
    <s v="BaseLine"/>
    <m/>
    <m/>
    <m/>
    <m/>
    <x v="5"/>
    <x v="0"/>
    <s v="Brazil"/>
    <x v="16"/>
    <n v="0"/>
  </r>
  <r>
    <s v="BASE"/>
    <s v="BaseLine"/>
    <m/>
    <m/>
    <m/>
    <m/>
    <x v="5"/>
    <x v="1"/>
    <s v="Brazil"/>
    <x v="16"/>
    <n v="0"/>
  </r>
  <r>
    <s v="BASE"/>
    <s v="BaseLine"/>
    <m/>
    <m/>
    <m/>
    <m/>
    <x v="5"/>
    <x v="2"/>
    <s v="Brazil"/>
    <x v="16"/>
    <n v="0"/>
  </r>
  <r>
    <s v="BASE"/>
    <s v="BaseLine"/>
    <m/>
    <m/>
    <m/>
    <m/>
    <x v="5"/>
    <x v="3"/>
    <s v="Brazil"/>
    <x v="16"/>
    <n v="0"/>
  </r>
  <r>
    <s v="BASE"/>
    <s v="BaseLine"/>
    <m/>
    <m/>
    <m/>
    <m/>
    <x v="6"/>
    <x v="0"/>
    <s v="Brazil"/>
    <x v="16"/>
    <n v="0"/>
  </r>
  <r>
    <s v="BASE"/>
    <s v="BaseLine"/>
    <m/>
    <m/>
    <m/>
    <m/>
    <x v="6"/>
    <x v="1"/>
    <s v="Brazil"/>
    <x v="16"/>
    <n v="0"/>
  </r>
  <r>
    <s v="BASE"/>
    <s v="BaseLine"/>
    <m/>
    <m/>
    <m/>
    <m/>
    <x v="6"/>
    <x v="2"/>
    <s v="Brazil"/>
    <x v="16"/>
    <n v="0"/>
  </r>
  <r>
    <s v="BASE"/>
    <s v="BaseLine"/>
    <m/>
    <m/>
    <m/>
    <m/>
    <x v="6"/>
    <x v="3"/>
    <s v="Brazil"/>
    <x v="16"/>
    <n v="0"/>
  </r>
  <r>
    <s v="BASE"/>
    <s v="BaseLine"/>
    <m/>
    <m/>
    <m/>
    <m/>
    <x v="7"/>
    <x v="0"/>
    <s v="Brazil"/>
    <x v="16"/>
    <n v="0"/>
  </r>
  <r>
    <s v="BASE"/>
    <s v="BaseLine"/>
    <m/>
    <m/>
    <m/>
    <m/>
    <x v="7"/>
    <x v="1"/>
    <s v="Brazil"/>
    <x v="16"/>
    <n v="0"/>
  </r>
  <r>
    <s v="BASE"/>
    <s v="BaseLine"/>
    <m/>
    <m/>
    <m/>
    <m/>
    <x v="7"/>
    <x v="2"/>
    <s v="Brazil"/>
    <x v="16"/>
    <n v="0"/>
  </r>
  <r>
    <s v="BASE"/>
    <s v="BaseLine"/>
    <m/>
    <m/>
    <m/>
    <m/>
    <x v="7"/>
    <x v="3"/>
    <s v="Brazil"/>
    <x v="16"/>
    <n v="0"/>
  </r>
  <r>
    <s v="BASE"/>
    <s v="BaseLine"/>
    <m/>
    <m/>
    <m/>
    <m/>
    <x v="8"/>
    <x v="0"/>
    <s v="Brazil"/>
    <x v="16"/>
    <n v="222.11550782024801"/>
  </r>
  <r>
    <s v="BASE"/>
    <s v="BaseLine"/>
    <m/>
    <m/>
    <m/>
    <m/>
    <x v="8"/>
    <x v="1"/>
    <s v="Brazil"/>
    <x v="16"/>
    <n v="0"/>
  </r>
  <r>
    <s v="BASE"/>
    <s v="BaseLine"/>
    <m/>
    <m/>
    <m/>
    <m/>
    <x v="8"/>
    <x v="2"/>
    <s v="Brazil"/>
    <x v="16"/>
    <n v="0"/>
  </r>
  <r>
    <s v="BASE"/>
    <s v="BaseLine"/>
    <m/>
    <m/>
    <m/>
    <m/>
    <x v="8"/>
    <x v="3"/>
    <s v="Brazil"/>
    <x v="16"/>
    <n v="0"/>
  </r>
  <r>
    <s v="INCREMENTAL"/>
    <s v="Media"/>
    <m/>
    <m/>
    <m/>
    <m/>
    <x v="9"/>
    <x v="0"/>
    <s v="Brazil"/>
    <x v="16"/>
    <n v="0"/>
  </r>
  <r>
    <s v="INCREMENTAL"/>
    <s v="Media"/>
    <m/>
    <m/>
    <m/>
    <m/>
    <x v="9"/>
    <x v="1"/>
    <s v="Brazil"/>
    <x v="16"/>
    <n v="0"/>
  </r>
  <r>
    <s v="INCREMENTAL"/>
    <s v="Media"/>
    <m/>
    <m/>
    <m/>
    <m/>
    <x v="9"/>
    <x v="2"/>
    <s v="Brazil"/>
    <x v="16"/>
    <n v="0"/>
  </r>
  <r>
    <s v="INCREMENTAL"/>
    <s v="Media"/>
    <m/>
    <m/>
    <m/>
    <m/>
    <x v="9"/>
    <x v="3"/>
    <s v="Brazil"/>
    <x v="16"/>
    <n v="0"/>
  </r>
  <r>
    <s v="BASE"/>
    <s v="Price"/>
    <m/>
    <m/>
    <m/>
    <m/>
    <x v="10"/>
    <x v="0"/>
    <s v="Brazil"/>
    <x v="16"/>
    <n v="-971.43026418831096"/>
  </r>
  <r>
    <s v="BASE"/>
    <s v="Price"/>
    <m/>
    <m/>
    <m/>
    <m/>
    <x v="10"/>
    <x v="1"/>
    <s v="Brazil"/>
    <x v="16"/>
    <n v="0"/>
  </r>
  <r>
    <s v="BASE"/>
    <s v="Price"/>
    <m/>
    <m/>
    <m/>
    <m/>
    <x v="10"/>
    <x v="2"/>
    <s v="Brazil"/>
    <x v="16"/>
    <n v="0"/>
  </r>
  <r>
    <s v="BASE"/>
    <s v="Price"/>
    <m/>
    <m/>
    <m/>
    <m/>
    <x v="10"/>
    <x v="3"/>
    <s v="Brazil"/>
    <x v="16"/>
    <n v="0"/>
  </r>
  <r>
    <s v="BASE"/>
    <s v="Price"/>
    <m/>
    <m/>
    <m/>
    <m/>
    <x v="11"/>
    <x v="0"/>
    <s v="Brazil"/>
    <x v="16"/>
    <n v="0"/>
  </r>
  <r>
    <s v="BASE"/>
    <s v="Price"/>
    <m/>
    <m/>
    <m/>
    <m/>
    <x v="11"/>
    <x v="1"/>
    <s v="Brazil"/>
    <x v="16"/>
    <n v="0"/>
  </r>
  <r>
    <s v="BASE"/>
    <s v="Price"/>
    <m/>
    <m/>
    <m/>
    <m/>
    <x v="11"/>
    <x v="2"/>
    <s v="Brazil"/>
    <x v="16"/>
    <n v="0"/>
  </r>
  <r>
    <s v="BASE"/>
    <s v="Price"/>
    <m/>
    <m/>
    <m/>
    <m/>
    <x v="11"/>
    <x v="3"/>
    <s v="Brazil"/>
    <x v="16"/>
    <n v="0"/>
  </r>
  <r>
    <s v="BASE"/>
    <s v="BaseLine"/>
    <m/>
    <m/>
    <m/>
    <m/>
    <x v="12"/>
    <x v="0"/>
    <s v="Brazil"/>
    <x v="16"/>
    <n v="295.782818869523"/>
  </r>
  <r>
    <s v="BASE"/>
    <s v="BaseLine"/>
    <m/>
    <m/>
    <m/>
    <m/>
    <x v="12"/>
    <x v="1"/>
    <s v="Brazil"/>
    <x v="16"/>
    <n v="533.22479121948197"/>
  </r>
  <r>
    <s v="BASE"/>
    <s v="BaseLine"/>
    <m/>
    <m/>
    <m/>
    <m/>
    <x v="12"/>
    <x v="2"/>
    <s v="Brazil"/>
    <x v="16"/>
    <n v="653.70646618506805"/>
  </r>
  <r>
    <s v="BASE"/>
    <s v="BaseLine"/>
    <m/>
    <m/>
    <m/>
    <m/>
    <x v="12"/>
    <x v="3"/>
    <s v="Brazil"/>
    <x v="16"/>
    <n v="17.314130333258898"/>
  </r>
  <r>
    <s v="INCREMENTAL"/>
    <s v="Media"/>
    <m/>
    <m/>
    <m/>
    <m/>
    <x v="13"/>
    <x v="0"/>
    <s v="Brazil"/>
    <x v="16"/>
    <n v="200.41224798887899"/>
  </r>
  <r>
    <s v="INCREMENTAL"/>
    <s v="Media"/>
    <m/>
    <m/>
    <m/>
    <m/>
    <x v="13"/>
    <x v="1"/>
    <s v="Brazil"/>
    <x v="16"/>
    <n v="248.27065400689301"/>
  </r>
  <r>
    <s v="INCREMENTAL"/>
    <s v="Media"/>
    <m/>
    <m/>
    <m/>
    <m/>
    <x v="13"/>
    <x v="2"/>
    <s v="Brazil"/>
    <x v="16"/>
    <n v="220.67220414385"/>
  </r>
  <r>
    <s v="INCREMENTAL"/>
    <s v="Media"/>
    <m/>
    <m/>
    <m/>
    <m/>
    <x v="13"/>
    <x v="3"/>
    <s v="Brazil"/>
    <x v="16"/>
    <n v="0"/>
  </r>
  <r>
    <s v="INCREMENTAL"/>
    <s v="Media"/>
    <m/>
    <m/>
    <m/>
    <m/>
    <x v="14"/>
    <x v="0"/>
    <s v="Brazil"/>
    <x v="16"/>
    <n v="0"/>
  </r>
  <r>
    <s v="INCREMENTAL"/>
    <s v="Media"/>
    <m/>
    <m/>
    <m/>
    <m/>
    <x v="14"/>
    <x v="1"/>
    <s v="Brazil"/>
    <x v="16"/>
    <n v="0"/>
  </r>
  <r>
    <s v="INCREMENTAL"/>
    <s v="Media"/>
    <m/>
    <m/>
    <m/>
    <m/>
    <x v="14"/>
    <x v="2"/>
    <s v="Brazil"/>
    <x v="16"/>
    <n v="0"/>
  </r>
  <r>
    <s v="INCREMENTAL"/>
    <s v="Media"/>
    <m/>
    <m/>
    <m/>
    <m/>
    <x v="14"/>
    <x v="3"/>
    <s v="Brazil"/>
    <x v="16"/>
    <n v="0"/>
  </r>
  <r>
    <s v="INCREMENTAL"/>
    <s v="Media"/>
    <m/>
    <m/>
    <m/>
    <m/>
    <x v="15"/>
    <x v="0"/>
    <s v="Brazil"/>
    <x v="16"/>
    <n v="19.831932938657101"/>
  </r>
  <r>
    <s v="INCREMENTAL"/>
    <s v="Media"/>
    <m/>
    <m/>
    <m/>
    <m/>
    <x v="15"/>
    <x v="1"/>
    <s v="Brazil"/>
    <x v="16"/>
    <n v="18.352543316567001"/>
  </r>
  <r>
    <s v="INCREMENTAL"/>
    <s v="Media"/>
    <m/>
    <m/>
    <m/>
    <m/>
    <x v="15"/>
    <x v="2"/>
    <s v="Brazil"/>
    <x v="16"/>
    <n v="12.519796175679"/>
  </r>
  <r>
    <s v="INCREMENTAL"/>
    <s v="Media"/>
    <m/>
    <m/>
    <m/>
    <m/>
    <x v="15"/>
    <x v="3"/>
    <s v="Brazil"/>
    <x v="16"/>
    <n v="0"/>
  </r>
  <r>
    <s v="INCREMENTAL"/>
    <s v="Media"/>
    <m/>
    <m/>
    <m/>
    <m/>
    <x v="16"/>
    <x v="0"/>
    <s v="Brazil"/>
    <x v="16"/>
    <n v="0"/>
  </r>
  <r>
    <s v="INCREMENTAL"/>
    <s v="Media"/>
    <m/>
    <m/>
    <m/>
    <m/>
    <x v="16"/>
    <x v="1"/>
    <s v="Brazil"/>
    <x v="16"/>
    <n v="0"/>
  </r>
  <r>
    <s v="INCREMENTAL"/>
    <s v="Media"/>
    <m/>
    <m/>
    <m/>
    <m/>
    <x v="16"/>
    <x v="2"/>
    <s v="Brazil"/>
    <x v="16"/>
    <n v="0"/>
  </r>
  <r>
    <s v="INCREMENTAL"/>
    <s v="Media"/>
    <m/>
    <m/>
    <m/>
    <m/>
    <x v="16"/>
    <x v="3"/>
    <s v="Brazil"/>
    <x v="16"/>
    <n v="0"/>
  </r>
  <r>
    <s v="INCREMENTAL"/>
    <s v="Media"/>
    <m/>
    <m/>
    <m/>
    <m/>
    <x v="17"/>
    <x v="0"/>
    <s v="Brazil"/>
    <x v="16"/>
    <n v="151.97582206451"/>
  </r>
  <r>
    <s v="INCREMENTAL"/>
    <s v="Media"/>
    <m/>
    <m/>
    <m/>
    <m/>
    <x v="17"/>
    <x v="1"/>
    <s v="Brazil"/>
    <x v="16"/>
    <n v="93.185565552119499"/>
  </r>
  <r>
    <s v="INCREMENTAL"/>
    <s v="Media"/>
    <m/>
    <m/>
    <m/>
    <m/>
    <x v="17"/>
    <x v="2"/>
    <s v="Brazil"/>
    <x v="16"/>
    <n v="93.526206319593499"/>
  </r>
  <r>
    <s v="INCREMENTAL"/>
    <s v="Media"/>
    <m/>
    <m/>
    <m/>
    <m/>
    <x v="17"/>
    <x v="3"/>
    <s v="Brazil"/>
    <x v="16"/>
    <n v="0"/>
  </r>
  <r>
    <s v="INCREMENTAL"/>
    <s v="Media"/>
    <m/>
    <m/>
    <m/>
    <m/>
    <x v="18"/>
    <x v="0"/>
    <s v="Brazil"/>
    <x v="16"/>
    <n v="0"/>
  </r>
  <r>
    <s v="INCREMENTAL"/>
    <s v="Media"/>
    <m/>
    <m/>
    <m/>
    <m/>
    <x v="18"/>
    <x v="1"/>
    <s v="Brazil"/>
    <x v="16"/>
    <n v="0"/>
  </r>
  <r>
    <s v="INCREMENTAL"/>
    <s v="Media"/>
    <m/>
    <m/>
    <m/>
    <m/>
    <x v="18"/>
    <x v="2"/>
    <s v="Brazil"/>
    <x v="16"/>
    <n v="0"/>
  </r>
  <r>
    <s v="INCREMENTAL"/>
    <s v="Media"/>
    <m/>
    <m/>
    <m/>
    <m/>
    <x v="18"/>
    <x v="3"/>
    <s v="Brazil"/>
    <x v="16"/>
    <n v="0"/>
  </r>
  <r>
    <s v="INCREMENTAL"/>
    <s v="Media"/>
    <m/>
    <m/>
    <m/>
    <m/>
    <x v="19"/>
    <x v="0"/>
    <s v="Brazil"/>
    <x v="16"/>
    <n v="51.638394027469303"/>
  </r>
  <r>
    <s v="INCREMENTAL"/>
    <s v="Media"/>
    <m/>
    <m/>
    <m/>
    <m/>
    <x v="19"/>
    <x v="1"/>
    <s v="Brazil"/>
    <x v="16"/>
    <n v="58.719252356957099"/>
  </r>
  <r>
    <s v="INCREMENTAL"/>
    <s v="Media"/>
    <m/>
    <m/>
    <m/>
    <m/>
    <x v="19"/>
    <x v="2"/>
    <s v="Brazil"/>
    <x v="16"/>
    <n v="55.371228147315001"/>
  </r>
  <r>
    <s v="INCREMENTAL"/>
    <s v="Media"/>
    <m/>
    <m/>
    <m/>
    <m/>
    <x v="19"/>
    <x v="3"/>
    <s v="Brazil"/>
    <x v="16"/>
    <n v="0"/>
  </r>
  <r>
    <s v="INCREMENTAL"/>
    <s v="Media"/>
    <m/>
    <m/>
    <m/>
    <m/>
    <x v="20"/>
    <x v="0"/>
    <s v="Brazil"/>
    <x v="16"/>
    <n v="0"/>
  </r>
  <r>
    <s v="INCREMENTAL"/>
    <s v="Media"/>
    <m/>
    <m/>
    <m/>
    <m/>
    <x v="20"/>
    <x v="1"/>
    <s v="Brazil"/>
    <x v="16"/>
    <n v="0"/>
  </r>
  <r>
    <s v="INCREMENTAL"/>
    <s v="Media"/>
    <m/>
    <m/>
    <m/>
    <m/>
    <x v="20"/>
    <x v="2"/>
    <s v="Brazil"/>
    <x v="16"/>
    <n v="0"/>
  </r>
  <r>
    <s v="INCREMENTAL"/>
    <s v="Media"/>
    <m/>
    <m/>
    <m/>
    <m/>
    <x v="20"/>
    <x v="3"/>
    <s v="Brazil"/>
    <x v="16"/>
    <n v="0"/>
  </r>
  <r>
    <s v="INCREMENTAL"/>
    <s v="Media"/>
    <m/>
    <m/>
    <m/>
    <m/>
    <x v="21"/>
    <x v="0"/>
    <s v="Brazil"/>
    <x v="16"/>
    <n v="7.3400297344805203"/>
  </r>
  <r>
    <s v="INCREMENTAL"/>
    <s v="Media"/>
    <m/>
    <m/>
    <m/>
    <m/>
    <x v="21"/>
    <x v="1"/>
    <s v="Brazil"/>
    <x v="16"/>
    <n v="7.16867205401637"/>
  </r>
  <r>
    <s v="INCREMENTAL"/>
    <s v="Media"/>
    <m/>
    <m/>
    <m/>
    <m/>
    <x v="21"/>
    <x v="2"/>
    <s v="Brazil"/>
    <x v="16"/>
    <n v="6.8002868364630702"/>
  </r>
  <r>
    <s v="INCREMENTAL"/>
    <s v="Media"/>
    <m/>
    <m/>
    <m/>
    <m/>
    <x v="21"/>
    <x v="3"/>
    <s v="Brazil"/>
    <x v="16"/>
    <n v="0"/>
  </r>
  <r>
    <s v="INCREMENTAL"/>
    <s v="Media"/>
    <m/>
    <m/>
    <m/>
    <m/>
    <x v="22"/>
    <x v="0"/>
    <s v="Brazil"/>
    <x v="16"/>
    <n v="0"/>
  </r>
  <r>
    <s v="INCREMENTAL"/>
    <s v="Media"/>
    <m/>
    <m/>
    <m/>
    <m/>
    <x v="22"/>
    <x v="1"/>
    <s v="Brazil"/>
    <x v="16"/>
    <n v="0"/>
  </r>
  <r>
    <s v="INCREMENTAL"/>
    <s v="Media"/>
    <m/>
    <m/>
    <m/>
    <m/>
    <x v="22"/>
    <x v="2"/>
    <s v="Brazil"/>
    <x v="16"/>
    <n v="0"/>
  </r>
  <r>
    <s v="INCREMENTAL"/>
    <s v="Media"/>
    <m/>
    <m/>
    <m/>
    <m/>
    <x v="22"/>
    <x v="3"/>
    <s v="Brazil"/>
    <x v="16"/>
    <n v="0"/>
  </r>
  <r>
    <s v="INCREMENTAL"/>
    <s v="Media"/>
    <m/>
    <m/>
    <m/>
    <m/>
    <x v="23"/>
    <x v="0"/>
    <s v="Brazil"/>
    <x v="16"/>
    <n v="0"/>
  </r>
  <r>
    <s v="INCREMENTAL"/>
    <s v="Media"/>
    <m/>
    <m/>
    <m/>
    <m/>
    <x v="23"/>
    <x v="1"/>
    <s v="Brazil"/>
    <x v="16"/>
    <n v="0"/>
  </r>
  <r>
    <s v="INCREMENTAL"/>
    <s v="Media"/>
    <m/>
    <m/>
    <m/>
    <m/>
    <x v="23"/>
    <x v="2"/>
    <s v="Brazil"/>
    <x v="16"/>
    <n v="0"/>
  </r>
  <r>
    <s v="INCREMENTAL"/>
    <s v="Media"/>
    <m/>
    <m/>
    <m/>
    <m/>
    <x v="23"/>
    <x v="3"/>
    <s v="Brazil"/>
    <x v="16"/>
    <n v="0"/>
  </r>
  <r>
    <s v="INCREMENTAL"/>
    <s v="Media"/>
    <m/>
    <m/>
    <m/>
    <m/>
    <x v="24"/>
    <x v="0"/>
    <s v="Brazil"/>
    <x v="16"/>
    <n v="0"/>
  </r>
  <r>
    <s v="INCREMENTAL"/>
    <s v="Media"/>
    <m/>
    <m/>
    <m/>
    <m/>
    <x v="24"/>
    <x v="1"/>
    <s v="Brazil"/>
    <x v="16"/>
    <n v="0"/>
  </r>
  <r>
    <s v="INCREMENTAL"/>
    <s v="Media"/>
    <m/>
    <m/>
    <m/>
    <m/>
    <x v="24"/>
    <x v="2"/>
    <s v="Brazil"/>
    <x v="16"/>
    <n v="0"/>
  </r>
  <r>
    <s v="INCREMENTAL"/>
    <s v="Media"/>
    <m/>
    <m/>
    <m/>
    <m/>
    <x v="24"/>
    <x v="3"/>
    <s v="Brazil"/>
    <x v="16"/>
    <n v="0"/>
  </r>
  <r>
    <s v="BASE"/>
    <s v="BaseLine"/>
    <m/>
    <m/>
    <m/>
    <m/>
    <x v="25"/>
    <x v="0"/>
    <s v="Brazil"/>
    <x v="16"/>
    <n v="0"/>
  </r>
  <r>
    <s v="BASE"/>
    <s v="BaseLine"/>
    <m/>
    <m/>
    <m/>
    <m/>
    <x v="25"/>
    <x v="1"/>
    <s v="Brazil"/>
    <x v="16"/>
    <n v="281.80604185163003"/>
  </r>
  <r>
    <s v="BASE"/>
    <s v="BaseLine"/>
    <m/>
    <m/>
    <m/>
    <m/>
    <x v="25"/>
    <x v="2"/>
    <s v="Brazil"/>
    <x v="16"/>
    <n v="0"/>
  </r>
  <r>
    <s v="BASE"/>
    <s v="BaseLine"/>
    <m/>
    <m/>
    <m/>
    <m/>
    <x v="25"/>
    <x v="3"/>
    <s v="Brazil"/>
    <x v="16"/>
    <n v="0"/>
  </r>
  <r>
    <s v="BASE"/>
    <s v="BaseLine"/>
    <m/>
    <m/>
    <m/>
    <m/>
    <x v="26"/>
    <x v="0"/>
    <s v="Brazil"/>
    <x v="16"/>
    <n v="0"/>
  </r>
  <r>
    <s v="BASE"/>
    <s v="BaseLine"/>
    <m/>
    <m/>
    <m/>
    <m/>
    <x v="26"/>
    <x v="1"/>
    <s v="Brazil"/>
    <x v="16"/>
    <n v="0"/>
  </r>
  <r>
    <s v="BASE"/>
    <s v="BaseLine"/>
    <m/>
    <m/>
    <m/>
    <m/>
    <x v="26"/>
    <x v="2"/>
    <s v="Brazil"/>
    <x v="16"/>
    <n v="0"/>
  </r>
  <r>
    <s v="BASE"/>
    <s v="BaseLine"/>
    <m/>
    <m/>
    <m/>
    <m/>
    <x v="26"/>
    <x v="3"/>
    <s v="Brazil"/>
    <x v="16"/>
    <n v="0"/>
  </r>
  <r>
    <s v="INCREMENTAL"/>
    <s v="Media"/>
    <m/>
    <m/>
    <m/>
    <m/>
    <x v="27"/>
    <x v="0"/>
    <s v="Brazil"/>
    <x v="16"/>
    <n v="0"/>
  </r>
  <r>
    <s v="INCREMENTAL"/>
    <s v="Media"/>
    <m/>
    <m/>
    <m/>
    <m/>
    <x v="27"/>
    <x v="1"/>
    <s v="Brazil"/>
    <x v="16"/>
    <n v="0"/>
  </r>
  <r>
    <s v="INCREMENTAL"/>
    <s v="Media"/>
    <m/>
    <m/>
    <m/>
    <m/>
    <x v="27"/>
    <x v="2"/>
    <s v="Brazil"/>
    <x v="16"/>
    <n v="0"/>
  </r>
  <r>
    <s v="INCREMENTAL"/>
    <s v="Media"/>
    <m/>
    <m/>
    <m/>
    <m/>
    <x v="27"/>
    <x v="3"/>
    <s v="Brazil"/>
    <x v="16"/>
    <n v="0"/>
  </r>
  <r>
    <s v="INCREMENTAL"/>
    <s v="Media"/>
    <m/>
    <m/>
    <m/>
    <m/>
    <x v="28"/>
    <x v="0"/>
    <s v="Brazil"/>
    <x v="16"/>
    <n v="0"/>
  </r>
  <r>
    <s v="INCREMENTAL"/>
    <s v="Media"/>
    <m/>
    <m/>
    <m/>
    <m/>
    <x v="28"/>
    <x v="1"/>
    <s v="Brazil"/>
    <x v="16"/>
    <n v="0"/>
  </r>
  <r>
    <s v="INCREMENTAL"/>
    <s v="Media"/>
    <m/>
    <m/>
    <m/>
    <m/>
    <x v="28"/>
    <x v="2"/>
    <s v="Brazil"/>
    <x v="16"/>
    <n v="0"/>
  </r>
  <r>
    <s v="INCREMENTAL"/>
    <s v="Media"/>
    <m/>
    <m/>
    <m/>
    <m/>
    <x v="28"/>
    <x v="3"/>
    <s v="Brazil"/>
    <x v="16"/>
    <n v="0"/>
  </r>
  <r>
    <s v="BASE"/>
    <s v="BaseLine"/>
    <m/>
    <m/>
    <m/>
    <m/>
    <x v="29"/>
    <x v="0"/>
    <s v="Brazil"/>
    <x v="16"/>
    <n v="0"/>
  </r>
  <r>
    <s v="BASE"/>
    <s v="BaseLine"/>
    <m/>
    <m/>
    <m/>
    <m/>
    <x v="29"/>
    <x v="1"/>
    <s v="Brazil"/>
    <x v="16"/>
    <n v="482.03381018334699"/>
  </r>
  <r>
    <s v="BASE"/>
    <s v="BaseLine"/>
    <m/>
    <m/>
    <m/>
    <m/>
    <x v="29"/>
    <x v="2"/>
    <s v="Brazil"/>
    <x v="16"/>
    <n v="0"/>
  </r>
  <r>
    <s v="BASE"/>
    <s v="BaseLine"/>
    <m/>
    <m/>
    <m/>
    <m/>
    <x v="29"/>
    <x v="3"/>
    <s v="Brazil"/>
    <x v="16"/>
    <n v="0"/>
  </r>
  <r>
    <s v="BASE"/>
    <s v="BaseLine"/>
    <m/>
    <m/>
    <m/>
    <m/>
    <x v="30"/>
    <x v="0"/>
    <s v="Brazil"/>
    <x v="16"/>
    <n v="0"/>
  </r>
  <r>
    <s v="BASE"/>
    <s v="BaseLine"/>
    <m/>
    <m/>
    <m/>
    <m/>
    <x v="30"/>
    <x v="1"/>
    <s v="Brazil"/>
    <x v="16"/>
    <n v="723.87017197474802"/>
  </r>
  <r>
    <s v="BASE"/>
    <s v="BaseLine"/>
    <m/>
    <m/>
    <m/>
    <m/>
    <x v="30"/>
    <x v="2"/>
    <s v="Brazil"/>
    <x v="16"/>
    <n v="0"/>
  </r>
  <r>
    <s v="BASE"/>
    <s v="BaseLine"/>
    <m/>
    <m/>
    <m/>
    <m/>
    <x v="30"/>
    <x v="3"/>
    <s v="Brazil"/>
    <x v="16"/>
    <n v="0"/>
  </r>
  <r>
    <s v="INCREMENTAL"/>
    <s v="Media"/>
    <m/>
    <m/>
    <m/>
    <m/>
    <x v="31"/>
    <x v="0"/>
    <s v="Brazil"/>
    <x v="16"/>
    <n v="0"/>
  </r>
  <r>
    <s v="INCREMENTAL"/>
    <s v="Media"/>
    <m/>
    <m/>
    <m/>
    <m/>
    <x v="31"/>
    <x v="1"/>
    <s v="Brazil"/>
    <x v="16"/>
    <n v="0"/>
  </r>
  <r>
    <s v="INCREMENTAL"/>
    <s v="Media"/>
    <m/>
    <m/>
    <m/>
    <m/>
    <x v="31"/>
    <x v="2"/>
    <s v="Brazil"/>
    <x v="16"/>
    <n v="0"/>
  </r>
  <r>
    <s v="INCREMENTAL"/>
    <s v="Media"/>
    <m/>
    <m/>
    <m/>
    <m/>
    <x v="31"/>
    <x v="3"/>
    <s v="Brazil"/>
    <x v="16"/>
    <n v="0"/>
  </r>
  <r>
    <m/>
    <m/>
    <m/>
    <m/>
    <m/>
    <m/>
    <x v="32"/>
    <x v="0"/>
    <s v="Brazil"/>
    <x v="16"/>
    <n v="1288.8368238743701"/>
  </r>
  <r>
    <m/>
    <m/>
    <m/>
    <m/>
    <m/>
    <m/>
    <x v="32"/>
    <x v="1"/>
    <s v="Brazil"/>
    <x v="16"/>
    <n v="943.82215052234096"/>
  </r>
  <r>
    <m/>
    <m/>
    <m/>
    <m/>
    <m/>
    <m/>
    <x v="32"/>
    <x v="2"/>
    <s v="Brazil"/>
    <x v="16"/>
    <n v="1761.1350863528301"/>
  </r>
  <r>
    <m/>
    <m/>
    <m/>
    <m/>
    <m/>
    <m/>
    <x v="32"/>
    <x v="3"/>
    <s v="Brazil"/>
    <x v="16"/>
    <n v="932.29799996955103"/>
  </r>
  <r>
    <s v="BASE"/>
    <s v="BaseLine"/>
    <m/>
    <m/>
    <m/>
    <m/>
    <x v="33"/>
    <x v="0"/>
    <s v="Brazil"/>
    <x v="16"/>
    <n v="-344.014494901879"/>
  </r>
  <r>
    <s v="BASE"/>
    <s v="BaseLine"/>
    <m/>
    <m/>
    <m/>
    <m/>
    <x v="33"/>
    <x v="1"/>
    <s v="Brazil"/>
    <x v="16"/>
    <n v="-936.45160109595099"/>
  </r>
  <r>
    <s v="BASE"/>
    <s v="BaseLine"/>
    <m/>
    <m/>
    <m/>
    <m/>
    <x v="33"/>
    <x v="2"/>
    <s v="Brazil"/>
    <x v="16"/>
    <n v="-467.51570969303202"/>
  </r>
  <r>
    <s v="BASE"/>
    <s v="BaseLine"/>
    <m/>
    <m/>
    <m/>
    <m/>
    <x v="33"/>
    <x v="3"/>
    <s v="Brazil"/>
    <x v="16"/>
    <n v="-292.00470519160598"/>
  </r>
  <r>
    <s v="BASE"/>
    <s v="BaseLine"/>
    <m/>
    <m/>
    <m/>
    <m/>
    <x v="34"/>
    <x v="0"/>
    <s v="Brazil"/>
    <x v="16"/>
    <n v="0"/>
  </r>
  <r>
    <s v="BASE"/>
    <s v="BaseLine"/>
    <m/>
    <m/>
    <m/>
    <m/>
    <x v="34"/>
    <x v="1"/>
    <s v="Brazil"/>
    <x v="16"/>
    <n v="0"/>
  </r>
  <r>
    <s v="BASE"/>
    <s v="BaseLine"/>
    <m/>
    <m/>
    <m/>
    <m/>
    <x v="34"/>
    <x v="2"/>
    <s v="Brazil"/>
    <x v="16"/>
    <n v="0"/>
  </r>
  <r>
    <s v="BASE"/>
    <s v="BaseLine"/>
    <m/>
    <m/>
    <m/>
    <m/>
    <x v="34"/>
    <x v="3"/>
    <s v="Brazil"/>
    <x v="16"/>
    <n v="0"/>
  </r>
  <r>
    <s v="BASE"/>
    <s v="BaseLine"/>
    <s v="NY"/>
    <m/>
    <m/>
    <m/>
    <x v="35"/>
    <x v="0"/>
    <s v="Brazil"/>
    <x v="16"/>
    <n v="0"/>
  </r>
  <r>
    <s v="BASE"/>
    <s v="BaseLine"/>
    <s v="NY"/>
    <m/>
    <m/>
    <m/>
    <x v="35"/>
    <x v="1"/>
    <s v="Brazil"/>
    <x v="16"/>
    <n v="0"/>
  </r>
  <r>
    <s v="BASE"/>
    <s v="BaseLine"/>
    <s v="NY"/>
    <m/>
    <m/>
    <m/>
    <x v="35"/>
    <x v="2"/>
    <s v="Brazil"/>
    <x v="16"/>
    <n v="0"/>
  </r>
  <r>
    <s v="BASE"/>
    <s v="BaseLine"/>
    <s v="NY"/>
    <m/>
    <m/>
    <m/>
    <x v="35"/>
    <x v="3"/>
    <s v="Brazil"/>
    <x v="16"/>
    <n v="0"/>
  </r>
  <r>
    <s v="BASE"/>
    <s v="BaseLine"/>
    <s v="PL_Dummy"/>
    <m/>
    <m/>
    <m/>
    <x v="36"/>
    <x v="0"/>
    <s v="Brazil"/>
    <x v="16"/>
    <n v="0"/>
  </r>
  <r>
    <s v="BASE"/>
    <s v="BaseLine"/>
    <s v="PL_Dummy"/>
    <m/>
    <m/>
    <m/>
    <x v="36"/>
    <x v="1"/>
    <s v="Brazil"/>
    <x v="16"/>
    <n v="0"/>
  </r>
  <r>
    <s v="BASE"/>
    <s v="BaseLine"/>
    <s v="PL_Dummy"/>
    <m/>
    <m/>
    <m/>
    <x v="36"/>
    <x v="2"/>
    <s v="Brazil"/>
    <x v="16"/>
    <n v="0"/>
  </r>
  <r>
    <s v="BASE"/>
    <s v="BaseLine"/>
    <s v="PL_Dummy"/>
    <m/>
    <m/>
    <m/>
    <x v="36"/>
    <x v="3"/>
    <s v="Brazil"/>
    <x v="16"/>
    <n v="0"/>
  </r>
  <r>
    <s v="BASE"/>
    <s v="BaseLine"/>
    <s v="PL_Dummy"/>
    <m/>
    <m/>
    <m/>
    <x v="37"/>
    <x v="0"/>
    <s v="Brazil"/>
    <x v="16"/>
    <n v="0"/>
  </r>
  <r>
    <s v="BASE"/>
    <s v="BaseLine"/>
    <s v="PL_Dummy"/>
    <m/>
    <m/>
    <m/>
    <x v="37"/>
    <x v="1"/>
    <s v="Brazil"/>
    <x v="16"/>
    <n v="0"/>
  </r>
  <r>
    <s v="BASE"/>
    <s v="BaseLine"/>
    <s v="PL_Dummy"/>
    <m/>
    <m/>
    <m/>
    <x v="37"/>
    <x v="2"/>
    <s v="Brazil"/>
    <x v="16"/>
    <n v="0"/>
  </r>
  <r>
    <s v="BASE"/>
    <s v="BaseLine"/>
    <s v="PL_Dummy"/>
    <m/>
    <m/>
    <m/>
    <x v="37"/>
    <x v="3"/>
    <s v="Brazil"/>
    <x v="16"/>
    <n v="0"/>
  </r>
  <r>
    <s v="BASE"/>
    <s v="BaseLine"/>
    <m/>
    <m/>
    <m/>
    <m/>
    <x v="38"/>
    <x v="0"/>
    <s v="Brazil"/>
    <x v="16"/>
    <n v="0"/>
  </r>
  <r>
    <s v="BASE"/>
    <s v="BaseLine"/>
    <m/>
    <m/>
    <m/>
    <m/>
    <x v="38"/>
    <x v="1"/>
    <s v="Brazil"/>
    <x v="16"/>
    <n v="0"/>
  </r>
  <r>
    <s v="BASE"/>
    <s v="BaseLine"/>
    <m/>
    <m/>
    <m/>
    <m/>
    <x v="38"/>
    <x v="2"/>
    <s v="Brazil"/>
    <x v="16"/>
    <n v="0"/>
  </r>
  <r>
    <s v="BASE"/>
    <s v="BaseLine"/>
    <m/>
    <m/>
    <m/>
    <m/>
    <x v="38"/>
    <x v="3"/>
    <s v="Brazil"/>
    <x v="16"/>
    <n v="0"/>
  </r>
  <r>
    <s v="BASE"/>
    <s v="BaseLine"/>
    <m/>
    <m/>
    <m/>
    <m/>
    <x v="39"/>
    <x v="0"/>
    <s v="Brazil"/>
    <x v="16"/>
    <n v="0"/>
  </r>
  <r>
    <s v="BASE"/>
    <s v="BaseLine"/>
    <m/>
    <m/>
    <m/>
    <m/>
    <x v="39"/>
    <x v="1"/>
    <s v="Brazil"/>
    <x v="16"/>
    <n v="0"/>
  </r>
  <r>
    <s v="BASE"/>
    <s v="BaseLine"/>
    <m/>
    <m/>
    <m/>
    <m/>
    <x v="39"/>
    <x v="2"/>
    <s v="Brazil"/>
    <x v="16"/>
    <n v="0"/>
  </r>
  <r>
    <s v="BASE"/>
    <s v="BaseLine"/>
    <m/>
    <m/>
    <m/>
    <m/>
    <x v="39"/>
    <x v="3"/>
    <s v="Brazil"/>
    <x v="16"/>
    <n v="0"/>
  </r>
  <r>
    <s v="BASE"/>
    <s v="BaseLine"/>
    <s v="PL_Dummy"/>
    <m/>
    <m/>
    <m/>
    <x v="40"/>
    <x v="0"/>
    <s v="Brazil"/>
    <x v="16"/>
    <n v="0"/>
  </r>
  <r>
    <s v="BASE"/>
    <s v="BaseLine"/>
    <s v="PL_Dummy"/>
    <m/>
    <m/>
    <m/>
    <x v="40"/>
    <x v="1"/>
    <s v="Brazil"/>
    <x v="16"/>
    <n v="0"/>
  </r>
  <r>
    <s v="BASE"/>
    <s v="BaseLine"/>
    <s v="PL_Dummy"/>
    <m/>
    <m/>
    <m/>
    <x v="40"/>
    <x v="2"/>
    <s v="Brazil"/>
    <x v="16"/>
    <n v="0"/>
  </r>
  <r>
    <s v="BASE"/>
    <s v="BaseLine"/>
    <s v="PL_Dummy"/>
    <m/>
    <m/>
    <m/>
    <x v="40"/>
    <x v="3"/>
    <s v="Brazil"/>
    <x v="16"/>
    <n v="0"/>
  </r>
  <r>
    <s v="BASE"/>
    <s v="BaseLine"/>
    <m/>
    <m/>
    <m/>
    <m/>
    <x v="41"/>
    <x v="0"/>
    <s v="Brazil"/>
    <x v="16"/>
    <n v="0"/>
  </r>
  <r>
    <s v="BASE"/>
    <s v="BaseLine"/>
    <m/>
    <m/>
    <m/>
    <m/>
    <x v="41"/>
    <x v="1"/>
    <s v="Brazil"/>
    <x v="16"/>
    <n v="0"/>
  </r>
  <r>
    <s v="BASE"/>
    <s v="BaseLine"/>
    <m/>
    <m/>
    <m/>
    <m/>
    <x v="41"/>
    <x v="2"/>
    <s v="Brazil"/>
    <x v="16"/>
    <n v="3362.27632080788"/>
  </r>
  <r>
    <s v="BASE"/>
    <s v="BaseLine"/>
    <m/>
    <m/>
    <m/>
    <m/>
    <x v="41"/>
    <x v="3"/>
    <s v="Brazil"/>
    <x v="16"/>
    <n v="0"/>
  </r>
  <r>
    <s v="BASE"/>
    <s v="BaseLine"/>
    <m/>
    <m/>
    <m/>
    <m/>
    <x v="42"/>
    <x v="0"/>
    <s v="Brazil"/>
    <x v="16"/>
    <n v="0"/>
  </r>
  <r>
    <s v="BASE"/>
    <s v="BaseLine"/>
    <m/>
    <m/>
    <m/>
    <m/>
    <x v="42"/>
    <x v="1"/>
    <s v="Brazil"/>
    <x v="16"/>
    <n v="0"/>
  </r>
  <r>
    <s v="BASE"/>
    <s v="BaseLine"/>
    <m/>
    <m/>
    <m/>
    <m/>
    <x v="42"/>
    <x v="2"/>
    <s v="Brazil"/>
    <x v="16"/>
    <n v="2704.8758854092498"/>
  </r>
  <r>
    <s v="BASE"/>
    <s v="BaseLine"/>
    <m/>
    <m/>
    <m/>
    <m/>
    <x v="42"/>
    <x v="3"/>
    <s v="Brazil"/>
    <x v="16"/>
    <n v="0"/>
  </r>
  <r>
    <s v="BASE"/>
    <s v="BaseLine"/>
    <m/>
    <m/>
    <m/>
    <m/>
    <x v="43"/>
    <x v="0"/>
    <s v="Brazil"/>
    <x v="16"/>
    <n v="0"/>
  </r>
  <r>
    <s v="BASE"/>
    <s v="BaseLine"/>
    <m/>
    <m/>
    <m/>
    <m/>
    <x v="43"/>
    <x v="1"/>
    <s v="Brazil"/>
    <x v="16"/>
    <n v="0"/>
  </r>
  <r>
    <s v="BASE"/>
    <s v="BaseLine"/>
    <m/>
    <m/>
    <m/>
    <m/>
    <x v="43"/>
    <x v="2"/>
    <s v="Brazil"/>
    <x v="16"/>
    <n v="0"/>
  </r>
  <r>
    <s v="BASE"/>
    <s v="BaseLine"/>
    <m/>
    <m/>
    <m/>
    <m/>
    <x v="43"/>
    <x v="3"/>
    <s v="Brazil"/>
    <x v="16"/>
    <n v="0"/>
  </r>
  <r>
    <s v="INCREMENTAL"/>
    <s v="Media"/>
    <m/>
    <m/>
    <m/>
    <m/>
    <x v="44"/>
    <x v="0"/>
    <s v="Brazil"/>
    <x v="16"/>
    <n v="0"/>
  </r>
  <r>
    <s v="INCREMENTAL"/>
    <s v="Media"/>
    <m/>
    <m/>
    <m/>
    <m/>
    <x v="44"/>
    <x v="1"/>
    <s v="Brazil"/>
    <x v="16"/>
    <n v="0"/>
  </r>
  <r>
    <s v="INCREMENTAL"/>
    <s v="Media"/>
    <m/>
    <m/>
    <m/>
    <m/>
    <x v="44"/>
    <x v="2"/>
    <s v="Brazil"/>
    <x v="16"/>
    <n v="0"/>
  </r>
  <r>
    <s v="INCREMENTAL"/>
    <s v="Media"/>
    <m/>
    <m/>
    <m/>
    <m/>
    <x v="44"/>
    <x v="3"/>
    <s v="Brazil"/>
    <x v="16"/>
    <n v="0"/>
  </r>
  <r>
    <s v="INCREMENTAL"/>
    <s v="Media"/>
    <m/>
    <m/>
    <m/>
    <m/>
    <x v="45"/>
    <x v="0"/>
    <s v="Brazil"/>
    <x v="16"/>
    <n v="0"/>
  </r>
  <r>
    <s v="INCREMENTAL"/>
    <s v="Media"/>
    <m/>
    <m/>
    <m/>
    <m/>
    <x v="45"/>
    <x v="1"/>
    <s v="Brazil"/>
    <x v="16"/>
    <n v="0"/>
  </r>
  <r>
    <s v="INCREMENTAL"/>
    <s v="Media"/>
    <m/>
    <m/>
    <m/>
    <m/>
    <x v="45"/>
    <x v="2"/>
    <s v="Brazil"/>
    <x v="16"/>
    <n v="0"/>
  </r>
  <r>
    <s v="INCREMENTAL"/>
    <s v="Media"/>
    <m/>
    <m/>
    <m/>
    <m/>
    <x v="45"/>
    <x v="3"/>
    <s v="Brazil"/>
    <x v="16"/>
    <n v="0"/>
  </r>
  <r>
    <s v="BASE"/>
    <s v="BaseLine"/>
    <m/>
    <m/>
    <m/>
    <m/>
    <x v="46"/>
    <x v="0"/>
    <s v="Brazil"/>
    <x v="16"/>
    <n v="0"/>
  </r>
  <r>
    <s v="BASE"/>
    <s v="BaseLine"/>
    <m/>
    <m/>
    <m/>
    <m/>
    <x v="46"/>
    <x v="1"/>
    <s v="Brazil"/>
    <x v="16"/>
    <n v="0"/>
  </r>
  <r>
    <s v="BASE"/>
    <s v="BaseLine"/>
    <m/>
    <m/>
    <m/>
    <m/>
    <x v="46"/>
    <x v="2"/>
    <s v="Brazil"/>
    <x v="16"/>
    <n v="0"/>
  </r>
  <r>
    <s v="BASE"/>
    <s v="BaseLine"/>
    <m/>
    <m/>
    <m/>
    <m/>
    <x v="46"/>
    <x v="3"/>
    <s v="Brazil"/>
    <x v="16"/>
    <n v="0"/>
  </r>
  <r>
    <s v="INCREMENTAL"/>
    <s v="Media"/>
    <m/>
    <m/>
    <m/>
    <m/>
    <x v="47"/>
    <x v="0"/>
    <s v="Brazil"/>
    <x v="16"/>
    <n v="0"/>
  </r>
  <r>
    <s v="INCREMENTAL"/>
    <s v="Media"/>
    <m/>
    <m/>
    <m/>
    <m/>
    <x v="47"/>
    <x v="1"/>
    <s v="Brazil"/>
    <x v="16"/>
    <n v="0"/>
  </r>
  <r>
    <s v="INCREMENTAL"/>
    <s v="Media"/>
    <m/>
    <m/>
    <m/>
    <m/>
    <x v="47"/>
    <x v="2"/>
    <s v="Brazil"/>
    <x v="16"/>
    <n v="0"/>
  </r>
  <r>
    <s v="INCREMENTAL"/>
    <s v="Media"/>
    <m/>
    <m/>
    <m/>
    <m/>
    <x v="47"/>
    <x v="3"/>
    <s v="Brazil"/>
    <x v="16"/>
    <n v="0"/>
  </r>
  <r>
    <s v="INCREMENTAL"/>
    <s v="Media"/>
    <m/>
    <m/>
    <m/>
    <m/>
    <x v="48"/>
    <x v="0"/>
    <s v="Brazil"/>
    <x v="16"/>
    <n v="0"/>
  </r>
  <r>
    <s v="INCREMENTAL"/>
    <s v="Media"/>
    <m/>
    <m/>
    <m/>
    <m/>
    <x v="48"/>
    <x v="1"/>
    <s v="Brazil"/>
    <x v="16"/>
    <n v="0"/>
  </r>
  <r>
    <s v="INCREMENTAL"/>
    <s v="Media"/>
    <m/>
    <m/>
    <m/>
    <m/>
    <x v="48"/>
    <x v="2"/>
    <s v="Brazil"/>
    <x v="16"/>
    <n v="0"/>
  </r>
  <r>
    <s v="INCREMENTAL"/>
    <s v="Media"/>
    <m/>
    <m/>
    <m/>
    <m/>
    <x v="48"/>
    <x v="3"/>
    <s v="Brazil"/>
    <x v="16"/>
    <n v="0"/>
  </r>
  <r>
    <s v="INCREMENTAL"/>
    <s v="Media"/>
    <m/>
    <m/>
    <m/>
    <m/>
    <x v="49"/>
    <x v="0"/>
    <s v="Brazil"/>
    <x v="16"/>
    <n v="0"/>
  </r>
  <r>
    <s v="INCREMENTAL"/>
    <s v="Media"/>
    <m/>
    <m/>
    <m/>
    <m/>
    <x v="49"/>
    <x v="1"/>
    <s v="Brazil"/>
    <x v="16"/>
    <n v="0"/>
  </r>
  <r>
    <s v="INCREMENTAL"/>
    <s v="Media"/>
    <m/>
    <m/>
    <m/>
    <m/>
    <x v="49"/>
    <x v="2"/>
    <s v="Brazil"/>
    <x v="16"/>
    <n v="0"/>
  </r>
  <r>
    <s v="INCREMENTAL"/>
    <s v="Media"/>
    <m/>
    <m/>
    <m/>
    <m/>
    <x v="49"/>
    <x v="3"/>
    <s v="Brazil"/>
    <x v="16"/>
    <n v="0"/>
  </r>
  <r>
    <s v="BASE"/>
    <s v="BaseLine"/>
    <m/>
    <m/>
    <m/>
    <m/>
    <x v="50"/>
    <x v="0"/>
    <s v="Brazil"/>
    <x v="16"/>
    <n v="0"/>
  </r>
  <r>
    <s v="BASE"/>
    <s v="BaseLine"/>
    <m/>
    <m/>
    <m/>
    <m/>
    <x v="50"/>
    <x v="1"/>
    <s v="Brazil"/>
    <x v="16"/>
    <n v="0"/>
  </r>
  <r>
    <s v="BASE"/>
    <s v="BaseLine"/>
    <m/>
    <m/>
    <m/>
    <m/>
    <x v="50"/>
    <x v="2"/>
    <s v="Brazil"/>
    <x v="16"/>
    <n v="0"/>
  </r>
  <r>
    <s v="BASE"/>
    <s v="BaseLine"/>
    <m/>
    <m/>
    <m/>
    <m/>
    <x v="50"/>
    <x v="3"/>
    <s v="Brazil"/>
    <x v="16"/>
    <n v="0"/>
  </r>
  <r>
    <s v="BASE"/>
    <s v="BaseLine"/>
    <m/>
    <m/>
    <m/>
    <m/>
    <x v="51"/>
    <x v="0"/>
    <s v="Brazil"/>
    <x v="16"/>
    <n v="0"/>
  </r>
  <r>
    <s v="BASE"/>
    <s v="BaseLine"/>
    <m/>
    <m/>
    <m/>
    <m/>
    <x v="51"/>
    <x v="1"/>
    <s v="Brazil"/>
    <x v="16"/>
    <n v="0"/>
  </r>
  <r>
    <s v="BASE"/>
    <s v="BaseLine"/>
    <m/>
    <m/>
    <m/>
    <m/>
    <x v="51"/>
    <x v="2"/>
    <s v="Brazil"/>
    <x v="16"/>
    <n v="0"/>
  </r>
  <r>
    <s v="BASE"/>
    <s v="BaseLine"/>
    <m/>
    <m/>
    <m/>
    <m/>
    <x v="51"/>
    <x v="3"/>
    <s v="Brazil"/>
    <x v="16"/>
    <n v="0"/>
  </r>
  <r>
    <s v="INCREMENTAL"/>
    <s v="Media"/>
    <m/>
    <m/>
    <m/>
    <m/>
    <x v="52"/>
    <x v="0"/>
    <s v="Brazil"/>
    <x v="16"/>
    <n v="0"/>
  </r>
  <r>
    <s v="INCREMENTAL"/>
    <s v="Media"/>
    <m/>
    <m/>
    <m/>
    <m/>
    <x v="52"/>
    <x v="1"/>
    <s v="Brazil"/>
    <x v="16"/>
    <n v="0"/>
  </r>
  <r>
    <s v="INCREMENTAL"/>
    <s v="Media"/>
    <m/>
    <m/>
    <m/>
    <m/>
    <x v="52"/>
    <x v="2"/>
    <s v="Brazil"/>
    <x v="16"/>
    <n v="0"/>
  </r>
  <r>
    <s v="INCREMENTAL"/>
    <s v="Media"/>
    <m/>
    <m/>
    <m/>
    <m/>
    <x v="52"/>
    <x v="3"/>
    <s v="Brazil"/>
    <x v="16"/>
    <n v="0"/>
  </r>
  <r>
    <s v="BASE"/>
    <s v="BaseLine"/>
    <m/>
    <m/>
    <m/>
    <m/>
    <x v="53"/>
    <x v="0"/>
    <s v="Brazil"/>
    <x v="16"/>
    <n v="-200.43040793281199"/>
  </r>
  <r>
    <s v="BASE"/>
    <s v="BaseLine"/>
    <m/>
    <m/>
    <m/>
    <m/>
    <x v="53"/>
    <x v="1"/>
    <s v="Brazil"/>
    <x v="16"/>
    <n v="-146.77626767099301"/>
  </r>
  <r>
    <s v="BASE"/>
    <s v="BaseLine"/>
    <m/>
    <m/>
    <m/>
    <m/>
    <x v="53"/>
    <x v="2"/>
    <s v="Brazil"/>
    <x v="16"/>
    <n v="-273.87875427191699"/>
  </r>
  <r>
    <s v="BASE"/>
    <s v="BaseLine"/>
    <m/>
    <m/>
    <m/>
    <m/>
    <x v="53"/>
    <x v="3"/>
    <s v="Brazil"/>
    <x v="16"/>
    <n v="-144.98411667593399"/>
  </r>
  <r>
    <s v="BASE"/>
    <s v="BaseLine"/>
    <m/>
    <m/>
    <m/>
    <m/>
    <x v="54"/>
    <x v="0"/>
    <s v="Brazil"/>
    <x v="16"/>
    <n v="-454.55514201630001"/>
  </r>
  <r>
    <s v="BASE"/>
    <s v="BaseLine"/>
    <m/>
    <m/>
    <m/>
    <m/>
    <x v="54"/>
    <x v="1"/>
    <s v="Brazil"/>
    <x v="16"/>
    <n v="-2268.8635927892001"/>
  </r>
  <r>
    <s v="BASE"/>
    <s v="BaseLine"/>
    <m/>
    <m/>
    <m/>
    <m/>
    <x v="54"/>
    <x v="2"/>
    <s v="Brazil"/>
    <x v="16"/>
    <n v="-2462.4630958152002"/>
  </r>
  <r>
    <s v="BASE"/>
    <s v="BaseLine"/>
    <m/>
    <m/>
    <m/>
    <m/>
    <x v="54"/>
    <x v="3"/>
    <s v="Brazil"/>
    <x v="16"/>
    <n v="-438.95970690261601"/>
  </r>
  <r>
    <s v="INCREMENTAL"/>
    <s v="Media"/>
    <m/>
    <m/>
    <m/>
    <m/>
    <x v="0"/>
    <x v="0"/>
    <s v="Brazil"/>
    <x v="17"/>
    <n v="0"/>
  </r>
  <r>
    <s v="INCREMENTAL"/>
    <s v="Media"/>
    <m/>
    <m/>
    <m/>
    <m/>
    <x v="0"/>
    <x v="1"/>
    <s v="Brazil"/>
    <x v="17"/>
    <n v="0"/>
  </r>
  <r>
    <s v="INCREMENTAL"/>
    <s v="Media"/>
    <m/>
    <m/>
    <m/>
    <m/>
    <x v="0"/>
    <x v="2"/>
    <s v="Brazil"/>
    <x v="17"/>
    <n v="0"/>
  </r>
  <r>
    <s v="INCREMENTAL"/>
    <s v="Media"/>
    <m/>
    <m/>
    <m/>
    <m/>
    <x v="0"/>
    <x v="3"/>
    <s v="Brazil"/>
    <x v="17"/>
    <n v="0"/>
  </r>
  <r>
    <s v="INCREMENTAL"/>
    <s v="Media"/>
    <m/>
    <m/>
    <m/>
    <m/>
    <x v="1"/>
    <x v="0"/>
    <s v="Brazil"/>
    <x v="17"/>
    <n v="0"/>
  </r>
  <r>
    <s v="INCREMENTAL"/>
    <s v="Media"/>
    <m/>
    <m/>
    <m/>
    <m/>
    <x v="1"/>
    <x v="1"/>
    <s v="Brazil"/>
    <x v="17"/>
    <n v="0"/>
  </r>
  <r>
    <s v="INCREMENTAL"/>
    <s v="Media"/>
    <m/>
    <m/>
    <m/>
    <m/>
    <x v="1"/>
    <x v="2"/>
    <s v="Brazil"/>
    <x v="17"/>
    <n v="0"/>
  </r>
  <r>
    <s v="INCREMENTAL"/>
    <s v="Media"/>
    <m/>
    <m/>
    <m/>
    <m/>
    <x v="1"/>
    <x v="3"/>
    <s v="Brazil"/>
    <x v="17"/>
    <n v="0"/>
  </r>
  <r>
    <s v="INCREMENTAL"/>
    <s v="Media"/>
    <m/>
    <m/>
    <m/>
    <m/>
    <x v="2"/>
    <x v="0"/>
    <s v="Brazil"/>
    <x v="17"/>
    <n v="0"/>
  </r>
  <r>
    <s v="INCREMENTAL"/>
    <s v="Media"/>
    <m/>
    <m/>
    <m/>
    <m/>
    <x v="2"/>
    <x v="1"/>
    <s v="Brazil"/>
    <x v="17"/>
    <n v="0"/>
  </r>
  <r>
    <s v="INCREMENTAL"/>
    <s v="Media"/>
    <m/>
    <m/>
    <m/>
    <m/>
    <x v="2"/>
    <x v="2"/>
    <s v="Brazil"/>
    <x v="17"/>
    <n v="0"/>
  </r>
  <r>
    <s v="INCREMENTAL"/>
    <s v="Media"/>
    <m/>
    <m/>
    <m/>
    <m/>
    <x v="2"/>
    <x v="3"/>
    <s v="Brazil"/>
    <x v="17"/>
    <n v="0"/>
  </r>
  <r>
    <s v="BASE"/>
    <s v="BaseLine"/>
    <m/>
    <m/>
    <m/>
    <m/>
    <x v="3"/>
    <x v="0"/>
    <s v="Brazil"/>
    <x v="17"/>
    <n v="0"/>
  </r>
  <r>
    <s v="BASE"/>
    <s v="BaseLine"/>
    <m/>
    <m/>
    <m/>
    <m/>
    <x v="3"/>
    <x v="1"/>
    <s v="Brazil"/>
    <x v="17"/>
    <n v="0"/>
  </r>
  <r>
    <s v="BASE"/>
    <s v="BaseLine"/>
    <m/>
    <m/>
    <m/>
    <m/>
    <x v="3"/>
    <x v="2"/>
    <s v="Brazil"/>
    <x v="17"/>
    <n v="0"/>
  </r>
  <r>
    <s v="BASE"/>
    <s v="BaseLine"/>
    <m/>
    <m/>
    <m/>
    <m/>
    <x v="3"/>
    <x v="3"/>
    <s v="Brazil"/>
    <x v="17"/>
    <n v="0"/>
  </r>
  <r>
    <s v="BASE"/>
    <s v="BaseLine"/>
    <m/>
    <m/>
    <m/>
    <m/>
    <x v="4"/>
    <x v="0"/>
    <s v="Brazil"/>
    <x v="17"/>
    <n v="0"/>
  </r>
  <r>
    <s v="BASE"/>
    <s v="BaseLine"/>
    <m/>
    <m/>
    <m/>
    <m/>
    <x v="4"/>
    <x v="1"/>
    <s v="Brazil"/>
    <x v="17"/>
    <n v="0"/>
  </r>
  <r>
    <s v="BASE"/>
    <s v="BaseLine"/>
    <m/>
    <m/>
    <m/>
    <m/>
    <x v="4"/>
    <x v="2"/>
    <s v="Brazil"/>
    <x v="17"/>
    <n v="0"/>
  </r>
  <r>
    <s v="BASE"/>
    <s v="BaseLine"/>
    <m/>
    <m/>
    <m/>
    <m/>
    <x v="4"/>
    <x v="3"/>
    <s v="Brazil"/>
    <x v="17"/>
    <n v="0"/>
  </r>
  <r>
    <s v="BASE"/>
    <s v="BaseLine"/>
    <m/>
    <m/>
    <m/>
    <m/>
    <x v="5"/>
    <x v="0"/>
    <s v="Brazil"/>
    <x v="17"/>
    <n v="0"/>
  </r>
  <r>
    <s v="BASE"/>
    <s v="BaseLine"/>
    <m/>
    <m/>
    <m/>
    <m/>
    <x v="5"/>
    <x v="1"/>
    <s v="Brazil"/>
    <x v="17"/>
    <n v="0"/>
  </r>
  <r>
    <s v="BASE"/>
    <s v="BaseLine"/>
    <m/>
    <m/>
    <m/>
    <m/>
    <x v="5"/>
    <x v="2"/>
    <s v="Brazil"/>
    <x v="17"/>
    <n v="0"/>
  </r>
  <r>
    <s v="BASE"/>
    <s v="BaseLine"/>
    <m/>
    <m/>
    <m/>
    <m/>
    <x v="5"/>
    <x v="3"/>
    <s v="Brazil"/>
    <x v="17"/>
    <n v="0"/>
  </r>
  <r>
    <s v="BASE"/>
    <s v="BaseLine"/>
    <m/>
    <m/>
    <m/>
    <m/>
    <x v="6"/>
    <x v="0"/>
    <s v="Brazil"/>
    <x v="17"/>
    <n v="0"/>
  </r>
  <r>
    <s v="BASE"/>
    <s v="BaseLine"/>
    <m/>
    <m/>
    <m/>
    <m/>
    <x v="6"/>
    <x v="1"/>
    <s v="Brazil"/>
    <x v="17"/>
    <n v="0"/>
  </r>
  <r>
    <s v="BASE"/>
    <s v="BaseLine"/>
    <m/>
    <m/>
    <m/>
    <m/>
    <x v="6"/>
    <x v="2"/>
    <s v="Brazil"/>
    <x v="17"/>
    <n v="0"/>
  </r>
  <r>
    <s v="BASE"/>
    <s v="BaseLine"/>
    <m/>
    <m/>
    <m/>
    <m/>
    <x v="6"/>
    <x v="3"/>
    <s v="Brazil"/>
    <x v="17"/>
    <n v="0"/>
  </r>
  <r>
    <s v="BASE"/>
    <s v="BaseLine"/>
    <m/>
    <m/>
    <m/>
    <m/>
    <x v="7"/>
    <x v="0"/>
    <s v="Brazil"/>
    <x v="17"/>
    <n v="0"/>
  </r>
  <r>
    <s v="BASE"/>
    <s v="BaseLine"/>
    <m/>
    <m/>
    <m/>
    <m/>
    <x v="7"/>
    <x v="1"/>
    <s v="Brazil"/>
    <x v="17"/>
    <n v="0"/>
  </r>
  <r>
    <s v="BASE"/>
    <s v="BaseLine"/>
    <m/>
    <m/>
    <m/>
    <m/>
    <x v="7"/>
    <x v="2"/>
    <s v="Brazil"/>
    <x v="17"/>
    <n v="0"/>
  </r>
  <r>
    <s v="BASE"/>
    <s v="BaseLine"/>
    <m/>
    <m/>
    <m/>
    <m/>
    <x v="7"/>
    <x v="3"/>
    <s v="Brazil"/>
    <x v="17"/>
    <n v="0"/>
  </r>
  <r>
    <s v="BASE"/>
    <s v="BaseLine"/>
    <m/>
    <m/>
    <m/>
    <m/>
    <x v="8"/>
    <x v="0"/>
    <s v="Brazil"/>
    <x v="17"/>
    <n v="251.59473065100599"/>
  </r>
  <r>
    <s v="BASE"/>
    <s v="BaseLine"/>
    <m/>
    <m/>
    <m/>
    <m/>
    <x v="8"/>
    <x v="1"/>
    <s v="Brazil"/>
    <x v="17"/>
    <n v="0"/>
  </r>
  <r>
    <s v="BASE"/>
    <s v="BaseLine"/>
    <m/>
    <m/>
    <m/>
    <m/>
    <x v="8"/>
    <x v="2"/>
    <s v="Brazil"/>
    <x v="17"/>
    <n v="0"/>
  </r>
  <r>
    <s v="BASE"/>
    <s v="BaseLine"/>
    <m/>
    <m/>
    <m/>
    <m/>
    <x v="8"/>
    <x v="3"/>
    <s v="Brazil"/>
    <x v="17"/>
    <n v="0"/>
  </r>
  <r>
    <s v="INCREMENTAL"/>
    <s v="Media"/>
    <m/>
    <m/>
    <m/>
    <m/>
    <x v="9"/>
    <x v="0"/>
    <s v="Brazil"/>
    <x v="17"/>
    <n v="0"/>
  </r>
  <r>
    <s v="INCREMENTAL"/>
    <s v="Media"/>
    <m/>
    <m/>
    <m/>
    <m/>
    <x v="9"/>
    <x v="1"/>
    <s v="Brazil"/>
    <x v="17"/>
    <n v="0"/>
  </r>
  <r>
    <s v="INCREMENTAL"/>
    <s v="Media"/>
    <m/>
    <m/>
    <m/>
    <m/>
    <x v="9"/>
    <x v="2"/>
    <s v="Brazil"/>
    <x v="17"/>
    <n v="0"/>
  </r>
  <r>
    <s v="INCREMENTAL"/>
    <s v="Media"/>
    <m/>
    <m/>
    <m/>
    <m/>
    <x v="9"/>
    <x v="3"/>
    <s v="Brazil"/>
    <x v="17"/>
    <n v="0"/>
  </r>
  <r>
    <s v="BASE"/>
    <s v="Price"/>
    <m/>
    <m/>
    <m/>
    <m/>
    <x v="10"/>
    <x v="0"/>
    <s v="Brazil"/>
    <x v="17"/>
    <n v="-971.43026418831096"/>
  </r>
  <r>
    <s v="BASE"/>
    <s v="Price"/>
    <m/>
    <m/>
    <m/>
    <m/>
    <x v="10"/>
    <x v="1"/>
    <s v="Brazil"/>
    <x v="17"/>
    <n v="0"/>
  </r>
  <r>
    <s v="BASE"/>
    <s v="Price"/>
    <m/>
    <m/>
    <m/>
    <m/>
    <x v="10"/>
    <x v="2"/>
    <s v="Brazil"/>
    <x v="17"/>
    <n v="0"/>
  </r>
  <r>
    <s v="BASE"/>
    <s v="Price"/>
    <m/>
    <m/>
    <m/>
    <m/>
    <x v="10"/>
    <x v="3"/>
    <s v="Brazil"/>
    <x v="17"/>
    <n v="0"/>
  </r>
  <r>
    <s v="BASE"/>
    <s v="Price"/>
    <m/>
    <m/>
    <m/>
    <m/>
    <x v="11"/>
    <x v="0"/>
    <s v="Brazil"/>
    <x v="17"/>
    <n v="0"/>
  </r>
  <r>
    <s v="BASE"/>
    <s v="Price"/>
    <m/>
    <m/>
    <m/>
    <m/>
    <x v="11"/>
    <x v="1"/>
    <s v="Brazil"/>
    <x v="17"/>
    <n v="0"/>
  </r>
  <r>
    <s v="BASE"/>
    <s v="Price"/>
    <m/>
    <m/>
    <m/>
    <m/>
    <x v="11"/>
    <x v="2"/>
    <s v="Brazil"/>
    <x v="17"/>
    <n v="0"/>
  </r>
  <r>
    <s v="BASE"/>
    <s v="Price"/>
    <m/>
    <m/>
    <m/>
    <m/>
    <x v="11"/>
    <x v="3"/>
    <s v="Brazil"/>
    <x v="17"/>
    <n v="0"/>
  </r>
  <r>
    <s v="BASE"/>
    <s v="BaseLine"/>
    <m/>
    <m/>
    <m/>
    <m/>
    <x v="12"/>
    <x v="0"/>
    <s v="Brazil"/>
    <x v="17"/>
    <n v="315.60331704119199"/>
  </r>
  <r>
    <s v="BASE"/>
    <s v="BaseLine"/>
    <m/>
    <m/>
    <m/>
    <m/>
    <x v="12"/>
    <x v="1"/>
    <s v="Brazil"/>
    <x v="17"/>
    <n v="568.95634939398303"/>
  </r>
  <r>
    <s v="BASE"/>
    <s v="BaseLine"/>
    <m/>
    <m/>
    <m/>
    <m/>
    <x v="12"/>
    <x v="2"/>
    <s v="Brazil"/>
    <x v="17"/>
    <n v="697.51153866138702"/>
  </r>
  <r>
    <s v="BASE"/>
    <s v="BaseLine"/>
    <m/>
    <m/>
    <m/>
    <m/>
    <x v="12"/>
    <x v="3"/>
    <s v="Brazil"/>
    <x v="17"/>
    <n v="18.4743555617762"/>
  </r>
  <r>
    <s v="INCREMENTAL"/>
    <s v="Media"/>
    <m/>
    <m/>
    <m/>
    <m/>
    <x v="13"/>
    <x v="0"/>
    <s v="Brazil"/>
    <x v="17"/>
    <n v="181.070101813788"/>
  </r>
  <r>
    <s v="INCREMENTAL"/>
    <s v="Media"/>
    <m/>
    <m/>
    <m/>
    <m/>
    <x v="13"/>
    <x v="1"/>
    <s v="Brazil"/>
    <x v="17"/>
    <n v="224.30960707001501"/>
  </r>
  <r>
    <s v="INCREMENTAL"/>
    <s v="Media"/>
    <m/>
    <m/>
    <m/>
    <m/>
    <x v="13"/>
    <x v="2"/>
    <s v="Brazil"/>
    <x v="17"/>
    <n v="199.37473319503499"/>
  </r>
  <r>
    <s v="INCREMENTAL"/>
    <s v="Media"/>
    <m/>
    <m/>
    <m/>
    <m/>
    <x v="13"/>
    <x v="3"/>
    <s v="Brazil"/>
    <x v="17"/>
    <n v="0"/>
  </r>
  <r>
    <s v="INCREMENTAL"/>
    <s v="Media"/>
    <m/>
    <m/>
    <m/>
    <m/>
    <x v="14"/>
    <x v="0"/>
    <s v="Brazil"/>
    <x v="17"/>
    <n v="0"/>
  </r>
  <r>
    <s v="INCREMENTAL"/>
    <s v="Media"/>
    <m/>
    <m/>
    <m/>
    <m/>
    <x v="14"/>
    <x v="1"/>
    <s v="Brazil"/>
    <x v="17"/>
    <n v="0"/>
  </r>
  <r>
    <s v="INCREMENTAL"/>
    <s v="Media"/>
    <m/>
    <m/>
    <m/>
    <m/>
    <x v="14"/>
    <x v="2"/>
    <s v="Brazil"/>
    <x v="17"/>
    <n v="0"/>
  </r>
  <r>
    <s v="INCREMENTAL"/>
    <s v="Media"/>
    <m/>
    <m/>
    <m/>
    <m/>
    <x v="14"/>
    <x v="3"/>
    <s v="Brazil"/>
    <x v="17"/>
    <n v="0"/>
  </r>
  <r>
    <s v="INCREMENTAL"/>
    <s v="Media"/>
    <m/>
    <m/>
    <m/>
    <m/>
    <x v="15"/>
    <x v="0"/>
    <s v="Brazil"/>
    <x v="17"/>
    <n v="21.8327397203043"/>
  </r>
  <r>
    <s v="INCREMENTAL"/>
    <s v="Media"/>
    <m/>
    <m/>
    <m/>
    <m/>
    <x v="15"/>
    <x v="1"/>
    <s v="Brazil"/>
    <x v="17"/>
    <n v="20.204097234273402"/>
  </r>
  <r>
    <s v="INCREMENTAL"/>
    <s v="Media"/>
    <m/>
    <m/>
    <m/>
    <m/>
    <x v="15"/>
    <x v="2"/>
    <s v="Brazil"/>
    <x v="17"/>
    <n v="13.7828950965265"/>
  </r>
  <r>
    <s v="INCREMENTAL"/>
    <s v="Media"/>
    <m/>
    <m/>
    <m/>
    <m/>
    <x v="15"/>
    <x v="3"/>
    <s v="Brazil"/>
    <x v="17"/>
    <n v="0"/>
  </r>
  <r>
    <s v="INCREMENTAL"/>
    <s v="Media"/>
    <m/>
    <m/>
    <m/>
    <m/>
    <x v="16"/>
    <x v="0"/>
    <s v="Brazil"/>
    <x v="17"/>
    <n v="0"/>
  </r>
  <r>
    <s v="INCREMENTAL"/>
    <s v="Media"/>
    <m/>
    <m/>
    <m/>
    <m/>
    <x v="16"/>
    <x v="1"/>
    <s v="Brazil"/>
    <x v="17"/>
    <n v="0"/>
  </r>
  <r>
    <s v="INCREMENTAL"/>
    <s v="Media"/>
    <m/>
    <m/>
    <m/>
    <m/>
    <x v="16"/>
    <x v="2"/>
    <s v="Brazil"/>
    <x v="17"/>
    <n v="0"/>
  </r>
  <r>
    <s v="INCREMENTAL"/>
    <s v="Media"/>
    <m/>
    <m/>
    <m/>
    <m/>
    <x v="16"/>
    <x v="3"/>
    <s v="Brazil"/>
    <x v="17"/>
    <n v="0"/>
  </r>
  <r>
    <s v="INCREMENTAL"/>
    <s v="Media"/>
    <m/>
    <m/>
    <m/>
    <m/>
    <x v="17"/>
    <x v="0"/>
    <s v="Brazil"/>
    <x v="17"/>
    <n v="180.20727914977701"/>
  </r>
  <r>
    <s v="INCREMENTAL"/>
    <s v="Media"/>
    <m/>
    <m/>
    <m/>
    <m/>
    <x v="17"/>
    <x v="1"/>
    <s v="Brazil"/>
    <x v="17"/>
    <n v="110.49597887388001"/>
  </r>
  <r>
    <s v="INCREMENTAL"/>
    <s v="Media"/>
    <m/>
    <m/>
    <m/>
    <m/>
    <x v="17"/>
    <x v="2"/>
    <s v="Brazil"/>
    <x v="17"/>
    <n v="110.899898030494"/>
  </r>
  <r>
    <s v="INCREMENTAL"/>
    <s v="Media"/>
    <m/>
    <m/>
    <m/>
    <m/>
    <x v="17"/>
    <x v="3"/>
    <s v="Brazil"/>
    <x v="17"/>
    <n v="0"/>
  </r>
  <r>
    <s v="INCREMENTAL"/>
    <s v="Media"/>
    <m/>
    <m/>
    <m/>
    <m/>
    <x v="18"/>
    <x v="0"/>
    <s v="Brazil"/>
    <x v="17"/>
    <n v="0"/>
  </r>
  <r>
    <s v="INCREMENTAL"/>
    <s v="Media"/>
    <m/>
    <m/>
    <m/>
    <m/>
    <x v="18"/>
    <x v="1"/>
    <s v="Brazil"/>
    <x v="17"/>
    <n v="0"/>
  </r>
  <r>
    <s v="INCREMENTAL"/>
    <s v="Media"/>
    <m/>
    <m/>
    <m/>
    <m/>
    <x v="18"/>
    <x v="2"/>
    <s v="Brazil"/>
    <x v="17"/>
    <n v="0"/>
  </r>
  <r>
    <s v="INCREMENTAL"/>
    <s v="Media"/>
    <m/>
    <m/>
    <m/>
    <m/>
    <x v="18"/>
    <x v="3"/>
    <s v="Brazil"/>
    <x v="17"/>
    <n v="0"/>
  </r>
  <r>
    <s v="INCREMENTAL"/>
    <s v="Media"/>
    <m/>
    <m/>
    <m/>
    <m/>
    <x v="19"/>
    <x v="0"/>
    <s v="Brazil"/>
    <x v="17"/>
    <n v="41.553676619792398"/>
  </r>
  <r>
    <s v="INCREMENTAL"/>
    <s v="Media"/>
    <m/>
    <m/>
    <m/>
    <m/>
    <x v="19"/>
    <x v="1"/>
    <s v="Brazil"/>
    <x v="17"/>
    <n v="47.251679099450797"/>
  </r>
  <r>
    <s v="INCREMENTAL"/>
    <s v="Media"/>
    <m/>
    <m/>
    <m/>
    <m/>
    <x v="19"/>
    <x v="2"/>
    <s v="Brazil"/>
    <x v="17"/>
    <n v="44.557507099277899"/>
  </r>
  <r>
    <s v="INCREMENTAL"/>
    <s v="Media"/>
    <m/>
    <m/>
    <m/>
    <m/>
    <x v="19"/>
    <x v="3"/>
    <s v="Brazil"/>
    <x v="17"/>
    <n v="0"/>
  </r>
  <r>
    <s v="INCREMENTAL"/>
    <s v="Media"/>
    <m/>
    <m/>
    <m/>
    <m/>
    <x v="20"/>
    <x v="0"/>
    <s v="Brazil"/>
    <x v="17"/>
    <n v="0"/>
  </r>
  <r>
    <s v="INCREMENTAL"/>
    <s v="Media"/>
    <m/>
    <m/>
    <m/>
    <m/>
    <x v="20"/>
    <x v="1"/>
    <s v="Brazil"/>
    <x v="17"/>
    <n v="0"/>
  </r>
  <r>
    <s v="INCREMENTAL"/>
    <s v="Media"/>
    <m/>
    <m/>
    <m/>
    <m/>
    <x v="20"/>
    <x v="2"/>
    <s v="Brazil"/>
    <x v="17"/>
    <n v="0"/>
  </r>
  <r>
    <s v="INCREMENTAL"/>
    <s v="Media"/>
    <m/>
    <m/>
    <m/>
    <m/>
    <x v="20"/>
    <x v="3"/>
    <s v="Brazil"/>
    <x v="17"/>
    <n v="0"/>
  </r>
  <r>
    <s v="INCREMENTAL"/>
    <s v="Media"/>
    <m/>
    <m/>
    <m/>
    <m/>
    <x v="21"/>
    <x v="0"/>
    <s v="Brazil"/>
    <x v="17"/>
    <n v="6.4893947249683803"/>
  </r>
  <r>
    <s v="INCREMENTAL"/>
    <s v="Media"/>
    <m/>
    <m/>
    <m/>
    <m/>
    <x v="21"/>
    <x v="1"/>
    <s v="Brazil"/>
    <x v="17"/>
    <n v="6.3378956618974103"/>
  </r>
  <r>
    <s v="INCREMENTAL"/>
    <s v="Media"/>
    <m/>
    <m/>
    <m/>
    <m/>
    <x v="21"/>
    <x v="2"/>
    <s v="Brazil"/>
    <x v="17"/>
    <n v="6.0122025551901404"/>
  </r>
  <r>
    <s v="INCREMENTAL"/>
    <s v="Media"/>
    <m/>
    <m/>
    <m/>
    <m/>
    <x v="21"/>
    <x v="3"/>
    <s v="Brazil"/>
    <x v="17"/>
    <n v="0"/>
  </r>
  <r>
    <s v="INCREMENTAL"/>
    <s v="Media"/>
    <m/>
    <m/>
    <m/>
    <m/>
    <x v="22"/>
    <x v="0"/>
    <s v="Brazil"/>
    <x v="17"/>
    <n v="0"/>
  </r>
  <r>
    <s v="INCREMENTAL"/>
    <s v="Media"/>
    <m/>
    <m/>
    <m/>
    <m/>
    <x v="22"/>
    <x v="1"/>
    <s v="Brazil"/>
    <x v="17"/>
    <n v="0"/>
  </r>
  <r>
    <s v="INCREMENTAL"/>
    <s v="Media"/>
    <m/>
    <m/>
    <m/>
    <m/>
    <x v="22"/>
    <x v="2"/>
    <s v="Brazil"/>
    <x v="17"/>
    <n v="0"/>
  </r>
  <r>
    <s v="INCREMENTAL"/>
    <s v="Media"/>
    <m/>
    <m/>
    <m/>
    <m/>
    <x v="22"/>
    <x v="3"/>
    <s v="Brazil"/>
    <x v="17"/>
    <n v="0"/>
  </r>
  <r>
    <s v="INCREMENTAL"/>
    <s v="Media"/>
    <m/>
    <m/>
    <m/>
    <m/>
    <x v="23"/>
    <x v="0"/>
    <s v="Brazil"/>
    <x v="17"/>
    <n v="0"/>
  </r>
  <r>
    <s v="INCREMENTAL"/>
    <s v="Media"/>
    <m/>
    <m/>
    <m/>
    <m/>
    <x v="23"/>
    <x v="1"/>
    <s v="Brazil"/>
    <x v="17"/>
    <n v="0"/>
  </r>
  <r>
    <s v="INCREMENTAL"/>
    <s v="Media"/>
    <m/>
    <m/>
    <m/>
    <m/>
    <x v="23"/>
    <x v="2"/>
    <s v="Brazil"/>
    <x v="17"/>
    <n v="0"/>
  </r>
  <r>
    <s v="INCREMENTAL"/>
    <s v="Media"/>
    <m/>
    <m/>
    <m/>
    <m/>
    <x v="23"/>
    <x v="3"/>
    <s v="Brazil"/>
    <x v="17"/>
    <n v="0"/>
  </r>
  <r>
    <s v="INCREMENTAL"/>
    <s v="Media"/>
    <m/>
    <m/>
    <m/>
    <m/>
    <x v="24"/>
    <x v="0"/>
    <s v="Brazil"/>
    <x v="17"/>
    <n v="0"/>
  </r>
  <r>
    <s v="INCREMENTAL"/>
    <s v="Media"/>
    <m/>
    <m/>
    <m/>
    <m/>
    <x v="24"/>
    <x v="1"/>
    <s v="Brazil"/>
    <x v="17"/>
    <n v="0"/>
  </r>
  <r>
    <s v="INCREMENTAL"/>
    <s v="Media"/>
    <m/>
    <m/>
    <m/>
    <m/>
    <x v="24"/>
    <x v="2"/>
    <s v="Brazil"/>
    <x v="17"/>
    <n v="0"/>
  </r>
  <r>
    <s v="INCREMENTAL"/>
    <s v="Media"/>
    <m/>
    <m/>
    <m/>
    <m/>
    <x v="24"/>
    <x v="3"/>
    <s v="Brazil"/>
    <x v="17"/>
    <n v="0"/>
  </r>
  <r>
    <s v="BASE"/>
    <s v="BaseLine"/>
    <m/>
    <m/>
    <m/>
    <m/>
    <x v="25"/>
    <x v="0"/>
    <s v="Brazil"/>
    <x v="17"/>
    <n v="0"/>
  </r>
  <r>
    <s v="BASE"/>
    <s v="BaseLine"/>
    <m/>
    <m/>
    <m/>
    <m/>
    <x v="25"/>
    <x v="1"/>
    <s v="Brazil"/>
    <x v="17"/>
    <n v="318.764211274795"/>
  </r>
  <r>
    <s v="BASE"/>
    <s v="BaseLine"/>
    <m/>
    <m/>
    <m/>
    <m/>
    <x v="25"/>
    <x v="2"/>
    <s v="Brazil"/>
    <x v="17"/>
    <n v="0"/>
  </r>
  <r>
    <s v="BASE"/>
    <s v="BaseLine"/>
    <m/>
    <m/>
    <m/>
    <m/>
    <x v="25"/>
    <x v="3"/>
    <s v="Brazil"/>
    <x v="17"/>
    <n v="0"/>
  </r>
  <r>
    <s v="BASE"/>
    <s v="BaseLine"/>
    <m/>
    <m/>
    <m/>
    <m/>
    <x v="26"/>
    <x v="0"/>
    <s v="Brazil"/>
    <x v="17"/>
    <n v="0"/>
  </r>
  <r>
    <s v="BASE"/>
    <s v="BaseLine"/>
    <m/>
    <m/>
    <m/>
    <m/>
    <x v="26"/>
    <x v="1"/>
    <s v="Brazil"/>
    <x v="17"/>
    <n v="0"/>
  </r>
  <r>
    <s v="BASE"/>
    <s v="BaseLine"/>
    <m/>
    <m/>
    <m/>
    <m/>
    <x v="26"/>
    <x v="2"/>
    <s v="Brazil"/>
    <x v="17"/>
    <n v="0"/>
  </r>
  <r>
    <s v="BASE"/>
    <s v="BaseLine"/>
    <m/>
    <m/>
    <m/>
    <m/>
    <x v="26"/>
    <x v="3"/>
    <s v="Brazil"/>
    <x v="17"/>
    <n v="0"/>
  </r>
  <r>
    <s v="INCREMENTAL"/>
    <s v="Media"/>
    <m/>
    <m/>
    <m/>
    <m/>
    <x v="27"/>
    <x v="0"/>
    <s v="Brazil"/>
    <x v="17"/>
    <n v="0"/>
  </r>
  <r>
    <s v="INCREMENTAL"/>
    <s v="Media"/>
    <m/>
    <m/>
    <m/>
    <m/>
    <x v="27"/>
    <x v="1"/>
    <s v="Brazil"/>
    <x v="17"/>
    <n v="0"/>
  </r>
  <r>
    <s v="INCREMENTAL"/>
    <s v="Media"/>
    <m/>
    <m/>
    <m/>
    <m/>
    <x v="27"/>
    <x v="2"/>
    <s v="Brazil"/>
    <x v="17"/>
    <n v="0"/>
  </r>
  <r>
    <s v="INCREMENTAL"/>
    <s v="Media"/>
    <m/>
    <m/>
    <m/>
    <m/>
    <x v="27"/>
    <x v="3"/>
    <s v="Brazil"/>
    <x v="17"/>
    <n v="0"/>
  </r>
  <r>
    <s v="INCREMENTAL"/>
    <s v="Media"/>
    <m/>
    <m/>
    <m/>
    <m/>
    <x v="28"/>
    <x v="0"/>
    <s v="Brazil"/>
    <x v="17"/>
    <n v="0"/>
  </r>
  <r>
    <s v="INCREMENTAL"/>
    <s v="Media"/>
    <m/>
    <m/>
    <m/>
    <m/>
    <x v="28"/>
    <x v="1"/>
    <s v="Brazil"/>
    <x v="17"/>
    <n v="0"/>
  </r>
  <r>
    <s v="INCREMENTAL"/>
    <s v="Media"/>
    <m/>
    <m/>
    <m/>
    <m/>
    <x v="28"/>
    <x v="2"/>
    <s v="Brazil"/>
    <x v="17"/>
    <n v="0"/>
  </r>
  <r>
    <s v="INCREMENTAL"/>
    <s v="Media"/>
    <m/>
    <m/>
    <m/>
    <m/>
    <x v="28"/>
    <x v="3"/>
    <s v="Brazil"/>
    <x v="17"/>
    <n v="0"/>
  </r>
  <r>
    <s v="BASE"/>
    <s v="BaseLine"/>
    <m/>
    <m/>
    <m/>
    <m/>
    <x v="29"/>
    <x v="0"/>
    <s v="Brazil"/>
    <x v="17"/>
    <n v="0"/>
  </r>
  <r>
    <s v="BASE"/>
    <s v="BaseLine"/>
    <m/>
    <m/>
    <m/>
    <m/>
    <x v="29"/>
    <x v="1"/>
    <s v="Brazil"/>
    <x v="17"/>
    <n v="478.67066928583"/>
  </r>
  <r>
    <s v="BASE"/>
    <s v="BaseLine"/>
    <m/>
    <m/>
    <m/>
    <m/>
    <x v="29"/>
    <x v="2"/>
    <s v="Brazil"/>
    <x v="17"/>
    <n v="0"/>
  </r>
  <r>
    <s v="BASE"/>
    <s v="BaseLine"/>
    <m/>
    <m/>
    <m/>
    <m/>
    <x v="29"/>
    <x v="3"/>
    <s v="Brazil"/>
    <x v="17"/>
    <n v="0"/>
  </r>
  <r>
    <s v="BASE"/>
    <s v="BaseLine"/>
    <m/>
    <m/>
    <m/>
    <m/>
    <x v="30"/>
    <x v="0"/>
    <s v="Brazil"/>
    <x v="17"/>
    <n v="0"/>
  </r>
  <r>
    <s v="BASE"/>
    <s v="BaseLine"/>
    <m/>
    <m/>
    <m/>
    <m/>
    <x v="30"/>
    <x v="1"/>
    <s v="Brazil"/>
    <x v="17"/>
    <n v="796.951520827997"/>
  </r>
  <r>
    <s v="BASE"/>
    <s v="BaseLine"/>
    <m/>
    <m/>
    <m/>
    <m/>
    <x v="30"/>
    <x v="2"/>
    <s v="Brazil"/>
    <x v="17"/>
    <n v="0"/>
  </r>
  <r>
    <s v="BASE"/>
    <s v="BaseLine"/>
    <m/>
    <m/>
    <m/>
    <m/>
    <x v="30"/>
    <x v="3"/>
    <s v="Brazil"/>
    <x v="17"/>
    <n v="0"/>
  </r>
  <r>
    <s v="INCREMENTAL"/>
    <s v="Media"/>
    <m/>
    <m/>
    <m/>
    <m/>
    <x v="31"/>
    <x v="0"/>
    <s v="Brazil"/>
    <x v="17"/>
    <n v="0"/>
  </r>
  <r>
    <s v="INCREMENTAL"/>
    <s v="Media"/>
    <m/>
    <m/>
    <m/>
    <m/>
    <x v="31"/>
    <x v="1"/>
    <s v="Brazil"/>
    <x v="17"/>
    <n v="0"/>
  </r>
  <r>
    <s v="INCREMENTAL"/>
    <s v="Media"/>
    <m/>
    <m/>
    <m/>
    <m/>
    <x v="31"/>
    <x v="2"/>
    <s v="Brazil"/>
    <x v="17"/>
    <n v="0"/>
  </r>
  <r>
    <s v="INCREMENTAL"/>
    <s v="Media"/>
    <m/>
    <m/>
    <m/>
    <m/>
    <x v="31"/>
    <x v="3"/>
    <s v="Brazil"/>
    <x v="17"/>
    <n v="0"/>
  </r>
  <r>
    <m/>
    <m/>
    <m/>
    <m/>
    <m/>
    <m/>
    <x v="32"/>
    <x v="0"/>
    <s v="Brazil"/>
    <x v="17"/>
    <n v="1288.8368238743701"/>
  </r>
  <r>
    <m/>
    <m/>
    <m/>
    <m/>
    <m/>
    <m/>
    <x v="32"/>
    <x v="1"/>
    <s v="Brazil"/>
    <x v="17"/>
    <n v="943.82215052234096"/>
  </r>
  <r>
    <m/>
    <m/>
    <m/>
    <m/>
    <m/>
    <m/>
    <x v="32"/>
    <x v="2"/>
    <s v="Brazil"/>
    <x v="17"/>
    <n v="1761.1350863528301"/>
  </r>
  <r>
    <m/>
    <m/>
    <m/>
    <m/>
    <m/>
    <m/>
    <x v="32"/>
    <x v="3"/>
    <s v="Brazil"/>
    <x v="17"/>
    <n v="932.29799996955103"/>
  </r>
  <r>
    <s v="BASE"/>
    <s v="BaseLine"/>
    <m/>
    <m/>
    <m/>
    <m/>
    <x v="33"/>
    <x v="0"/>
    <s v="Brazil"/>
    <x v="17"/>
    <n v="-297.92872517117098"/>
  </r>
  <r>
    <s v="BASE"/>
    <s v="BaseLine"/>
    <m/>
    <m/>
    <m/>
    <m/>
    <x v="33"/>
    <x v="1"/>
    <s v="Brazil"/>
    <x v="17"/>
    <n v="-811.00022189063395"/>
  </r>
  <r>
    <s v="BASE"/>
    <s v="BaseLine"/>
    <m/>
    <m/>
    <m/>
    <m/>
    <x v="33"/>
    <x v="2"/>
    <s v="Brazil"/>
    <x v="17"/>
    <n v="-404.88514713912798"/>
  </r>
  <r>
    <s v="BASE"/>
    <s v="BaseLine"/>
    <m/>
    <m/>
    <m/>
    <m/>
    <x v="33"/>
    <x v="3"/>
    <s v="Brazil"/>
    <x v="17"/>
    <n v="-252.88640697111401"/>
  </r>
  <r>
    <s v="BASE"/>
    <s v="BaseLine"/>
    <m/>
    <m/>
    <m/>
    <m/>
    <x v="34"/>
    <x v="0"/>
    <s v="Brazil"/>
    <x v="17"/>
    <n v="0"/>
  </r>
  <r>
    <s v="BASE"/>
    <s v="BaseLine"/>
    <m/>
    <m/>
    <m/>
    <m/>
    <x v="34"/>
    <x v="1"/>
    <s v="Brazil"/>
    <x v="17"/>
    <n v="0"/>
  </r>
  <r>
    <s v="BASE"/>
    <s v="BaseLine"/>
    <m/>
    <m/>
    <m/>
    <m/>
    <x v="34"/>
    <x v="2"/>
    <s v="Brazil"/>
    <x v="17"/>
    <n v="0"/>
  </r>
  <r>
    <s v="BASE"/>
    <s v="BaseLine"/>
    <m/>
    <m/>
    <m/>
    <m/>
    <x v="34"/>
    <x v="3"/>
    <s v="Brazil"/>
    <x v="17"/>
    <n v="0"/>
  </r>
  <r>
    <s v="BASE"/>
    <s v="BaseLine"/>
    <s v="NY"/>
    <m/>
    <m/>
    <m/>
    <x v="35"/>
    <x v="0"/>
    <s v="Brazil"/>
    <x v="17"/>
    <n v="0"/>
  </r>
  <r>
    <s v="BASE"/>
    <s v="BaseLine"/>
    <s v="NY"/>
    <m/>
    <m/>
    <m/>
    <x v="35"/>
    <x v="1"/>
    <s v="Brazil"/>
    <x v="17"/>
    <n v="0"/>
  </r>
  <r>
    <s v="BASE"/>
    <s v="BaseLine"/>
    <s v="NY"/>
    <m/>
    <m/>
    <m/>
    <x v="35"/>
    <x v="2"/>
    <s v="Brazil"/>
    <x v="17"/>
    <n v="0"/>
  </r>
  <r>
    <s v="BASE"/>
    <s v="BaseLine"/>
    <s v="NY"/>
    <m/>
    <m/>
    <m/>
    <x v="35"/>
    <x v="3"/>
    <s v="Brazil"/>
    <x v="17"/>
    <n v="0"/>
  </r>
  <r>
    <s v="BASE"/>
    <s v="BaseLine"/>
    <s v="PL_Dummy"/>
    <m/>
    <m/>
    <m/>
    <x v="36"/>
    <x v="0"/>
    <s v="Brazil"/>
    <x v="17"/>
    <n v="0"/>
  </r>
  <r>
    <s v="BASE"/>
    <s v="BaseLine"/>
    <s v="PL_Dummy"/>
    <m/>
    <m/>
    <m/>
    <x v="36"/>
    <x v="1"/>
    <s v="Brazil"/>
    <x v="17"/>
    <n v="0"/>
  </r>
  <r>
    <s v="BASE"/>
    <s v="BaseLine"/>
    <s v="PL_Dummy"/>
    <m/>
    <m/>
    <m/>
    <x v="36"/>
    <x v="2"/>
    <s v="Brazil"/>
    <x v="17"/>
    <n v="0"/>
  </r>
  <r>
    <s v="BASE"/>
    <s v="BaseLine"/>
    <s v="PL_Dummy"/>
    <m/>
    <m/>
    <m/>
    <x v="36"/>
    <x v="3"/>
    <s v="Brazil"/>
    <x v="17"/>
    <n v="0"/>
  </r>
  <r>
    <s v="BASE"/>
    <s v="BaseLine"/>
    <s v="PL_Dummy"/>
    <m/>
    <m/>
    <m/>
    <x v="37"/>
    <x v="0"/>
    <s v="Brazil"/>
    <x v="17"/>
    <n v="0"/>
  </r>
  <r>
    <s v="BASE"/>
    <s v="BaseLine"/>
    <s v="PL_Dummy"/>
    <m/>
    <m/>
    <m/>
    <x v="37"/>
    <x v="1"/>
    <s v="Brazil"/>
    <x v="17"/>
    <n v="0"/>
  </r>
  <r>
    <s v="BASE"/>
    <s v="BaseLine"/>
    <s v="PL_Dummy"/>
    <m/>
    <m/>
    <m/>
    <x v="37"/>
    <x v="2"/>
    <s v="Brazil"/>
    <x v="17"/>
    <n v="0"/>
  </r>
  <r>
    <s v="BASE"/>
    <s v="BaseLine"/>
    <s v="PL_Dummy"/>
    <m/>
    <m/>
    <m/>
    <x v="37"/>
    <x v="3"/>
    <s v="Brazil"/>
    <x v="17"/>
    <n v="0"/>
  </r>
  <r>
    <s v="BASE"/>
    <s v="BaseLine"/>
    <m/>
    <m/>
    <m/>
    <m/>
    <x v="38"/>
    <x v="0"/>
    <s v="Brazil"/>
    <x v="17"/>
    <n v="0"/>
  </r>
  <r>
    <s v="BASE"/>
    <s v="BaseLine"/>
    <m/>
    <m/>
    <m/>
    <m/>
    <x v="38"/>
    <x v="1"/>
    <s v="Brazil"/>
    <x v="17"/>
    <n v="0"/>
  </r>
  <r>
    <s v="BASE"/>
    <s v="BaseLine"/>
    <m/>
    <m/>
    <m/>
    <m/>
    <x v="38"/>
    <x v="2"/>
    <s v="Brazil"/>
    <x v="17"/>
    <n v="0"/>
  </r>
  <r>
    <s v="BASE"/>
    <s v="BaseLine"/>
    <m/>
    <m/>
    <m/>
    <m/>
    <x v="38"/>
    <x v="3"/>
    <s v="Brazil"/>
    <x v="17"/>
    <n v="0"/>
  </r>
  <r>
    <s v="BASE"/>
    <s v="BaseLine"/>
    <m/>
    <m/>
    <m/>
    <m/>
    <x v="39"/>
    <x v="0"/>
    <s v="Brazil"/>
    <x v="17"/>
    <n v="0"/>
  </r>
  <r>
    <s v="BASE"/>
    <s v="BaseLine"/>
    <m/>
    <m/>
    <m/>
    <m/>
    <x v="39"/>
    <x v="1"/>
    <s v="Brazil"/>
    <x v="17"/>
    <n v="0"/>
  </r>
  <r>
    <s v="BASE"/>
    <s v="BaseLine"/>
    <m/>
    <m/>
    <m/>
    <m/>
    <x v="39"/>
    <x v="2"/>
    <s v="Brazil"/>
    <x v="17"/>
    <n v="0"/>
  </r>
  <r>
    <s v="BASE"/>
    <s v="BaseLine"/>
    <m/>
    <m/>
    <m/>
    <m/>
    <x v="39"/>
    <x v="3"/>
    <s v="Brazil"/>
    <x v="17"/>
    <n v="0"/>
  </r>
  <r>
    <s v="BASE"/>
    <s v="BaseLine"/>
    <s v="PL_Dummy"/>
    <m/>
    <m/>
    <m/>
    <x v="40"/>
    <x v="0"/>
    <s v="Brazil"/>
    <x v="17"/>
    <n v="0"/>
  </r>
  <r>
    <s v="BASE"/>
    <s v="BaseLine"/>
    <s v="PL_Dummy"/>
    <m/>
    <m/>
    <m/>
    <x v="40"/>
    <x v="1"/>
    <s v="Brazil"/>
    <x v="17"/>
    <n v="0"/>
  </r>
  <r>
    <s v="BASE"/>
    <s v="BaseLine"/>
    <s v="PL_Dummy"/>
    <m/>
    <m/>
    <m/>
    <x v="40"/>
    <x v="2"/>
    <s v="Brazil"/>
    <x v="17"/>
    <n v="2154.3741860896898"/>
  </r>
  <r>
    <s v="BASE"/>
    <s v="BaseLine"/>
    <s v="PL_Dummy"/>
    <m/>
    <m/>
    <m/>
    <x v="40"/>
    <x v="3"/>
    <s v="Brazil"/>
    <x v="17"/>
    <n v="0"/>
  </r>
  <r>
    <s v="BASE"/>
    <s v="BaseLine"/>
    <m/>
    <m/>
    <m/>
    <m/>
    <x v="41"/>
    <x v="0"/>
    <s v="Brazil"/>
    <x v="17"/>
    <n v="0"/>
  </r>
  <r>
    <s v="BASE"/>
    <s v="BaseLine"/>
    <m/>
    <m/>
    <m/>
    <m/>
    <x v="41"/>
    <x v="1"/>
    <s v="Brazil"/>
    <x v="17"/>
    <n v="0"/>
  </r>
  <r>
    <s v="BASE"/>
    <s v="BaseLine"/>
    <m/>
    <m/>
    <m/>
    <m/>
    <x v="41"/>
    <x v="2"/>
    <s v="Brazil"/>
    <x v="17"/>
    <n v="3643.7029455761899"/>
  </r>
  <r>
    <s v="BASE"/>
    <s v="BaseLine"/>
    <m/>
    <m/>
    <m/>
    <m/>
    <x v="41"/>
    <x v="3"/>
    <s v="Brazil"/>
    <x v="17"/>
    <n v="0"/>
  </r>
  <r>
    <s v="BASE"/>
    <s v="BaseLine"/>
    <m/>
    <m/>
    <m/>
    <m/>
    <x v="42"/>
    <x v="0"/>
    <s v="Brazil"/>
    <x v="17"/>
    <n v="0"/>
  </r>
  <r>
    <s v="BASE"/>
    <s v="BaseLine"/>
    <m/>
    <m/>
    <m/>
    <m/>
    <x v="42"/>
    <x v="1"/>
    <s v="Brazil"/>
    <x v="17"/>
    <n v="0"/>
  </r>
  <r>
    <s v="BASE"/>
    <s v="BaseLine"/>
    <m/>
    <m/>
    <m/>
    <m/>
    <x v="42"/>
    <x v="2"/>
    <s v="Brazil"/>
    <x v="17"/>
    <n v="2109.1709332902701"/>
  </r>
  <r>
    <s v="BASE"/>
    <s v="BaseLine"/>
    <m/>
    <m/>
    <m/>
    <m/>
    <x v="42"/>
    <x v="3"/>
    <s v="Brazil"/>
    <x v="17"/>
    <n v="0"/>
  </r>
  <r>
    <s v="BASE"/>
    <s v="BaseLine"/>
    <m/>
    <m/>
    <m/>
    <m/>
    <x v="43"/>
    <x v="0"/>
    <s v="Brazil"/>
    <x v="17"/>
    <n v="0"/>
  </r>
  <r>
    <s v="BASE"/>
    <s v="BaseLine"/>
    <m/>
    <m/>
    <m/>
    <m/>
    <x v="43"/>
    <x v="1"/>
    <s v="Brazil"/>
    <x v="17"/>
    <n v="0"/>
  </r>
  <r>
    <s v="BASE"/>
    <s v="BaseLine"/>
    <m/>
    <m/>
    <m/>
    <m/>
    <x v="43"/>
    <x v="2"/>
    <s v="Brazil"/>
    <x v="17"/>
    <n v="0"/>
  </r>
  <r>
    <s v="BASE"/>
    <s v="BaseLine"/>
    <m/>
    <m/>
    <m/>
    <m/>
    <x v="43"/>
    <x v="3"/>
    <s v="Brazil"/>
    <x v="17"/>
    <n v="0"/>
  </r>
  <r>
    <s v="INCREMENTAL"/>
    <s v="Media"/>
    <m/>
    <m/>
    <m/>
    <m/>
    <x v="44"/>
    <x v="0"/>
    <s v="Brazil"/>
    <x v="17"/>
    <n v="0"/>
  </r>
  <r>
    <s v="INCREMENTAL"/>
    <s v="Media"/>
    <m/>
    <m/>
    <m/>
    <m/>
    <x v="44"/>
    <x v="1"/>
    <s v="Brazil"/>
    <x v="17"/>
    <n v="0"/>
  </r>
  <r>
    <s v="INCREMENTAL"/>
    <s v="Media"/>
    <m/>
    <m/>
    <m/>
    <m/>
    <x v="44"/>
    <x v="2"/>
    <s v="Brazil"/>
    <x v="17"/>
    <n v="0"/>
  </r>
  <r>
    <s v="INCREMENTAL"/>
    <s v="Media"/>
    <m/>
    <m/>
    <m/>
    <m/>
    <x v="44"/>
    <x v="3"/>
    <s v="Brazil"/>
    <x v="17"/>
    <n v="0"/>
  </r>
  <r>
    <s v="INCREMENTAL"/>
    <s v="Media"/>
    <m/>
    <m/>
    <m/>
    <m/>
    <x v="45"/>
    <x v="0"/>
    <s v="Brazil"/>
    <x v="17"/>
    <n v="0"/>
  </r>
  <r>
    <s v="INCREMENTAL"/>
    <s v="Media"/>
    <m/>
    <m/>
    <m/>
    <m/>
    <x v="45"/>
    <x v="1"/>
    <s v="Brazil"/>
    <x v="17"/>
    <n v="0"/>
  </r>
  <r>
    <s v="INCREMENTAL"/>
    <s v="Media"/>
    <m/>
    <m/>
    <m/>
    <m/>
    <x v="45"/>
    <x v="2"/>
    <s v="Brazil"/>
    <x v="17"/>
    <n v="0"/>
  </r>
  <r>
    <s v="INCREMENTAL"/>
    <s v="Media"/>
    <m/>
    <m/>
    <m/>
    <m/>
    <x v="45"/>
    <x v="3"/>
    <s v="Brazil"/>
    <x v="17"/>
    <n v="0"/>
  </r>
  <r>
    <s v="BASE"/>
    <s v="BaseLine"/>
    <m/>
    <m/>
    <m/>
    <m/>
    <x v="46"/>
    <x v="0"/>
    <s v="Brazil"/>
    <x v="17"/>
    <n v="0"/>
  </r>
  <r>
    <s v="BASE"/>
    <s v="BaseLine"/>
    <m/>
    <m/>
    <m/>
    <m/>
    <x v="46"/>
    <x v="1"/>
    <s v="Brazil"/>
    <x v="17"/>
    <n v="0"/>
  </r>
  <r>
    <s v="BASE"/>
    <s v="BaseLine"/>
    <m/>
    <m/>
    <m/>
    <m/>
    <x v="46"/>
    <x v="2"/>
    <s v="Brazil"/>
    <x v="17"/>
    <n v="0"/>
  </r>
  <r>
    <s v="BASE"/>
    <s v="BaseLine"/>
    <m/>
    <m/>
    <m/>
    <m/>
    <x v="46"/>
    <x v="3"/>
    <s v="Brazil"/>
    <x v="17"/>
    <n v="0"/>
  </r>
  <r>
    <s v="INCREMENTAL"/>
    <s v="Media"/>
    <m/>
    <m/>
    <m/>
    <m/>
    <x v="47"/>
    <x v="0"/>
    <s v="Brazil"/>
    <x v="17"/>
    <n v="0"/>
  </r>
  <r>
    <s v="INCREMENTAL"/>
    <s v="Media"/>
    <m/>
    <m/>
    <m/>
    <m/>
    <x v="47"/>
    <x v="1"/>
    <s v="Brazil"/>
    <x v="17"/>
    <n v="0"/>
  </r>
  <r>
    <s v="INCREMENTAL"/>
    <s v="Media"/>
    <m/>
    <m/>
    <m/>
    <m/>
    <x v="47"/>
    <x v="2"/>
    <s v="Brazil"/>
    <x v="17"/>
    <n v="0"/>
  </r>
  <r>
    <s v="INCREMENTAL"/>
    <s v="Media"/>
    <m/>
    <m/>
    <m/>
    <m/>
    <x v="47"/>
    <x v="3"/>
    <s v="Brazil"/>
    <x v="17"/>
    <n v="0"/>
  </r>
  <r>
    <s v="INCREMENTAL"/>
    <s v="Media"/>
    <m/>
    <m/>
    <m/>
    <m/>
    <x v="48"/>
    <x v="0"/>
    <s v="Brazil"/>
    <x v="17"/>
    <n v="0"/>
  </r>
  <r>
    <s v="INCREMENTAL"/>
    <s v="Media"/>
    <m/>
    <m/>
    <m/>
    <m/>
    <x v="48"/>
    <x v="1"/>
    <s v="Brazil"/>
    <x v="17"/>
    <n v="0"/>
  </r>
  <r>
    <s v="INCREMENTAL"/>
    <s v="Media"/>
    <m/>
    <m/>
    <m/>
    <m/>
    <x v="48"/>
    <x v="2"/>
    <s v="Brazil"/>
    <x v="17"/>
    <n v="0"/>
  </r>
  <r>
    <s v="INCREMENTAL"/>
    <s v="Media"/>
    <m/>
    <m/>
    <m/>
    <m/>
    <x v="48"/>
    <x v="3"/>
    <s v="Brazil"/>
    <x v="17"/>
    <n v="0"/>
  </r>
  <r>
    <s v="INCREMENTAL"/>
    <s v="Media"/>
    <m/>
    <m/>
    <m/>
    <m/>
    <x v="49"/>
    <x v="0"/>
    <s v="Brazil"/>
    <x v="17"/>
    <n v="0"/>
  </r>
  <r>
    <s v="INCREMENTAL"/>
    <s v="Media"/>
    <m/>
    <m/>
    <m/>
    <m/>
    <x v="49"/>
    <x v="1"/>
    <s v="Brazil"/>
    <x v="17"/>
    <n v="0"/>
  </r>
  <r>
    <s v="INCREMENTAL"/>
    <s v="Media"/>
    <m/>
    <m/>
    <m/>
    <m/>
    <x v="49"/>
    <x v="2"/>
    <s v="Brazil"/>
    <x v="17"/>
    <n v="0"/>
  </r>
  <r>
    <s v="INCREMENTAL"/>
    <s v="Media"/>
    <m/>
    <m/>
    <m/>
    <m/>
    <x v="49"/>
    <x v="3"/>
    <s v="Brazil"/>
    <x v="17"/>
    <n v="0"/>
  </r>
  <r>
    <s v="BASE"/>
    <s v="BaseLine"/>
    <m/>
    <m/>
    <m/>
    <m/>
    <x v="50"/>
    <x v="0"/>
    <s v="Brazil"/>
    <x v="17"/>
    <n v="0"/>
  </r>
  <r>
    <s v="BASE"/>
    <s v="BaseLine"/>
    <m/>
    <m/>
    <m/>
    <m/>
    <x v="50"/>
    <x v="1"/>
    <s v="Brazil"/>
    <x v="17"/>
    <n v="0"/>
  </r>
  <r>
    <s v="BASE"/>
    <s v="BaseLine"/>
    <m/>
    <m/>
    <m/>
    <m/>
    <x v="50"/>
    <x v="2"/>
    <s v="Brazil"/>
    <x v="17"/>
    <n v="0"/>
  </r>
  <r>
    <s v="BASE"/>
    <s v="BaseLine"/>
    <m/>
    <m/>
    <m/>
    <m/>
    <x v="50"/>
    <x v="3"/>
    <s v="Brazil"/>
    <x v="17"/>
    <n v="0"/>
  </r>
  <r>
    <s v="BASE"/>
    <s v="BaseLine"/>
    <m/>
    <m/>
    <m/>
    <m/>
    <x v="51"/>
    <x v="0"/>
    <s v="Brazil"/>
    <x v="17"/>
    <n v="0"/>
  </r>
  <r>
    <s v="BASE"/>
    <s v="BaseLine"/>
    <m/>
    <m/>
    <m/>
    <m/>
    <x v="51"/>
    <x v="1"/>
    <s v="Brazil"/>
    <x v="17"/>
    <n v="0"/>
  </r>
  <r>
    <s v="BASE"/>
    <s v="BaseLine"/>
    <m/>
    <m/>
    <m/>
    <m/>
    <x v="51"/>
    <x v="2"/>
    <s v="Brazil"/>
    <x v="17"/>
    <n v="0"/>
  </r>
  <r>
    <s v="BASE"/>
    <s v="BaseLine"/>
    <m/>
    <m/>
    <m/>
    <m/>
    <x v="51"/>
    <x v="3"/>
    <s v="Brazil"/>
    <x v="17"/>
    <n v="0"/>
  </r>
  <r>
    <s v="INCREMENTAL"/>
    <s v="Media"/>
    <m/>
    <m/>
    <m/>
    <m/>
    <x v="52"/>
    <x v="0"/>
    <s v="Brazil"/>
    <x v="17"/>
    <n v="0"/>
  </r>
  <r>
    <s v="INCREMENTAL"/>
    <s v="Media"/>
    <m/>
    <m/>
    <m/>
    <m/>
    <x v="52"/>
    <x v="1"/>
    <s v="Brazil"/>
    <x v="17"/>
    <n v="0"/>
  </r>
  <r>
    <s v="INCREMENTAL"/>
    <s v="Media"/>
    <m/>
    <m/>
    <m/>
    <m/>
    <x v="52"/>
    <x v="2"/>
    <s v="Brazil"/>
    <x v="17"/>
    <n v="0"/>
  </r>
  <r>
    <s v="INCREMENTAL"/>
    <s v="Media"/>
    <m/>
    <m/>
    <m/>
    <m/>
    <x v="52"/>
    <x v="3"/>
    <s v="Brazil"/>
    <x v="17"/>
    <n v="0"/>
  </r>
  <r>
    <s v="BASE"/>
    <s v="BaseLine"/>
    <m/>
    <m/>
    <m/>
    <m/>
    <x v="53"/>
    <x v="0"/>
    <s v="Brazil"/>
    <x v="17"/>
    <n v="-200.43040793281199"/>
  </r>
  <r>
    <s v="BASE"/>
    <s v="BaseLine"/>
    <m/>
    <m/>
    <m/>
    <m/>
    <x v="53"/>
    <x v="1"/>
    <s v="Brazil"/>
    <x v="17"/>
    <n v="-146.77626767099301"/>
  </r>
  <r>
    <s v="BASE"/>
    <s v="BaseLine"/>
    <m/>
    <m/>
    <m/>
    <m/>
    <x v="53"/>
    <x v="2"/>
    <s v="Brazil"/>
    <x v="17"/>
    <n v="-273.87875427191699"/>
  </r>
  <r>
    <s v="BASE"/>
    <s v="BaseLine"/>
    <m/>
    <m/>
    <m/>
    <m/>
    <x v="53"/>
    <x v="3"/>
    <s v="Brazil"/>
    <x v="17"/>
    <n v="-144.98411667593399"/>
  </r>
  <r>
    <s v="BASE"/>
    <s v="BaseLine"/>
    <m/>
    <m/>
    <m/>
    <m/>
    <x v="54"/>
    <x v="0"/>
    <s v="Brazil"/>
    <x v="17"/>
    <n v="-465.37788349287899"/>
  </r>
  <r>
    <s v="BASE"/>
    <s v="BaseLine"/>
    <m/>
    <m/>
    <m/>
    <m/>
    <x v="54"/>
    <x v="1"/>
    <s v="Brazil"/>
    <x v="17"/>
    <n v="-2322.8841545222799"/>
  </r>
  <r>
    <s v="BASE"/>
    <s v="BaseLine"/>
    <m/>
    <m/>
    <m/>
    <m/>
    <x v="54"/>
    <x v="2"/>
    <s v="Brazil"/>
    <x v="17"/>
    <n v="-2521.0931695250802"/>
  </r>
  <r>
    <s v="BASE"/>
    <s v="BaseLine"/>
    <m/>
    <m/>
    <m/>
    <m/>
    <x v="54"/>
    <x v="3"/>
    <s v="Brazil"/>
    <x v="17"/>
    <n v="-449.41112849553599"/>
  </r>
  <r>
    <s v="INCREMENTAL"/>
    <s v="Media"/>
    <m/>
    <m/>
    <m/>
    <m/>
    <x v="0"/>
    <x v="0"/>
    <s v="Brazil"/>
    <x v="18"/>
    <n v="0"/>
  </r>
  <r>
    <s v="INCREMENTAL"/>
    <s v="Media"/>
    <m/>
    <m/>
    <m/>
    <m/>
    <x v="0"/>
    <x v="1"/>
    <s v="Brazil"/>
    <x v="18"/>
    <n v="0"/>
  </r>
  <r>
    <s v="INCREMENTAL"/>
    <s v="Media"/>
    <m/>
    <m/>
    <m/>
    <m/>
    <x v="0"/>
    <x v="2"/>
    <s v="Brazil"/>
    <x v="18"/>
    <n v="0"/>
  </r>
  <r>
    <s v="INCREMENTAL"/>
    <s v="Media"/>
    <m/>
    <m/>
    <m/>
    <m/>
    <x v="0"/>
    <x v="3"/>
    <s v="Brazil"/>
    <x v="18"/>
    <n v="0"/>
  </r>
  <r>
    <s v="INCREMENTAL"/>
    <s v="Media"/>
    <m/>
    <m/>
    <m/>
    <m/>
    <x v="1"/>
    <x v="0"/>
    <s v="Brazil"/>
    <x v="18"/>
    <n v="0"/>
  </r>
  <r>
    <s v="INCREMENTAL"/>
    <s v="Media"/>
    <m/>
    <m/>
    <m/>
    <m/>
    <x v="1"/>
    <x v="1"/>
    <s v="Brazil"/>
    <x v="18"/>
    <n v="0"/>
  </r>
  <r>
    <s v="INCREMENTAL"/>
    <s v="Media"/>
    <m/>
    <m/>
    <m/>
    <m/>
    <x v="1"/>
    <x v="2"/>
    <s v="Brazil"/>
    <x v="18"/>
    <n v="0"/>
  </r>
  <r>
    <s v="INCREMENTAL"/>
    <s v="Media"/>
    <m/>
    <m/>
    <m/>
    <m/>
    <x v="1"/>
    <x v="3"/>
    <s v="Brazil"/>
    <x v="18"/>
    <n v="0"/>
  </r>
  <r>
    <s v="INCREMENTAL"/>
    <s v="Media"/>
    <m/>
    <m/>
    <m/>
    <m/>
    <x v="2"/>
    <x v="0"/>
    <s v="Brazil"/>
    <x v="18"/>
    <n v="0"/>
  </r>
  <r>
    <s v="INCREMENTAL"/>
    <s v="Media"/>
    <m/>
    <m/>
    <m/>
    <m/>
    <x v="2"/>
    <x v="1"/>
    <s v="Brazil"/>
    <x v="18"/>
    <n v="0"/>
  </r>
  <r>
    <s v="INCREMENTAL"/>
    <s v="Media"/>
    <m/>
    <m/>
    <m/>
    <m/>
    <x v="2"/>
    <x v="2"/>
    <s v="Brazil"/>
    <x v="18"/>
    <n v="0"/>
  </r>
  <r>
    <s v="INCREMENTAL"/>
    <s v="Media"/>
    <m/>
    <m/>
    <m/>
    <m/>
    <x v="2"/>
    <x v="3"/>
    <s v="Brazil"/>
    <x v="18"/>
    <n v="0"/>
  </r>
  <r>
    <s v="BASE"/>
    <s v="BaseLine"/>
    <m/>
    <m/>
    <m/>
    <m/>
    <x v="3"/>
    <x v="0"/>
    <s v="Brazil"/>
    <x v="18"/>
    <n v="0"/>
  </r>
  <r>
    <s v="BASE"/>
    <s v="BaseLine"/>
    <m/>
    <m/>
    <m/>
    <m/>
    <x v="3"/>
    <x v="1"/>
    <s v="Brazil"/>
    <x v="18"/>
    <n v="0"/>
  </r>
  <r>
    <s v="BASE"/>
    <s v="BaseLine"/>
    <m/>
    <m/>
    <m/>
    <m/>
    <x v="3"/>
    <x v="2"/>
    <s v="Brazil"/>
    <x v="18"/>
    <n v="0"/>
  </r>
  <r>
    <s v="BASE"/>
    <s v="BaseLine"/>
    <m/>
    <m/>
    <m/>
    <m/>
    <x v="3"/>
    <x v="3"/>
    <s v="Brazil"/>
    <x v="18"/>
    <n v="0"/>
  </r>
  <r>
    <s v="BASE"/>
    <s v="BaseLine"/>
    <m/>
    <m/>
    <m/>
    <m/>
    <x v="4"/>
    <x v="0"/>
    <s v="Brazil"/>
    <x v="18"/>
    <n v="0"/>
  </r>
  <r>
    <s v="BASE"/>
    <s v="BaseLine"/>
    <m/>
    <m/>
    <m/>
    <m/>
    <x v="4"/>
    <x v="1"/>
    <s v="Brazil"/>
    <x v="18"/>
    <n v="0"/>
  </r>
  <r>
    <s v="BASE"/>
    <s v="BaseLine"/>
    <m/>
    <m/>
    <m/>
    <m/>
    <x v="4"/>
    <x v="2"/>
    <s v="Brazil"/>
    <x v="18"/>
    <n v="0"/>
  </r>
  <r>
    <s v="BASE"/>
    <s v="BaseLine"/>
    <m/>
    <m/>
    <m/>
    <m/>
    <x v="4"/>
    <x v="3"/>
    <s v="Brazil"/>
    <x v="18"/>
    <n v="0"/>
  </r>
  <r>
    <s v="BASE"/>
    <s v="BaseLine"/>
    <m/>
    <m/>
    <m/>
    <m/>
    <x v="5"/>
    <x v="0"/>
    <s v="Brazil"/>
    <x v="18"/>
    <n v="0"/>
  </r>
  <r>
    <s v="BASE"/>
    <s v="BaseLine"/>
    <m/>
    <m/>
    <m/>
    <m/>
    <x v="5"/>
    <x v="1"/>
    <s v="Brazil"/>
    <x v="18"/>
    <n v="0"/>
  </r>
  <r>
    <s v="BASE"/>
    <s v="BaseLine"/>
    <m/>
    <m/>
    <m/>
    <m/>
    <x v="5"/>
    <x v="2"/>
    <s v="Brazil"/>
    <x v="18"/>
    <n v="0"/>
  </r>
  <r>
    <s v="BASE"/>
    <s v="BaseLine"/>
    <m/>
    <m/>
    <m/>
    <m/>
    <x v="5"/>
    <x v="3"/>
    <s v="Brazil"/>
    <x v="18"/>
    <n v="0"/>
  </r>
  <r>
    <s v="BASE"/>
    <s v="BaseLine"/>
    <m/>
    <m/>
    <m/>
    <m/>
    <x v="6"/>
    <x v="0"/>
    <s v="Brazil"/>
    <x v="18"/>
    <n v="0"/>
  </r>
  <r>
    <s v="BASE"/>
    <s v="BaseLine"/>
    <m/>
    <m/>
    <m/>
    <m/>
    <x v="6"/>
    <x v="1"/>
    <s v="Brazil"/>
    <x v="18"/>
    <n v="0"/>
  </r>
  <r>
    <s v="BASE"/>
    <s v="BaseLine"/>
    <m/>
    <m/>
    <m/>
    <m/>
    <x v="6"/>
    <x v="2"/>
    <s v="Brazil"/>
    <x v="18"/>
    <n v="0"/>
  </r>
  <r>
    <s v="BASE"/>
    <s v="BaseLine"/>
    <m/>
    <m/>
    <m/>
    <m/>
    <x v="6"/>
    <x v="3"/>
    <s v="Brazil"/>
    <x v="18"/>
    <n v="0"/>
  </r>
  <r>
    <s v="BASE"/>
    <s v="BaseLine"/>
    <m/>
    <m/>
    <m/>
    <m/>
    <x v="7"/>
    <x v="0"/>
    <s v="Brazil"/>
    <x v="18"/>
    <n v="0"/>
  </r>
  <r>
    <s v="BASE"/>
    <s v="BaseLine"/>
    <m/>
    <m/>
    <m/>
    <m/>
    <x v="7"/>
    <x v="1"/>
    <s v="Brazil"/>
    <x v="18"/>
    <n v="0"/>
  </r>
  <r>
    <s v="BASE"/>
    <s v="BaseLine"/>
    <m/>
    <m/>
    <m/>
    <m/>
    <x v="7"/>
    <x v="2"/>
    <s v="Brazil"/>
    <x v="18"/>
    <n v="0"/>
  </r>
  <r>
    <s v="BASE"/>
    <s v="BaseLine"/>
    <m/>
    <m/>
    <m/>
    <m/>
    <x v="7"/>
    <x v="3"/>
    <s v="Brazil"/>
    <x v="18"/>
    <n v="0"/>
  </r>
  <r>
    <s v="BASE"/>
    <s v="BaseLine"/>
    <m/>
    <m/>
    <m/>
    <m/>
    <x v="8"/>
    <x v="0"/>
    <s v="Brazil"/>
    <x v="18"/>
    <n v="281.99160346716201"/>
  </r>
  <r>
    <s v="BASE"/>
    <s v="BaseLine"/>
    <m/>
    <m/>
    <m/>
    <m/>
    <x v="8"/>
    <x v="1"/>
    <s v="Brazil"/>
    <x v="18"/>
    <n v="0"/>
  </r>
  <r>
    <s v="BASE"/>
    <s v="BaseLine"/>
    <m/>
    <m/>
    <m/>
    <m/>
    <x v="8"/>
    <x v="2"/>
    <s v="Brazil"/>
    <x v="18"/>
    <n v="0"/>
  </r>
  <r>
    <s v="BASE"/>
    <s v="BaseLine"/>
    <m/>
    <m/>
    <m/>
    <m/>
    <x v="8"/>
    <x v="3"/>
    <s v="Brazil"/>
    <x v="18"/>
    <n v="0"/>
  </r>
  <r>
    <s v="INCREMENTAL"/>
    <s v="Media"/>
    <m/>
    <m/>
    <m/>
    <m/>
    <x v="9"/>
    <x v="0"/>
    <s v="Brazil"/>
    <x v="18"/>
    <n v="0"/>
  </r>
  <r>
    <s v="INCREMENTAL"/>
    <s v="Media"/>
    <m/>
    <m/>
    <m/>
    <m/>
    <x v="9"/>
    <x v="1"/>
    <s v="Brazil"/>
    <x v="18"/>
    <n v="0"/>
  </r>
  <r>
    <s v="INCREMENTAL"/>
    <s v="Media"/>
    <m/>
    <m/>
    <m/>
    <m/>
    <x v="9"/>
    <x v="2"/>
    <s v="Brazil"/>
    <x v="18"/>
    <n v="0"/>
  </r>
  <r>
    <s v="INCREMENTAL"/>
    <s v="Media"/>
    <m/>
    <m/>
    <m/>
    <m/>
    <x v="9"/>
    <x v="3"/>
    <s v="Brazil"/>
    <x v="18"/>
    <n v="0"/>
  </r>
  <r>
    <s v="BASE"/>
    <s v="Price"/>
    <m/>
    <m/>
    <m/>
    <m/>
    <x v="10"/>
    <x v="0"/>
    <s v="Brazil"/>
    <x v="18"/>
    <n v="-971.43026418831096"/>
  </r>
  <r>
    <s v="BASE"/>
    <s v="Price"/>
    <m/>
    <m/>
    <m/>
    <m/>
    <x v="10"/>
    <x v="1"/>
    <s v="Brazil"/>
    <x v="18"/>
    <n v="0"/>
  </r>
  <r>
    <s v="BASE"/>
    <s v="Price"/>
    <m/>
    <m/>
    <m/>
    <m/>
    <x v="10"/>
    <x v="2"/>
    <s v="Brazil"/>
    <x v="18"/>
    <n v="0"/>
  </r>
  <r>
    <s v="BASE"/>
    <s v="Price"/>
    <m/>
    <m/>
    <m/>
    <m/>
    <x v="10"/>
    <x v="3"/>
    <s v="Brazil"/>
    <x v="18"/>
    <n v="0"/>
  </r>
  <r>
    <s v="BASE"/>
    <s v="Price"/>
    <m/>
    <m/>
    <m/>
    <m/>
    <x v="11"/>
    <x v="0"/>
    <s v="Brazil"/>
    <x v="18"/>
    <n v="0"/>
  </r>
  <r>
    <s v="BASE"/>
    <s v="Price"/>
    <m/>
    <m/>
    <m/>
    <m/>
    <x v="11"/>
    <x v="1"/>
    <s v="Brazil"/>
    <x v="18"/>
    <n v="0"/>
  </r>
  <r>
    <s v="BASE"/>
    <s v="Price"/>
    <m/>
    <m/>
    <m/>
    <m/>
    <x v="11"/>
    <x v="2"/>
    <s v="Brazil"/>
    <x v="18"/>
    <n v="0"/>
  </r>
  <r>
    <s v="BASE"/>
    <s v="Price"/>
    <m/>
    <m/>
    <m/>
    <m/>
    <x v="11"/>
    <x v="3"/>
    <s v="Brazil"/>
    <x v="18"/>
    <n v="0"/>
  </r>
  <r>
    <s v="BASE"/>
    <s v="BaseLine"/>
    <m/>
    <m/>
    <m/>
    <m/>
    <x v="12"/>
    <x v="0"/>
    <s v="Brazil"/>
    <x v="18"/>
    <n v="315.60331704119199"/>
  </r>
  <r>
    <s v="BASE"/>
    <s v="BaseLine"/>
    <m/>
    <m/>
    <m/>
    <m/>
    <x v="12"/>
    <x v="1"/>
    <s v="Brazil"/>
    <x v="18"/>
    <n v="568.95634939398303"/>
  </r>
  <r>
    <s v="BASE"/>
    <s v="BaseLine"/>
    <m/>
    <m/>
    <m/>
    <m/>
    <x v="12"/>
    <x v="2"/>
    <s v="Brazil"/>
    <x v="18"/>
    <n v="697.51153866138702"/>
  </r>
  <r>
    <s v="BASE"/>
    <s v="BaseLine"/>
    <m/>
    <m/>
    <m/>
    <m/>
    <x v="12"/>
    <x v="3"/>
    <s v="Brazil"/>
    <x v="18"/>
    <n v="18.4743555617762"/>
  </r>
  <r>
    <s v="INCREMENTAL"/>
    <s v="Media"/>
    <m/>
    <m/>
    <m/>
    <m/>
    <x v="13"/>
    <x v="0"/>
    <s v="Brazil"/>
    <x v="18"/>
    <n v="155.844929401126"/>
  </r>
  <r>
    <s v="INCREMENTAL"/>
    <s v="Media"/>
    <m/>
    <m/>
    <m/>
    <m/>
    <x v="13"/>
    <x v="1"/>
    <s v="Brazil"/>
    <x v="18"/>
    <n v="193.06066836904401"/>
  </r>
  <r>
    <s v="INCREMENTAL"/>
    <s v="Media"/>
    <m/>
    <m/>
    <m/>
    <m/>
    <x v="13"/>
    <x v="2"/>
    <s v="Brazil"/>
    <x v="18"/>
    <n v="171.599512608119"/>
  </r>
  <r>
    <s v="INCREMENTAL"/>
    <s v="Media"/>
    <m/>
    <m/>
    <m/>
    <m/>
    <x v="13"/>
    <x v="3"/>
    <s v="Brazil"/>
    <x v="18"/>
    <n v="0"/>
  </r>
  <r>
    <s v="INCREMENTAL"/>
    <s v="Media"/>
    <m/>
    <m/>
    <m/>
    <m/>
    <x v="14"/>
    <x v="0"/>
    <s v="Brazil"/>
    <x v="18"/>
    <n v="0"/>
  </r>
  <r>
    <s v="INCREMENTAL"/>
    <s v="Media"/>
    <m/>
    <m/>
    <m/>
    <m/>
    <x v="14"/>
    <x v="1"/>
    <s v="Brazil"/>
    <x v="18"/>
    <n v="0"/>
  </r>
  <r>
    <s v="INCREMENTAL"/>
    <s v="Media"/>
    <m/>
    <m/>
    <m/>
    <m/>
    <x v="14"/>
    <x v="2"/>
    <s v="Brazil"/>
    <x v="18"/>
    <n v="0"/>
  </r>
  <r>
    <s v="INCREMENTAL"/>
    <s v="Media"/>
    <m/>
    <m/>
    <m/>
    <m/>
    <x v="14"/>
    <x v="3"/>
    <s v="Brazil"/>
    <x v="18"/>
    <n v="0"/>
  </r>
  <r>
    <s v="INCREMENTAL"/>
    <s v="Media"/>
    <m/>
    <m/>
    <m/>
    <m/>
    <x v="15"/>
    <x v="0"/>
    <s v="Brazil"/>
    <x v="18"/>
    <n v="20.629836936700499"/>
  </r>
  <r>
    <s v="INCREMENTAL"/>
    <s v="Media"/>
    <m/>
    <m/>
    <m/>
    <m/>
    <x v="15"/>
    <x v="1"/>
    <s v="Brazil"/>
    <x v="18"/>
    <n v="19.090926596292999"/>
  </r>
  <r>
    <s v="INCREMENTAL"/>
    <s v="Media"/>
    <m/>
    <m/>
    <m/>
    <m/>
    <x v="15"/>
    <x v="2"/>
    <s v="Brazil"/>
    <x v="18"/>
    <n v="13.023508822054"/>
  </r>
  <r>
    <s v="INCREMENTAL"/>
    <s v="Media"/>
    <m/>
    <m/>
    <m/>
    <m/>
    <x v="15"/>
    <x v="3"/>
    <s v="Brazil"/>
    <x v="18"/>
    <n v="0"/>
  </r>
  <r>
    <s v="INCREMENTAL"/>
    <s v="Media"/>
    <m/>
    <m/>
    <m/>
    <m/>
    <x v="16"/>
    <x v="0"/>
    <s v="Brazil"/>
    <x v="18"/>
    <n v="0"/>
  </r>
  <r>
    <s v="INCREMENTAL"/>
    <s v="Media"/>
    <m/>
    <m/>
    <m/>
    <m/>
    <x v="16"/>
    <x v="1"/>
    <s v="Brazil"/>
    <x v="18"/>
    <n v="0"/>
  </r>
  <r>
    <s v="INCREMENTAL"/>
    <s v="Media"/>
    <m/>
    <m/>
    <m/>
    <m/>
    <x v="16"/>
    <x v="2"/>
    <s v="Brazil"/>
    <x v="18"/>
    <n v="0"/>
  </r>
  <r>
    <s v="INCREMENTAL"/>
    <s v="Media"/>
    <m/>
    <m/>
    <m/>
    <m/>
    <x v="16"/>
    <x v="3"/>
    <s v="Brazil"/>
    <x v="18"/>
    <n v="0"/>
  </r>
  <r>
    <s v="INCREMENTAL"/>
    <s v="Media"/>
    <m/>
    <m/>
    <m/>
    <m/>
    <x v="17"/>
    <x v="0"/>
    <s v="Brazil"/>
    <x v="18"/>
    <n v="192.70590592108101"/>
  </r>
  <r>
    <s v="INCREMENTAL"/>
    <s v="Media"/>
    <m/>
    <m/>
    <m/>
    <m/>
    <x v="17"/>
    <x v="1"/>
    <s v="Brazil"/>
    <x v="18"/>
    <n v="118.15964266254799"/>
  </r>
  <r>
    <s v="INCREMENTAL"/>
    <s v="Media"/>
    <m/>
    <m/>
    <m/>
    <m/>
    <x v="17"/>
    <x v="2"/>
    <s v="Brazil"/>
    <x v="18"/>
    <n v="118.591576418839"/>
  </r>
  <r>
    <s v="INCREMENTAL"/>
    <s v="Media"/>
    <m/>
    <m/>
    <m/>
    <m/>
    <x v="17"/>
    <x v="3"/>
    <s v="Brazil"/>
    <x v="18"/>
    <n v="0"/>
  </r>
  <r>
    <s v="INCREMENTAL"/>
    <s v="Media"/>
    <m/>
    <m/>
    <m/>
    <m/>
    <x v="18"/>
    <x v="0"/>
    <s v="Brazil"/>
    <x v="18"/>
    <n v="0"/>
  </r>
  <r>
    <s v="INCREMENTAL"/>
    <s v="Media"/>
    <m/>
    <m/>
    <m/>
    <m/>
    <x v="18"/>
    <x v="1"/>
    <s v="Brazil"/>
    <x v="18"/>
    <n v="0"/>
  </r>
  <r>
    <s v="INCREMENTAL"/>
    <s v="Media"/>
    <m/>
    <m/>
    <m/>
    <m/>
    <x v="18"/>
    <x v="2"/>
    <s v="Brazil"/>
    <x v="18"/>
    <n v="0"/>
  </r>
  <r>
    <s v="INCREMENTAL"/>
    <s v="Media"/>
    <m/>
    <m/>
    <m/>
    <m/>
    <x v="18"/>
    <x v="3"/>
    <s v="Brazil"/>
    <x v="18"/>
    <n v="0"/>
  </r>
  <r>
    <s v="INCREMENTAL"/>
    <s v="Media"/>
    <m/>
    <m/>
    <m/>
    <m/>
    <x v="19"/>
    <x v="0"/>
    <s v="Brazil"/>
    <x v="18"/>
    <n v="24.409205103449501"/>
  </r>
  <r>
    <s v="INCREMENTAL"/>
    <s v="Media"/>
    <m/>
    <m/>
    <m/>
    <m/>
    <x v="19"/>
    <x v="1"/>
    <s v="Brazil"/>
    <x v="18"/>
    <n v="27.756290668910601"/>
  </r>
  <r>
    <s v="INCREMENTAL"/>
    <s v="Media"/>
    <m/>
    <m/>
    <m/>
    <m/>
    <x v="19"/>
    <x v="2"/>
    <s v="Brazil"/>
    <x v="18"/>
    <n v="26.1736967257103"/>
  </r>
  <r>
    <s v="INCREMENTAL"/>
    <s v="Media"/>
    <m/>
    <m/>
    <m/>
    <m/>
    <x v="19"/>
    <x v="3"/>
    <s v="Brazil"/>
    <x v="18"/>
    <n v="0"/>
  </r>
  <r>
    <s v="INCREMENTAL"/>
    <s v="Media"/>
    <m/>
    <m/>
    <m/>
    <m/>
    <x v="20"/>
    <x v="0"/>
    <s v="Brazil"/>
    <x v="18"/>
    <n v="0"/>
  </r>
  <r>
    <s v="INCREMENTAL"/>
    <s v="Media"/>
    <m/>
    <m/>
    <m/>
    <m/>
    <x v="20"/>
    <x v="1"/>
    <s v="Brazil"/>
    <x v="18"/>
    <n v="0"/>
  </r>
  <r>
    <s v="INCREMENTAL"/>
    <s v="Media"/>
    <m/>
    <m/>
    <m/>
    <m/>
    <x v="20"/>
    <x v="2"/>
    <s v="Brazil"/>
    <x v="18"/>
    <n v="0"/>
  </r>
  <r>
    <s v="INCREMENTAL"/>
    <s v="Media"/>
    <m/>
    <m/>
    <m/>
    <m/>
    <x v="20"/>
    <x v="3"/>
    <s v="Brazil"/>
    <x v="18"/>
    <n v="0"/>
  </r>
  <r>
    <s v="INCREMENTAL"/>
    <s v="Media"/>
    <m/>
    <m/>
    <m/>
    <m/>
    <x v="21"/>
    <x v="0"/>
    <s v="Brazil"/>
    <x v="18"/>
    <n v="6.55894096496983"/>
  </r>
  <r>
    <s v="INCREMENTAL"/>
    <s v="Media"/>
    <m/>
    <m/>
    <m/>
    <m/>
    <x v="21"/>
    <x v="1"/>
    <s v="Brazil"/>
    <x v="18"/>
    <n v="6.4058183005235501"/>
  </r>
  <r>
    <s v="INCREMENTAL"/>
    <s v="Media"/>
    <m/>
    <m/>
    <m/>
    <m/>
    <x v="21"/>
    <x v="2"/>
    <s v="Brazil"/>
    <x v="18"/>
    <n v="6.0766347710687301"/>
  </r>
  <r>
    <s v="INCREMENTAL"/>
    <s v="Media"/>
    <m/>
    <m/>
    <m/>
    <m/>
    <x v="21"/>
    <x v="3"/>
    <s v="Brazil"/>
    <x v="18"/>
    <n v="0"/>
  </r>
  <r>
    <s v="INCREMENTAL"/>
    <s v="Media"/>
    <m/>
    <m/>
    <m/>
    <m/>
    <x v="22"/>
    <x v="0"/>
    <s v="Brazil"/>
    <x v="18"/>
    <n v="0"/>
  </r>
  <r>
    <s v="INCREMENTAL"/>
    <s v="Media"/>
    <m/>
    <m/>
    <m/>
    <m/>
    <x v="22"/>
    <x v="1"/>
    <s v="Brazil"/>
    <x v="18"/>
    <n v="0"/>
  </r>
  <r>
    <s v="INCREMENTAL"/>
    <s v="Media"/>
    <m/>
    <m/>
    <m/>
    <m/>
    <x v="22"/>
    <x v="2"/>
    <s v="Brazil"/>
    <x v="18"/>
    <n v="0"/>
  </r>
  <r>
    <s v="INCREMENTAL"/>
    <s v="Media"/>
    <m/>
    <m/>
    <m/>
    <m/>
    <x v="22"/>
    <x v="3"/>
    <s v="Brazil"/>
    <x v="18"/>
    <n v="0"/>
  </r>
  <r>
    <s v="INCREMENTAL"/>
    <s v="Media"/>
    <m/>
    <m/>
    <m/>
    <m/>
    <x v="23"/>
    <x v="0"/>
    <s v="Brazil"/>
    <x v="18"/>
    <n v="0"/>
  </r>
  <r>
    <s v="INCREMENTAL"/>
    <s v="Media"/>
    <m/>
    <m/>
    <m/>
    <m/>
    <x v="23"/>
    <x v="1"/>
    <s v="Brazil"/>
    <x v="18"/>
    <n v="0"/>
  </r>
  <r>
    <s v="INCREMENTAL"/>
    <s v="Media"/>
    <m/>
    <m/>
    <m/>
    <m/>
    <x v="23"/>
    <x v="2"/>
    <s v="Brazil"/>
    <x v="18"/>
    <n v="0"/>
  </r>
  <r>
    <s v="INCREMENTAL"/>
    <s v="Media"/>
    <m/>
    <m/>
    <m/>
    <m/>
    <x v="23"/>
    <x v="3"/>
    <s v="Brazil"/>
    <x v="18"/>
    <n v="0"/>
  </r>
  <r>
    <s v="INCREMENTAL"/>
    <s v="Media"/>
    <m/>
    <m/>
    <m/>
    <m/>
    <x v="24"/>
    <x v="0"/>
    <s v="Brazil"/>
    <x v="18"/>
    <n v="0"/>
  </r>
  <r>
    <s v="INCREMENTAL"/>
    <s v="Media"/>
    <m/>
    <m/>
    <m/>
    <m/>
    <x v="24"/>
    <x v="1"/>
    <s v="Brazil"/>
    <x v="18"/>
    <n v="0"/>
  </r>
  <r>
    <s v="INCREMENTAL"/>
    <s v="Media"/>
    <m/>
    <m/>
    <m/>
    <m/>
    <x v="24"/>
    <x v="2"/>
    <s v="Brazil"/>
    <x v="18"/>
    <n v="0"/>
  </r>
  <r>
    <s v="INCREMENTAL"/>
    <s v="Media"/>
    <m/>
    <m/>
    <m/>
    <m/>
    <x v="24"/>
    <x v="3"/>
    <s v="Brazil"/>
    <x v="18"/>
    <n v="0"/>
  </r>
  <r>
    <s v="BASE"/>
    <s v="BaseLine"/>
    <m/>
    <m/>
    <m/>
    <m/>
    <x v="25"/>
    <x v="0"/>
    <s v="Brazil"/>
    <x v="18"/>
    <n v="0"/>
  </r>
  <r>
    <s v="BASE"/>
    <s v="BaseLine"/>
    <m/>
    <m/>
    <m/>
    <m/>
    <x v="25"/>
    <x v="1"/>
    <s v="Brazil"/>
    <x v="18"/>
    <n v="318.764211274795"/>
  </r>
  <r>
    <s v="BASE"/>
    <s v="BaseLine"/>
    <m/>
    <m/>
    <m/>
    <m/>
    <x v="25"/>
    <x v="2"/>
    <s v="Brazil"/>
    <x v="18"/>
    <n v="0"/>
  </r>
  <r>
    <s v="BASE"/>
    <s v="BaseLine"/>
    <m/>
    <m/>
    <m/>
    <m/>
    <x v="25"/>
    <x v="3"/>
    <s v="Brazil"/>
    <x v="18"/>
    <n v="0"/>
  </r>
  <r>
    <s v="BASE"/>
    <s v="BaseLine"/>
    <m/>
    <m/>
    <m/>
    <m/>
    <x v="26"/>
    <x v="0"/>
    <s v="Brazil"/>
    <x v="18"/>
    <n v="0"/>
  </r>
  <r>
    <s v="BASE"/>
    <s v="BaseLine"/>
    <m/>
    <m/>
    <m/>
    <m/>
    <x v="26"/>
    <x v="1"/>
    <s v="Brazil"/>
    <x v="18"/>
    <n v="0"/>
  </r>
  <r>
    <s v="BASE"/>
    <s v="BaseLine"/>
    <m/>
    <m/>
    <m/>
    <m/>
    <x v="26"/>
    <x v="2"/>
    <s v="Brazil"/>
    <x v="18"/>
    <n v="0"/>
  </r>
  <r>
    <s v="BASE"/>
    <s v="BaseLine"/>
    <m/>
    <m/>
    <m/>
    <m/>
    <x v="26"/>
    <x v="3"/>
    <s v="Brazil"/>
    <x v="18"/>
    <n v="0"/>
  </r>
  <r>
    <s v="INCREMENTAL"/>
    <s v="Media"/>
    <m/>
    <m/>
    <m/>
    <m/>
    <x v="27"/>
    <x v="0"/>
    <s v="Brazil"/>
    <x v="18"/>
    <n v="0"/>
  </r>
  <r>
    <s v="INCREMENTAL"/>
    <s v="Media"/>
    <m/>
    <m/>
    <m/>
    <m/>
    <x v="27"/>
    <x v="1"/>
    <s v="Brazil"/>
    <x v="18"/>
    <n v="0"/>
  </r>
  <r>
    <s v="INCREMENTAL"/>
    <s v="Media"/>
    <m/>
    <m/>
    <m/>
    <m/>
    <x v="27"/>
    <x v="2"/>
    <s v="Brazil"/>
    <x v="18"/>
    <n v="0"/>
  </r>
  <r>
    <s v="INCREMENTAL"/>
    <s v="Media"/>
    <m/>
    <m/>
    <m/>
    <m/>
    <x v="27"/>
    <x v="3"/>
    <s v="Brazil"/>
    <x v="18"/>
    <n v="0"/>
  </r>
  <r>
    <s v="INCREMENTAL"/>
    <s v="Media"/>
    <m/>
    <m/>
    <m/>
    <m/>
    <x v="28"/>
    <x v="0"/>
    <s v="Brazil"/>
    <x v="18"/>
    <n v="0"/>
  </r>
  <r>
    <s v="INCREMENTAL"/>
    <s v="Media"/>
    <m/>
    <m/>
    <m/>
    <m/>
    <x v="28"/>
    <x v="1"/>
    <s v="Brazil"/>
    <x v="18"/>
    <n v="0"/>
  </r>
  <r>
    <s v="INCREMENTAL"/>
    <s v="Media"/>
    <m/>
    <m/>
    <m/>
    <m/>
    <x v="28"/>
    <x v="2"/>
    <s v="Brazil"/>
    <x v="18"/>
    <n v="0"/>
  </r>
  <r>
    <s v="INCREMENTAL"/>
    <s v="Media"/>
    <m/>
    <m/>
    <m/>
    <m/>
    <x v="28"/>
    <x v="3"/>
    <s v="Brazil"/>
    <x v="18"/>
    <n v="0"/>
  </r>
  <r>
    <s v="BASE"/>
    <s v="BaseLine"/>
    <m/>
    <m/>
    <m/>
    <m/>
    <x v="29"/>
    <x v="0"/>
    <s v="Brazil"/>
    <x v="18"/>
    <n v="0"/>
  </r>
  <r>
    <s v="BASE"/>
    <s v="BaseLine"/>
    <m/>
    <m/>
    <m/>
    <m/>
    <x v="29"/>
    <x v="1"/>
    <s v="Brazil"/>
    <x v="18"/>
    <n v="475.02123526223102"/>
  </r>
  <r>
    <s v="BASE"/>
    <s v="BaseLine"/>
    <m/>
    <m/>
    <m/>
    <m/>
    <x v="29"/>
    <x v="2"/>
    <s v="Brazil"/>
    <x v="18"/>
    <n v="0"/>
  </r>
  <r>
    <s v="BASE"/>
    <s v="BaseLine"/>
    <m/>
    <m/>
    <m/>
    <m/>
    <x v="29"/>
    <x v="3"/>
    <s v="Brazil"/>
    <x v="18"/>
    <n v="0"/>
  </r>
  <r>
    <s v="BASE"/>
    <s v="BaseLine"/>
    <m/>
    <m/>
    <m/>
    <m/>
    <x v="30"/>
    <x v="0"/>
    <s v="Brazil"/>
    <x v="18"/>
    <n v="0"/>
  </r>
  <r>
    <s v="BASE"/>
    <s v="BaseLine"/>
    <m/>
    <m/>
    <m/>
    <m/>
    <x v="30"/>
    <x v="1"/>
    <s v="Brazil"/>
    <x v="18"/>
    <n v="864.03101977541803"/>
  </r>
  <r>
    <s v="BASE"/>
    <s v="BaseLine"/>
    <m/>
    <m/>
    <m/>
    <m/>
    <x v="30"/>
    <x v="2"/>
    <s v="Brazil"/>
    <x v="18"/>
    <n v="0"/>
  </r>
  <r>
    <s v="BASE"/>
    <s v="BaseLine"/>
    <m/>
    <m/>
    <m/>
    <m/>
    <x v="30"/>
    <x v="3"/>
    <s v="Brazil"/>
    <x v="18"/>
    <n v="0"/>
  </r>
  <r>
    <s v="INCREMENTAL"/>
    <s v="Media"/>
    <m/>
    <m/>
    <m/>
    <m/>
    <x v="31"/>
    <x v="0"/>
    <s v="Brazil"/>
    <x v="18"/>
    <n v="0"/>
  </r>
  <r>
    <s v="INCREMENTAL"/>
    <s v="Media"/>
    <m/>
    <m/>
    <m/>
    <m/>
    <x v="31"/>
    <x v="1"/>
    <s v="Brazil"/>
    <x v="18"/>
    <n v="0"/>
  </r>
  <r>
    <s v="INCREMENTAL"/>
    <s v="Media"/>
    <m/>
    <m/>
    <m/>
    <m/>
    <x v="31"/>
    <x v="2"/>
    <s v="Brazil"/>
    <x v="18"/>
    <n v="0"/>
  </r>
  <r>
    <s v="INCREMENTAL"/>
    <s v="Media"/>
    <m/>
    <m/>
    <m/>
    <m/>
    <x v="31"/>
    <x v="3"/>
    <s v="Brazil"/>
    <x v="18"/>
    <n v="0"/>
  </r>
  <r>
    <m/>
    <m/>
    <m/>
    <m/>
    <m/>
    <m/>
    <x v="32"/>
    <x v="0"/>
    <s v="Brazil"/>
    <x v="18"/>
    <n v="1288.8368238743701"/>
  </r>
  <r>
    <m/>
    <m/>
    <m/>
    <m/>
    <m/>
    <m/>
    <x v="32"/>
    <x v="1"/>
    <s v="Brazil"/>
    <x v="18"/>
    <n v="943.82215052234096"/>
  </r>
  <r>
    <m/>
    <m/>
    <m/>
    <m/>
    <m/>
    <m/>
    <x v="32"/>
    <x v="2"/>
    <s v="Brazil"/>
    <x v="18"/>
    <n v="1761.1350863528301"/>
  </r>
  <r>
    <m/>
    <m/>
    <m/>
    <m/>
    <m/>
    <m/>
    <x v="32"/>
    <x v="3"/>
    <s v="Brazil"/>
    <x v="18"/>
    <n v="932.29799996955103"/>
  </r>
  <r>
    <s v="BASE"/>
    <s v="BaseLine"/>
    <m/>
    <m/>
    <m/>
    <m/>
    <x v="33"/>
    <x v="0"/>
    <s v="Brazil"/>
    <x v="18"/>
    <n v="-330.85588856171103"/>
  </r>
  <r>
    <s v="BASE"/>
    <s v="BaseLine"/>
    <m/>
    <m/>
    <m/>
    <m/>
    <x v="33"/>
    <x v="1"/>
    <s v="Brazil"/>
    <x v="18"/>
    <n v="-900.63218604788301"/>
  </r>
  <r>
    <s v="BASE"/>
    <s v="BaseLine"/>
    <m/>
    <m/>
    <m/>
    <m/>
    <x v="33"/>
    <x v="2"/>
    <s v="Brazil"/>
    <x v="18"/>
    <n v="-449.633163251349"/>
  </r>
  <r>
    <s v="BASE"/>
    <s v="BaseLine"/>
    <m/>
    <m/>
    <m/>
    <m/>
    <x v="33"/>
    <x v="3"/>
    <s v="Brazil"/>
    <x v="18"/>
    <n v="-280.835481155889"/>
  </r>
  <r>
    <s v="BASE"/>
    <s v="BaseLine"/>
    <m/>
    <m/>
    <m/>
    <m/>
    <x v="34"/>
    <x v="0"/>
    <s v="Brazil"/>
    <x v="18"/>
    <n v="0"/>
  </r>
  <r>
    <s v="BASE"/>
    <s v="BaseLine"/>
    <m/>
    <m/>
    <m/>
    <m/>
    <x v="34"/>
    <x v="1"/>
    <s v="Brazil"/>
    <x v="18"/>
    <n v="0"/>
  </r>
  <r>
    <s v="BASE"/>
    <s v="BaseLine"/>
    <m/>
    <m/>
    <m/>
    <m/>
    <x v="34"/>
    <x v="2"/>
    <s v="Brazil"/>
    <x v="18"/>
    <n v="0"/>
  </r>
  <r>
    <s v="BASE"/>
    <s v="BaseLine"/>
    <m/>
    <m/>
    <m/>
    <m/>
    <x v="34"/>
    <x v="3"/>
    <s v="Brazil"/>
    <x v="18"/>
    <n v="0"/>
  </r>
  <r>
    <s v="BASE"/>
    <s v="BaseLine"/>
    <s v="NY"/>
    <m/>
    <m/>
    <m/>
    <x v="35"/>
    <x v="0"/>
    <s v="Brazil"/>
    <x v="18"/>
    <n v="0"/>
  </r>
  <r>
    <s v="BASE"/>
    <s v="BaseLine"/>
    <s v="NY"/>
    <m/>
    <m/>
    <m/>
    <x v="35"/>
    <x v="1"/>
    <s v="Brazil"/>
    <x v="18"/>
    <n v="0"/>
  </r>
  <r>
    <s v="BASE"/>
    <s v="BaseLine"/>
    <s v="NY"/>
    <m/>
    <m/>
    <m/>
    <x v="35"/>
    <x v="2"/>
    <s v="Brazil"/>
    <x v="18"/>
    <n v="0"/>
  </r>
  <r>
    <s v="BASE"/>
    <s v="BaseLine"/>
    <s v="NY"/>
    <m/>
    <m/>
    <m/>
    <x v="35"/>
    <x v="3"/>
    <s v="Brazil"/>
    <x v="18"/>
    <n v="0"/>
  </r>
  <r>
    <s v="BASE"/>
    <s v="BaseLine"/>
    <s v="PL_Dummy"/>
    <m/>
    <m/>
    <m/>
    <x v="36"/>
    <x v="0"/>
    <s v="Brazil"/>
    <x v="18"/>
    <n v="0"/>
  </r>
  <r>
    <s v="BASE"/>
    <s v="BaseLine"/>
    <s v="PL_Dummy"/>
    <m/>
    <m/>
    <m/>
    <x v="36"/>
    <x v="1"/>
    <s v="Brazil"/>
    <x v="18"/>
    <n v="0"/>
  </r>
  <r>
    <s v="BASE"/>
    <s v="BaseLine"/>
    <s v="PL_Dummy"/>
    <m/>
    <m/>
    <m/>
    <x v="36"/>
    <x v="2"/>
    <s v="Brazil"/>
    <x v="18"/>
    <n v="0"/>
  </r>
  <r>
    <s v="BASE"/>
    <s v="BaseLine"/>
    <s v="PL_Dummy"/>
    <m/>
    <m/>
    <m/>
    <x v="36"/>
    <x v="3"/>
    <s v="Brazil"/>
    <x v="18"/>
    <n v="0"/>
  </r>
  <r>
    <s v="BASE"/>
    <s v="BaseLine"/>
    <s v="PL_Dummy"/>
    <m/>
    <m/>
    <m/>
    <x v="37"/>
    <x v="0"/>
    <s v="Brazil"/>
    <x v="18"/>
    <n v="0"/>
  </r>
  <r>
    <s v="BASE"/>
    <s v="BaseLine"/>
    <s v="PL_Dummy"/>
    <m/>
    <m/>
    <m/>
    <x v="37"/>
    <x v="1"/>
    <s v="Brazil"/>
    <x v="18"/>
    <n v="0"/>
  </r>
  <r>
    <s v="BASE"/>
    <s v="BaseLine"/>
    <s v="PL_Dummy"/>
    <m/>
    <m/>
    <m/>
    <x v="37"/>
    <x v="2"/>
    <s v="Brazil"/>
    <x v="18"/>
    <n v="0"/>
  </r>
  <r>
    <s v="BASE"/>
    <s v="BaseLine"/>
    <s v="PL_Dummy"/>
    <m/>
    <m/>
    <m/>
    <x v="37"/>
    <x v="3"/>
    <s v="Brazil"/>
    <x v="18"/>
    <n v="0"/>
  </r>
  <r>
    <s v="BASE"/>
    <s v="BaseLine"/>
    <m/>
    <m/>
    <m/>
    <m/>
    <x v="38"/>
    <x v="0"/>
    <s v="Brazil"/>
    <x v="18"/>
    <n v="0"/>
  </r>
  <r>
    <s v="BASE"/>
    <s v="BaseLine"/>
    <m/>
    <m/>
    <m/>
    <m/>
    <x v="38"/>
    <x v="1"/>
    <s v="Brazil"/>
    <x v="18"/>
    <n v="0"/>
  </r>
  <r>
    <s v="BASE"/>
    <s v="BaseLine"/>
    <m/>
    <m/>
    <m/>
    <m/>
    <x v="38"/>
    <x v="2"/>
    <s v="Brazil"/>
    <x v="18"/>
    <n v="0"/>
  </r>
  <r>
    <s v="BASE"/>
    <s v="BaseLine"/>
    <m/>
    <m/>
    <m/>
    <m/>
    <x v="38"/>
    <x v="3"/>
    <s v="Brazil"/>
    <x v="18"/>
    <n v="0"/>
  </r>
  <r>
    <s v="BASE"/>
    <s v="BaseLine"/>
    <m/>
    <m/>
    <m/>
    <m/>
    <x v="39"/>
    <x v="0"/>
    <s v="Brazil"/>
    <x v="18"/>
    <n v="0"/>
  </r>
  <r>
    <s v="BASE"/>
    <s v="BaseLine"/>
    <m/>
    <m/>
    <m/>
    <m/>
    <x v="39"/>
    <x v="1"/>
    <s v="Brazil"/>
    <x v="18"/>
    <n v="0"/>
  </r>
  <r>
    <s v="BASE"/>
    <s v="BaseLine"/>
    <m/>
    <m/>
    <m/>
    <m/>
    <x v="39"/>
    <x v="2"/>
    <s v="Brazil"/>
    <x v="18"/>
    <n v="0"/>
  </r>
  <r>
    <s v="BASE"/>
    <s v="BaseLine"/>
    <m/>
    <m/>
    <m/>
    <m/>
    <x v="39"/>
    <x v="3"/>
    <s v="Brazil"/>
    <x v="18"/>
    <n v="0"/>
  </r>
  <r>
    <s v="BASE"/>
    <s v="BaseLine"/>
    <s v="PL_Dummy"/>
    <m/>
    <m/>
    <m/>
    <x v="40"/>
    <x v="0"/>
    <s v="Brazil"/>
    <x v="18"/>
    <n v="0"/>
  </r>
  <r>
    <s v="BASE"/>
    <s v="BaseLine"/>
    <s v="PL_Dummy"/>
    <m/>
    <m/>
    <m/>
    <x v="40"/>
    <x v="1"/>
    <s v="Brazil"/>
    <x v="18"/>
    <n v="0"/>
  </r>
  <r>
    <s v="BASE"/>
    <s v="BaseLine"/>
    <s v="PL_Dummy"/>
    <m/>
    <m/>
    <m/>
    <x v="40"/>
    <x v="2"/>
    <s v="Brazil"/>
    <x v="18"/>
    <n v="1749.8217559014699"/>
  </r>
  <r>
    <s v="BASE"/>
    <s v="BaseLine"/>
    <s v="PL_Dummy"/>
    <m/>
    <m/>
    <m/>
    <x v="40"/>
    <x v="3"/>
    <s v="Brazil"/>
    <x v="18"/>
    <n v="0"/>
  </r>
  <r>
    <s v="BASE"/>
    <s v="BaseLine"/>
    <m/>
    <m/>
    <m/>
    <m/>
    <x v="41"/>
    <x v="0"/>
    <s v="Brazil"/>
    <x v="18"/>
    <n v="0"/>
  </r>
  <r>
    <s v="BASE"/>
    <s v="BaseLine"/>
    <m/>
    <m/>
    <m/>
    <m/>
    <x v="41"/>
    <x v="1"/>
    <s v="Brazil"/>
    <x v="18"/>
    <n v="0"/>
  </r>
  <r>
    <s v="BASE"/>
    <s v="BaseLine"/>
    <m/>
    <m/>
    <m/>
    <m/>
    <x v="41"/>
    <x v="2"/>
    <s v="Brazil"/>
    <x v="18"/>
    <n v="3250.0619071344399"/>
  </r>
  <r>
    <s v="BASE"/>
    <s v="BaseLine"/>
    <m/>
    <m/>
    <m/>
    <m/>
    <x v="41"/>
    <x v="3"/>
    <s v="Brazil"/>
    <x v="18"/>
    <n v="0"/>
  </r>
  <r>
    <s v="BASE"/>
    <s v="BaseLine"/>
    <m/>
    <m/>
    <m/>
    <m/>
    <x v="42"/>
    <x v="0"/>
    <s v="Brazil"/>
    <x v="18"/>
    <n v="0"/>
  </r>
  <r>
    <s v="BASE"/>
    <s v="BaseLine"/>
    <m/>
    <m/>
    <m/>
    <m/>
    <x v="42"/>
    <x v="1"/>
    <s v="Brazil"/>
    <x v="18"/>
    <n v="0"/>
  </r>
  <r>
    <s v="BASE"/>
    <s v="BaseLine"/>
    <m/>
    <m/>
    <m/>
    <m/>
    <x v="42"/>
    <x v="2"/>
    <s v="Brazil"/>
    <x v="18"/>
    <n v="2109.1709332902701"/>
  </r>
  <r>
    <s v="BASE"/>
    <s v="BaseLine"/>
    <m/>
    <m/>
    <m/>
    <m/>
    <x v="42"/>
    <x v="3"/>
    <s v="Brazil"/>
    <x v="18"/>
    <n v="0"/>
  </r>
  <r>
    <s v="BASE"/>
    <s v="BaseLine"/>
    <m/>
    <m/>
    <m/>
    <m/>
    <x v="43"/>
    <x v="0"/>
    <s v="Brazil"/>
    <x v="18"/>
    <n v="0"/>
  </r>
  <r>
    <s v="BASE"/>
    <s v="BaseLine"/>
    <m/>
    <m/>
    <m/>
    <m/>
    <x v="43"/>
    <x v="1"/>
    <s v="Brazil"/>
    <x v="18"/>
    <n v="0"/>
  </r>
  <r>
    <s v="BASE"/>
    <s v="BaseLine"/>
    <m/>
    <m/>
    <m/>
    <m/>
    <x v="43"/>
    <x v="2"/>
    <s v="Brazil"/>
    <x v="18"/>
    <n v="0"/>
  </r>
  <r>
    <s v="BASE"/>
    <s v="BaseLine"/>
    <m/>
    <m/>
    <m/>
    <m/>
    <x v="43"/>
    <x v="3"/>
    <s v="Brazil"/>
    <x v="18"/>
    <n v="0"/>
  </r>
  <r>
    <s v="INCREMENTAL"/>
    <s v="Media"/>
    <m/>
    <m/>
    <m/>
    <m/>
    <x v="44"/>
    <x v="0"/>
    <s v="Brazil"/>
    <x v="18"/>
    <n v="0"/>
  </r>
  <r>
    <s v="INCREMENTAL"/>
    <s v="Media"/>
    <m/>
    <m/>
    <m/>
    <m/>
    <x v="44"/>
    <x v="1"/>
    <s v="Brazil"/>
    <x v="18"/>
    <n v="0"/>
  </r>
  <r>
    <s v="INCREMENTAL"/>
    <s v="Media"/>
    <m/>
    <m/>
    <m/>
    <m/>
    <x v="44"/>
    <x v="2"/>
    <s v="Brazil"/>
    <x v="18"/>
    <n v="0"/>
  </r>
  <r>
    <s v="INCREMENTAL"/>
    <s v="Media"/>
    <m/>
    <m/>
    <m/>
    <m/>
    <x v="44"/>
    <x v="3"/>
    <s v="Brazil"/>
    <x v="18"/>
    <n v="0"/>
  </r>
  <r>
    <s v="INCREMENTAL"/>
    <s v="Media"/>
    <m/>
    <m/>
    <m/>
    <m/>
    <x v="45"/>
    <x v="0"/>
    <s v="Brazil"/>
    <x v="18"/>
    <n v="0"/>
  </r>
  <r>
    <s v="INCREMENTAL"/>
    <s v="Media"/>
    <m/>
    <m/>
    <m/>
    <m/>
    <x v="45"/>
    <x v="1"/>
    <s v="Brazil"/>
    <x v="18"/>
    <n v="0"/>
  </r>
  <r>
    <s v="INCREMENTAL"/>
    <s v="Media"/>
    <m/>
    <m/>
    <m/>
    <m/>
    <x v="45"/>
    <x v="2"/>
    <s v="Brazil"/>
    <x v="18"/>
    <n v="0"/>
  </r>
  <r>
    <s v="INCREMENTAL"/>
    <s v="Media"/>
    <m/>
    <m/>
    <m/>
    <m/>
    <x v="45"/>
    <x v="3"/>
    <s v="Brazil"/>
    <x v="18"/>
    <n v="0"/>
  </r>
  <r>
    <s v="BASE"/>
    <s v="BaseLine"/>
    <m/>
    <m/>
    <m/>
    <m/>
    <x v="46"/>
    <x v="0"/>
    <s v="Brazil"/>
    <x v="18"/>
    <n v="0"/>
  </r>
  <r>
    <s v="BASE"/>
    <s v="BaseLine"/>
    <m/>
    <m/>
    <m/>
    <m/>
    <x v="46"/>
    <x v="1"/>
    <s v="Brazil"/>
    <x v="18"/>
    <n v="0"/>
  </r>
  <r>
    <s v="BASE"/>
    <s v="BaseLine"/>
    <m/>
    <m/>
    <m/>
    <m/>
    <x v="46"/>
    <x v="2"/>
    <s v="Brazil"/>
    <x v="18"/>
    <n v="0"/>
  </r>
  <r>
    <s v="BASE"/>
    <s v="BaseLine"/>
    <m/>
    <m/>
    <m/>
    <m/>
    <x v="46"/>
    <x v="3"/>
    <s v="Brazil"/>
    <x v="18"/>
    <n v="0"/>
  </r>
  <r>
    <s v="INCREMENTAL"/>
    <s v="Media"/>
    <m/>
    <m/>
    <m/>
    <m/>
    <x v="47"/>
    <x v="0"/>
    <s v="Brazil"/>
    <x v="18"/>
    <n v="0"/>
  </r>
  <r>
    <s v="INCREMENTAL"/>
    <s v="Media"/>
    <m/>
    <m/>
    <m/>
    <m/>
    <x v="47"/>
    <x v="1"/>
    <s v="Brazil"/>
    <x v="18"/>
    <n v="0"/>
  </r>
  <r>
    <s v="INCREMENTAL"/>
    <s v="Media"/>
    <m/>
    <m/>
    <m/>
    <m/>
    <x v="47"/>
    <x v="2"/>
    <s v="Brazil"/>
    <x v="18"/>
    <n v="0"/>
  </r>
  <r>
    <s v="INCREMENTAL"/>
    <s v="Media"/>
    <m/>
    <m/>
    <m/>
    <m/>
    <x v="47"/>
    <x v="3"/>
    <s v="Brazil"/>
    <x v="18"/>
    <n v="0"/>
  </r>
  <r>
    <s v="INCREMENTAL"/>
    <s v="Media"/>
    <m/>
    <m/>
    <m/>
    <m/>
    <x v="48"/>
    <x v="0"/>
    <s v="Brazil"/>
    <x v="18"/>
    <n v="0"/>
  </r>
  <r>
    <s v="INCREMENTAL"/>
    <s v="Media"/>
    <m/>
    <m/>
    <m/>
    <m/>
    <x v="48"/>
    <x v="1"/>
    <s v="Brazil"/>
    <x v="18"/>
    <n v="0"/>
  </r>
  <r>
    <s v="INCREMENTAL"/>
    <s v="Media"/>
    <m/>
    <m/>
    <m/>
    <m/>
    <x v="48"/>
    <x v="2"/>
    <s v="Brazil"/>
    <x v="18"/>
    <n v="0"/>
  </r>
  <r>
    <s v="INCREMENTAL"/>
    <s v="Media"/>
    <m/>
    <m/>
    <m/>
    <m/>
    <x v="48"/>
    <x v="3"/>
    <s v="Brazil"/>
    <x v="18"/>
    <n v="0"/>
  </r>
  <r>
    <s v="INCREMENTAL"/>
    <s v="Media"/>
    <m/>
    <m/>
    <m/>
    <m/>
    <x v="49"/>
    <x v="0"/>
    <s v="Brazil"/>
    <x v="18"/>
    <n v="0"/>
  </r>
  <r>
    <s v="INCREMENTAL"/>
    <s v="Media"/>
    <m/>
    <m/>
    <m/>
    <m/>
    <x v="49"/>
    <x v="1"/>
    <s v="Brazil"/>
    <x v="18"/>
    <n v="0"/>
  </r>
  <r>
    <s v="INCREMENTAL"/>
    <s v="Media"/>
    <m/>
    <m/>
    <m/>
    <m/>
    <x v="49"/>
    <x v="2"/>
    <s v="Brazil"/>
    <x v="18"/>
    <n v="0"/>
  </r>
  <r>
    <s v="INCREMENTAL"/>
    <s v="Media"/>
    <m/>
    <m/>
    <m/>
    <m/>
    <x v="49"/>
    <x v="3"/>
    <s v="Brazil"/>
    <x v="18"/>
    <n v="0"/>
  </r>
  <r>
    <s v="BASE"/>
    <s v="BaseLine"/>
    <m/>
    <m/>
    <m/>
    <m/>
    <x v="50"/>
    <x v="0"/>
    <s v="Brazil"/>
    <x v="18"/>
    <n v="0"/>
  </r>
  <r>
    <s v="BASE"/>
    <s v="BaseLine"/>
    <m/>
    <m/>
    <m/>
    <m/>
    <x v="50"/>
    <x v="1"/>
    <s v="Brazil"/>
    <x v="18"/>
    <n v="0"/>
  </r>
  <r>
    <s v="BASE"/>
    <s v="BaseLine"/>
    <m/>
    <m/>
    <m/>
    <m/>
    <x v="50"/>
    <x v="2"/>
    <s v="Brazil"/>
    <x v="18"/>
    <n v="0"/>
  </r>
  <r>
    <s v="BASE"/>
    <s v="BaseLine"/>
    <m/>
    <m/>
    <m/>
    <m/>
    <x v="50"/>
    <x v="3"/>
    <s v="Brazil"/>
    <x v="18"/>
    <n v="0"/>
  </r>
  <r>
    <s v="BASE"/>
    <s v="BaseLine"/>
    <m/>
    <m/>
    <m/>
    <m/>
    <x v="51"/>
    <x v="0"/>
    <s v="Brazil"/>
    <x v="18"/>
    <n v="0"/>
  </r>
  <r>
    <s v="BASE"/>
    <s v="BaseLine"/>
    <m/>
    <m/>
    <m/>
    <m/>
    <x v="51"/>
    <x v="1"/>
    <s v="Brazil"/>
    <x v="18"/>
    <n v="0"/>
  </r>
  <r>
    <s v="BASE"/>
    <s v="BaseLine"/>
    <m/>
    <m/>
    <m/>
    <m/>
    <x v="51"/>
    <x v="2"/>
    <s v="Brazil"/>
    <x v="18"/>
    <n v="0"/>
  </r>
  <r>
    <s v="BASE"/>
    <s v="BaseLine"/>
    <m/>
    <m/>
    <m/>
    <m/>
    <x v="51"/>
    <x v="3"/>
    <s v="Brazil"/>
    <x v="18"/>
    <n v="0"/>
  </r>
  <r>
    <s v="INCREMENTAL"/>
    <s v="Media"/>
    <m/>
    <m/>
    <m/>
    <m/>
    <x v="52"/>
    <x v="0"/>
    <s v="Brazil"/>
    <x v="18"/>
    <n v="0"/>
  </r>
  <r>
    <s v="INCREMENTAL"/>
    <s v="Media"/>
    <m/>
    <m/>
    <m/>
    <m/>
    <x v="52"/>
    <x v="1"/>
    <s v="Brazil"/>
    <x v="18"/>
    <n v="0"/>
  </r>
  <r>
    <s v="INCREMENTAL"/>
    <s v="Media"/>
    <m/>
    <m/>
    <m/>
    <m/>
    <x v="52"/>
    <x v="2"/>
    <s v="Brazil"/>
    <x v="18"/>
    <n v="0"/>
  </r>
  <r>
    <s v="INCREMENTAL"/>
    <s v="Media"/>
    <m/>
    <m/>
    <m/>
    <m/>
    <x v="52"/>
    <x v="3"/>
    <s v="Brazil"/>
    <x v="18"/>
    <n v="0"/>
  </r>
  <r>
    <s v="BASE"/>
    <s v="BaseLine"/>
    <m/>
    <m/>
    <m/>
    <m/>
    <x v="53"/>
    <x v="0"/>
    <s v="Brazil"/>
    <x v="18"/>
    <n v="-200.43040793281199"/>
  </r>
  <r>
    <s v="BASE"/>
    <s v="BaseLine"/>
    <m/>
    <m/>
    <m/>
    <m/>
    <x v="53"/>
    <x v="1"/>
    <s v="Brazil"/>
    <x v="18"/>
    <n v="-146.77626767099301"/>
  </r>
  <r>
    <s v="BASE"/>
    <s v="BaseLine"/>
    <m/>
    <m/>
    <m/>
    <m/>
    <x v="53"/>
    <x v="2"/>
    <s v="Brazil"/>
    <x v="18"/>
    <n v="-273.87875427191699"/>
  </r>
  <r>
    <s v="BASE"/>
    <s v="BaseLine"/>
    <m/>
    <m/>
    <m/>
    <m/>
    <x v="53"/>
    <x v="3"/>
    <s v="Brazil"/>
    <x v="18"/>
    <n v="-144.98411667593399"/>
  </r>
  <r>
    <s v="BASE"/>
    <s v="BaseLine"/>
    <m/>
    <m/>
    <m/>
    <m/>
    <x v="54"/>
    <x v="0"/>
    <s v="Brazil"/>
    <x v="18"/>
    <n v="-465.37788349287899"/>
  </r>
  <r>
    <s v="BASE"/>
    <s v="BaseLine"/>
    <m/>
    <m/>
    <m/>
    <m/>
    <x v="54"/>
    <x v="1"/>
    <s v="Brazil"/>
    <x v="18"/>
    <n v="-2322.8841545222799"/>
  </r>
  <r>
    <s v="BASE"/>
    <s v="BaseLine"/>
    <m/>
    <m/>
    <m/>
    <m/>
    <x v="54"/>
    <x v="2"/>
    <s v="Brazil"/>
    <x v="18"/>
    <n v="-2521.0931695250802"/>
  </r>
  <r>
    <s v="BASE"/>
    <s v="BaseLine"/>
    <m/>
    <m/>
    <m/>
    <m/>
    <x v="54"/>
    <x v="3"/>
    <s v="Brazil"/>
    <x v="18"/>
    <n v="-449.41112849553599"/>
  </r>
  <r>
    <s v="INCREMENTAL"/>
    <s v="Media"/>
    <m/>
    <m/>
    <m/>
    <m/>
    <x v="0"/>
    <x v="0"/>
    <s v="Brazil"/>
    <x v="19"/>
    <n v="0"/>
  </r>
  <r>
    <s v="INCREMENTAL"/>
    <s v="Media"/>
    <m/>
    <m/>
    <m/>
    <m/>
    <x v="0"/>
    <x v="1"/>
    <s v="Brazil"/>
    <x v="19"/>
    <n v="0"/>
  </r>
  <r>
    <s v="INCREMENTAL"/>
    <s v="Media"/>
    <m/>
    <m/>
    <m/>
    <m/>
    <x v="0"/>
    <x v="2"/>
    <s v="Brazil"/>
    <x v="19"/>
    <n v="0"/>
  </r>
  <r>
    <s v="INCREMENTAL"/>
    <s v="Media"/>
    <m/>
    <m/>
    <m/>
    <m/>
    <x v="0"/>
    <x v="3"/>
    <s v="Brazil"/>
    <x v="19"/>
    <n v="0"/>
  </r>
  <r>
    <s v="INCREMENTAL"/>
    <s v="Media"/>
    <m/>
    <m/>
    <m/>
    <m/>
    <x v="1"/>
    <x v="0"/>
    <s v="Brazil"/>
    <x v="19"/>
    <n v="0"/>
  </r>
  <r>
    <s v="INCREMENTAL"/>
    <s v="Media"/>
    <m/>
    <m/>
    <m/>
    <m/>
    <x v="1"/>
    <x v="1"/>
    <s v="Brazil"/>
    <x v="19"/>
    <n v="0"/>
  </r>
  <r>
    <s v="INCREMENTAL"/>
    <s v="Media"/>
    <m/>
    <m/>
    <m/>
    <m/>
    <x v="1"/>
    <x v="2"/>
    <s v="Brazil"/>
    <x v="19"/>
    <n v="0"/>
  </r>
  <r>
    <s v="INCREMENTAL"/>
    <s v="Media"/>
    <m/>
    <m/>
    <m/>
    <m/>
    <x v="1"/>
    <x v="3"/>
    <s v="Brazil"/>
    <x v="19"/>
    <n v="0"/>
  </r>
  <r>
    <s v="INCREMENTAL"/>
    <s v="Media"/>
    <m/>
    <m/>
    <m/>
    <m/>
    <x v="2"/>
    <x v="0"/>
    <s v="Brazil"/>
    <x v="19"/>
    <n v="0"/>
  </r>
  <r>
    <s v="INCREMENTAL"/>
    <s v="Media"/>
    <m/>
    <m/>
    <m/>
    <m/>
    <x v="2"/>
    <x v="1"/>
    <s v="Brazil"/>
    <x v="19"/>
    <n v="0"/>
  </r>
  <r>
    <s v="INCREMENTAL"/>
    <s v="Media"/>
    <m/>
    <m/>
    <m/>
    <m/>
    <x v="2"/>
    <x v="2"/>
    <s v="Brazil"/>
    <x v="19"/>
    <n v="0"/>
  </r>
  <r>
    <s v="INCREMENTAL"/>
    <s v="Media"/>
    <m/>
    <m/>
    <m/>
    <m/>
    <x v="2"/>
    <x v="3"/>
    <s v="Brazil"/>
    <x v="19"/>
    <n v="0"/>
  </r>
  <r>
    <s v="BASE"/>
    <s v="BaseLine"/>
    <m/>
    <m/>
    <m/>
    <m/>
    <x v="3"/>
    <x v="0"/>
    <s v="Brazil"/>
    <x v="19"/>
    <n v="0"/>
  </r>
  <r>
    <s v="BASE"/>
    <s v="BaseLine"/>
    <m/>
    <m/>
    <m/>
    <m/>
    <x v="3"/>
    <x v="1"/>
    <s v="Brazil"/>
    <x v="19"/>
    <n v="0"/>
  </r>
  <r>
    <s v="BASE"/>
    <s v="BaseLine"/>
    <m/>
    <m/>
    <m/>
    <m/>
    <x v="3"/>
    <x v="2"/>
    <s v="Brazil"/>
    <x v="19"/>
    <n v="0"/>
  </r>
  <r>
    <s v="BASE"/>
    <s v="BaseLine"/>
    <m/>
    <m/>
    <m/>
    <m/>
    <x v="3"/>
    <x v="3"/>
    <s v="Brazil"/>
    <x v="19"/>
    <n v="0"/>
  </r>
  <r>
    <s v="BASE"/>
    <s v="BaseLine"/>
    <m/>
    <m/>
    <m/>
    <m/>
    <x v="4"/>
    <x v="0"/>
    <s v="Brazil"/>
    <x v="19"/>
    <n v="0"/>
  </r>
  <r>
    <s v="BASE"/>
    <s v="BaseLine"/>
    <m/>
    <m/>
    <m/>
    <m/>
    <x v="4"/>
    <x v="1"/>
    <s v="Brazil"/>
    <x v="19"/>
    <n v="0"/>
  </r>
  <r>
    <s v="BASE"/>
    <s v="BaseLine"/>
    <m/>
    <m/>
    <m/>
    <m/>
    <x v="4"/>
    <x v="2"/>
    <s v="Brazil"/>
    <x v="19"/>
    <n v="0"/>
  </r>
  <r>
    <s v="BASE"/>
    <s v="BaseLine"/>
    <m/>
    <m/>
    <m/>
    <m/>
    <x v="4"/>
    <x v="3"/>
    <s v="Brazil"/>
    <x v="19"/>
    <n v="0"/>
  </r>
  <r>
    <s v="BASE"/>
    <s v="BaseLine"/>
    <m/>
    <m/>
    <m/>
    <m/>
    <x v="5"/>
    <x v="0"/>
    <s v="Brazil"/>
    <x v="19"/>
    <n v="0"/>
  </r>
  <r>
    <s v="BASE"/>
    <s v="BaseLine"/>
    <m/>
    <m/>
    <m/>
    <m/>
    <x v="5"/>
    <x v="1"/>
    <s v="Brazil"/>
    <x v="19"/>
    <n v="0"/>
  </r>
  <r>
    <s v="BASE"/>
    <s v="BaseLine"/>
    <m/>
    <m/>
    <m/>
    <m/>
    <x v="5"/>
    <x v="2"/>
    <s v="Brazil"/>
    <x v="19"/>
    <n v="0"/>
  </r>
  <r>
    <s v="BASE"/>
    <s v="BaseLine"/>
    <m/>
    <m/>
    <m/>
    <m/>
    <x v="5"/>
    <x v="3"/>
    <s v="Brazil"/>
    <x v="19"/>
    <n v="0"/>
  </r>
  <r>
    <s v="BASE"/>
    <s v="BaseLine"/>
    <m/>
    <m/>
    <m/>
    <m/>
    <x v="6"/>
    <x v="0"/>
    <s v="Brazil"/>
    <x v="19"/>
    <n v="0"/>
  </r>
  <r>
    <s v="BASE"/>
    <s v="BaseLine"/>
    <m/>
    <m/>
    <m/>
    <m/>
    <x v="6"/>
    <x v="1"/>
    <s v="Brazil"/>
    <x v="19"/>
    <n v="0"/>
  </r>
  <r>
    <s v="BASE"/>
    <s v="BaseLine"/>
    <m/>
    <m/>
    <m/>
    <m/>
    <x v="6"/>
    <x v="2"/>
    <s v="Brazil"/>
    <x v="19"/>
    <n v="0"/>
  </r>
  <r>
    <s v="BASE"/>
    <s v="BaseLine"/>
    <m/>
    <m/>
    <m/>
    <m/>
    <x v="6"/>
    <x v="3"/>
    <s v="Brazil"/>
    <x v="19"/>
    <n v="0"/>
  </r>
  <r>
    <s v="BASE"/>
    <s v="BaseLine"/>
    <m/>
    <m/>
    <m/>
    <m/>
    <x v="7"/>
    <x v="0"/>
    <s v="Brazil"/>
    <x v="19"/>
    <n v="0"/>
  </r>
  <r>
    <s v="BASE"/>
    <s v="BaseLine"/>
    <m/>
    <m/>
    <m/>
    <m/>
    <x v="7"/>
    <x v="1"/>
    <s v="Brazil"/>
    <x v="19"/>
    <n v="0"/>
  </r>
  <r>
    <s v="BASE"/>
    <s v="BaseLine"/>
    <m/>
    <m/>
    <m/>
    <m/>
    <x v="7"/>
    <x v="2"/>
    <s v="Brazil"/>
    <x v="19"/>
    <n v="0"/>
  </r>
  <r>
    <s v="BASE"/>
    <s v="BaseLine"/>
    <m/>
    <m/>
    <m/>
    <m/>
    <x v="7"/>
    <x v="3"/>
    <s v="Brazil"/>
    <x v="19"/>
    <n v="0"/>
  </r>
  <r>
    <s v="BASE"/>
    <s v="BaseLine"/>
    <m/>
    <m/>
    <m/>
    <m/>
    <x v="8"/>
    <x v="0"/>
    <s v="Brazil"/>
    <x v="19"/>
    <n v="313.124907800024"/>
  </r>
  <r>
    <s v="BASE"/>
    <s v="BaseLine"/>
    <m/>
    <m/>
    <m/>
    <m/>
    <x v="8"/>
    <x v="1"/>
    <s v="Brazil"/>
    <x v="19"/>
    <n v="0"/>
  </r>
  <r>
    <s v="BASE"/>
    <s v="BaseLine"/>
    <m/>
    <m/>
    <m/>
    <m/>
    <x v="8"/>
    <x v="2"/>
    <s v="Brazil"/>
    <x v="19"/>
    <n v="0"/>
  </r>
  <r>
    <s v="BASE"/>
    <s v="BaseLine"/>
    <m/>
    <m/>
    <m/>
    <m/>
    <x v="8"/>
    <x v="3"/>
    <s v="Brazil"/>
    <x v="19"/>
    <n v="0"/>
  </r>
  <r>
    <s v="INCREMENTAL"/>
    <s v="Media"/>
    <m/>
    <m/>
    <m/>
    <m/>
    <x v="9"/>
    <x v="0"/>
    <s v="Brazil"/>
    <x v="19"/>
    <n v="0"/>
  </r>
  <r>
    <s v="INCREMENTAL"/>
    <s v="Media"/>
    <m/>
    <m/>
    <m/>
    <m/>
    <x v="9"/>
    <x v="1"/>
    <s v="Brazil"/>
    <x v="19"/>
    <n v="0"/>
  </r>
  <r>
    <s v="INCREMENTAL"/>
    <s v="Media"/>
    <m/>
    <m/>
    <m/>
    <m/>
    <x v="9"/>
    <x v="2"/>
    <s v="Brazil"/>
    <x v="19"/>
    <n v="0"/>
  </r>
  <r>
    <s v="INCREMENTAL"/>
    <s v="Media"/>
    <m/>
    <m/>
    <m/>
    <m/>
    <x v="9"/>
    <x v="3"/>
    <s v="Brazil"/>
    <x v="19"/>
    <n v="0"/>
  </r>
  <r>
    <s v="BASE"/>
    <s v="Price"/>
    <m/>
    <m/>
    <m/>
    <m/>
    <x v="10"/>
    <x v="0"/>
    <s v="Brazil"/>
    <x v="19"/>
    <n v="-971.43026418831096"/>
  </r>
  <r>
    <s v="BASE"/>
    <s v="Price"/>
    <m/>
    <m/>
    <m/>
    <m/>
    <x v="10"/>
    <x v="1"/>
    <s v="Brazil"/>
    <x v="19"/>
    <n v="0"/>
  </r>
  <r>
    <s v="BASE"/>
    <s v="Price"/>
    <m/>
    <m/>
    <m/>
    <m/>
    <x v="10"/>
    <x v="2"/>
    <s v="Brazil"/>
    <x v="19"/>
    <n v="0"/>
  </r>
  <r>
    <s v="BASE"/>
    <s v="Price"/>
    <m/>
    <m/>
    <m/>
    <m/>
    <x v="10"/>
    <x v="3"/>
    <s v="Brazil"/>
    <x v="19"/>
    <n v="0"/>
  </r>
  <r>
    <s v="BASE"/>
    <s v="Price"/>
    <m/>
    <m/>
    <m/>
    <m/>
    <x v="11"/>
    <x v="0"/>
    <s v="Brazil"/>
    <x v="19"/>
    <n v="0"/>
  </r>
  <r>
    <s v="BASE"/>
    <s v="Price"/>
    <m/>
    <m/>
    <m/>
    <m/>
    <x v="11"/>
    <x v="1"/>
    <s v="Brazil"/>
    <x v="19"/>
    <n v="0"/>
  </r>
  <r>
    <s v="BASE"/>
    <s v="Price"/>
    <m/>
    <m/>
    <m/>
    <m/>
    <x v="11"/>
    <x v="2"/>
    <s v="Brazil"/>
    <x v="19"/>
    <n v="0"/>
  </r>
  <r>
    <s v="BASE"/>
    <s v="Price"/>
    <m/>
    <m/>
    <m/>
    <m/>
    <x v="11"/>
    <x v="3"/>
    <s v="Brazil"/>
    <x v="19"/>
    <n v="0"/>
  </r>
  <r>
    <s v="BASE"/>
    <s v="BaseLine"/>
    <m/>
    <m/>
    <m/>
    <m/>
    <x v="12"/>
    <x v="0"/>
    <s v="Brazil"/>
    <x v="19"/>
    <n v="315.60331704119199"/>
  </r>
  <r>
    <s v="BASE"/>
    <s v="BaseLine"/>
    <m/>
    <m/>
    <m/>
    <m/>
    <x v="12"/>
    <x v="1"/>
    <s v="Brazil"/>
    <x v="19"/>
    <n v="568.95634939398303"/>
  </r>
  <r>
    <s v="BASE"/>
    <s v="BaseLine"/>
    <m/>
    <m/>
    <m/>
    <m/>
    <x v="12"/>
    <x v="2"/>
    <s v="Brazil"/>
    <x v="19"/>
    <n v="697.51153866138702"/>
  </r>
  <r>
    <s v="BASE"/>
    <s v="BaseLine"/>
    <m/>
    <m/>
    <m/>
    <m/>
    <x v="12"/>
    <x v="3"/>
    <s v="Brazil"/>
    <x v="19"/>
    <n v="18.4743555617762"/>
  </r>
  <r>
    <s v="INCREMENTAL"/>
    <s v="Media"/>
    <m/>
    <m/>
    <m/>
    <m/>
    <x v="13"/>
    <x v="0"/>
    <s v="Brazil"/>
    <x v="19"/>
    <n v="123.579197716721"/>
  </r>
  <r>
    <s v="INCREMENTAL"/>
    <s v="Media"/>
    <m/>
    <m/>
    <m/>
    <m/>
    <x v="13"/>
    <x v="1"/>
    <s v="Brazil"/>
    <x v="19"/>
    <n v="153.089886205358"/>
  </r>
  <r>
    <s v="INCREMENTAL"/>
    <s v="Media"/>
    <m/>
    <m/>
    <m/>
    <m/>
    <x v="13"/>
    <x v="2"/>
    <s v="Brazil"/>
    <x v="19"/>
    <n v="136.07199270570899"/>
  </r>
  <r>
    <s v="INCREMENTAL"/>
    <s v="Media"/>
    <m/>
    <m/>
    <m/>
    <m/>
    <x v="13"/>
    <x v="3"/>
    <s v="Brazil"/>
    <x v="19"/>
    <n v="0"/>
  </r>
  <r>
    <s v="INCREMENTAL"/>
    <s v="Media"/>
    <m/>
    <m/>
    <m/>
    <m/>
    <x v="14"/>
    <x v="0"/>
    <s v="Brazil"/>
    <x v="19"/>
    <n v="0"/>
  </r>
  <r>
    <s v="INCREMENTAL"/>
    <s v="Media"/>
    <m/>
    <m/>
    <m/>
    <m/>
    <x v="14"/>
    <x v="1"/>
    <s v="Brazil"/>
    <x v="19"/>
    <n v="0"/>
  </r>
  <r>
    <s v="INCREMENTAL"/>
    <s v="Media"/>
    <m/>
    <m/>
    <m/>
    <m/>
    <x v="14"/>
    <x v="2"/>
    <s v="Brazil"/>
    <x v="19"/>
    <n v="0"/>
  </r>
  <r>
    <s v="INCREMENTAL"/>
    <s v="Media"/>
    <m/>
    <m/>
    <m/>
    <m/>
    <x v="14"/>
    <x v="3"/>
    <s v="Brazil"/>
    <x v="19"/>
    <n v="0"/>
  </r>
  <r>
    <s v="INCREMENTAL"/>
    <s v="Media"/>
    <m/>
    <m/>
    <m/>
    <m/>
    <x v="15"/>
    <x v="0"/>
    <s v="Brazil"/>
    <x v="19"/>
    <n v="20.487891459953602"/>
  </r>
  <r>
    <s v="INCREMENTAL"/>
    <s v="Media"/>
    <m/>
    <m/>
    <m/>
    <m/>
    <x v="15"/>
    <x v="1"/>
    <s v="Brazil"/>
    <x v="19"/>
    <n v="18.9595697326607"/>
  </r>
  <r>
    <s v="INCREMENTAL"/>
    <s v="Media"/>
    <m/>
    <m/>
    <m/>
    <m/>
    <x v="15"/>
    <x v="2"/>
    <s v="Brazil"/>
    <x v="19"/>
    <n v="12.933899380431299"/>
  </r>
  <r>
    <s v="INCREMENTAL"/>
    <s v="Media"/>
    <m/>
    <m/>
    <m/>
    <m/>
    <x v="15"/>
    <x v="3"/>
    <s v="Brazil"/>
    <x v="19"/>
    <n v="0"/>
  </r>
  <r>
    <s v="INCREMENTAL"/>
    <s v="Media"/>
    <m/>
    <m/>
    <m/>
    <m/>
    <x v="16"/>
    <x v="0"/>
    <s v="Brazil"/>
    <x v="19"/>
    <n v="0"/>
  </r>
  <r>
    <s v="INCREMENTAL"/>
    <s v="Media"/>
    <m/>
    <m/>
    <m/>
    <m/>
    <x v="16"/>
    <x v="1"/>
    <s v="Brazil"/>
    <x v="19"/>
    <n v="0"/>
  </r>
  <r>
    <s v="INCREMENTAL"/>
    <s v="Media"/>
    <m/>
    <m/>
    <m/>
    <m/>
    <x v="16"/>
    <x v="2"/>
    <s v="Brazil"/>
    <x v="19"/>
    <n v="0"/>
  </r>
  <r>
    <s v="INCREMENTAL"/>
    <s v="Media"/>
    <m/>
    <m/>
    <m/>
    <m/>
    <x v="16"/>
    <x v="3"/>
    <s v="Brazil"/>
    <x v="19"/>
    <n v="0"/>
  </r>
  <r>
    <s v="INCREMENTAL"/>
    <s v="Media"/>
    <m/>
    <m/>
    <m/>
    <m/>
    <x v="17"/>
    <x v="0"/>
    <s v="Brazil"/>
    <x v="19"/>
    <n v="210.368646065072"/>
  </r>
  <r>
    <s v="INCREMENTAL"/>
    <s v="Media"/>
    <m/>
    <m/>
    <m/>
    <m/>
    <x v="17"/>
    <x v="1"/>
    <s v="Brazil"/>
    <x v="19"/>
    <n v="128.98973660222299"/>
  </r>
  <r>
    <s v="INCREMENTAL"/>
    <s v="Media"/>
    <m/>
    <m/>
    <m/>
    <m/>
    <x v="17"/>
    <x v="2"/>
    <s v="Brazil"/>
    <x v="19"/>
    <n v="129.461259875297"/>
  </r>
  <r>
    <s v="INCREMENTAL"/>
    <s v="Media"/>
    <m/>
    <m/>
    <m/>
    <m/>
    <x v="17"/>
    <x v="3"/>
    <s v="Brazil"/>
    <x v="19"/>
    <n v="0"/>
  </r>
  <r>
    <s v="INCREMENTAL"/>
    <s v="Media"/>
    <m/>
    <m/>
    <m/>
    <m/>
    <x v="18"/>
    <x v="0"/>
    <s v="Brazil"/>
    <x v="19"/>
    <n v="0"/>
  </r>
  <r>
    <s v="INCREMENTAL"/>
    <s v="Media"/>
    <m/>
    <m/>
    <m/>
    <m/>
    <x v="18"/>
    <x v="1"/>
    <s v="Brazil"/>
    <x v="19"/>
    <n v="0"/>
  </r>
  <r>
    <s v="INCREMENTAL"/>
    <s v="Media"/>
    <m/>
    <m/>
    <m/>
    <m/>
    <x v="18"/>
    <x v="2"/>
    <s v="Brazil"/>
    <x v="19"/>
    <n v="0"/>
  </r>
  <r>
    <s v="INCREMENTAL"/>
    <s v="Media"/>
    <m/>
    <m/>
    <m/>
    <m/>
    <x v="18"/>
    <x v="3"/>
    <s v="Brazil"/>
    <x v="19"/>
    <n v="0"/>
  </r>
  <r>
    <s v="INCREMENTAL"/>
    <s v="Media"/>
    <m/>
    <m/>
    <m/>
    <m/>
    <x v="19"/>
    <x v="0"/>
    <s v="Brazil"/>
    <x v="19"/>
    <n v="22.558917836907298"/>
  </r>
  <r>
    <s v="INCREMENTAL"/>
    <s v="Media"/>
    <m/>
    <m/>
    <m/>
    <m/>
    <x v="19"/>
    <x v="1"/>
    <s v="Brazil"/>
    <x v="19"/>
    <n v="25.652284783693499"/>
  </r>
  <r>
    <s v="INCREMENTAL"/>
    <s v="Media"/>
    <m/>
    <m/>
    <m/>
    <m/>
    <x v="19"/>
    <x v="2"/>
    <s v="Brazil"/>
    <x v="19"/>
    <n v="24.1896559687634"/>
  </r>
  <r>
    <s v="INCREMENTAL"/>
    <s v="Media"/>
    <m/>
    <m/>
    <m/>
    <m/>
    <x v="19"/>
    <x v="3"/>
    <s v="Brazil"/>
    <x v="19"/>
    <n v="0"/>
  </r>
  <r>
    <s v="INCREMENTAL"/>
    <s v="Media"/>
    <m/>
    <m/>
    <m/>
    <m/>
    <x v="20"/>
    <x v="0"/>
    <s v="Brazil"/>
    <x v="19"/>
    <n v="0"/>
  </r>
  <r>
    <s v="INCREMENTAL"/>
    <s v="Media"/>
    <m/>
    <m/>
    <m/>
    <m/>
    <x v="20"/>
    <x v="1"/>
    <s v="Brazil"/>
    <x v="19"/>
    <n v="0"/>
  </r>
  <r>
    <s v="INCREMENTAL"/>
    <s v="Media"/>
    <m/>
    <m/>
    <m/>
    <m/>
    <x v="20"/>
    <x v="2"/>
    <s v="Brazil"/>
    <x v="19"/>
    <n v="0"/>
  </r>
  <r>
    <s v="INCREMENTAL"/>
    <s v="Media"/>
    <m/>
    <m/>
    <m/>
    <m/>
    <x v="20"/>
    <x v="3"/>
    <s v="Brazil"/>
    <x v="19"/>
    <n v="0"/>
  </r>
  <r>
    <s v="INCREMENTAL"/>
    <s v="Media"/>
    <m/>
    <m/>
    <m/>
    <m/>
    <x v="21"/>
    <x v="0"/>
    <s v="Brazil"/>
    <x v="19"/>
    <n v="6.1107514548270103"/>
  </r>
  <r>
    <s v="INCREMENTAL"/>
    <s v="Media"/>
    <m/>
    <m/>
    <m/>
    <m/>
    <x v="21"/>
    <x v="1"/>
    <s v="Brazil"/>
    <x v="19"/>
    <n v="5.9680920606459296"/>
  </r>
  <r>
    <s v="INCREMENTAL"/>
    <s v="Media"/>
    <m/>
    <m/>
    <m/>
    <m/>
    <x v="21"/>
    <x v="2"/>
    <s v="Brazil"/>
    <x v="19"/>
    <n v="5.6614024986778402"/>
  </r>
  <r>
    <s v="INCREMENTAL"/>
    <s v="Media"/>
    <m/>
    <m/>
    <m/>
    <m/>
    <x v="21"/>
    <x v="3"/>
    <s v="Brazil"/>
    <x v="19"/>
    <n v="0"/>
  </r>
  <r>
    <s v="INCREMENTAL"/>
    <s v="Media"/>
    <m/>
    <m/>
    <m/>
    <m/>
    <x v="22"/>
    <x v="0"/>
    <s v="Brazil"/>
    <x v="19"/>
    <n v="0"/>
  </r>
  <r>
    <s v="INCREMENTAL"/>
    <s v="Media"/>
    <m/>
    <m/>
    <m/>
    <m/>
    <x v="22"/>
    <x v="1"/>
    <s v="Brazil"/>
    <x v="19"/>
    <n v="0"/>
  </r>
  <r>
    <s v="INCREMENTAL"/>
    <s v="Media"/>
    <m/>
    <m/>
    <m/>
    <m/>
    <x v="22"/>
    <x v="2"/>
    <s v="Brazil"/>
    <x v="19"/>
    <n v="0"/>
  </r>
  <r>
    <s v="INCREMENTAL"/>
    <s v="Media"/>
    <m/>
    <m/>
    <m/>
    <m/>
    <x v="22"/>
    <x v="3"/>
    <s v="Brazil"/>
    <x v="19"/>
    <n v="0"/>
  </r>
  <r>
    <s v="INCREMENTAL"/>
    <s v="Media"/>
    <m/>
    <m/>
    <m/>
    <m/>
    <x v="23"/>
    <x v="0"/>
    <s v="Brazil"/>
    <x v="19"/>
    <n v="0"/>
  </r>
  <r>
    <s v="INCREMENTAL"/>
    <s v="Media"/>
    <m/>
    <m/>
    <m/>
    <m/>
    <x v="23"/>
    <x v="1"/>
    <s v="Brazil"/>
    <x v="19"/>
    <n v="0"/>
  </r>
  <r>
    <s v="INCREMENTAL"/>
    <s v="Media"/>
    <m/>
    <m/>
    <m/>
    <m/>
    <x v="23"/>
    <x v="2"/>
    <s v="Brazil"/>
    <x v="19"/>
    <n v="0"/>
  </r>
  <r>
    <s v="INCREMENTAL"/>
    <s v="Media"/>
    <m/>
    <m/>
    <m/>
    <m/>
    <x v="23"/>
    <x v="3"/>
    <s v="Brazil"/>
    <x v="19"/>
    <n v="0"/>
  </r>
  <r>
    <s v="INCREMENTAL"/>
    <s v="Media"/>
    <m/>
    <m/>
    <m/>
    <m/>
    <x v="24"/>
    <x v="0"/>
    <s v="Brazil"/>
    <x v="19"/>
    <n v="0"/>
  </r>
  <r>
    <s v="INCREMENTAL"/>
    <s v="Media"/>
    <m/>
    <m/>
    <m/>
    <m/>
    <x v="24"/>
    <x v="1"/>
    <s v="Brazil"/>
    <x v="19"/>
    <n v="0"/>
  </r>
  <r>
    <s v="INCREMENTAL"/>
    <s v="Media"/>
    <m/>
    <m/>
    <m/>
    <m/>
    <x v="24"/>
    <x v="2"/>
    <s v="Brazil"/>
    <x v="19"/>
    <n v="0"/>
  </r>
  <r>
    <s v="INCREMENTAL"/>
    <s v="Media"/>
    <m/>
    <m/>
    <m/>
    <m/>
    <x v="24"/>
    <x v="3"/>
    <s v="Brazil"/>
    <x v="19"/>
    <n v="0"/>
  </r>
  <r>
    <s v="BASE"/>
    <s v="BaseLine"/>
    <m/>
    <m/>
    <m/>
    <m/>
    <x v="25"/>
    <x v="0"/>
    <s v="Brazil"/>
    <x v="19"/>
    <n v="0"/>
  </r>
  <r>
    <s v="BASE"/>
    <s v="BaseLine"/>
    <m/>
    <m/>
    <m/>
    <m/>
    <x v="25"/>
    <x v="1"/>
    <s v="Brazil"/>
    <x v="19"/>
    <n v="318.764211274795"/>
  </r>
  <r>
    <s v="BASE"/>
    <s v="BaseLine"/>
    <m/>
    <m/>
    <m/>
    <m/>
    <x v="25"/>
    <x v="2"/>
    <s v="Brazil"/>
    <x v="19"/>
    <n v="0"/>
  </r>
  <r>
    <s v="BASE"/>
    <s v="BaseLine"/>
    <m/>
    <m/>
    <m/>
    <m/>
    <x v="25"/>
    <x v="3"/>
    <s v="Brazil"/>
    <x v="19"/>
    <n v="0"/>
  </r>
  <r>
    <s v="BASE"/>
    <s v="BaseLine"/>
    <m/>
    <m/>
    <m/>
    <m/>
    <x v="26"/>
    <x v="0"/>
    <s v="Brazil"/>
    <x v="19"/>
    <n v="0"/>
  </r>
  <r>
    <s v="BASE"/>
    <s v="BaseLine"/>
    <m/>
    <m/>
    <m/>
    <m/>
    <x v="26"/>
    <x v="1"/>
    <s v="Brazil"/>
    <x v="19"/>
    <n v="0"/>
  </r>
  <r>
    <s v="BASE"/>
    <s v="BaseLine"/>
    <m/>
    <m/>
    <m/>
    <m/>
    <x v="26"/>
    <x v="2"/>
    <s v="Brazil"/>
    <x v="19"/>
    <n v="0"/>
  </r>
  <r>
    <s v="BASE"/>
    <s v="BaseLine"/>
    <m/>
    <m/>
    <m/>
    <m/>
    <x v="26"/>
    <x v="3"/>
    <s v="Brazil"/>
    <x v="19"/>
    <n v="0"/>
  </r>
  <r>
    <s v="INCREMENTAL"/>
    <s v="Media"/>
    <m/>
    <m/>
    <m/>
    <m/>
    <x v="27"/>
    <x v="0"/>
    <s v="Brazil"/>
    <x v="19"/>
    <n v="0"/>
  </r>
  <r>
    <s v="INCREMENTAL"/>
    <s v="Media"/>
    <m/>
    <m/>
    <m/>
    <m/>
    <x v="27"/>
    <x v="1"/>
    <s v="Brazil"/>
    <x v="19"/>
    <n v="0"/>
  </r>
  <r>
    <s v="INCREMENTAL"/>
    <s v="Media"/>
    <m/>
    <m/>
    <m/>
    <m/>
    <x v="27"/>
    <x v="2"/>
    <s v="Brazil"/>
    <x v="19"/>
    <n v="0"/>
  </r>
  <r>
    <s v="INCREMENTAL"/>
    <s v="Media"/>
    <m/>
    <m/>
    <m/>
    <m/>
    <x v="27"/>
    <x v="3"/>
    <s v="Brazil"/>
    <x v="19"/>
    <n v="0"/>
  </r>
  <r>
    <s v="INCREMENTAL"/>
    <s v="Media"/>
    <m/>
    <m/>
    <m/>
    <m/>
    <x v="28"/>
    <x v="0"/>
    <s v="Brazil"/>
    <x v="19"/>
    <n v="0"/>
  </r>
  <r>
    <s v="INCREMENTAL"/>
    <s v="Media"/>
    <m/>
    <m/>
    <m/>
    <m/>
    <x v="28"/>
    <x v="1"/>
    <s v="Brazil"/>
    <x v="19"/>
    <n v="0"/>
  </r>
  <r>
    <s v="INCREMENTAL"/>
    <s v="Media"/>
    <m/>
    <m/>
    <m/>
    <m/>
    <x v="28"/>
    <x v="2"/>
    <s v="Brazil"/>
    <x v="19"/>
    <n v="0"/>
  </r>
  <r>
    <s v="INCREMENTAL"/>
    <s v="Media"/>
    <m/>
    <m/>
    <m/>
    <m/>
    <x v="28"/>
    <x v="3"/>
    <s v="Brazil"/>
    <x v="19"/>
    <n v="0"/>
  </r>
  <r>
    <s v="BASE"/>
    <s v="BaseLine"/>
    <m/>
    <m/>
    <m/>
    <m/>
    <x v="29"/>
    <x v="0"/>
    <s v="Brazil"/>
    <x v="19"/>
    <n v="0"/>
  </r>
  <r>
    <s v="BASE"/>
    <s v="BaseLine"/>
    <m/>
    <m/>
    <m/>
    <m/>
    <x v="29"/>
    <x v="1"/>
    <s v="Brazil"/>
    <x v="19"/>
    <n v="471.17089008314099"/>
  </r>
  <r>
    <s v="BASE"/>
    <s v="BaseLine"/>
    <m/>
    <m/>
    <m/>
    <m/>
    <x v="29"/>
    <x v="2"/>
    <s v="Brazil"/>
    <x v="19"/>
    <n v="0"/>
  </r>
  <r>
    <s v="BASE"/>
    <s v="BaseLine"/>
    <m/>
    <m/>
    <m/>
    <m/>
    <x v="29"/>
    <x v="3"/>
    <s v="Brazil"/>
    <x v="19"/>
    <n v="0"/>
  </r>
  <r>
    <s v="BASE"/>
    <s v="BaseLine"/>
    <m/>
    <m/>
    <m/>
    <m/>
    <x v="30"/>
    <x v="0"/>
    <s v="Brazil"/>
    <x v="19"/>
    <n v="0"/>
  </r>
  <r>
    <s v="BASE"/>
    <s v="BaseLine"/>
    <m/>
    <m/>
    <m/>
    <m/>
    <x v="30"/>
    <x v="1"/>
    <s v="Brazil"/>
    <x v="19"/>
    <n v="739.52205506248004"/>
  </r>
  <r>
    <s v="BASE"/>
    <s v="BaseLine"/>
    <m/>
    <m/>
    <m/>
    <m/>
    <x v="30"/>
    <x v="2"/>
    <s v="Brazil"/>
    <x v="19"/>
    <n v="0"/>
  </r>
  <r>
    <s v="BASE"/>
    <s v="BaseLine"/>
    <m/>
    <m/>
    <m/>
    <m/>
    <x v="30"/>
    <x v="3"/>
    <s v="Brazil"/>
    <x v="19"/>
    <n v="0"/>
  </r>
  <r>
    <s v="INCREMENTAL"/>
    <s v="Media"/>
    <m/>
    <m/>
    <m/>
    <m/>
    <x v="31"/>
    <x v="0"/>
    <s v="Brazil"/>
    <x v="19"/>
    <n v="0"/>
  </r>
  <r>
    <s v="INCREMENTAL"/>
    <s v="Media"/>
    <m/>
    <m/>
    <m/>
    <m/>
    <x v="31"/>
    <x v="1"/>
    <s v="Brazil"/>
    <x v="19"/>
    <n v="0"/>
  </r>
  <r>
    <s v="INCREMENTAL"/>
    <s v="Media"/>
    <m/>
    <m/>
    <m/>
    <m/>
    <x v="31"/>
    <x v="2"/>
    <s v="Brazil"/>
    <x v="19"/>
    <n v="0"/>
  </r>
  <r>
    <s v="INCREMENTAL"/>
    <s v="Media"/>
    <m/>
    <m/>
    <m/>
    <m/>
    <x v="31"/>
    <x v="3"/>
    <s v="Brazil"/>
    <x v="19"/>
    <n v="0"/>
  </r>
  <r>
    <m/>
    <m/>
    <m/>
    <m/>
    <m/>
    <m/>
    <x v="32"/>
    <x v="0"/>
    <s v="Brazil"/>
    <x v="19"/>
    <n v="1288.8368238743701"/>
  </r>
  <r>
    <m/>
    <m/>
    <m/>
    <m/>
    <m/>
    <m/>
    <x v="32"/>
    <x v="1"/>
    <s v="Brazil"/>
    <x v="19"/>
    <n v="943.82215052234096"/>
  </r>
  <r>
    <m/>
    <m/>
    <m/>
    <m/>
    <m/>
    <m/>
    <x v="32"/>
    <x v="2"/>
    <s v="Brazil"/>
    <x v="19"/>
    <n v="1761.1350863528301"/>
  </r>
  <r>
    <m/>
    <m/>
    <m/>
    <m/>
    <m/>
    <m/>
    <x v="32"/>
    <x v="3"/>
    <s v="Brazil"/>
    <x v="19"/>
    <n v="932.29799996955103"/>
  </r>
  <r>
    <s v="BASE"/>
    <s v="BaseLine"/>
    <m/>
    <m/>
    <m/>
    <m/>
    <x v="33"/>
    <x v="0"/>
    <s v="Brazil"/>
    <x v="19"/>
    <n v="-332.21550000333701"/>
  </r>
  <r>
    <s v="BASE"/>
    <s v="BaseLine"/>
    <m/>
    <m/>
    <m/>
    <m/>
    <x v="33"/>
    <x v="1"/>
    <s v="Brazil"/>
    <x v="19"/>
    <n v="-904.33322286536497"/>
  </r>
  <r>
    <s v="BASE"/>
    <s v="BaseLine"/>
    <m/>
    <m/>
    <m/>
    <m/>
    <x v="33"/>
    <x v="2"/>
    <s v="Brazil"/>
    <x v="19"/>
    <n v="-451.480875244473"/>
  </r>
  <r>
    <s v="BASE"/>
    <s v="BaseLine"/>
    <m/>
    <m/>
    <m/>
    <m/>
    <x v="33"/>
    <x v="3"/>
    <s v="Brazil"/>
    <x v="19"/>
    <n v="-281.98953990652501"/>
  </r>
  <r>
    <s v="BASE"/>
    <s v="BaseLine"/>
    <m/>
    <m/>
    <m/>
    <m/>
    <x v="34"/>
    <x v="0"/>
    <s v="Brazil"/>
    <x v="19"/>
    <n v="0"/>
  </r>
  <r>
    <s v="BASE"/>
    <s v="BaseLine"/>
    <m/>
    <m/>
    <m/>
    <m/>
    <x v="34"/>
    <x v="1"/>
    <s v="Brazil"/>
    <x v="19"/>
    <n v="0"/>
  </r>
  <r>
    <s v="BASE"/>
    <s v="BaseLine"/>
    <m/>
    <m/>
    <m/>
    <m/>
    <x v="34"/>
    <x v="2"/>
    <s v="Brazil"/>
    <x v="19"/>
    <n v="0"/>
  </r>
  <r>
    <s v="BASE"/>
    <s v="BaseLine"/>
    <m/>
    <m/>
    <m/>
    <m/>
    <x v="34"/>
    <x v="3"/>
    <s v="Brazil"/>
    <x v="19"/>
    <n v="0"/>
  </r>
  <r>
    <s v="BASE"/>
    <s v="BaseLine"/>
    <s v="NY"/>
    <m/>
    <m/>
    <m/>
    <x v="35"/>
    <x v="0"/>
    <s v="Brazil"/>
    <x v="19"/>
    <n v="0"/>
  </r>
  <r>
    <s v="BASE"/>
    <s v="BaseLine"/>
    <s v="NY"/>
    <m/>
    <m/>
    <m/>
    <x v="35"/>
    <x v="1"/>
    <s v="Brazil"/>
    <x v="19"/>
    <n v="0"/>
  </r>
  <r>
    <s v="BASE"/>
    <s v="BaseLine"/>
    <s v="NY"/>
    <m/>
    <m/>
    <m/>
    <x v="35"/>
    <x v="2"/>
    <s v="Brazil"/>
    <x v="19"/>
    <n v="0"/>
  </r>
  <r>
    <s v="BASE"/>
    <s v="BaseLine"/>
    <s v="NY"/>
    <m/>
    <m/>
    <m/>
    <x v="35"/>
    <x v="3"/>
    <s v="Brazil"/>
    <x v="19"/>
    <n v="0"/>
  </r>
  <r>
    <s v="BASE"/>
    <s v="BaseLine"/>
    <s v="PL_Dummy"/>
    <m/>
    <m/>
    <m/>
    <x v="36"/>
    <x v="0"/>
    <s v="Brazil"/>
    <x v="19"/>
    <n v="0"/>
  </r>
  <r>
    <s v="BASE"/>
    <s v="BaseLine"/>
    <s v="PL_Dummy"/>
    <m/>
    <m/>
    <m/>
    <x v="36"/>
    <x v="1"/>
    <s v="Brazil"/>
    <x v="19"/>
    <n v="0"/>
  </r>
  <r>
    <s v="BASE"/>
    <s v="BaseLine"/>
    <s v="PL_Dummy"/>
    <m/>
    <m/>
    <m/>
    <x v="36"/>
    <x v="2"/>
    <s v="Brazil"/>
    <x v="19"/>
    <n v="0"/>
  </r>
  <r>
    <s v="BASE"/>
    <s v="BaseLine"/>
    <s v="PL_Dummy"/>
    <m/>
    <m/>
    <m/>
    <x v="36"/>
    <x v="3"/>
    <s v="Brazil"/>
    <x v="19"/>
    <n v="0"/>
  </r>
  <r>
    <s v="BASE"/>
    <s v="BaseLine"/>
    <s v="PL_Dummy"/>
    <m/>
    <m/>
    <m/>
    <x v="37"/>
    <x v="0"/>
    <s v="Brazil"/>
    <x v="19"/>
    <n v="0"/>
  </r>
  <r>
    <s v="BASE"/>
    <s v="BaseLine"/>
    <s v="PL_Dummy"/>
    <m/>
    <m/>
    <m/>
    <x v="37"/>
    <x v="1"/>
    <s v="Brazil"/>
    <x v="19"/>
    <n v="0"/>
  </r>
  <r>
    <s v="BASE"/>
    <s v="BaseLine"/>
    <s v="PL_Dummy"/>
    <m/>
    <m/>
    <m/>
    <x v="37"/>
    <x v="2"/>
    <s v="Brazil"/>
    <x v="19"/>
    <n v="0"/>
  </r>
  <r>
    <s v="BASE"/>
    <s v="BaseLine"/>
    <s v="PL_Dummy"/>
    <m/>
    <m/>
    <m/>
    <x v="37"/>
    <x v="3"/>
    <s v="Brazil"/>
    <x v="19"/>
    <n v="0"/>
  </r>
  <r>
    <s v="BASE"/>
    <s v="BaseLine"/>
    <m/>
    <m/>
    <m/>
    <m/>
    <x v="38"/>
    <x v="0"/>
    <s v="Brazil"/>
    <x v="19"/>
    <n v="0"/>
  </r>
  <r>
    <s v="BASE"/>
    <s v="BaseLine"/>
    <m/>
    <m/>
    <m/>
    <m/>
    <x v="38"/>
    <x v="1"/>
    <s v="Brazil"/>
    <x v="19"/>
    <n v="0"/>
  </r>
  <r>
    <s v="BASE"/>
    <s v="BaseLine"/>
    <m/>
    <m/>
    <m/>
    <m/>
    <x v="38"/>
    <x v="2"/>
    <s v="Brazil"/>
    <x v="19"/>
    <n v="0"/>
  </r>
  <r>
    <s v="BASE"/>
    <s v="BaseLine"/>
    <m/>
    <m/>
    <m/>
    <m/>
    <x v="38"/>
    <x v="3"/>
    <s v="Brazil"/>
    <x v="19"/>
    <n v="0"/>
  </r>
  <r>
    <s v="BASE"/>
    <s v="BaseLine"/>
    <m/>
    <m/>
    <m/>
    <m/>
    <x v="39"/>
    <x v="0"/>
    <s v="Brazil"/>
    <x v="19"/>
    <n v="0"/>
  </r>
  <r>
    <s v="BASE"/>
    <s v="BaseLine"/>
    <m/>
    <m/>
    <m/>
    <m/>
    <x v="39"/>
    <x v="1"/>
    <s v="Brazil"/>
    <x v="19"/>
    <n v="0"/>
  </r>
  <r>
    <s v="BASE"/>
    <s v="BaseLine"/>
    <m/>
    <m/>
    <m/>
    <m/>
    <x v="39"/>
    <x v="2"/>
    <s v="Brazil"/>
    <x v="19"/>
    <n v="0"/>
  </r>
  <r>
    <s v="BASE"/>
    <s v="BaseLine"/>
    <m/>
    <m/>
    <m/>
    <m/>
    <x v="39"/>
    <x v="3"/>
    <s v="Brazil"/>
    <x v="19"/>
    <n v="0"/>
  </r>
  <r>
    <s v="BASE"/>
    <s v="BaseLine"/>
    <s v="PL_Dummy"/>
    <m/>
    <m/>
    <m/>
    <x v="40"/>
    <x v="0"/>
    <s v="Brazil"/>
    <x v="19"/>
    <n v="0"/>
  </r>
  <r>
    <s v="BASE"/>
    <s v="BaseLine"/>
    <s v="PL_Dummy"/>
    <m/>
    <m/>
    <m/>
    <x v="40"/>
    <x v="1"/>
    <s v="Brazil"/>
    <x v="19"/>
    <n v="0"/>
  </r>
  <r>
    <s v="BASE"/>
    <s v="BaseLine"/>
    <s v="PL_Dummy"/>
    <m/>
    <m/>
    <m/>
    <x v="40"/>
    <x v="2"/>
    <s v="Brazil"/>
    <x v="19"/>
    <n v="1777.6457767550301"/>
  </r>
  <r>
    <s v="BASE"/>
    <s v="BaseLine"/>
    <s v="PL_Dummy"/>
    <m/>
    <m/>
    <m/>
    <x v="40"/>
    <x v="3"/>
    <s v="Brazil"/>
    <x v="19"/>
    <n v="0"/>
  </r>
  <r>
    <s v="BASE"/>
    <s v="BaseLine"/>
    <m/>
    <m/>
    <m/>
    <m/>
    <x v="41"/>
    <x v="0"/>
    <s v="Brazil"/>
    <x v="19"/>
    <n v="0"/>
  </r>
  <r>
    <s v="BASE"/>
    <s v="BaseLine"/>
    <m/>
    <m/>
    <m/>
    <m/>
    <x v="41"/>
    <x v="1"/>
    <s v="Brazil"/>
    <x v="19"/>
    <n v="0"/>
  </r>
  <r>
    <s v="BASE"/>
    <s v="BaseLine"/>
    <m/>
    <m/>
    <m/>
    <m/>
    <x v="41"/>
    <x v="2"/>
    <s v="Brazil"/>
    <x v="19"/>
    <n v="3083.8183313219401"/>
  </r>
  <r>
    <s v="BASE"/>
    <s v="BaseLine"/>
    <m/>
    <m/>
    <m/>
    <m/>
    <x v="41"/>
    <x v="3"/>
    <s v="Brazil"/>
    <x v="19"/>
    <n v="0"/>
  </r>
  <r>
    <s v="BASE"/>
    <s v="BaseLine"/>
    <m/>
    <m/>
    <m/>
    <m/>
    <x v="42"/>
    <x v="0"/>
    <s v="Brazil"/>
    <x v="19"/>
    <n v="0"/>
  </r>
  <r>
    <s v="BASE"/>
    <s v="BaseLine"/>
    <m/>
    <m/>
    <m/>
    <m/>
    <x v="42"/>
    <x v="1"/>
    <s v="Brazil"/>
    <x v="19"/>
    <n v="0"/>
  </r>
  <r>
    <s v="BASE"/>
    <s v="BaseLine"/>
    <m/>
    <m/>
    <m/>
    <m/>
    <x v="42"/>
    <x v="2"/>
    <s v="Brazil"/>
    <x v="19"/>
    <n v="2109.1709332902701"/>
  </r>
  <r>
    <s v="BASE"/>
    <s v="BaseLine"/>
    <m/>
    <m/>
    <m/>
    <m/>
    <x v="42"/>
    <x v="3"/>
    <s v="Brazil"/>
    <x v="19"/>
    <n v="0"/>
  </r>
  <r>
    <s v="BASE"/>
    <s v="BaseLine"/>
    <m/>
    <m/>
    <m/>
    <m/>
    <x v="43"/>
    <x v="0"/>
    <s v="Brazil"/>
    <x v="19"/>
    <n v="0"/>
  </r>
  <r>
    <s v="BASE"/>
    <s v="BaseLine"/>
    <m/>
    <m/>
    <m/>
    <m/>
    <x v="43"/>
    <x v="1"/>
    <s v="Brazil"/>
    <x v="19"/>
    <n v="0"/>
  </r>
  <r>
    <s v="BASE"/>
    <s v="BaseLine"/>
    <m/>
    <m/>
    <m/>
    <m/>
    <x v="43"/>
    <x v="2"/>
    <s v="Brazil"/>
    <x v="19"/>
    <n v="0"/>
  </r>
  <r>
    <s v="BASE"/>
    <s v="BaseLine"/>
    <m/>
    <m/>
    <m/>
    <m/>
    <x v="43"/>
    <x v="3"/>
    <s v="Brazil"/>
    <x v="19"/>
    <n v="0"/>
  </r>
  <r>
    <s v="INCREMENTAL"/>
    <s v="Media"/>
    <m/>
    <m/>
    <m/>
    <m/>
    <x v="44"/>
    <x v="0"/>
    <s v="Brazil"/>
    <x v="19"/>
    <n v="0"/>
  </r>
  <r>
    <s v="INCREMENTAL"/>
    <s v="Media"/>
    <m/>
    <m/>
    <m/>
    <m/>
    <x v="44"/>
    <x v="1"/>
    <s v="Brazil"/>
    <x v="19"/>
    <n v="0"/>
  </r>
  <r>
    <s v="INCREMENTAL"/>
    <s v="Media"/>
    <m/>
    <m/>
    <m/>
    <m/>
    <x v="44"/>
    <x v="2"/>
    <s v="Brazil"/>
    <x v="19"/>
    <n v="0"/>
  </r>
  <r>
    <s v="INCREMENTAL"/>
    <s v="Media"/>
    <m/>
    <m/>
    <m/>
    <m/>
    <x v="44"/>
    <x v="3"/>
    <s v="Brazil"/>
    <x v="19"/>
    <n v="0"/>
  </r>
  <r>
    <s v="INCREMENTAL"/>
    <s v="Media"/>
    <m/>
    <m/>
    <m/>
    <m/>
    <x v="45"/>
    <x v="0"/>
    <s v="Brazil"/>
    <x v="19"/>
    <n v="0"/>
  </r>
  <r>
    <s v="INCREMENTAL"/>
    <s v="Media"/>
    <m/>
    <m/>
    <m/>
    <m/>
    <x v="45"/>
    <x v="1"/>
    <s v="Brazil"/>
    <x v="19"/>
    <n v="0"/>
  </r>
  <r>
    <s v="INCREMENTAL"/>
    <s v="Media"/>
    <m/>
    <m/>
    <m/>
    <m/>
    <x v="45"/>
    <x v="2"/>
    <s v="Brazil"/>
    <x v="19"/>
    <n v="0"/>
  </r>
  <r>
    <s v="INCREMENTAL"/>
    <s v="Media"/>
    <m/>
    <m/>
    <m/>
    <m/>
    <x v="45"/>
    <x v="3"/>
    <s v="Brazil"/>
    <x v="19"/>
    <n v="0"/>
  </r>
  <r>
    <s v="BASE"/>
    <s v="BaseLine"/>
    <m/>
    <m/>
    <m/>
    <m/>
    <x v="46"/>
    <x v="0"/>
    <s v="Brazil"/>
    <x v="19"/>
    <n v="0"/>
  </r>
  <r>
    <s v="BASE"/>
    <s v="BaseLine"/>
    <m/>
    <m/>
    <m/>
    <m/>
    <x v="46"/>
    <x v="1"/>
    <s v="Brazil"/>
    <x v="19"/>
    <n v="0"/>
  </r>
  <r>
    <s v="BASE"/>
    <s v="BaseLine"/>
    <m/>
    <m/>
    <m/>
    <m/>
    <x v="46"/>
    <x v="2"/>
    <s v="Brazil"/>
    <x v="19"/>
    <n v="0"/>
  </r>
  <r>
    <s v="BASE"/>
    <s v="BaseLine"/>
    <m/>
    <m/>
    <m/>
    <m/>
    <x v="46"/>
    <x v="3"/>
    <s v="Brazil"/>
    <x v="19"/>
    <n v="0"/>
  </r>
  <r>
    <s v="INCREMENTAL"/>
    <s v="Media"/>
    <m/>
    <m/>
    <m/>
    <m/>
    <x v="47"/>
    <x v="0"/>
    <s v="Brazil"/>
    <x v="19"/>
    <n v="0"/>
  </r>
  <r>
    <s v="INCREMENTAL"/>
    <s v="Media"/>
    <m/>
    <m/>
    <m/>
    <m/>
    <x v="47"/>
    <x v="1"/>
    <s v="Brazil"/>
    <x v="19"/>
    <n v="0"/>
  </r>
  <r>
    <s v="INCREMENTAL"/>
    <s v="Media"/>
    <m/>
    <m/>
    <m/>
    <m/>
    <x v="47"/>
    <x v="2"/>
    <s v="Brazil"/>
    <x v="19"/>
    <n v="0"/>
  </r>
  <r>
    <s v="INCREMENTAL"/>
    <s v="Media"/>
    <m/>
    <m/>
    <m/>
    <m/>
    <x v="47"/>
    <x v="3"/>
    <s v="Brazil"/>
    <x v="19"/>
    <n v="0"/>
  </r>
  <r>
    <s v="INCREMENTAL"/>
    <s v="Media"/>
    <m/>
    <m/>
    <m/>
    <m/>
    <x v="48"/>
    <x v="0"/>
    <s v="Brazil"/>
    <x v="19"/>
    <n v="0"/>
  </r>
  <r>
    <s v="INCREMENTAL"/>
    <s v="Media"/>
    <m/>
    <m/>
    <m/>
    <m/>
    <x v="48"/>
    <x v="1"/>
    <s v="Brazil"/>
    <x v="19"/>
    <n v="0"/>
  </r>
  <r>
    <s v="INCREMENTAL"/>
    <s v="Media"/>
    <m/>
    <m/>
    <m/>
    <m/>
    <x v="48"/>
    <x v="2"/>
    <s v="Brazil"/>
    <x v="19"/>
    <n v="0"/>
  </r>
  <r>
    <s v="INCREMENTAL"/>
    <s v="Media"/>
    <m/>
    <m/>
    <m/>
    <m/>
    <x v="48"/>
    <x v="3"/>
    <s v="Brazil"/>
    <x v="19"/>
    <n v="0"/>
  </r>
  <r>
    <s v="INCREMENTAL"/>
    <s v="Media"/>
    <m/>
    <m/>
    <m/>
    <m/>
    <x v="49"/>
    <x v="0"/>
    <s v="Brazil"/>
    <x v="19"/>
    <n v="0"/>
  </r>
  <r>
    <s v="INCREMENTAL"/>
    <s v="Media"/>
    <m/>
    <m/>
    <m/>
    <m/>
    <x v="49"/>
    <x v="1"/>
    <s v="Brazil"/>
    <x v="19"/>
    <n v="0"/>
  </r>
  <r>
    <s v="INCREMENTAL"/>
    <s v="Media"/>
    <m/>
    <m/>
    <m/>
    <m/>
    <x v="49"/>
    <x v="2"/>
    <s v="Brazil"/>
    <x v="19"/>
    <n v="0"/>
  </r>
  <r>
    <s v="INCREMENTAL"/>
    <s v="Media"/>
    <m/>
    <m/>
    <m/>
    <m/>
    <x v="49"/>
    <x v="3"/>
    <s v="Brazil"/>
    <x v="19"/>
    <n v="0"/>
  </r>
  <r>
    <s v="BASE"/>
    <s v="BaseLine"/>
    <m/>
    <m/>
    <m/>
    <m/>
    <x v="50"/>
    <x v="0"/>
    <s v="Brazil"/>
    <x v="19"/>
    <n v="0"/>
  </r>
  <r>
    <s v="BASE"/>
    <s v="BaseLine"/>
    <m/>
    <m/>
    <m/>
    <m/>
    <x v="50"/>
    <x v="1"/>
    <s v="Brazil"/>
    <x v="19"/>
    <n v="0"/>
  </r>
  <r>
    <s v="BASE"/>
    <s v="BaseLine"/>
    <m/>
    <m/>
    <m/>
    <m/>
    <x v="50"/>
    <x v="2"/>
    <s v="Brazil"/>
    <x v="19"/>
    <n v="0"/>
  </r>
  <r>
    <s v="BASE"/>
    <s v="BaseLine"/>
    <m/>
    <m/>
    <m/>
    <m/>
    <x v="50"/>
    <x v="3"/>
    <s v="Brazil"/>
    <x v="19"/>
    <n v="0"/>
  </r>
  <r>
    <s v="BASE"/>
    <s v="BaseLine"/>
    <m/>
    <m/>
    <m/>
    <m/>
    <x v="51"/>
    <x v="0"/>
    <s v="Brazil"/>
    <x v="19"/>
    <n v="0"/>
  </r>
  <r>
    <s v="BASE"/>
    <s v="BaseLine"/>
    <m/>
    <m/>
    <m/>
    <m/>
    <x v="51"/>
    <x v="1"/>
    <s v="Brazil"/>
    <x v="19"/>
    <n v="0"/>
  </r>
  <r>
    <s v="BASE"/>
    <s v="BaseLine"/>
    <m/>
    <m/>
    <m/>
    <m/>
    <x v="51"/>
    <x v="2"/>
    <s v="Brazil"/>
    <x v="19"/>
    <n v="0"/>
  </r>
  <r>
    <s v="BASE"/>
    <s v="BaseLine"/>
    <m/>
    <m/>
    <m/>
    <m/>
    <x v="51"/>
    <x v="3"/>
    <s v="Brazil"/>
    <x v="19"/>
    <n v="0"/>
  </r>
  <r>
    <s v="INCREMENTAL"/>
    <s v="Media"/>
    <m/>
    <m/>
    <m/>
    <m/>
    <x v="52"/>
    <x v="0"/>
    <s v="Brazil"/>
    <x v="19"/>
    <n v="0"/>
  </r>
  <r>
    <s v="INCREMENTAL"/>
    <s v="Media"/>
    <m/>
    <m/>
    <m/>
    <m/>
    <x v="52"/>
    <x v="1"/>
    <s v="Brazil"/>
    <x v="19"/>
    <n v="0"/>
  </r>
  <r>
    <s v="INCREMENTAL"/>
    <s v="Media"/>
    <m/>
    <m/>
    <m/>
    <m/>
    <x v="52"/>
    <x v="2"/>
    <s v="Brazil"/>
    <x v="19"/>
    <n v="0"/>
  </r>
  <r>
    <s v="INCREMENTAL"/>
    <s v="Media"/>
    <m/>
    <m/>
    <m/>
    <m/>
    <x v="52"/>
    <x v="3"/>
    <s v="Brazil"/>
    <x v="19"/>
    <n v="0"/>
  </r>
  <r>
    <s v="BASE"/>
    <s v="BaseLine"/>
    <m/>
    <m/>
    <m/>
    <m/>
    <x v="53"/>
    <x v="0"/>
    <s v="Brazil"/>
    <x v="19"/>
    <n v="-200.43040793281199"/>
  </r>
  <r>
    <s v="BASE"/>
    <s v="BaseLine"/>
    <m/>
    <m/>
    <m/>
    <m/>
    <x v="53"/>
    <x v="1"/>
    <s v="Brazil"/>
    <x v="19"/>
    <n v="-146.77626767099301"/>
  </r>
  <r>
    <s v="BASE"/>
    <s v="BaseLine"/>
    <m/>
    <m/>
    <m/>
    <m/>
    <x v="53"/>
    <x v="2"/>
    <s v="Brazil"/>
    <x v="19"/>
    <n v="-273.87875427191699"/>
  </r>
  <r>
    <s v="BASE"/>
    <s v="BaseLine"/>
    <m/>
    <m/>
    <m/>
    <m/>
    <x v="53"/>
    <x v="3"/>
    <s v="Brazil"/>
    <x v="19"/>
    <n v="-144.98411667593399"/>
  </r>
  <r>
    <s v="BASE"/>
    <s v="BaseLine"/>
    <m/>
    <m/>
    <m/>
    <m/>
    <x v="54"/>
    <x v="0"/>
    <s v="Brazil"/>
    <x v="19"/>
    <n v="-465.37788349287899"/>
  </r>
  <r>
    <s v="BASE"/>
    <s v="BaseLine"/>
    <m/>
    <m/>
    <m/>
    <m/>
    <x v="54"/>
    <x v="1"/>
    <s v="Brazil"/>
    <x v="19"/>
    <n v="-2322.8841545222799"/>
  </r>
  <r>
    <s v="BASE"/>
    <s v="BaseLine"/>
    <m/>
    <m/>
    <m/>
    <m/>
    <x v="54"/>
    <x v="2"/>
    <s v="Brazil"/>
    <x v="19"/>
    <n v="-2521.0931695250802"/>
  </r>
  <r>
    <s v="BASE"/>
    <s v="BaseLine"/>
    <m/>
    <m/>
    <m/>
    <m/>
    <x v="54"/>
    <x v="3"/>
    <s v="Brazil"/>
    <x v="19"/>
    <n v="-449.41112849553599"/>
  </r>
  <r>
    <s v="INCREMENTAL"/>
    <s v="Media"/>
    <m/>
    <m/>
    <m/>
    <m/>
    <x v="0"/>
    <x v="0"/>
    <s v="Brazil"/>
    <x v="20"/>
    <n v="0"/>
  </r>
  <r>
    <s v="INCREMENTAL"/>
    <s v="Media"/>
    <m/>
    <m/>
    <m/>
    <m/>
    <x v="0"/>
    <x v="1"/>
    <s v="Brazil"/>
    <x v="20"/>
    <n v="0"/>
  </r>
  <r>
    <s v="INCREMENTAL"/>
    <s v="Media"/>
    <m/>
    <m/>
    <m/>
    <m/>
    <x v="0"/>
    <x v="2"/>
    <s v="Brazil"/>
    <x v="20"/>
    <n v="0"/>
  </r>
  <r>
    <s v="INCREMENTAL"/>
    <s v="Media"/>
    <m/>
    <m/>
    <m/>
    <m/>
    <x v="0"/>
    <x v="3"/>
    <s v="Brazil"/>
    <x v="20"/>
    <n v="0"/>
  </r>
  <r>
    <s v="INCREMENTAL"/>
    <s v="Media"/>
    <m/>
    <m/>
    <m/>
    <m/>
    <x v="1"/>
    <x v="0"/>
    <s v="Brazil"/>
    <x v="20"/>
    <n v="0"/>
  </r>
  <r>
    <s v="INCREMENTAL"/>
    <s v="Media"/>
    <m/>
    <m/>
    <m/>
    <m/>
    <x v="1"/>
    <x v="1"/>
    <s v="Brazil"/>
    <x v="20"/>
    <n v="0"/>
  </r>
  <r>
    <s v="INCREMENTAL"/>
    <s v="Media"/>
    <m/>
    <m/>
    <m/>
    <m/>
    <x v="1"/>
    <x v="2"/>
    <s v="Brazil"/>
    <x v="20"/>
    <n v="0"/>
  </r>
  <r>
    <s v="INCREMENTAL"/>
    <s v="Media"/>
    <m/>
    <m/>
    <m/>
    <m/>
    <x v="1"/>
    <x v="3"/>
    <s v="Brazil"/>
    <x v="20"/>
    <n v="0"/>
  </r>
  <r>
    <s v="INCREMENTAL"/>
    <s v="Media"/>
    <m/>
    <m/>
    <m/>
    <m/>
    <x v="2"/>
    <x v="0"/>
    <s v="Brazil"/>
    <x v="20"/>
    <n v="0"/>
  </r>
  <r>
    <s v="INCREMENTAL"/>
    <s v="Media"/>
    <m/>
    <m/>
    <m/>
    <m/>
    <x v="2"/>
    <x v="1"/>
    <s v="Brazil"/>
    <x v="20"/>
    <n v="0"/>
  </r>
  <r>
    <s v="INCREMENTAL"/>
    <s v="Media"/>
    <m/>
    <m/>
    <m/>
    <m/>
    <x v="2"/>
    <x v="2"/>
    <s v="Brazil"/>
    <x v="20"/>
    <n v="0"/>
  </r>
  <r>
    <s v="INCREMENTAL"/>
    <s v="Media"/>
    <m/>
    <m/>
    <m/>
    <m/>
    <x v="2"/>
    <x v="3"/>
    <s v="Brazil"/>
    <x v="20"/>
    <n v="0"/>
  </r>
  <r>
    <s v="BASE"/>
    <s v="BaseLine"/>
    <m/>
    <m/>
    <m/>
    <m/>
    <x v="3"/>
    <x v="0"/>
    <s v="Brazil"/>
    <x v="20"/>
    <n v="0"/>
  </r>
  <r>
    <s v="BASE"/>
    <s v="BaseLine"/>
    <m/>
    <m/>
    <m/>
    <m/>
    <x v="3"/>
    <x v="1"/>
    <s v="Brazil"/>
    <x v="20"/>
    <n v="0"/>
  </r>
  <r>
    <s v="BASE"/>
    <s v="BaseLine"/>
    <m/>
    <m/>
    <m/>
    <m/>
    <x v="3"/>
    <x v="2"/>
    <s v="Brazil"/>
    <x v="20"/>
    <n v="0"/>
  </r>
  <r>
    <s v="BASE"/>
    <s v="BaseLine"/>
    <m/>
    <m/>
    <m/>
    <m/>
    <x v="3"/>
    <x v="3"/>
    <s v="Brazil"/>
    <x v="20"/>
    <n v="0"/>
  </r>
  <r>
    <s v="BASE"/>
    <s v="BaseLine"/>
    <m/>
    <m/>
    <m/>
    <m/>
    <x v="4"/>
    <x v="0"/>
    <s v="Brazil"/>
    <x v="20"/>
    <n v="0"/>
  </r>
  <r>
    <s v="BASE"/>
    <s v="BaseLine"/>
    <m/>
    <m/>
    <m/>
    <m/>
    <x v="4"/>
    <x v="1"/>
    <s v="Brazil"/>
    <x v="20"/>
    <n v="0"/>
  </r>
  <r>
    <s v="BASE"/>
    <s v="BaseLine"/>
    <m/>
    <m/>
    <m/>
    <m/>
    <x v="4"/>
    <x v="2"/>
    <s v="Brazil"/>
    <x v="20"/>
    <n v="0"/>
  </r>
  <r>
    <s v="BASE"/>
    <s v="BaseLine"/>
    <m/>
    <m/>
    <m/>
    <m/>
    <x v="4"/>
    <x v="3"/>
    <s v="Brazil"/>
    <x v="20"/>
    <n v="0"/>
  </r>
  <r>
    <s v="BASE"/>
    <s v="BaseLine"/>
    <m/>
    <m/>
    <m/>
    <m/>
    <x v="5"/>
    <x v="0"/>
    <s v="Brazil"/>
    <x v="20"/>
    <n v="0"/>
  </r>
  <r>
    <s v="BASE"/>
    <s v="BaseLine"/>
    <m/>
    <m/>
    <m/>
    <m/>
    <x v="5"/>
    <x v="1"/>
    <s v="Brazil"/>
    <x v="20"/>
    <n v="0"/>
  </r>
  <r>
    <s v="BASE"/>
    <s v="BaseLine"/>
    <m/>
    <m/>
    <m/>
    <m/>
    <x v="5"/>
    <x v="2"/>
    <s v="Brazil"/>
    <x v="20"/>
    <n v="0"/>
  </r>
  <r>
    <s v="BASE"/>
    <s v="BaseLine"/>
    <m/>
    <m/>
    <m/>
    <m/>
    <x v="5"/>
    <x v="3"/>
    <s v="Brazil"/>
    <x v="20"/>
    <n v="0"/>
  </r>
  <r>
    <s v="BASE"/>
    <s v="BaseLine"/>
    <m/>
    <m/>
    <m/>
    <m/>
    <x v="6"/>
    <x v="0"/>
    <s v="Brazil"/>
    <x v="20"/>
    <n v="0"/>
  </r>
  <r>
    <s v="BASE"/>
    <s v="BaseLine"/>
    <m/>
    <m/>
    <m/>
    <m/>
    <x v="6"/>
    <x v="1"/>
    <s v="Brazil"/>
    <x v="20"/>
    <n v="0"/>
  </r>
  <r>
    <s v="BASE"/>
    <s v="BaseLine"/>
    <m/>
    <m/>
    <m/>
    <m/>
    <x v="6"/>
    <x v="2"/>
    <s v="Brazil"/>
    <x v="20"/>
    <n v="0"/>
  </r>
  <r>
    <s v="BASE"/>
    <s v="BaseLine"/>
    <m/>
    <m/>
    <m/>
    <m/>
    <x v="6"/>
    <x v="3"/>
    <s v="Brazil"/>
    <x v="20"/>
    <n v="0"/>
  </r>
  <r>
    <s v="BASE"/>
    <s v="BaseLine"/>
    <m/>
    <m/>
    <m/>
    <m/>
    <x v="7"/>
    <x v="0"/>
    <s v="Brazil"/>
    <x v="20"/>
    <n v="0"/>
  </r>
  <r>
    <s v="BASE"/>
    <s v="BaseLine"/>
    <m/>
    <m/>
    <m/>
    <m/>
    <x v="7"/>
    <x v="1"/>
    <s v="Brazil"/>
    <x v="20"/>
    <n v="0"/>
  </r>
  <r>
    <s v="BASE"/>
    <s v="BaseLine"/>
    <m/>
    <m/>
    <m/>
    <m/>
    <x v="7"/>
    <x v="2"/>
    <s v="Brazil"/>
    <x v="20"/>
    <n v="0"/>
  </r>
  <r>
    <s v="BASE"/>
    <s v="BaseLine"/>
    <m/>
    <m/>
    <m/>
    <m/>
    <x v="7"/>
    <x v="3"/>
    <s v="Brazil"/>
    <x v="20"/>
    <n v="0"/>
  </r>
  <r>
    <s v="BASE"/>
    <s v="BaseLine"/>
    <m/>
    <m/>
    <m/>
    <m/>
    <x v="8"/>
    <x v="0"/>
    <s v="Brazil"/>
    <x v="20"/>
    <n v="344.82921824461698"/>
  </r>
  <r>
    <s v="BASE"/>
    <s v="BaseLine"/>
    <m/>
    <m/>
    <m/>
    <m/>
    <x v="8"/>
    <x v="1"/>
    <s v="Brazil"/>
    <x v="20"/>
    <n v="0"/>
  </r>
  <r>
    <s v="BASE"/>
    <s v="BaseLine"/>
    <m/>
    <m/>
    <m/>
    <m/>
    <x v="8"/>
    <x v="2"/>
    <s v="Brazil"/>
    <x v="20"/>
    <n v="0"/>
  </r>
  <r>
    <s v="BASE"/>
    <s v="BaseLine"/>
    <m/>
    <m/>
    <m/>
    <m/>
    <x v="8"/>
    <x v="3"/>
    <s v="Brazil"/>
    <x v="20"/>
    <n v="0"/>
  </r>
  <r>
    <s v="INCREMENTAL"/>
    <s v="Media"/>
    <m/>
    <m/>
    <m/>
    <m/>
    <x v="9"/>
    <x v="0"/>
    <s v="Brazil"/>
    <x v="20"/>
    <n v="0"/>
  </r>
  <r>
    <s v="INCREMENTAL"/>
    <s v="Media"/>
    <m/>
    <m/>
    <m/>
    <m/>
    <x v="9"/>
    <x v="1"/>
    <s v="Brazil"/>
    <x v="20"/>
    <n v="0"/>
  </r>
  <r>
    <s v="INCREMENTAL"/>
    <s v="Media"/>
    <m/>
    <m/>
    <m/>
    <m/>
    <x v="9"/>
    <x v="2"/>
    <s v="Brazil"/>
    <x v="20"/>
    <n v="0"/>
  </r>
  <r>
    <s v="INCREMENTAL"/>
    <s v="Media"/>
    <m/>
    <m/>
    <m/>
    <m/>
    <x v="9"/>
    <x v="3"/>
    <s v="Brazil"/>
    <x v="20"/>
    <n v="0"/>
  </r>
  <r>
    <s v="BASE"/>
    <s v="Price"/>
    <m/>
    <m/>
    <m/>
    <m/>
    <x v="10"/>
    <x v="0"/>
    <s v="Brazil"/>
    <x v="20"/>
    <n v="-971.43026418831096"/>
  </r>
  <r>
    <s v="BASE"/>
    <s v="Price"/>
    <m/>
    <m/>
    <m/>
    <m/>
    <x v="10"/>
    <x v="1"/>
    <s v="Brazil"/>
    <x v="20"/>
    <n v="0"/>
  </r>
  <r>
    <s v="BASE"/>
    <s v="Price"/>
    <m/>
    <m/>
    <m/>
    <m/>
    <x v="10"/>
    <x v="2"/>
    <s v="Brazil"/>
    <x v="20"/>
    <n v="0"/>
  </r>
  <r>
    <s v="BASE"/>
    <s v="Price"/>
    <m/>
    <m/>
    <m/>
    <m/>
    <x v="10"/>
    <x v="3"/>
    <s v="Brazil"/>
    <x v="20"/>
    <n v="0"/>
  </r>
  <r>
    <s v="BASE"/>
    <s v="Price"/>
    <m/>
    <m/>
    <m/>
    <m/>
    <x v="11"/>
    <x v="0"/>
    <s v="Brazil"/>
    <x v="20"/>
    <n v="0"/>
  </r>
  <r>
    <s v="BASE"/>
    <s v="Price"/>
    <m/>
    <m/>
    <m/>
    <m/>
    <x v="11"/>
    <x v="1"/>
    <s v="Brazil"/>
    <x v="20"/>
    <n v="0"/>
  </r>
  <r>
    <s v="BASE"/>
    <s v="Price"/>
    <m/>
    <m/>
    <m/>
    <m/>
    <x v="11"/>
    <x v="2"/>
    <s v="Brazil"/>
    <x v="20"/>
    <n v="0"/>
  </r>
  <r>
    <s v="BASE"/>
    <s v="Price"/>
    <m/>
    <m/>
    <m/>
    <m/>
    <x v="11"/>
    <x v="3"/>
    <s v="Brazil"/>
    <x v="20"/>
    <n v="0"/>
  </r>
  <r>
    <s v="BASE"/>
    <s v="BaseLine"/>
    <m/>
    <m/>
    <m/>
    <m/>
    <x v="12"/>
    <x v="0"/>
    <s v="Brazil"/>
    <x v="20"/>
    <n v="315.60331704119199"/>
  </r>
  <r>
    <s v="BASE"/>
    <s v="BaseLine"/>
    <m/>
    <m/>
    <m/>
    <m/>
    <x v="12"/>
    <x v="1"/>
    <s v="Brazil"/>
    <x v="20"/>
    <n v="568.95634939398303"/>
  </r>
  <r>
    <s v="BASE"/>
    <s v="BaseLine"/>
    <m/>
    <m/>
    <m/>
    <m/>
    <x v="12"/>
    <x v="2"/>
    <s v="Brazil"/>
    <x v="20"/>
    <n v="697.51153866138702"/>
  </r>
  <r>
    <s v="BASE"/>
    <s v="BaseLine"/>
    <m/>
    <m/>
    <m/>
    <m/>
    <x v="12"/>
    <x v="3"/>
    <s v="Brazil"/>
    <x v="20"/>
    <n v="18.4743555617762"/>
  </r>
  <r>
    <s v="INCREMENTAL"/>
    <s v="Media"/>
    <m/>
    <m/>
    <m/>
    <m/>
    <x v="13"/>
    <x v="0"/>
    <s v="Brazil"/>
    <x v="20"/>
    <n v="107.899457198962"/>
  </r>
  <r>
    <s v="INCREMENTAL"/>
    <s v="Media"/>
    <m/>
    <m/>
    <m/>
    <m/>
    <x v="13"/>
    <x v="1"/>
    <s v="Brazil"/>
    <x v="20"/>
    <n v="133.66582668770599"/>
  </r>
  <r>
    <s v="INCREMENTAL"/>
    <s v="Media"/>
    <m/>
    <m/>
    <m/>
    <m/>
    <x v="13"/>
    <x v="2"/>
    <s v="Brazil"/>
    <x v="20"/>
    <n v="118.807165155601"/>
  </r>
  <r>
    <s v="INCREMENTAL"/>
    <s v="Media"/>
    <m/>
    <m/>
    <m/>
    <m/>
    <x v="13"/>
    <x v="3"/>
    <s v="Brazil"/>
    <x v="20"/>
    <n v="0"/>
  </r>
  <r>
    <s v="INCREMENTAL"/>
    <s v="Media"/>
    <m/>
    <m/>
    <m/>
    <m/>
    <x v="14"/>
    <x v="0"/>
    <s v="Brazil"/>
    <x v="20"/>
    <n v="0"/>
  </r>
  <r>
    <s v="INCREMENTAL"/>
    <s v="Media"/>
    <m/>
    <m/>
    <m/>
    <m/>
    <x v="14"/>
    <x v="1"/>
    <s v="Brazil"/>
    <x v="20"/>
    <n v="0"/>
  </r>
  <r>
    <s v="INCREMENTAL"/>
    <s v="Media"/>
    <m/>
    <m/>
    <m/>
    <m/>
    <x v="14"/>
    <x v="2"/>
    <s v="Brazil"/>
    <x v="20"/>
    <n v="0"/>
  </r>
  <r>
    <s v="INCREMENTAL"/>
    <s v="Media"/>
    <m/>
    <m/>
    <m/>
    <m/>
    <x v="14"/>
    <x v="3"/>
    <s v="Brazil"/>
    <x v="20"/>
    <n v="0"/>
  </r>
  <r>
    <s v="INCREMENTAL"/>
    <s v="Media"/>
    <m/>
    <m/>
    <m/>
    <m/>
    <x v="15"/>
    <x v="0"/>
    <s v="Brazil"/>
    <x v="20"/>
    <n v="17.063478251855798"/>
  </r>
  <r>
    <s v="INCREMENTAL"/>
    <s v="Media"/>
    <m/>
    <m/>
    <m/>
    <m/>
    <x v="15"/>
    <x v="1"/>
    <s v="Brazil"/>
    <x v="20"/>
    <n v="15.7906052182166"/>
  </r>
  <r>
    <s v="INCREMENTAL"/>
    <s v="Media"/>
    <m/>
    <m/>
    <m/>
    <m/>
    <x v="15"/>
    <x v="2"/>
    <s v="Brazil"/>
    <x v="20"/>
    <n v="10.772085122623"/>
  </r>
  <r>
    <s v="INCREMENTAL"/>
    <s v="Media"/>
    <m/>
    <m/>
    <m/>
    <m/>
    <x v="15"/>
    <x v="3"/>
    <s v="Brazil"/>
    <x v="20"/>
    <n v="0"/>
  </r>
  <r>
    <s v="INCREMENTAL"/>
    <s v="Media"/>
    <m/>
    <m/>
    <m/>
    <m/>
    <x v="16"/>
    <x v="0"/>
    <s v="Brazil"/>
    <x v="20"/>
    <n v="0"/>
  </r>
  <r>
    <s v="INCREMENTAL"/>
    <s v="Media"/>
    <m/>
    <m/>
    <m/>
    <m/>
    <x v="16"/>
    <x v="1"/>
    <s v="Brazil"/>
    <x v="20"/>
    <n v="0"/>
  </r>
  <r>
    <s v="INCREMENTAL"/>
    <s v="Media"/>
    <m/>
    <m/>
    <m/>
    <m/>
    <x v="16"/>
    <x v="2"/>
    <s v="Brazil"/>
    <x v="20"/>
    <n v="0"/>
  </r>
  <r>
    <s v="INCREMENTAL"/>
    <s v="Media"/>
    <m/>
    <m/>
    <m/>
    <m/>
    <x v="16"/>
    <x v="3"/>
    <s v="Brazil"/>
    <x v="20"/>
    <n v="0"/>
  </r>
  <r>
    <s v="INCREMENTAL"/>
    <s v="Media"/>
    <m/>
    <m/>
    <m/>
    <m/>
    <x v="17"/>
    <x v="0"/>
    <s v="Brazil"/>
    <x v="20"/>
    <n v="262.416764023312"/>
  </r>
  <r>
    <s v="INCREMENTAL"/>
    <s v="Media"/>
    <m/>
    <m/>
    <m/>
    <m/>
    <x v="17"/>
    <x v="1"/>
    <s v="Brazil"/>
    <x v="20"/>
    <n v="160.90358475238"/>
  </r>
  <r>
    <s v="INCREMENTAL"/>
    <s v="Media"/>
    <m/>
    <m/>
    <m/>
    <m/>
    <x v="17"/>
    <x v="2"/>
    <s v="Brazil"/>
    <x v="20"/>
    <n v="161.49176941676001"/>
  </r>
  <r>
    <s v="INCREMENTAL"/>
    <s v="Media"/>
    <m/>
    <m/>
    <m/>
    <m/>
    <x v="17"/>
    <x v="3"/>
    <s v="Brazil"/>
    <x v="20"/>
    <n v="0"/>
  </r>
  <r>
    <s v="INCREMENTAL"/>
    <s v="Media"/>
    <m/>
    <m/>
    <m/>
    <m/>
    <x v="18"/>
    <x v="0"/>
    <s v="Brazil"/>
    <x v="20"/>
    <n v="0"/>
  </r>
  <r>
    <s v="INCREMENTAL"/>
    <s v="Media"/>
    <m/>
    <m/>
    <m/>
    <m/>
    <x v="18"/>
    <x v="1"/>
    <s v="Brazil"/>
    <x v="20"/>
    <n v="0"/>
  </r>
  <r>
    <s v="INCREMENTAL"/>
    <s v="Media"/>
    <m/>
    <m/>
    <m/>
    <m/>
    <x v="18"/>
    <x v="2"/>
    <s v="Brazil"/>
    <x v="20"/>
    <n v="0"/>
  </r>
  <r>
    <s v="INCREMENTAL"/>
    <s v="Media"/>
    <m/>
    <m/>
    <m/>
    <m/>
    <x v="18"/>
    <x v="3"/>
    <s v="Brazil"/>
    <x v="20"/>
    <n v="0"/>
  </r>
  <r>
    <s v="INCREMENTAL"/>
    <s v="Media"/>
    <m/>
    <m/>
    <m/>
    <m/>
    <x v="19"/>
    <x v="0"/>
    <s v="Brazil"/>
    <x v="20"/>
    <n v="18.757585462153099"/>
  </r>
  <r>
    <s v="INCREMENTAL"/>
    <s v="Media"/>
    <m/>
    <m/>
    <m/>
    <m/>
    <x v="19"/>
    <x v="1"/>
    <s v="Brazil"/>
    <x v="20"/>
    <n v="21.3296988626999"/>
  </r>
  <r>
    <s v="INCREMENTAL"/>
    <s v="Media"/>
    <m/>
    <m/>
    <m/>
    <m/>
    <x v="19"/>
    <x v="2"/>
    <s v="Brazil"/>
    <x v="20"/>
    <n v="20.113533034453699"/>
  </r>
  <r>
    <s v="INCREMENTAL"/>
    <s v="Media"/>
    <m/>
    <m/>
    <m/>
    <m/>
    <x v="19"/>
    <x v="3"/>
    <s v="Brazil"/>
    <x v="20"/>
    <n v="0"/>
  </r>
  <r>
    <s v="INCREMENTAL"/>
    <s v="Media"/>
    <m/>
    <m/>
    <m/>
    <m/>
    <x v="20"/>
    <x v="0"/>
    <s v="Brazil"/>
    <x v="20"/>
    <n v="0"/>
  </r>
  <r>
    <s v="INCREMENTAL"/>
    <s v="Media"/>
    <m/>
    <m/>
    <m/>
    <m/>
    <x v="20"/>
    <x v="1"/>
    <s v="Brazil"/>
    <x v="20"/>
    <n v="0"/>
  </r>
  <r>
    <s v="INCREMENTAL"/>
    <s v="Media"/>
    <m/>
    <m/>
    <m/>
    <m/>
    <x v="20"/>
    <x v="2"/>
    <s v="Brazil"/>
    <x v="20"/>
    <n v="0"/>
  </r>
  <r>
    <s v="INCREMENTAL"/>
    <s v="Media"/>
    <m/>
    <m/>
    <m/>
    <m/>
    <x v="20"/>
    <x v="3"/>
    <s v="Brazil"/>
    <x v="20"/>
    <n v="0"/>
  </r>
  <r>
    <s v="INCREMENTAL"/>
    <s v="Media"/>
    <m/>
    <m/>
    <m/>
    <m/>
    <x v="21"/>
    <x v="0"/>
    <s v="Brazil"/>
    <x v="20"/>
    <n v="9.1395021542802706"/>
  </r>
  <r>
    <s v="INCREMENTAL"/>
    <s v="Media"/>
    <m/>
    <m/>
    <m/>
    <m/>
    <x v="21"/>
    <x v="1"/>
    <s v="Brazil"/>
    <x v="20"/>
    <n v="8.9261346412853797"/>
  </r>
  <r>
    <s v="INCREMENTAL"/>
    <s v="Media"/>
    <m/>
    <m/>
    <m/>
    <m/>
    <x v="21"/>
    <x v="2"/>
    <s v="Brazil"/>
    <x v="20"/>
    <n v="8.4674365690395401"/>
  </r>
  <r>
    <s v="INCREMENTAL"/>
    <s v="Media"/>
    <m/>
    <m/>
    <m/>
    <m/>
    <x v="21"/>
    <x v="3"/>
    <s v="Brazil"/>
    <x v="20"/>
    <n v="0"/>
  </r>
  <r>
    <s v="INCREMENTAL"/>
    <s v="Media"/>
    <m/>
    <m/>
    <m/>
    <m/>
    <x v="22"/>
    <x v="0"/>
    <s v="Brazil"/>
    <x v="20"/>
    <n v="0"/>
  </r>
  <r>
    <s v="INCREMENTAL"/>
    <s v="Media"/>
    <m/>
    <m/>
    <m/>
    <m/>
    <x v="22"/>
    <x v="1"/>
    <s v="Brazil"/>
    <x v="20"/>
    <n v="0"/>
  </r>
  <r>
    <s v="INCREMENTAL"/>
    <s v="Media"/>
    <m/>
    <m/>
    <m/>
    <m/>
    <x v="22"/>
    <x v="2"/>
    <s v="Brazil"/>
    <x v="20"/>
    <n v="0"/>
  </r>
  <r>
    <s v="INCREMENTAL"/>
    <s v="Media"/>
    <m/>
    <m/>
    <m/>
    <m/>
    <x v="22"/>
    <x v="3"/>
    <s v="Brazil"/>
    <x v="20"/>
    <n v="0"/>
  </r>
  <r>
    <s v="INCREMENTAL"/>
    <s v="Media"/>
    <m/>
    <m/>
    <m/>
    <m/>
    <x v="23"/>
    <x v="0"/>
    <s v="Brazil"/>
    <x v="20"/>
    <n v="0"/>
  </r>
  <r>
    <s v="INCREMENTAL"/>
    <s v="Media"/>
    <m/>
    <m/>
    <m/>
    <m/>
    <x v="23"/>
    <x v="1"/>
    <s v="Brazil"/>
    <x v="20"/>
    <n v="0"/>
  </r>
  <r>
    <s v="INCREMENTAL"/>
    <s v="Media"/>
    <m/>
    <m/>
    <m/>
    <m/>
    <x v="23"/>
    <x v="2"/>
    <s v="Brazil"/>
    <x v="20"/>
    <n v="0"/>
  </r>
  <r>
    <s v="INCREMENTAL"/>
    <s v="Media"/>
    <m/>
    <m/>
    <m/>
    <m/>
    <x v="23"/>
    <x v="3"/>
    <s v="Brazil"/>
    <x v="20"/>
    <n v="0"/>
  </r>
  <r>
    <s v="INCREMENTAL"/>
    <s v="Media"/>
    <m/>
    <m/>
    <m/>
    <m/>
    <x v="24"/>
    <x v="0"/>
    <s v="Brazil"/>
    <x v="20"/>
    <n v="0"/>
  </r>
  <r>
    <s v="INCREMENTAL"/>
    <s v="Media"/>
    <m/>
    <m/>
    <m/>
    <m/>
    <x v="24"/>
    <x v="1"/>
    <s v="Brazil"/>
    <x v="20"/>
    <n v="0"/>
  </r>
  <r>
    <s v="INCREMENTAL"/>
    <s v="Media"/>
    <m/>
    <m/>
    <m/>
    <m/>
    <x v="24"/>
    <x v="2"/>
    <s v="Brazil"/>
    <x v="20"/>
    <n v="0"/>
  </r>
  <r>
    <s v="INCREMENTAL"/>
    <s v="Media"/>
    <m/>
    <m/>
    <m/>
    <m/>
    <x v="24"/>
    <x v="3"/>
    <s v="Brazil"/>
    <x v="20"/>
    <n v="0"/>
  </r>
  <r>
    <s v="BASE"/>
    <s v="BaseLine"/>
    <m/>
    <m/>
    <m/>
    <m/>
    <x v="25"/>
    <x v="0"/>
    <s v="Brazil"/>
    <x v="20"/>
    <n v="0"/>
  </r>
  <r>
    <s v="BASE"/>
    <s v="BaseLine"/>
    <m/>
    <m/>
    <m/>
    <m/>
    <x v="25"/>
    <x v="1"/>
    <s v="Brazil"/>
    <x v="20"/>
    <n v="318.764211274795"/>
  </r>
  <r>
    <s v="BASE"/>
    <s v="BaseLine"/>
    <m/>
    <m/>
    <m/>
    <m/>
    <x v="25"/>
    <x v="2"/>
    <s v="Brazil"/>
    <x v="20"/>
    <n v="0"/>
  </r>
  <r>
    <s v="BASE"/>
    <s v="BaseLine"/>
    <m/>
    <m/>
    <m/>
    <m/>
    <x v="25"/>
    <x v="3"/>
    <s v="Brazil"/>
    <x v="20"/>
    <n v="0"/>
  </r>
  <r>
    <s v="BASE"/>
    <s v="BaseLine"/>
    <m/>
    <m/>
    <m/>
    <m/>
    <x v="26"/>
    <x v="0"/>
    <s v="Brazil"/>
    <x v="20"/>
    <n v="0"/>
  </r>
  <r>
    <s v="BASE"/>
    <s v="BaseLine"/>
    <m/>
    <m/>
    <m/>
    <m/>
    <x v="26"/>
    <x v="1"/>
    <s v="Brazil"/>
    <x v="20"/>
    <n v="0"/>
  </r>
  <r>
    <s v="BASE"/>
    <s v="BaseLine"/>
    <m/>
    <m/>
    <m/>
    <m/>
    <x v="26"/>
    <x v="2"/>
    <s v="Brazil"/>
    <x v="20"/>
    <n v="0"/>
  </r>
  <r>
    <s v="BASE"/>
    <s v="BaseLine"/>
    <m/>
    <m/>
    <m/>
    <m/>
    <x v="26"/>
    <x v="3"/>
    <s v="Brazil"/>
    <x v="20"/>
    <n v="0"/>
  </r>
  <r>
    <s v="INCREMENTAL"/>
    <s v="Media"/>
    <m/>
    <m/>
    <m/>
    <m/>
    <x v="27"/>
    <x v="0"/>
    <s v="Brazil"/>
    <x v="20"/>
    <n v="0"/>
  </r>
  <r>
    <s v="INCREMENTAL"/>
    <s v="Media"/>
    <m/>
    <m/>
    <m/>
    <m/>
    <x v="27"/>
    <x v="1"/>
    <s v="Brazil"/>
    <x v="20"/>
    <n v="0"/>
  </r>
  <r>
    <s v="INCREMENTAL"/>
    <s v="Media"/>
    <m/>
    <m/>
    <m/>
    <m/>
    <x v="27"/>
    <x v="2"/>
    <s v="Brazil"/>
    <x v="20"/>
    <n v="0"/>
  </r>
  <r>
    <s v="INCREMENTAL"/>
    <s v="Media"/>
    <m/>
    <m/>
    <m/>
    <m/>
    <x v="27"/>
    <x v="3"/>
    <s v="Brazil"/>
    <x v="20"/>
    <n v="0"/>
  </r>
  <r>
    <s v="INCREMENTAL"/>
    <s v="Media"/>
    <m/>
    <m/>
    <m/>
    <m/>
    <x v="28"/>
    <x v="0"/>
    <s v="Brazil"/>
    <x v="20"/>
    <n v="0"/>
  </r>
  <r>
    <s v="INCREMENTAL"/>
    <s v="Media"/>
    <m/>
    <m/>
    <m/>
    <m/>
    <x v="28"/>
    <x v="1"/>
    <s v="Brazil"/>
    <x v="20"/>
    <n v="0"/>
  </r>
  <r>
    <s v="INCREMENTAL"/>
    <s v="Media"/>
    <m/>
    <m/>
    <m/>
    <m/>
    <x v="28"/>
    <x v="2"/>
    <s v="Brazil"/>
    <x v="20"/>
    <n v="0"/>
  </r>
  <r>
    <s v="INCREMENTAL"/>
    <s v="Media"/>
    <m/>
    <m/>
    <m/>
    <m/>
    <x v="28"/>
    <x v="3"/>
    <s v="Brazil"/>
    <x v="20"/>
    <n v="0"/>
  </r>
  <r>
    <s v="BASE"/>
    <s v="BaseLine"/>
    <m/>
    <m/>
    <m/>
    <m/>
    <x v="29"/>
    <x v="0"/>
    <s v="Brazil"/>
    <x v="20"/>
    <n v="0"/>
  </r>
  <r>
    <s v="BASE"/>
    <s v="BaseLine"/>
    <m/>
    <m/>
    <m/>
    <m/>
    <x v="29"/>
    <x v="1"/>
    <s v="Brazil"/>
    <x v="20"/>
    <n v="467.20381737570699"/>
  </r>
  <r>
    <s v="BASE"/>
    <s v="BaseLine"/>
    <m/>
    <m/>
    <m/>
    <m/>
    <x v="29"/>
    <x v="2"/>
    <s v="Brazil"/>
    <x v="20"/>
    <n v="0"/>
  </r>
  <r>
    <s v="BASE"/>
    <s v="BaseLine"/>
    <m/>
    <m/>
    <m/>
    <m/>
    <x v="29"/>
    <x v="3"/>
    <s v="Brazil"/>
    <x v="20"/>
    <n v="0"/>
  </r>
  <r>
    <s v="BASE"/>
    <s v="BaseLine"/>
    <m/>
    <m/>
    <m/>
    <m/>
    <x v="30"/>
    <x v="0"/>
    <s v="Brazil"/>
    <x v="20"/>
    <n v="0"/>
  </r>
  <r>
    <s v="BASE"/>
    <s v="BaseLine"/>
    <m/>
    <m/>
    <m/>
    <m/>
    <x v="30"/>
    <x v="1"/>
    <s v="Brazil"/>
    <x v="20"/>
    <n v="820.60587045682098"/>
  </r>
  <r>
    <s v="BASE"/>
    <s v="BaseLine"/>
    <m/>
    <m/>
    <m/>
    <m/>
    <x v="30"/>
    <x v="2"/>
    <s v="Brazil"/>
    <x v="20"/>
    <n v="0"/>
  </r>
  <r>
    <s v="BASE"/>
    <s v="BaseLine"/>
    <m/>
    <m/>
    <m/>
    <m/>
    <x v="30"/>
    <x v="3"/>
    <s v="Brazil"/>
    <x v="20"/>
    <n v="0"/>
  </r>
  <r>
    <s v="INCREMENTAL"/>
    <s v="Media"/>
    <m/>
    <m/>
    <m/>
    <m/>
    <x v="31"/>
    <x v="0"/>
    <s v="Brazil"/>
    <x v="20"/>
    <n v="0"/>
  </r>
  <r>
    <s v="INCREMENTAL"/>
    <s v="Media"/>
    <m/>
    <m/>
    <m/>
    <m/>
    <x v="31"/>
    <x v="1"/>
    <s v="Brazil"/>
    <x v="20"/>
    <n v="0"/>
  </r>
  <r>
    <s v="INCREMENTAL"/>
    <s v="Media"/>
    <m/>
    <m/>
    <m/>
    <m/>
    <x v="31"/>
    <x v="2"/>
    <s v="Brazil"/>
    <x v="20"/>
    <n v="0"/>
  </r>
  <r>
    <s v="INCREMENTAL"/>
    <s v="Media"/>
    <m/>
    <m/>
    <m/>
    <m/>
    <x v="31"/>
    <x v="3"/>
    <s v="Brazil"/>
    <x v="20"/>
    <n v="0"/>
  </r>
  <r>
    <m/>
    <m/>
    <m/>
    <m/>
    <m/>
    <m/>
    <x v="32"/>
    <x v="0"/>
    <s v="Brazil"/>
    <x v="20"/>
    <n v="1288.8368238743701"/>
  </r>
  <r>
    <m/>
    <m/>
    <m/>
    <m/>
    <m/>
    <m/>
    <x v="32"/>
    <x v="1"/>
    <s v="Brazil"/>
    <x v="20"/>
    <n v="943.82215052234096"/>
  </r>
  <r>
    <m/>
    <m/>
    <m/>
    <m/>
    <m/>
    <m/>
    <x v="32"/>
    <x v="2"/>
    <s v="Brazil"/>
    <x v="20"/>
    <n v="1761.1350863528301"/>
  </r>
  <r>
    <m/>
    <m/>
    <m/>
    <m/>
    <m/>
    <m/>
    <x v="32"/>
    <x v="3"/>
    <s v="Brazil"/>
    <x v="20"/>
    <n v="932.29799996955103"/>
  </r>
  <r>
    <s v="BASE"/>
    <s v="BaseLine"/>
    <m/>
    <m/>
    <m/>
    <m/>
    <x v="33"/>
    <x v="0"/>
    <s v="Brazil"/>
    <x v="20"/>
    <n v="-314.59128650791303"/>
  </r>
  <r>
    <s v="BASE"/>
    <s v="BaseLine"/>
    <m/>
    <m/>
    <m/>
    <m/>
    <x v="33"/>
    <x v="1"/>
    <s v="Brazil"/>
    <x v="20"/>
    <n v="-856.35785208759"/>
  </r>
  <r>
    <s v="BASE"/>
    <s v="BaseLine"/>
    <m/>
    <m/>
    <m/>
    <m/>
    <x v="33"/>
    <x v="2"/>
    <s v="Brazil"/>
    <x v="20"/>
    <n v="-427.52956853443197"/>
  </r>
  <r>
    <s v="BASE"/>
    <s v="BaseLine"/>
    <m/>
    <m/>
    <m/>
    <m/>
    <x v="33"/>
    <x v="3"/>
    <s v="Brazil"/>
    <x v="20"/>
    <n v="-267.02984099199801"/>
  </r>
  <r>
    <s v="BASE"/>
    <s v="BaseLine"/>
    <m/>
    <m/>
    <m/>
    <m/>
    <x v="34"/>
    <x v="0"/>
    <s v="Brazil"/>
    <x v="20"/>
    <n v="0"/>
  </r>
  <r>
    <s v="BASE"/>
    <s v="BaseLine"/>
    <m/>
    <m/>
    <m/>
    <m/>
    <x v="34"/>
    <x v="1"/>
    <s v="Brazil"/>
    <x v="20"/>
    <n v="0"/>
  </r>
  <r>
    <s v="BASE"/>
    <s v="BaseLine"/>
    <m/>
    <m/>
    <m/>
    <m/>
    <x v="34"/>
    <x v="2"/>
    <s v="Brazil"/>
    <x v="20"/>
    <n v="0"/>
  </r>
  <r>
    <s v="BASE"/>
    <s v="BaseLine"/>
    <m/>
    <m/>
    <m/>
    <m/>
    <x v="34"/>
    <x v="3"/>
    <s v="Brazil"/>
    <x v="20"/>
    <n v="0"/>
  </r>
  <r>
    <s v="BASE"/>
    <s v="BaseLine"/>
    <s v="NY"/>
    <m/>
    <m/>
    <m/>
    <x v="35"/>
    <x v="0"/>
    <s v="Brazil"/>
    <x v="20"/>
    <n v="0"/>
  </r>
  <r>
    <s v="BASE"/>
    <s v="BaseLine"/>
    <s v="NY"/>
    <m/>
    <m/>
    <m/>
    <x v="35"/>
    <x v="1"/>
    <s v="Brazil"/>
    <x v="20"/>
    <n v="0"/>
  </r>
  <r>
    <s v="BASE"/>
    <s v="BaseLine"/>
    <s v="NY"/>
    <m/>
    <m/>
    <m/>
    <x v="35"/>
    <x v="2"/>
    <s v="Brazil"/>
    <x v="20"/>
    <n v="0"/>
  </r>
  <r>
    <s v="BASE"/>
    <s v="BaseLine"/>
    <s v="NY"/>
    <m/>
    <m/>
    <m/>
    <x v="35"/>
    <x v="3"/>
    <s v="Brazil"/>
    <x v="20"/>
    <n v="0"/>
  </r>
  <r>
    <s v="BASE"/>
    <s v="BaseLine"/>
    <s v="PL_Dummy"/>
    <m/>
    <m/>
    <m/>
    <x v="36"/>
    <x v="0"/>
    <s v="Brazil"/>
    <x v="20"/>
    <n v="0"/>
  </r>
  <r>
    <s v="BASE"/>
    <s v="BaseLine"/>
    <s v="PL_Dummy"/>
    <m/>
    <m/>
    <m/>
    <x v="36"/>
    <x v="1"/>
    <s v="Brazil"/>
    <x v="20"/>
    <n v="0"/>
  </r>
  <r>
    <s v="BASE"/>
    <s v="BaseLine"/>
    <s v="PL_Dummy"/>
    <m/>
    <m/>
    <m/>
    <x v="36"/>
    <x v="2"/>
    <s v="Brazil"/>
    <x v="20"/>
    <n v="0"/>
  </r>
  <r>
    <s v="BASE"/>
    <s v="BaseLine"/>
    <s v="PL_Dummy"/>
    <m/>
    <m/>
    <m/>
    <x v="36"/>
    <x v="3"/>
    <s v="Brazil"/>
    <x v="20"/>
    <n v="0"/>
  </r>
  <r>
    <s v="BASE"/>
    <s v="BaseLine"/>
    <s v="PL_Dummy"/>
    <m/>
    <m/>
    <m/>
    <x v="37"/>
    <x v="0"/>
    <s v="Brazil"/>
    <x v="20"/>
    <n v="0"/>
  </r>
  <r>
    <s v="BASE"/>
    <s v="BaseLine"/>
    <s v="PL_Dummy"/>
    <m/>
    <m/>
    <m/>
    <x v="37"/>
    <x v="1"/>
    <s v="Brazil"/>
    <x v="20"/>
    <n v="0"/>
  </r>
  <r>
    <s v="BASE"/>
    <s v="BaseLine"/>
    <s v="PL_Dummy"/>
    <m/>
    <m/>
    <m/>
    <x v="37"/>
    <x v="2"/>
    <s v="Brazil"/>
    <x v="20"/>
    <n v="0"/>
  </r>
  <r>
    <s v="BASE"/>
    <s v="BaseLine"/>
    <s v="PL_Dummy"/>
    <m/>
    <m/>
    <m/>
    <x v="37"/>
    <x v="3"/>
    <s v="Brazil"/>
    <x v="20"/>
    <n v="0"/>
  </r>
  <r>
    <s v="BASE"/>
    <s v="BaseLine"/>
    <m/>
    <m/>
    <m/>
    <m/>
    <x v="38"/>
    <x v="0"/>
    <s v="Brazil"/>
    <x v="20"/>
    <n v="0"/>
  </r>
  <r>
    <s v="BASE"/>
    <s v="BaseLine"/>
    <m/>
    <m/>
    <m/>
    <m/>
    <x v="38"/>
    <x v="1"/>
    <s v="Brazil"/>
    <x v="20"/>
    <n v="0"/>
  </r>
  <r>
    <s v="BASE"/>
    <s v="BaseLine"/>
    <m/>
    <m/>
    <m/>
    <m/>
    <x v="38"/>
    <x v="2"/>
    <s v="Brazil"/>
    <x v="20"/>
    <n v="0"/>
  </r>
  <r>
    <s v="BASE"/>
    <s v="BaseLine"/>
    <m/>
    <m/>
    <m/>
    <m/>
    <x v="38"/>
    <x v="3"/>
    <s v="Brazil"/>
    <x v="20"/>
    <n v="0"/>
  </r>
  <r>
    <s v="BASE"/>
    <s v="BaseLine"/>
    <m/>
    <m/>
    <m/>
    <m/>
    <x v="39"/>
    <x v="0"/>
    <s v="Brazil"/>
    <x v="20"/>
    <n v="0"/>
  </r>
  <r>
    <s v="BASE"/>
    <s v="BaseLine"/>
    <m/>
    <m/>
    <m/>
    <m/>
    <x v="39"/>
    <x v="1"/>
    <s v="Brazil"/>
    <x v="20"/>
    <n v="0"/>
  </r>
  <r>
    <s v="BASE"/>
    <s v="BaseLine"/>
    <m/>
    <m/>
    <m/>
    <m/>
    <x v="39"/>
    <x v="2"/>
    <s v="Brazil"/>
    <x v="20"/>
    <n v="0"/>
  </r>
  <r>
    <s v="BASE"/>
    <s v="BaseLine"/>
    <m/>
    <m/>
    <m/>
    <m/>
    <x v="39"/>
    <x v="3"/>
    <s v="Brazil"/>
    <x v="20"/>
    <n v="0"/>
  </r>
  <r>
    <s v="BASE"/>
    <s v="BaseLine"/>
    <s v="PL_Dummy"/>
    <m/>
    <m/>
    <m/>
    <x v="40"/>
    <x v="0"/>
    <s v="Brazil"/>
    <x v="20"/>
    <n v="0"/>
  </r>
  <r>
    <s v="BASE"/>
    <s v="BaseLine"/>
    <s v="PL_Dummy"/>
    <m/>
    <m/>
    <m/>
    <x v="40"/>
    <x v="1"/>
    <s v="Brazil"/>
    <x v="20"/>
    <n v="0"/>
  </r>
  <r>
    <s v="BASE"/>
    <s v="BaseLine"/>
    <s v="PL_Dummy"/>
    <m/>
    <m/>
    <m/>
    <x v="40"/>
    <x v="2"/>
    <s v="Brazil"/>
    <x v="20"/>
    <n v="1645.1504393571399"/>
  </r>
  <r>
    <s v="BASE"/>
    <s v="BaseLine"/>
    <s v="PL_Dummy"/>
    <m/>
    <m/>
    <m/>
    <x v="40"/>
    <x v="3"/>
    <s v="Brazil"/>
    <x v="20"/>
    <n v="0"/>
  </r>
  <r>
    <s v="BASE"/>
    <s v="BaseLine"/>
    <m/>
    <m/>
    <m/>
    <m/>
    <x v="41"/>
    <x v="0"/>
    <s v="Brazil"/>
    <x v="20"/>
    <n v="0"/>
  </r>
  <r>
    <s v="BASE"/>
    <s v="BaseLine"/>
    <m/>
    <m/>
    <m/>
    <m/>
    <x v="41"/>
    <x v="1"/>
    <s v="Brazil"/>
    <x v="20"/>
    <n v="0"/>
  </r>
  <r>
    <s v="BASE"/>
    <s v="BaseLine"/>
    <m/>
    <m/>
    <m/>
    <m/>
    <x v="41"/>
    <x v="2"/>
    <s v="Brazil"/>
    <x v="20"/>
    <n v="2786.6579395570898"/>
  </r>
  <r>
    <s v="BASE"/>
    <s v="BaseLine"/>
    <m/>
    <m/>
    <m/>
    <m/>
    <x v="41"/>
    <x v="3"/>
    <s v="Brazil"/>
    <x v="20"/>
    <n v="0"/>
  </r>
  <r>
    <s v="BASE"/>
    <s v="BaseLine"/>
    <m/>
    <m/>
    <m/>
    <m/>
    <x v="42"/>
    <x v="0"/>
    <s v="Brazil"/>
    <x v="20"/>
    <n v="0"/>
  </r>
  <r>
    <s v="BASE"/>
    <s v="BaseLine"/>
    <m/>
    <m/>
    <m/>
    <m/>
    <x v="42"/>
    <x v="1"/>
    <s v="Brazil"/>
    <x v="20"/>
    <n v="0"/>
  </r>
  <r>
    <s v="BASE"/>
    <s v="BaseLine"/>
    <m/>
    <m/>
    <m/>
    <m/>
    <x v="42"/>
    <x v="2"/>
    <s v="Brazil"/>
    <x v="20"/>
    <n v="2109.1709332902701"/>
  </r>
  <r>
    <s v="BASE"/>
    <s v="BaseLine"/>
    <m/>
    <m/>
    <m/>
    <m/>
    <x v="42"/>
    <x v="3"/>
    <s v="Brazil"/>
    <x v="20"/>
    <n v="0"/>
  </r>
  <r>
    <s v="BASE"/>
    <s v="BaseLine"/>
    <m/>
    <m/>
    <m/>
    <m/>
    <x v="43"/>
    <x v="0"/>
    <s v="Brazil"/>
    <x v="20"/>
    <n v="0"/>
  </r>
  <r>
    <s v="BASE"/>
    <s v="BaseLine"/>
    <m/>
    <m/>
    <m/>
    <m/>
    <x v="43"/>
    <x v="1"/>
    <s v="Brazil"/>
    <x v="20"/>
    <n v="0"/>
  </r>
  <r>
    <s v="BASE"/>
    <s v="BaseLine"/>
    <m/>
    <m/>
    <m/>
    <m/>
    <x v="43"/>
    <x v="2"/>
    <s v="Brazil"/>
    <x v="20"/>
    <n v="0"/>
  </r>
  <r>
    <s v="BASE"/>
    <s v="BaseLine"/>
    <m/>
    <m/>
    <m/>
    <m/>
    <x v="43"/>
    <x v="3"/>
    <s v="Brazil"/>
    <x v="20"/>
    <n v="0"/>
  </r>
  <r>
    <s v="INCREMENTAL"/>
    <s v="Media"/>
    <m/>
    <m/>
    <m/>
    <m/>
    <x v="44"/>
    <x v="0"/>
    <s v="Brazil"/>
    <x v="20"/>
    <n v="0"/>
  </r>
  <r>
    <s v="INCREMENTAL"/>
    <s v="Media"/>
    <m/>
    <m/>
    <m/>
    <m/>
    <x v="44"/>
    <x v="1"/>
    <s v="Brazil"/>
    <x v="20"/>
    <n v="0"/>
  </r>
  <r>
    <s v="INCREMENTAL"/>
    <s v="Media"/>
    <m/>
    <m/>
    <m/>
    <m/>
    <x v="44"/>
    <x v="2"/>
    <s v="Brazil"/>
    <x v="20"/>
    <n v="0"/>
  </r>
  <r>
    <s v="INCREMENTAL"/>
    <s v="Media"/>
    <m/>
    <m/>
    <m/>
    <m/>
    <x v="44"/>
    <x v="3"/>
    <s v="Brazil"/>
    <x v="20"/>
    <n v="0"/>
  </r>
  <r>
    <s v="INCREMENTAL"/>
    <s v="Media"/>
    <m/>
    <m/>
    <m/>
    <m/>
    <x v="45"/>
    <x v="0"/>
    <s v="Brazil"/>
    <x v="20"/>
    <n v="0"/>
  </r>
  <r>
    <s v="INCREMENTAL"/>
    <s v="Media"/>
    <m/>
    <m/>
    <m/>
    <m/>
    <x v="45"/>
    <x v="1"/>
    <s v="Brazil"/>
    <x v="20"/>
    <n v="0"/>
  </r>
  <r>
    <s v="INCREMENTAL"/>
    <s v="Media"/>
    <m/>
    <m/>
    <m/>
    <m/>
    <x v="45"/>
    <x v="2"/>
    <s v="Brazil"/>
    <x v="20"/>
    <n v="0"/>
  </r>
  <r>
    <s v="INCREMENTAL"/>
    <s v="Media"/>
    <m/>
    <m/>
    <m/>
    <m/>
    <x v="45"/>
    <x v="3"/>
    <s v="Brazil"/>
    <x v="20"/>
    <n v="0"/>
  </r>
  <r>
    <s v="BASE"/>
    <s v="BaseLine"/>
    <m/>
    <m/>
    <m/>
    <m/>
    <x v="46"/>
    <x v="0"/>
    <s v="Brazil"/>
    <x v="20"/>
    <n v="0"/>
  </r>
  <r>
    <s v="BASE"/>
    <s v="BaseLine"/>
    <m/>
    <m/>
    <m/>
    <m/>
    <x v="46"/>
    <x v="1"/>
    <s v="Brazil"/>
    <x v="20"/>
    <n v="0"/>
  </r>
  <r>
    <s v="BASE"/>
    <s v="BaseLine"/>
    <m/>
    <m/>
    <m/>
    <m/>
    <x v="46"/>
    <x v="2"/>
    <s v="Brazil"/>
    <x v="20"/>
    <n v="0"/>
  </r>
  <r>
    <s v="BASE"/>
    <s v="BaseLine"/>
    <m/>
    <m/>
    <m/>
    <m/>
    <x v="46"/>
    <x v="3"/>
    <s v="Brazil"/>
    <x v="20"/>
    <n v="0"/>
  </r>
  <r>
    <s v="INCREMENTAL"/>
    <s v="Media"/>
    <m/>
    <m/>
    <m/>
    <m/>
    <x v="47"/>
    <x v="0"/>
    <s v="Brazil"/>
    <x v="20"/>
    <n v="0"/>
  </r>
  <r>
    <s v="INCREMENTAL"/>
    <s v="Media"/>
    <m/>
    <m/>
    <m/>
    <m/>
    <x v="47"/>
    <x v="1"/>
    <s v="Brazil"/>
    <x v="20"/>
    <n v="0"/>
  </r>
  <r>
    <s v="INCREMENTAL"/>
    <s v="Media"/>
    <m/>
    <m/>
    <m/>
    <m/>
    <x v="47"/>
    <x v="2"/>
    <s v="Brazil"/>
    <x v="20"/>
    <n v="0"/>
  </r>
  <r>
    <s v="INCREMENTAL"/>
    <s v="Media"/>
    <m/>
    <m/>
    <m/>
    <m/>
    <x v="47"/>
    <x v="3"/>
    <s v="Brazil"/>
    <x v="20"/>
    <n v="0"/>
  </r>
  <r>
    <s v="INCREMENTAL"/>
    <s v="Media"/>
    <m/>
    <m/>
    <m/>
    <m/>
    <x v="48"/>
    <x v="0"/>
    <s v="Brazil"/>
    <x v="20"/>
    <n v="0"/>
  </r>
  <r>
    <s v="INCREMENTAL"/>
    <s v="Media"/>
    <m/>
    <m/>
    <m/>
    <m/>
    <x v="48"/>
    <x v="1"/>
    <s v="Brazil"/>
    <x v="20"/>
    <n v="0"/>
  </r>
  <r>
    <s v="INCREMENTAL"/>
    <s v="Media"/>
    <m/>
    <m/>
    <m/>
    <m/>
    <x v="48"/>
    <x v="2"/>
    <s v="Brazil"/>
    <x v="20"/>
    <n v="0"/>
  </r>
  <r>
    <s v="INCREMENTAL"/>
    <s v="Media"/>
    <m/>
    <m/>
    <m/>
    <m/>
    <x v="48"/>
    <x v="3"/>
    <s v="Brazil"/>
    <x v="20"/>
    <n v="0"/>
  </r>
  <r>
    <s v="INCREMENTAL"/>
    <s v="Media"/>
    <m/>
    <m/>
    <m/>
    <m/>
    <x v="49"/>
    <x v="0"/>
    <s v="Brazil"/>
    <x v="20"/>
    <n v="0"/>
  </r>
  <r>
    <s v="INCREMENTAL"/>
    <s v="Media"/>
    <m/>
    <m/>
    <m/>
    <m/>
    <x v="49"/>
    <x v="1"/>
    <s v="Brazil"/>
    <x v="20"/>
    <n v="0"/>
  </r>
  <r>
    <s v="INCREMENTAL"/>
    <s v="Media"/>
    <m/>
    <m/>
    <m/>
    <m/>
    <x v="49"/>
    <x v="2"/>
    <s v="Brazil"/>
    <x v="20"/>
    <n v="0"/>
  </r>
  <r>
    <s v="INCREMENTAL"/>
    <s v="Media"/>
    <m/>
    <m/>
    <m/>
    <m/>
    <x v="49"/>
    <x v="3"/>
    <s v="Brazil"/>
    <x v="20"/>
    <n v="0"/>
  </r>
  <r>
    <s v="BASE"/>
    <s v="BaseLine"/>
    <m/>
    <m/>
    <m/>
    <m/>
    <x v="50"/>
    <x v="0"/>
    <s v="Brazil"/>
    <x v="20"/>
    <n v="0"/>
  </r>
  <r>
    <s v="BASE"/>
    <s v="BaseLine"/>
    <m/>
    <m/>
    <m/>
    <m/>
    <x v="50"/>
    <x v="1"/>
    <s v="Brazil"/>
    <x v="20"/>
    <n v="0"/>
  </r>
  <r>
    <s v="BASE"/>
    <s v="BaseLine"/>
    <m/>
    <m/>
    <m/>
    <m/>
    <x v="50"/>
    <x v="2"/>
    <s v="Brazil"/>
    <x v="20"/>
    <n v="0"/>
  </r>
  <r>
    <s v="BASE"/>
    <s v="BaseLine"/>
    <m/>
    <m/>
    <m/>
    <m/>
    <x v="50"/>
    <x v="3"/>
    <s v="Brazil"/>
    <x v="20"/>
    <n v="0"/>
  </r>
  <r>
    <s v="BASE"/>
    <s v="BaseLine"/>
    <m/>
    <m/>
    <m/>
    <m/>
    <x v="51"/>
    <x v="0"/>
    <s v="Brazil"/>
    <x v="20"/>
    <n v="0"/>
  </r>
  <r>
    <s v="BASE"/>
    <s v="BaseLine"/>
    <m/>
    <m/>
    <m/>
    <m/>
    <x v="51"/>
    <x v="1"/>
    <s v="Brazil"/>
    <x v="20"/>
    <n v="0"/>
  </r>
  <r>
    <s v="BASE"/>
    <s v="BaseLine"/>
    <m/>
    <m/>
    <m/>
    <m/>
    <x v="51"/>
    <x v="2"/>
    <s v="Brazil"/>
    <x v="20"/>
    <n v="0"/>
  </r>
  <r>
    <s v="BASE"/>
    <s v="BaseLine"/>
    <m/>
    <m/>
    <m/>
    <m/>
    <x v="51"/>
    <x v="3"/>
    <s v="Brazil"/>
    <x v="20"/>
    <n v="0"/>
  </r>
  <r>
    <s v="INCREMENTAL"/>
    <s v="Media"/>
    <m/>
    <m/>
    <m/>
    <m/>
    <x v="52"/>
    <x v="0"/>
    <s v="Brazil"/>
    <x v="20"/>
    <n v="0"/>
  </r>
  <r>
    <s v="INCREMENTAL"/>
    <s v="Media"/>
    <m/>
    <m/>
    <m/>
    <m/>
    <x v="52"/>
    <x v="1"/>
    <s v="Brazil"/>
    <x v="20"/>
    <n v="0"/>
  </r>
  <r>
    <s v="INCREMENTAL"/>
    <s v="Media"/>
    <m/>
    <m/>
    <m/>
    <m/>
    <x v="52"/>
    <x v="2"/>
    <s v="Brazil"/>
    <x v="20"/>
    <n v="0"/>
  </r>
  <r>
    <s v="INCREMENTAL"/>
    <s v="Media"/>
    <m/>
    <m/>
    <m/>
    <m/>
    <x v="52"/>
    <x v="3"/>
    <s v="Brazil"/>
    <x v="20"/>
    <n v="0"/>
  </r>
  <r>
    <s v="BASE"/>
    <s v="BaseLine"/>
    <m/>
    <m/>
    <m/>
    <m/>
    <x v="53"/>
    <x v="0"/>
    <s v="Brazil"/>
    <x v="20"/>
    <n v="-200.43040793281199"/>
  </r>
  <r>
    <s v="BASE"/>
    <s v="BaseLine"/>
    <m/>
    <m/>
    <m/>
    <m/>
    <x v="53"/>
    <x v="1"/>
    <s v="Brazil"/>
    <x v="20"/>
    <n v="-146.77626767099301"/>
  </r>
  <r>
    <s v="BASE"/>
    <s v="BaseLine"/>
    <m/>
    <m/>
    <m/>
    <m/>
    <x v="53"/>
    <x v="2"/>
    <s v="Brazil"/>
    <x v="20"/>
    <n v="-273.87875427191699"/>
  </r>
  <r>
    <s v="BASE"/>
    <s v="BaseLine"/>
    <m/>
    <m/>
    <m/>
    <m/>
    <x v="53"/>
    <x v="3"/>
    <s v="Brazil"/>
    <x v="20"/>
    <n v="-144.98411667593399"/>
  </r>
  <r>
    <s v="BASE"/>
    <s v="BaseLine"/>
    <m/>
    <m/>
    <m/>
    <m/>
    <x v="54"/>
    <x v="0"/>
    <s v="Brazil"/>
    <x v="20"/>
    <n v="-465.37788349287899"/>
  </r>
  <r>
    <s v="BASE"/>
    <s v="BaseLine"/>
    <m/>
    <m/>
    <m/>
    <m/>
    <x v="54"/>
    <x v="1"/>
    <s v="Brazil"/>
    <x v="20"/>
    <n v="-2322.8841545222799"/>
  </r>
  <r>
    <s v="BASE"/>
    <s v="BaseLine"/>
    <m/>
    <m/>
    <m/>
    <m/>
    <x v="54"/>
    <x v="2"/>
    <s v="Brazil"/>
    <x v="20"/>
    <n v="-2521.0931695250802"/>
  </r>
  <r>
    <s v="BASE"/>
    <s v="BaseLine"/>
    <m/>
    <m/>
    <m/>
    <m/>
    <x v="54"/>
    <x v="3"/>
    <s v="Brazil"/>
    <x v="20"/>
    <n v="-449.41112849553599"/>
  </r>
  <r>
    <s v="INCREMENTAL"/>
    <s v="Media"/>
    <m/>
    <m/>
    <m/>
    <m/>
    <x v="0"/>
    <x v="0"/>
    <s v="Brazil"/>
    <x v="21"/>
    <n v="0"/>
  </r>
  <r>
    <s v="INCREMENTAL"/>
    <s v="Media"/>
    <m/>
    <m/>
    <m/>
    <m/>
    <x v="0"/>
    <x v="1"/>
    <s v="Brazil"/>
    <x v="21"/>
    <n v="0"/>
  </r>
  <r>
    <s v="INCREMENTAL"/>
    <s v="Media"/>
    <m/>
    <m/>
    <m/>
    <m/>
    <x v="0"/>
    <x v="2"/>
    <s v="Brazil"/>
    <x v="21"/>
    <n v="0"/>
  </r>
  <r>
    <s v="INCREMENTAL"/>
    <s v="Media"/>
    <m/>
    <m/>
    <m/>
    <m/>
    <x v="0"/>
    <x v="3"/>
    <s v="Brazil"/>
    <x v="21"/>
    <n v="0"/>
  </r>
  <r>
    <s v="INCREMENTAL"/>
    <s v="Media"/>
    <m/>
    <m/>
    <m/>
    <m/>
    <x v="1"/>
    <x v="0"/>
    <s v="Brazil"/>
    <x v="21"/>
    <n v="0"/>
  </r>
  <r>
    <s v="INCREMENTAL"/>
    <s v="Media"/>
    <m/>
    <m/>
    <m/>
    <m/>
    <x v="1"/>
    <x v="1"/>
    <s v="Brazil"/>
    <x v="21"/>
    <n v="0"/>
  </r>
  <r>
    <s v="INCREMENTAL"/>
    <s v="Media"/>
    <m/>
    <m/>
    <m/>
    <m/>
    <x v="1"/>
    <x v="2"/>
    <s v="Brazil"/>
    <x v="21"/>
    <n v="0"/>
  </r>
  <r>
    <s v="INCREMENTAL"/>
    <s v="Media"/>
    <m/>
    <m/>
    <m/>
    <m/>
    <x v="1"/>
    <x v="3"/>
    <s v="Brazil"/>
    <x v="21"/>
    <n v="0"/>
  </r>
  <r>
    <s v="INCREMENTAL"/>
    <s v="Media"/>
    <m/>
    <m/>
    <m/>
    <m/>
    <x v="2"/>
    <x v="0"/>
    <s v="Brazil"/>
    <x v="21"/>
    <n v="0"/>
  </r>
  <r>
    <s v="INCREMENTAL"/>
    <s v="Media"/>
    <m/>
    <m/>
    <m/>
    <m/>
    <x v="2"/>
    <x v="1"/>
    <s v="Brazil"/>
    <x v="21"/>
    <n v="0"/>
  </r>
  <r>
    <s v="INCREMENTAL"/>
    <s v="Media"/>
    <m/>
    <m/>
    <m/>
    <m/>
    <x v="2"/>
    <x v="2"/>
    <s v="Brazil"/>
    <x v="21"/>
    <n v="0"/>
  </r>
  <r>
    <s v="INCREMENTAL"/>
    <s v="Media"/>
    <m/>
    <m/>
    <m/>
    <m/>
    <x v="2"/>
    <x v="3"/>
    <s v="Brazil"/>
    <x v="21"/>
    <n v="0"/>
  </r>
  <r>
    <s v="BASE"/>
    <s v="BaseLine"/>
    <m/>
    <m/>
    <m/>
    <m/>
    <x v="3"/>
    <x v="0"/>
    <s v="Brazil"/>
    <x v="21"/>
    <n v="0"/>
  </r>
  <r>
    <s v="BASE"/>
    <s v="BaseLine"/>
    <m/>
    <m/>
    <m/>
    <m/>
    <x v="3"/>
    <x v="1"/>
    <s v="Brazil"/>
    <x v="21"/>
    <n v="0"/>
  </r>
  <r>
    <s v="BASE"/>
    <s v="BaseLine"/>
    <m/>
    <m/>
    <m/>
    <m/>
    <x v="3"/>
    <x v="2"/>
    <s v="Brazil"/>
    <x v="21"/>
    <n v="0"/>
  </r>
  <r>
    <s v="BASE"/>
    <s v="BaseLine"/>
    <m/>
    <m/>
    <m/>
    <m/>
    <x v="3"/>
    <x v="3"/>
    <s v="Brazil"/>
    <x v="21"/>
    <n v="0"/>
  </r>
  <r>
    <s v="BASE"/>
    <s v="BaseLine"/>
    <m/>
    <m/>
    <m/>
    <m/>
    <x v="4"/>
    <x v="0"/>
    <s v="Brazil"/>
    <x v="21"/>
    <n v="0"/>
  </r>
  <r>
    <s v="BASE"/>
    <s v="BaseLine"/>
    <m/>
    <m/>
    <m/>
    <m/>
    <x v="4"/>
    <x v="1"/>
    <s v="Brazil"/>
    <x v="21"/>
    <n v="0"/>
  </r>
  <r>
    <s v="BASE"/>
    <s v="BaseLine"/>
    <m/>
    <m/>
    <m/>
    <m/>
    <x v="4"/>
    <x v="2"/>
    <s v="Brazil"/>
    <x v="21"/>
    <n v="0"/>
  </r>
  <r>
    <s v="BASE"/>
    <s v="BaseLine"/>
    <m/>
    <m/>
    <m/>
    <m/>
    <x v="4"/>
    <x v="3"/>
    <s v="Brazil"/>
    <x v="21"/>
    <n v="0"/>
  </r>
  <r>
    <s v="BASE"/>
    <s v="BaseLine"/>
    <m/>
    <m/>
    <m/>
    <m/>
    <x v="5"/>
    <x v="0"/>
    <s v="Brazil"/>
    <x v="21"/>
    <n v="0"/>
  </r>
  <r>
    <s v="BASE"/>
    <s v="BaseLine"/>
    <m/>
    <m/>
    <m/>
    <m/>
    <x v="5"/>
    <x v="1"/>
    <s v="Brazil"/>
    <x v="21"/>
    <n v="0"/>
  </r>
  <r>
    <s v="BASE"/>
    <s v="BaseLine"/>
    <m/>
    <m/>
    <m/>
    <m/>
    <x v="5"/>
    <x v="2"/>
    <s v="Brazil"/>
    <x v="21"/>
    <n v="0"/>
  </r>
  <r>
    <s v="BASE"/>
    <s v="BaseLine"/>
    <m/>
    <m/>
    <m/>
    <m/>
    <x v="5"/>
    <x v="3"/>
    <s v="Brazil"/>
    <x v="21"/>
    <n v="0"/>
  </r>
  <r>
    <s v="BASE"/>
    <s v="BaseLine"/>
    <m/>
    <m/>
    <m/>
    <m/>
    <x v="6"/>
    <x v="0"/>
    <s v="Brazil"/>
    <x v="21"/>
    <n v="0"/>
  </r>
  <r>
    <s v="BASE"/>
    <s v="BaseLine"/>
    <m/>
    <m/>
    <m/>
    <m/>
    <x v="6"/>
    <x v="1"/>
    <s v="Brazil"/>
    <x v="21"/>
    <n v="0"/>
  </r>
  <r>
    <s v="BASE"/>
    <s v="BaseLine"/>
    <m/>
    <m/>
    <m/>
    <m/>
    <x v="6"/>
    <x v="2"/>
    <s v="Brazil"/>
    <x v="21"/>
    <n v="0"/>
  </r>
  <r>
    <s v="BASE"/>
    <s v="BaseLine"/>
    <m/>
    <m/>
    <m/>
    <m/>
    <x v="6"/>
    <x v="3"/>
    <s v="Brazil"/>
    <x v="21"/>
    <n v="0"/>
  </r>
  <r>
    <s v="BASE"/>
    <s v="BaseLine"/>
    <m/>
    <m/>
    <m/>
    <m/>
    <x v="7"/>
    <x v="0"/>
    <s v="Brazil"/>
    <x v="21"/>
    <n v="0"/>
  </r>
  <r>
    <s v="BASE"/>
    <s v="BaseLine"/>
    <m/>
    <m/>
    <m/>
    <m/>
    <x v="7"/>
    <x v="1"/>
    <s v="Brazil"/>
    <x v="21"/>
    <n v="0"/>
  </r>
  <r>
    <s v="BASE"/>
    <s v="BaseLine"/>
    <m/>
    <m/>
    <m/>
    <m/>
    <x v="7"/>
    <x v="2"/>
    <s v="Brazil"/>
    <x v="21"/>
    <n v="0"/>
  </r>
  <r>
    <s v="BASE"/>
    <s v="BaseLine"/>
    <m/>
    <m/>
    <m/>
    <m/>
    <x v="7"/>
    <x v="3"/>
    <s v="Brazil"/>
    <x v="21"/>
    <n v="0"/>
  </r>
  <r>
    <s v="BASE"/>
    <s v="BaseLine"/>
    <m/>
    <m/>
    <m/>
    <m/>
    <x v="8"/>
    <x v="0"/>
    <s v="Brazil"/>
    <x v="21"/>
    <n v="376.95433221390499"/>
  </r>
  <r>
    <s v="BASE"/>
    <s v="BaseLine"/>
    <m/>
    <m/>
    <m/>
    <m/>
    <x v="8"/>
    <x v="1"/>
    <s v="Brazil"/>
    <x v="21"/>
    <n v="0"/>
  </r>
  <r>
    <s v="BASE"/>
    <s v="BaseLine"/>
    <m/>
    <m/>
    <m/>
    <m/>
    <x v="8"/>
    <x v="2"/>
    <s v="Brazil"/>
    <x v="21"/>
    <n v="0"/>
  </r>
  <r>
    <s v="BASE"/>
    <s v="BaseLine"/>
    <m/>
    <m/>
    <m/>
    <m/>
    <x v="8"/>
    <x v="3"/>
    <s v="Brazil"/>
    <x v="21"/>
    <n v="0"/>
  </r>
  <r>
    <s v="INCREMENTAL"/>
    <s v="Media"/>
    <m/>
    <m/>
    <m/>
    <m/>
    <x v="9"/>
    <x v="0"/>
    <s v="Brazil"/>
    <x v="21"/>
    <n v="0"/>
  </r>
  <r>
    <s v="INCREMENTAL"/>
    <s v="Media"/>
    <m/>
    <m/>
    <m/>
    <m/>
    <x v="9"/>
    <x v="1"/>
    <s v="Brazil"/>
    <x v="21"/>
    <n v="0"/>
  </r>
  <r>
    <s v="INCREMENTAL"/>
    <s v="Media"/>
    <m/>
    <m/>
    <m/>
    <m/>
    <x v="9"/>
    <x v="2"/>
    <s v="Brazil"/>
    <x v="21"/>
    <n v="0"/>
  </r>
  <r>
    <s v="INCREMENTAL"/>
    <s v="Media"/>
    <m/>
    <m/>
    <m/>
    <m/>
    <x v="9"/>
    <x v="3"/>
    <s v="Brazil"/>
    <x v="21"/>
    <n v="0"/>
  </r>
  <r>
    <s v="BASE"/>
    <s v="Price"/>
    <m/>
    <m/>
    <m/>
    <m/>
    <x v="10"/>
    <x v="0"/>
    <s v="Brazil"/>
    <x v="21"/>
    <n v="-971.43026418831096"/>
  </r>
  <r>
    <s v="BASE"/>
    <s v="Price"/>
    <m/>
    <m/>
    <m/>
    <m/>
    <x v="10"/>
    <x v="1"/>
    <s v="Brazil"/>
    <x v="21"/>
    <n v="0"/>
  </r>
  <r>
    <s v="BASE"/>
    <s v="Price"/>
    <m/>
    <m/>
    <m/>
    <m/>
    <x v="10"/>
    <x v="2"/>
    <s v="Brazil"/>
    <x v="21"/>
    <n v="0"/>
  </r>
  <r>
    <s v="BASE"/>
    <s v="Price"/>
    <m/>
    <m/>
    <m/>
    <m/>
    <x v="10"/>
    <x v="3"/>
    <s v="Brazil"/>
    <x v="21"/>
    <n v="0"/>
  </r>
  <r>
    <s v="BASE"/>
    <s v="Price"/>
    <m/>
    <m/>
    <m/>
    <m/>
    <x v="11"/>
    <x v="0"/>
    <s v="Brazil"/>
    <x v="21"/>
    <n v="0"/>
  </r>
  <r>
    <s v="BASE"/>
    <s v="Price"/>
    <m/>
    <m/>
    <m/>
    <m/>
    <x v="11"/>
    <x v="1"/>
    <s v="Brazil"/>
    <x v="21"/>
    <n v="0"/>
  </r>
  <r>
    <s v="BASE"/>
    <s v="Price"/>
    <m/>
    <m/>
    <m/>
    <m/>
    <x v="11"/>
    <x v="2"/>
    <s v="Brazil"/>
    <x v="21"/>
    <n v="0"/>
  </r>
  <r>
    <s v="BASE"/>
    <s v="Price"/>
    <m/>
    <m/>
    <m/>
    <m/>
    <x v="11"/>
    <x v="3"/>
    <s v="Brazil"/>
    <x v="21"/>
    <n v="0"/>
  </r>
  <r>
    <s v="BASE"/>
    <s v="BaseLine"/>
    <m/>
    <m/>
    <m/>
    <m/>
    <x v="12"/>
    <x v="0"/>
    <s v="Brazil"/>
    <x v="21"/>
    <n v="361.34292820658197"/>
  </r>
  <r>
    <s v="BASE"/>
    <s v="BaseLine"/>
    <m/>
    <m/>
    <m/>
    <m/>
    <x v="12"/>
    <x v="1"/>
    <s v="Brazil"/>
    <x v="21"/>
    <n v="651.41379133513999"/>
  </r>
  <r>
    <s v="BASE"/>
    <s v="BaseLine"/>
    <m/>
    <m/>
    <m/>
    <m/>
    <x v="12"/>
    <x v="2"/>
    <s v="Brazil"/>
    <x v="21"/>
    <n v="798.60016745289295"/>
  </r>
  <r>
    <s v="BASE"/>
    <s v="BaseLine"/>
    <m/>
    <m/>
    <m/>
    <m/>
    <x v="12"/>
    <x v="3"/>
    <s v="Brazil"/>
    <x v="21"/>
    <n v="21.1517983968163"/>
  </r>
  <r>
    <s v="INCREMENTAL"/>
    <s v="Media"/>
    <m/>
    <m/>
    <m/>
    <m/>
    <x v="13"/>
    <x v="0"/>
    <s v="Brazil"/>
    <x v="21"/>
    <n v="104.039915555381"/>
  </r>
  <r>
    <s v="INCREMENTAL"/>
    <s v="Media"/>
    <m/>
    <m/>
    <m/>
    <m/>
    <x v="13"/>
    <x v="1"/>
    <s v="Brazil"/>
    <x v="21"/>
    <n v="128.88462724688301"/>
  </r>
  <r>
    <s v="INCREMENTAL"/>
    <s v="Media"/>
    <m/>
    <m/>
    <m/>
    <m/>
    <x v="13"/>
    <x v="2"/>
    <s v="Brazil"/>
    <x v="21"/>
    <n v="114.55745701639999"/>
  </r>
  <r>
    <s v="INCREMENTAL"/>
    <s v="Media"/>
    <m/>
    <m/>
    <m/>
    <m/>
    <x v="13"/>
    <x v="3"/>
    <s v="Brazil"/>
    <x v="21"/>
    <n v="0"/>
  </r>
  <r>
    <s v="INCREMENTAL"/>
    <s v="Media"/>
    <m/>
    <m/>
    <m/>
    <m/>
    <x v="14"/>
    <x v="0"/>
    <s v="Brazil"/>
    <x v="21"/>
    <n v="0"/>
  </r>
  <r>
    <s v="INCREMENTAL"/>
    <s v="Media"/>
    <m/>
    <m/>
    <m/>
    <m/>
    <x v="14"/>
    <x v="1"/>
    <s v="Brazil"/>
    <x v="21"/>
    <n v="0"/>
  </r>
  <r>
    <s v="INCREMENTAL"/>
    <s v="Media"/>
    <m/>
    <m/>
    <m/>
    <m/>
    <x v="14"/>
    <x v="2"/>
    <s v="Brazil"/>
    <x v="21"/>
    <n v="0"/>
  </r>
  <r>
    <s v="INCREMENTAL"/>
    <s v="Media"/>
    <m/>
    <m/>
    <m/>
    <m/>
    <x v="14"/>
    <x v="3"/>
    <s v="Brazil"/>
    <x v="21"/>
    <n v="0"/>
  </r>
  <r>
    <s v="INCREMENTAL"/>
    <s v="Media"/>
    <m/>
    <m/>
    <m/>
    <m/>
    <x v="15"/>
    <x v="0"/>
    <s v="Brazil"/>
    <x v="21"/>
    <n v="11.2301788131221"/>
  </r>
  <r>
    <s v="INCREMENTAL"/>
    <s v="Media"/>
    <m/>
    <m/>
    <m/>
    <m/>
    <x v="15"/>
    <x v="1"/>
    <s v="Brazil"/>
    <x v="21"/>
    <n v="10.392448570601699"/>
  </r>
  <r>
    <s v="INCREMENTAL"/>
    <s v="Media"/>
    <m/>
    <m/>
    <m/>
    <m/>
    <x v="15"/>
    <x v="2"/>
    <s v="Brazil"/>
    <x v="21"/>
    <n v="7.0895535090608703"/>
  </r>
  <r>
    <s v="INCREMENTAL"/>
    <s v="Media"/>
    <m/>
    <m/>
    <m/>
    <m/>
    <x v="15"/>
    <x v="3"/>
    <s v="Brazil"/>
    <x v="21"/>
    <n v="0"/>
  </r>
  <r>
    <s v="INCREMENTAL"/>
    <s v="Media"/>
    <m/>
    <m/>
    <m/>
    <m/>
    <x v="16"/>
    <x v="0"/>
    <s v="Brazil"/>
    <x v="21"/>
    <n v="0"/>
  </r>
  <r>
    <s v="INCREMENTAL"/>
    <s v="Media"/>
    <m/>
    <m/>
    <m/>
    <m/>
    <x v="16"/>
    <x v="1"/>
    <s v="Brazil"/>
    <x v="21"/>
    <n v="0"/>
  </r>
  <r>
    <s v="INCREMENTAL"/>
    <s v="Media"/>
    <m/>
    <m/>
    <m/>
    <m/>
    <x v="16"/>
    <x v="2"/>
    <s v="Brazil"/>
    <x v="21"/>
    <n v="0"/>
  </r>
  <r>
    <s v="INCREMENTAL"/>
    <s v="Media"/>
    <m/>
    <m/>
    <m/>
    <m/>
    <x v="16"/>
    <x v="3"/>
    <s v="Brazil"/>
    <x v="21"/>
    <n v="0"/>
  </r>
  <r>
    <s v="INCREMENTAL"/>
    <s v="Media"/>
    <m/>
    <m/>
    <m/>
    <m/>
    <x v="17"/>
    <x v="0"/>
    <s v="Brazil"/>
    <x v="21"/>
    <n v="360.59264930153802"/>
  </r>
  <r>
    <s v="INCREMENTAL"/>
    <s v="Media"/>
    <m/>
    <m/>
    <m/>
    <m/>
    <x v="17"/>
    <x v="1"/>
    <s v="Brazil"/>
    <x v="21"/>
    <n v="221.10115610914499"/>
  </r>
  <r>
    <s v="INCREMENTAL"/>
    <s v="Media"/>
    <m/>
    <m/>
    <m/>
    <m/>
    <x v="17"/>
    <x v="2"/>
    <s v="Brazil"/>
    <x v="21"/>
    <n v="221.90939359807501"/>
  </r>
  <r>
    <s v="INCREMENTAL"/>
    <s v="Media"/>
    <m/>
    <m/>
    <m/>
    <m/>
    <x v="17"/>
    <x v="3"/>
    <s v="Brazil"/>
    <x v="21"/>
    <n v="0"/>
  </r>
  <r>
    <s v="INCREMENTAL"/>
    <s v="Media"/>
    <m/>
    <m/>
    <m/>
    <m/>
    <x v="18"/>
    <x v="0"/>
    <s v="Brazil"/>
    <x v="21"/>
    <n v="0"/>
  </r>
  <r>
    <s v="INCREMENTAL"/>
    <s v="Media"/>
    <m/>
    <m/>
    <m/>
    <m/>
    <x v="18"/>
    <x v="1"/>
    <s v="Brazil"/>
    <x v="21"/>
    <n v="0"/>
  </r>
  <r>
    <s v="INCREMENTAL"/>
    <s v="Media"/>
    <m/>
    <m/>
    <m/>
    <m/>
    <x v="18"/>
    <x v="2"/>
    <s v="Brazil"/>
    <x v="21"/>
    <n v="0"/>
  </r>
  <r>
    <s v="INCREMENTAL"/>
    <s v="Media"/>
    <m/>
    <m/>
    <m/>
    <m/>
    <x v="18"/>
    <x v="3"/>
    <s v="Brazil"/>
    <x v="21"/>
    <n v="0"/>
  </r>
  <r>
    <s v="INCREMENTAL"/>
    <s v="Media"/>
    <m/>
    <m/>
    <m/>
    <m/>
    <x v="19"/>
    <x v="0"/>
    <s v="Brazil"/>
    <x v="21"/>
    <n v="4.1025331876146698"/>
  </r>
  <r>
    <s v="INCREMENTAL"/>
    <s v="Media"/>
    <m/>
    <m/>
    <m/>
    <m/>
    <x v="19"/>
    <x v="1"/>
    <s v="Brazil"/>
    <x v="21"/>
    <n v="4.6650885660423702"/>
  </r>
  <r>
    <s v="INCREMENTAL"/>
    <s v="Media"/>
    <m/>
    <m/>
    <m/>
    <m/>
    <x v="19"/>
    <x v="2"/>
    <s v="Brazil"/>
    <x v="21"/>
    <n v="4.3990969392367898"/>
  </r>
  <r>
    <s v="INCREMENTAL"/>
    <s v="Media"/>
    <m/>
    <m/>
    <m/>
    <m/>
    <x v="19"/>
    <x v="3"/>
    <s v="Brazil"/>
    <x v="21"/>
    <n v="0"/>
  </r>
  <r>
    <s v="INCREMENTAL"/>
    <s v="Media"/>
    <m/>
    <m/>
    <m/>
    <m/>
    <x v="20"/>
    <x v="0"/>
    <s v="Brazil"/>
    <x v="21"/>
    <n v="0"/>
  </r>
  <r>
    <s v="INCREMENTAL"/>
    <s v="Media"/>
    <m/>
    <m/>
    <m/>
    <m/>
    <x v="20"/>
    <x v="1"/>
    <s v="Brazil"/>
    <x v="21"/>
    <n v="0"/>
  </r>
  <r>
    <s v="INCREMENTAL"/>
    <s v="Media"/>
    <m/>
    <m/>
    <m/>
    <m/>
    <x v="20"/>
    <x v="2"/>
    <s v="Brazil"/>
    <x v="21"/>
    <n v="0"/>
  </r>
  <r>
    <s v="INCREMENTAL"/>
    <s v="Media"/>
    <m/>
    <m/>
    <m/>
    <m/>
    <x v="20"/>
    <x v="3"/>
    <s v="Brazil"/>
    <x v="21"/>
    <n v="0"/>
  </r>
  <r>
    <s v="INCREMENTAL"/>
    <s v="Media"/>
    <m/>
    <m/>
    <m/>
    <m/>
    <x v="21"/>
    <x v="0"/>
    <s v="Brazil"/>
    <x v="21"/>
    <n v="15.3274463359922"/>
  </r>
  <r>
    <s v="INCREMENTAL"/>
    <s v="Media"/>
    <m/>
    <m/>
    <m/>
    <m/>
    <x v="21"/>
    <x v="1"/>
    <s v="Brazil"/>
    <x v="21"/>
    <n v="14.9696173153226"/>
  </r>
  <r>
    <s v="INCREMENTAL"/>
    <s v="Media"/>
    <m/>
    <m/>
    <m/>
    <m/>
    <x v="21"/>
    <x v="2"/>
    <s v="Brazil"/>
    <x v="21"/>
    <n v="14.2003554925133"/>
  </r>
  <r>
    <s v="INCREMENTAL"/>
    <s v="Media"/>
    <m/>
    <m/>
    <m/>
    <m/>
    <x v="21"/>
    <x v="3"/>
    <s v="Brazil"/>
    <x v="21"/>
    <n v="0"/>
  </r>
  <r>
    <s v="INCREMENTAL"/>
    <s v="Media"/>
    <m/>
    <m/>
    <m/>
    <m/>
    <x v="22"/>
    <x v="0"/>
    <s v="Brazil"/>
    <x v="21"/>
    <n v="0"/>
  </r>
  <r>
    <s v="INCREMENTAL"/>
    <s v="Media"/>
    <m/>
    <m/>
    <m/>
    <m/>
    <x v="22"/>
    <x v="1"/>
    <s v="Brazil"/>
    <x v="21"/>
    <n v="0"/>
  </r>
  <r>
    <s v="INCREMENTAL"/>
    <s v="Media"/>
    <m/>
    <m/>
    <m/>
    <m/>
    <x v="22"/>
    <x v="2"/>
    <s v="Brazil"/>
    <x v="21"/>
    <n v="0"/>
  </r>
  <r>
    <s v="INCREMENTAL"/>
    <s v="Media"/>
    <m/>
    <m/>
    <m/>
    <m/>
    <x v="22"/>
    <x v="3"/>
    <s v="Brazil"/>
    <x v="21"/>
    <n v="0"/>
  </r>
  <r>
    <s v="INCREMENTAL"/>
    <s v="Media"/>
    <m/>
    <m/>
    <m/>
    <m/>
    <x v="23"/>
    <x v="0"/>
    <s v="Brazil"/>
    <x v="21"/>
    <n v="0"/>
  </r>
  <r>
    <s v="INCREMENTAL"/>
    <s v="Media"/>
    <m/>
    <m/>
    <m/>
    <m/>
    <x v="23"/>
    <x v="1"/>
    <s v="Brazil"/>
    <x v="21"/>
    <n v="0"/>
  </r>
  <r>
    <s v="INCREMENTAL"/>
    <s v="Media"/>
    <m/>
    <m/>
    <m/>
    <m/>
    <x v="23"/>
    <x v="2"/>
    <s v="Brazil"/>
    <x v="21"/>
    <n v="0"/>
  </r>
  <r>
    <s v="INCREMENTAL"/>
    <s v="Media"/>
    <m/>
    <m/>
    <m/>
    <m/>
    <x v="23"/>
    <x v="3"/>
    <s v="Brazil"/>
    <x v="21"/>
    <n v="0"/>
  </r>
  <r>
    <s v="INCREMENTAL"/>
    <s v="Media"/>
    <m/>
    <m/>
    <m/>
    <m/>
    <x v="24"/>
    <x v="0"/>
    <s v="Brazil"/>
    <x v="21"/>
    <n v="0"/>
  </r>
  <r>
    <s v="INCREMENTAL"/>
    <s v="Media"/>
    <m/>
    <m/>
    <m/>
    <m/>
    <x v="24"/>
    <x v="1"/>
    <s v="Brazil"/>
    <x v="21"/>
    <n v="0"/>
  </r>
  <r>
    <s v="INCREMENTAL"/>
    <s v="Media"/>
    <m/>
    <m/>
    <m/>
    <m/>
    <x v="24"/>
    <x v="2"/>
    <s v="Brazil"/>
    <x v="21"/>
    <n v="0"/>
  </r>
  <r>
    <s v="INCREMENTAL"/>
    <s v="Media"/>
    <m/>
    <m/>
    <m/>
    <m/>
    <x v="24"/>
    <x v="3"/>
    <s v="Brazil"/>
    <x v="21"/>
    <n v="0"/>
  </r>
  <r>
    <s v="BASE"/>
    <s v="BaseLine"/>
    <m/>
    <m/>
    <m/>
    <m/>
    <x v="25"/>
    <x v="0"/>
    <s v="Brazil"/>
    <x v="21"/>
    <n v="0"/>
  </r>
  <r>
    <s v="BASE"/>
    <s v="BaseLine"/>
    <m/>
    <m/>
    <m/>
    <m/>
    <x v="25"/>
    <x v="1"/>
    <s v="Brazil"/>
    <x v="21"/>
    <n v="274.414407966998"/>
  </r>
  <r>
    <s v="BASE"/>
    <s v="BaseLine"/>
    <m/>
    <m/>
    <m/>
    <m/>
    <x v="25"/>
    <x v="2"/>
    <s v="Brazil"/>
    <x v="21"/>
    <n v="0"/>
  </r>
  <r>
    <s v="BASE"/>
    <s v="BaseLine"/>
    <m/>
    <m/>
    <m/>
    <m/>
    <x v="25"/>
    <x v="3"/>
    <s v="Brazil"/>
    <x v="21"/>
    <n v="0"/>
  </r>
  <r>
    <s v="BASE"/>
    <s v="BaseLine"/>
    <m/>
    <m/>
    <m/>
    <m/>
    <x v="26"/>
    <x v="0"/>
    <s v="Brazil"/>
    <x v="21"/>
    <n v="0"/>
  </r>
  <r>
    <s v="BASE"/>
    <s v="BaseLine"/>
    <m/>
    <m/>
    <m/>
    <m/>
    <x v="26"/>
    <x v="1"/>
    <s v="Brazil"/>
    <x v="21"/>
    <n v="0"/>
  </r>
  <r>
    <s v="BASE"/>
    <s v="BaseLine"/>
    <m/>
    <m/>
    <m/>
    <m/>
    <x v="26"/>
    <x v="2"/>
    <s v="Brazil"/>
    <x v="21"/>
    <n v="0"/>
  </r>
  <r>
    <s v="BASE"/>
    <s v="BaseLine"/>
    <m/>
    <m/>
    <m/>
    <m/>
    <x v="26"/>
    <x v="3"/>
    <s v="Brazil"/>
    <x v="21"/>
    <n v="0"/>
  </r>
  <r>
    <s v="INCREMENTAL"/>
    <s v="Media"/>
    <m/>
    <m/>
    <m/>
    <m/>
    <x v="27"/>
    <x v="0"/>
    <s v="Brazil"/>
    <x v="21"/>
    <n v="0"/>
  </r>
  <r>
    <s v="INCREMENTAL"/>
    <s v="Media"/>
    <m/>
    <m/>
    <m/>
    <m/>
    <x v="27"/>
    <x v="1"/>
    <s v="Brazil"/>
    <x v="21"/>
    <n v="0"/>
  </r>
  <r>
    <s v="INCREMENTAL"/>
    <s v="Media"/>
    <m/>
    <m/>
    <m/>
    <m/>
    <x v="27"/>
    <x v="2"/>
    <s v="Brazil"/>
    <x v="21"/>
    <n v="0"/>
  </r>
  <r>
    <s v="INCREMENTAL"/>
    <s v="Media"/>
    <m/>
    <m/>
    <m/>
    <m/>
    <x v="27"/>
    <x v="3"/>
    <s v="Brazil"/>
    <x v="21"/>
    <n v="0"/>
  </r>
  <r>
    <s v="INCREMENTAL"/>
    <s v="Media"/>
    <m/>
    <m/>
    <m/>
    <m/>
    <x v="28"/>
    <x v="0"/>
    <s v="Brazil"/>
    <x v="21"/>
    <n v="0"/>
  </r>
  <r>
    <s v="INCREMENTAL"/>
    <s v="Media"/>
    <m/>
    <m/>
    <m/>
    <m/>
    <x v="28"/>
    <x v="1"/>
    <s v="Brazil"/>
    <x v="21"/>
    <n v="0"/>
  </r>
  <r>
    <s v="INCREMENTAL"/>
    <s v="Media"/>
    <m/>
    <m/>
    <m/>
    <m/>
    <x v="28"/>
    <x v="2"/>
    <s v="Brazil"/>
    <x v="21"/>
    <n v="0"/>
  </r>
  <r>
    <s v="INCREMENTAL"/>
    <s v="Media"/>
    <m/>
    <m/>
    <m/>
    <m/>
    <x v="28"/>
    <x v="3"/>
    <s v="Brazil"/>
    <x v="21"/>
    <n v="0"/>
  </r>
  <r>
    <s v="BASE"/>
    <s v="BaseLine"/>
    <m/>
    <m/>
    <m/>
    <m/>
    <x v="29"/>
    <x v="0"/>
    <s v="Brazil"/>
    <x v="21"/>
    <n v="0"/>
  </r>
  <r>
    <s v="BASE"/>
    <s v="BaseLine"/>
    <m/>
    <m/>
    <m/>
    <m/>
    <x v="29"/>
    <x v="1"/>
    <s v="Brazil"/>
    <x v="21"/>
    <n v="463.202869274352"/>
  </r>
  <r>
    <s v="BASE"/>
    <s v="BaseLine"/>
    <m/>
    <m/>
    <m/>
    <m/>
    <x v="29"/>
    <x v="2"/>
    <s v="Brazil"/>
    <x v="21"/>
    <n v="0"/>
  </r>
  <r>
    <s v="BASE"/>
    <s v="BaseLine"/>
    <m/>
    <m/>
    <m/>
    <m/>
    <x v="29"/>
    <x v="3"/>
    <s v="Brazil"/>
    <x v="21"/>
    <n v="0"/>
  </r>
  <r>
    <s v="BASE"/>
    <s v="BaseLine"/>
    <m/>
    <m/>
    <m/>
    <m/>
    <x v="30"/>
    <x v="0"/>
    <s v="Brazil"/>
    <x v="21"/>
    <n v="0"/>
  </r>
  <r>
    <s v="BASE"/>
    <s v="BaseLine"/>
    <m/>
    <m/>
    <m/>
    <m/>
    <x v="30"/>
    <x v="1"/>
    <s v="Brazil"/>
    <x v="21"/>
    <n v="735.87387178639301"/>
  </r>
  <r>
    <s v="BASE"/>
    <s v="BaseLine"/>
    <m/>
    <m/>
    <m/>
    <m/>
    <x v="30"/>
    <x v="2"/>
    <s v="Brazil"/>
    <x v="21"/>
    <n v="0"/>
  </r>
  <r>
    <s v="BASE"/>
    <s v="BaseLine"/>
    <m/>
    <m/>
    <m/>
    <m/>
    <x v="30"/>
    <x v="3"/>
    <s v="Brazil"/>
    <x v="21"/>
    <n v="0"/>
  </r>
  <r>
    <s v="INCREMENTAL"/>
    <s v="Media"/>
    <m/>
    <m/>
    <m/>
    <m/>
    <x v="31"/>
    <x v="0"/>
    <s v="Brazil"/>
    <x v="21"/>
    <n v="0"/>
  </r>
  <r>
    <s v="INCREMENTAL"/>
    <s v="Media"/>
    <m/>
    <m/>
    <m/>
    <m/>
    <x v="31"/>
    <x v="1"/>
    <s v="Brazil"/>
    <x v="21"/>
    <n v="0"/>
  </r>
  <r>
    <s v="INCREMENTAL"/>
    <s v="Media"/>
    <m/>
    <m/>
    <m/>
    <m/>
    <x v="31"/>
    <x v="2"/>
    <s v="Brazil"/>
    <x v="21"/>
    <n v="0"/>
  </r>
  <r>
    <s v="INCREMENTAL"/>
    <s v="Media"/>
    <m/>
    <m/>
    <m/>
    <m/>
    <x v="31"/>
    <x v="3"/>
    <s v="Brazil"/>
    <x v="21"/>
    <n v="0"/>
  </r>
  <r>
    <m/>
    <m/>
    <m/>
    <m/>
    <m/>
    <m/>
    <x v="32"/>
    <x v="0"/>
    <s v="Brazil"/>
    <x v="21"/>
    <n v="1288.8368238743701"/>
  </r>
  <r>
    <m/>
    <m/>
    <m/>
    <m/>
    <m/>
    <m/>
    <x v="32"/>
    <x v="1"/>
    <s v="Brazil"/>
    <x v="21"/>
    <n v="943.82215052234096"/>
  </r>
  <r>
    <m/>
    <m/>
    <m/>
    <m/>
    <m/>
    <m/>
    <x v="32"/>
    <x v="2"/>
    <s v="Brazil"/>
    <x v="21"/>
    <n v="1761.1350863528301"/>
  </r>
  <r>
    <m/>
    <m/>
    <m/>
    <m/>
    <m/>
    <m/>
    <x v="32"/>
    <x v="3"/>
    <s v="Brazil"/>
    <x v="21"/>
    <n v="932.29799996955103"/>
  </r>
  <r>
    <s v="BASE"/>
    <s v="BaseLine"/>
    <m/>
    <m/>
    <m/>
    <m/>
    <x v="33"/>
    <x v="0"/>
    <s v="Brazil"/>
    <x v="21"/>
    <n v="-302.14892308988601"/>
  </r>
  <r>
    <s v="BASE"/>
    <s v="BaseLine"/>
    <m/>
    <m/>
    <m/>
    <m/>
    <x v="33"/>
    <x v="1"/>
    <s v="Brazil"/>
    <x v="21"/>
    <n v="-822.48814218611506"/>
  </r>
  <r>
    <s v="BASE"/>
    <s v="BaseLine"/>
    <m/>
    <m/>
    <m/>
    <m/>
    <x v="33"/>
    <x v="2"/>
    <s v="Brazil"/>
    <x v="21"/>
    <n v="-410.62039624709399"/>
  </r>
  <r>
    <s v="BASE"/>
    <s v="BaseLine"/>
    <m/>
    <m/>
    <m/>
    <m/>
    <x v="33"/>
    <x v="3"/>
    <s v="Brazil"/>
    <x v="21"/>
    <n v="-256.46857477906099"/>
  </r>
  <r>
    <s v="BASE"/>
    <s v="BaseLine"/>
    <m/>
    <m/>
    <m/>
    <m/>
    <x v="34"/>
    <x v="0"/>
    <s v="Brazil"/>
    <x v="21"/>
    <n v="0"/>
  </r>
  <r>
    <s v="BASE"/>
    <s v="BaseLine"/>
    <m/>
    <m/>
    <m/>
    <m/>
    <x v="34"/>
    <x v="1"/>
    <s v="Brazil"/>
    <x v="21"/>
    <n v="0"/>
  </r>
  <r>
    <s v="BASE"/>
    <s v="BaseLine"/>
    <m/>
    <m/>
    <m/>
    <m/>
    <x v="34"/>
    <x v="2"/>
    <s v="Brazil"/>
    <x v="21"/>
    <n v="0"/>
  </r>
  <r>
    <s v="BASE"/>
    <s v="BaseLine"/>
    <m/>
    <m/>
    <m/>
    <m/>
    <x v="34"/>
    <x v="3"/>
    <s v="Brazil"/>
    <x v="21"/>
    <n v="0"/>
  </r>
  <r>
    <s v="BASE"/>
    <s v="BaseLine"/>
    <s v="NY"/>
    <m/>
    <m/>
    <m/>
    <x v="35"/>
    <x v="0"/>
    <s v="Brazil"/>
    <x v="21"/>
    <n v="0"/>
  </r>
  <r>
    <s v="BASE"/>
    <s v="BaseLine"/>
    <s v="NY"/>
    <m/>
    <m/>
    <m/>
    <x v="35"/>
    <x v="1"/>
    <s v="Brazil"/>
    <x v="21"/>
    <n v="0"/>
  </r>
  <r>
    <s v="BASE"/>
    <s v="BaseLine"/>
    <s v="NY"/>
    <m/>
    <m/>
    <m/>
    <x v="35"/>
    <x v="2"/>
    <s v="Brazil"/>
    <x v="21"/>
    <n v="0"/>
  </r>
  <r>
    <s v="BASE"/>
    <s v="BaseLine"/>
    <s v="NY"/>
    <m/>
    <m/>
    <m/>
    <x v="35"/>
    <x v="3"/>
    <s v="Brazil"/>
    <x v="21"/>
    <n v="0"/>
  </r>
  <r>
    <s v="BASE"/>
    <s v="BaseLine"/>
    <s v="PL_Dummy"/>
    <m/>
    <m/>
    <m/>
    <x v="36"/>
    <x v="0"/>
    <s v="Brazil"/>
    <x v="21"/>
    <n v="0"/>
  </r>
  <r>
    <s v="BASE"/>
    <s v="BaseLine"/>
    <s v="PL_Dummy"/>
    <m/>
    <m/>
    <m/>
    <x v="36"/>
    <x v="1"/>
    <s v="Brazil"/>
    <x v="21"/>
    <n v="0"/>
  </r>
  <r>
    <s v="BASE"/>
    <s v="BaseLine"/>
    <s v="PL_Dummy"/>
    <m/>
    <m/>
    <m/>
    <x v="36"/>
    <x v="2"/>
    <s v="Brazil"/>
    <x v="21"/>
    <n v="0"/>
  </r>
  <r>
    <s v="BASE"/>
    <s v="BaseLine"/>
    <s v="PL_Dummy"/>
    <m/>
    <m/>
    <m/>
    <x v="36"/>
    <x v="3"/>
    <s v="Brazil"/>
    <x v="21"/>
    <n v="0"/>
  </r>
  <r>
    <s v="BASE"/>
    <s v="BaseLine"/>
    <s v="PL_Dummy"/>
    <m/>
    <m/>
    <m/>
    <x v="37"/>
    <x v="0"/>
    <s v="Brazil"/>
    <x v="21"/>
    <n v="0"/>
  </r>
  <r>
    <s v="BASE"/>
    <s v="BaseLine"/>
    <s v="PL_Dummy"/>
    <m/>
    <m/>
    <m/>
    <x v="37"/>
    <x v="1"/>
    <s v="Brazil"/>
    <x v="21"/>
    <n v="0"/>
  </r>
  <r>
    <s v="BASE"/>
    <s v="BaseLine"/>
    <s v="PL_Dummy"/>
    <m/>
    <m/>
    <m/>
    <x v="37"/>
    <x v="2"/>
    <s v="Brazil"/>
    <x v="21"/>
    <n v="0"/>
  </r>
  <r>
    <s v="BASE"/>
    <s v="BaseLine"/>
    <s v="PL_Dummy"/>
    <m/>
    <m/>
    <m/>
    <x v="37"/>
    <x v="3"/>
    <s v="Brazil"/>
    <x v="21"/>
    <n v="0"/>
  </r>
  <r>
    <s v="BASE"/>
    <s v="BaseLine"/>
    <m/>
    <m/>
    <m/>
    <m/>
    <x v="38"/>
    <x v="0"/>
    <s v="Brazil"/>
    <x v="21"/>
    <n v="0"/>
  </r>
  <r>
    <s v="BASE"/>
    <s v="BaseLine"/>
    <m/>
    <m/>
    <m/>
    <m/>
    <x v="38"/>
    <x v="1"/>
    <s v="Brazil"/>
    <x v="21"/>
    <n v="0"/>
  </r>
  <r>
    <s v="BASE"/>
    <s v="BaseLine"/>
    <m/>
    <m/>
    <m/>
    <m/>
    <x v="38"/>
    <x v="2"/>
    <s v="Brazil"/>
    <x v="21"/>
    <n v="0"/>
  </r>
  <r>
    <s v="BASE"/>
    <s v="BaseLine"/>
    <m/>
    <m/>
    <m/>
    <m/>
    <x v="38"/>
    <x v="3"/>
    <s v="Brazil"/>
    <x v="21"/>
    <n v="0"/>
  </r>
  <r>
    <s v="BASE"/>
    <s v="BaseLine"/>
    <m/>
    <m/>
    <m/>
    <m/>
    <x v="39"/>
    <x v="0"/>
    <s v="Brazil"/>
    <x v="21"/>
    <n v="0"/>
  </r>
  <r>
    <s v="BASE"/>
    <s v="BaseLine"/>
    <m/>
    <m/>
    <m/>
    <m/>
    <x v="39"/>
    <x v="1"/>
    <s v="Brazil"/>
    <x v="21"/>
    <n v="0"/>
  </r>
  <r>
    <s v="BASE"/>
    <s v="BaseLine"/>
    <m/>
    <m/>
    <m/>
    <m/>
    <x v="39"/>
    <x v="2"/>
    <s v="Brazil"/>
    <x v="21"/>
    <n v="0"/>
  </r>
  <r>
    <s v="BASE"/>
    <s v="BaseLine"/>
    <m/>
    <m/>
    <m/>
    <m/>
    <x v="39"/>
    <x v="3"/>
    <s v="Brazil"/>
    <x v="21"/>
    <n v="0"/>
  </r>
  <r>
    <s v="BASE"/>
    <s v="BaseLine"/>
    <s v="PL_Dummy"/>
    <m/>
    <m/>
    <m/>
    <x v="40"/>
    <x v="0"/>
    <s v="Brazil"/>
    <x v="21"/>
    <n v="0"/>
  </r>
  <r>
    <s v="BASE"/>
    <s v="BaseLine"/>
    <s v="PL_Dummy"/>
    <m/>
    <m/>
    <m/>
    <x v="40"/>
    <x v="1"/>
    <s v="Brazil"/>
    <x v="21"/>
    <n v="0"/>
  </r>
  <r>
    <s v="BASE"/>
    <s v="BaseLine"/>
    <s v="PL_Dummy"/>
    <m/>
    <m/>
    <m/>
    <x v="40"/>
    <x v="2"/>
    <s v="Brazil"/>
    <x v="21"/>
    <n v="1938.8484372558"/>
  </r>
  <r>
    <s v="BASE"/>
    <s v="BaseLine"/>
    <s v="PL_Dummy"/>
    <m/>
    <m/>
    <m/>
    <x v="40"/>
    <x v="3"/>
    <s v="Brazil"/>
    <x v="21"/>
    <n v="0"/>
  </r>
  <r>
    <s v="BASE"/>
    <s v="BaseLine"/>
    <m/>
    <m/>
    <m/>
    <m/>
    <x v="41"/>
    <x v="0"/>
    <s v="Brazil"/>
    <x v="21"/>
    <n v="0"/>
  </r>
  <r>
    <s v="BASE"/>
    <s v="BaseLine"/>
    <m/>
    <m/>
    <m/>
    <m/>
    <x v="41"/>
    <x v="1"/>
    <s v="Brazil"/>
    <x v="21"/>
    <n v="0"/>
  </r>
  <r>
    <s v="BASE"/>
    <s v="BaseLine"/>
    <m/>
    <m/>
    <m/>
    <m/>
    <x v="41"/>
    <x v="2"/>
    <s v="Brazil"/>
    <x v="21"/>
    <n v="2558.36988634313"/>
  </r>
  <r>
    <s v="BASE"/>
    <s v="BaseLine"/>
    <m/>
    <m/>
    <m/>
    <m/>
    <x v="41"/>
    <x v="3"/>
    <s v="Brazil"/>
    <x v="21"/>
    <n v="0"/>
  </r>
  <r>
    <s v="BASE"/>
    <s v="BaseLine"/>
    <m/>
    <m/>
    <m/>
    <m/>
    <x v="42"/>
    <x v="0"/>
    <s v="Brazil"/>
    <x v="21"/>
    <n v="0"/>
  </r>
  <r>
    <s v="BASE"/>
    <s v="BaseLine"/>
    <m/>
    <m/>
    <m/>
    <m/>
    <x v="42"/>
    <x v="1"/>
    <s v="Brazil"/>
    <x v="21"/>
    <n v="0"/>
  </r>
  <r>
    <s v="BASE"/>
    <s v="BaseLine"/>
    <m/>
    <m/>
    <m/>
    <m/>
    <x v="42"/>
    <x v="2"/>
    <s v="Brazil"/>
    <x v="21"/>
    <n v="2290.6979398439398"/>
  </r>
  <r>
    <s v="BASE"/>
    <s v="BaseLine"/>
    <m/>
    <m/>
    <m/>
    <m/>
    <x v="42"/>
    <x v="3"/>
    <s v="Brazil"/>
    <x v="21"/>
    <n v="0"/>
  </r>
  <r>
    <s v="BASE"/>
    <s v="BaseLine"/>
    <m/>
    <m/>
    <m/>
    <m/>
    <x v="43"/>
    <x v="0"/>
    <s v="Brazil"/>
    <x v="21"/>
    <n v="0"/>
  </r>
  <r>
    <s v="BASE"/>
    <s v="BaseLine"/>
    <m/>
    <m/>
    <m/>
    <m/>
    <x v="43"/>
    <x v="1"/>
    <s v="Brazil"/>
    <x v="21"/>
    <n v="0"/>
  </r>
  <r>
    <s v="BASE"/>
    <s v="BaseLine"/>
    <m/>
    <m/>
    <m/>
    <m/>
    <x v="43"/>
    <x v="2"/>
    <s v="Brazil"/>
    <x v="21"/>
    <n v="0"/>
  </r>
  <r>
    <s v="BASE"/>
    <s v="BaseLine"/>
    <m/>
    <m/>
    <m/>
    <m/>
    <x v="43"/>
    <x v="3"/>
    <s v="Brazil"/>
    <x v="21"/>
    <n v="0"/>
  </r>
  <r>
    <s v="INCREMENTAL"/>
    <s v="Media"/>
    <m/>
    <m/>
    <m/>
    <m/>
    <x v="44"/>
    <x v="0"/>
    <s v="Brazil"/>
    <x v="21"/>
    <n v="0"/>
  </r>
  <r>
    <s v="INCREMENTAL"/>
    <s v="Media"/>
    <m/>
    <m/>
    <m/>
    <m/>
    <x v="44"/>
    <x v="1"/>
    <s v="Brazil"/>
    <x v="21"/>
    <n v="0"/>
  </r>
  <r>
    <s v="INCREMENTAL"/>
    <s v="Media"/>
    <m/>
    <m/>
    <m/>
    <m/>
    <x v="44"/>
    <x v="2"/>
    <s v="Brazil"/>
    <x v="21"/>
    <n v="0"/>
  </r>
  <r>
    <s v="INCREMENTAL"/>
    <s v="Media"/>
    <m/>
    <m/>
    <m/>
    <m/>
    <x v="44"/>
    <x v="3"/>
    <s v="Brazil"/>
    <x v="21"/>
    <n v="0"/>
  </r>
  <r>
    <s v="INCREMENTAL"/>
    <s v="Media"/>
    <m/>
    <m/>
    <m/>
    <m/>
    <x v="45"/>
    <x v="0"/>
    <s v="Brazil"/>
    <x v="21"/>
    <n v="0"/>
  </r>
  <r>
    <s v="INCREMENTAL"/>
    <s v="Media"/>
    <m/>
    <m/>
    <m/>
    <m/>
    <x v="45"/>
    <x v="1"/>
    <s v="Brazil"/>
    <x v="21"/>
    <n v="0"/>
  </r>
  <r>
    <s v="INCREMENTAL"/>
    <s v="Media"/>
    <m/>
    <m/>
    <m/>
    <m/>
    <x v="45"/>
    <x v="2"/>
    <s v="Brazil"/>
    <x v="21"/>
    <n v="0"/>
  </r>
  <r>
    <s v="INCREMENTAL"/>
    <s v="Media"/>
    <m/>
    <m/>
    <m/>
    <m/>
    <x v="45"/>
    <x v="3"/>
    <s v="Brazil"/>
    <x v="21"/>
    <n v="0"/>
  </r>
  <r>
    <s v="BASE"/>
    <s v="BaseLine"/>
    <m/>
    <m/>
    <m/>
    <m/>
    <x v="46"/>
    <x v="0"/>
    <s v="Brazil"/>
    <x v="21"/>
    <n v="0"/>
  </r>
  <r>
    <s v="BASE"/>
    <s v="BaseLine"/>
    <m/>
    <m/>
    <m/>
    <m/>
    <x v="46"/>
    <x v="1"/>
    <s v="Brazil"/>
    <x v="21"/>
    <n v="0"/>
  </r>
  <r>
    <s v="BASE"/>
    <s v="BaseLine"/>
    <m/>
    <m/>
    <m/>
    <m/>
    <x v="46"/>
    <x v="2"/>
    <s v="Brazil"/>
    <x v="21"/>
    <n v="0"/>
  </r>
  <r>
    <s v="BASE"/>
    <s v="BaseLine"/>
    <m/>
    <m/>
    <m/>
    <m/>
    <x v="46"/>
    <x v="3"/>
    <s v="Brazil"/>
    <x v="21"/>
    <n v="0"/>
  </r>
  <r>
    <s v="INCREMENTAL"/>
    <s v="Media"/>
    <m/>
    <m/>
    <m/>
    <m/>
    <x v="47"/>
    <x v="0"/>
    <s v="Brazil"/>
    <x v="21"/>
    <n v="0"/>
  </r>
  <r>
    <s v="INCREMENTAL"/>
    <s v="Media"/>
    <m/>
    <m/>
    <m/>
    <m/>
    <x v="47"/>
    <x v="1"/>
    <s v="Brazil"/>
    <x v="21"/>
    <n v="0"/>
  </r>
  <r>
    <s v="INCREMENTAL"/>
    <s v="Media"/>
    <m/>
    <m/>
    <m/>
    <m/>
    <x v="47"/>
    <x v="2"/>
    <s v="Brazil"/>
    <x v="21"/>
    <n v="0"/>
  </r>
  <r>
    <s v="INCREMENTAL"/>
    <s v="Media"/>
    <m/>
    <m/>
    <m/>
    <m/>
    <x v="47"/>
    <x v="3"/>
    <s v="Brazil"/>
    <x v="21"/>
    <n v="0"/>
  </r>
  <r>
    <s v="INCREMENTAL"/>
    <s v="Media"/>
    <m/>
    <m/>
    <m/>
    <m/>
    <x v="48"/>
    <x v="0"/>
    <s v="Brazil"/>
    <x v="21"/>
    <n v="0"/>
  </r>
  <r>
    <s v="INCREMENTAL"/>
    <s v="Media"/>
    <m/>
    <m/>
    <m/>
    <m/>
    <x v="48"/>
    <x v="1"/>
    <s v="Brazil"/>
    <x v="21"/>
    <n v="0"/>
  </r>
  <r>
    <s v="INCREMENTAL"/>
    <s v="Media"/>
    <m/>
    <m/>
    <m/>
    <m/>
    <x v="48"/>
    <x v="2"/>
    <s v="Brazil"/>
    <x v="21"/>
    <n v="0"/>
  </r>
  <r>
    <s v="INCREMENTAL"/>
    <s v="Media"/>
    <m/>
    <m/>
    <m/>
    <m/>
    <x v="48"/>
    <x v="3"/>
    <s v="Brazil"/>
    <x v="21"/>
    <n v="0"/>
  </r>
  <r>
    <s v="INCREMENTAL"/>
    <s v="Media"/>
    <m/>
    <m/>
    <m/>
    <m/>
    <x v="49"/>
    <x v="0"/>
    <s v="Brazil"/>
    <x v="21"/>
    <n v="0"/>
  </r>
  <r>
    <s v="INCREMENTAL"/>
    <s v="Media"/>
    <m/>
    <m/>
    <m/>
    <m/>
    <x v="49"/>
    <x v="1"/>
    <s v="Brazil"/>
    <x v="21"/>
    <n v="0"/>
  </r>
  <r>
    <s v="INCREMENTAL"/>
    <s v="Media"/>
    <m/>
    <m/>
    <m/>
    <m/>
    <x v="49"/>
    <x v="2"/>
    <s v="Brazil"/>
    <x v="21"/>
    <n v="0"/>
  </r>
  <r>
    <s v="INCREMENTAL"/>
    <s v="Media"/>
    <m/>
    <m/>
    <m/>
    <m/>
    <x v="49"/>
    <x v="3"/>
    <s v="Brazil"/>
    <x v="21"/>
    <n v="0"/>
  </r>
  <r>
    <s v="BASE"/>
    <s v="BaseLine"/>
    <m/>
    <m/>
    <m/>
    <m/>
    <x v="50"/>
    <x v="0"/>
    <s v="Brazil"/>
    <x v="21"/>
    <n v="0"/>
  </r>
  <r>
    <s v="BASE"/>
    <s v="BaseLine"/>
    <m/>
    <m/>
    <m/>
    <m/>
    <x v="50"/>
    <x v="1"/>
    <s v="Brazil"/>
    <x v="21"/>
    <n v="0"/>
  </r>
  <r>
    <s v="BASE"/>
    <s v="BaseLine"/>
    <m/>
    <m/>
    <m/>
    <m/>
    <x v="50"/>
    <x v="2"/>
    <s v="Brazil"/>
    <x v="21"/>
    <n v="0"/>
  </r>
  <r>
    <s v="BASE"/>
    <s v="BaseLine"/>
    <m/>
    <m/>
    <m/>
    <m/>
    <x v="50"/>
    <x v="3"/>
    <s v="Brazil"/>
    <x v="21"/>
    <n v="0"/>
  </r>
  <r>
    <s v="BASE"/>
    <s v="BaseLine"/>
    <m/>
    <m/>
    <m/>
    <m/>
    <x v="51"/>
    <x v="0"/>
    <s v="Brazil"/>
    <x v="21"/>
    <n v="0"/>
  </r>
  <r>
    <s v="BASE"/>
    <s v="BaseLine"/>
    <m/>
    <m/>
    <m/>
    <m/>
    <x v="51"/>
    <x v="1"/>
    <s v="Brazil"/>
    <x v="21"/>
    <n v="0"/>
  </r>
  <r>
    <s v="BASE"/>
    <s v="BaseLine"/>
    <m/>
    <m/>
    <m/>
    <m/>
    <x v="51"/>
    <x v="2"/>
    <s v="Brazil"/>
    <x v="21"/>
    <n v="0"/>
  </r>
  <r>
    <s v="BASE"/>
    <s v="BaseLine"/>
    <m/>
    <m/>
    <m/>
    <m/>
    <x v="51"/>
    <x v="3"/>
    <s v="Brazil"/>
    <x v="21"/>
    <n v="0"/>
  </r>
  <r>
    <s v="INCREMENTAL"/>
    <s v="Media"/>
    <m/>
    <m/>
    <m/>
    <m/>
    <x v="52"/>
    <x v="0"/>
    <s v="Brazil"/>
    <x v="21"/>
    <n v="0"/>
  </r>
  <r>
    <s v="INCREMENTAL"/>
    <s v="Media"/>
    <m/>
    <m/>
    <m/>
    <m/>
    <x v="52"/>
    <x v="1"/>
    <s v="Brazil"/>
    <x v="21"/>
    <n v="0"/>
  </r>
  <r>
    <s v="INCREMENTAL"/>
    <s v="Media"/>
    <m/>
    <m/>
    <m/>
    <m/>
    <x v="52"/>
    <x v="2"/>
    <s v="Brazil"/>
    <x v="21"/>
    <n v="0"/>
  </r>
  <r>
    <s v="INCREMENTAL"/>
    <s v="Media"/>
    <m/>
    <m/>
    <m/>
    <m/>
    <x v="52"/>
    <x v="3"/>
    <s v="Brazil"/>
    <x v="21"/>
    <n v="0"/>
  </r>
  <r>
    <s v="BASE"/>
    <s v="BaseLine"/>
    <m/>
    <m/>
    <m/>
    <m/>
    <x v="53"/>
    <x v="0"/>
    <s v="Brazil"/>
    <x v="21"/>
    <n v="-160.34432634625"/>
  </r>
  <r>
    <s v="BASE"/>
    <s v="BaseLine"/>
    <m/>
    <m/>
    <m/>
    <m/>
    <x v="53"/>
    <x v="1"/>
    <s v="Brazil"/>
    <x v="21"/>
    <n v="-117.42101413679499"/>
  </r>
  <r>
    <s v="BASE"/>
    <s v="BaseLine"/>
    <m/>
    <m/>
    <m/>
    <m/>
    <x v="53"/>
    <x v="2"/>
    <s v="Brazil"/>
    <x v="21"/>
    <n v="-219.10300341753299"/>
  </r>
  <r>
    <s v="BASE"/>
    <s v="BaseLine"/>
    <m/>
    <m/>
    <m/>
    <m/>
    <x v="53"/>
    <x v="3"/>
    <s v="Brazil"/>
    <x v="21"/>
    <n v="-115.987293340747"/>
  </r>
  <r>
    <s v="BASE"/>
    <s v="BaseLine"/>
    <m/>
    <m/>
    <m/>
    <m/>
    <x v="54"/>
    <x v="0"/>
    <s v="Brazil"/>
    <x v="21"/>
    <n v="-479.80820546165"/>
  </r>
  <r>
    <s v="BASE"/>
    <s v="BaseLine"/>
    <m/>
    <m/>
    <m/>
    <m/>
    <x v="54"/>
    <x v="1"/>
    <s v="Brazil"/>
    <x v="21"/>
    <n v="-2394.91157016638"/>
  </r>
  <r>
    <s v="BASE"/>
    <s v="BaseLine"/>
    <m/>
    <m/>
    <m/>
    <m/>
    <x v="54"/>
    <x v="2"/>
    <s v="Brazil"/>
    <x v="21"/>
    <n v="-2599.2666011382598"/>
  </r>
  <r>
    <s v="BASE"/>
    <s v="BaseLine"/>
    <m/>
    <m/>
    <m/>
    <m/>
    <x v="54"/>
    <x v="3"/>
    <s v="Brazil"/>
    <x v="21"/>
    <n v="-463.34635728609499"/>
  </r>
  <r>
    <s v="INCREMENTAL"/>
    <s v="Media"/>
    <m/>
    <m/>
    <m/>
    <m/>
    <x v="0"/>
    <x v="0"/>
    <s v="Brazil"/>
    <x v="22"/>
    <n v="0"/>
  </r>
  <r>
    <s v="INCREMENTAL"/>
    <s v="Media"/>
    <m/>
    <m/>
    <m/>
    <m/>
    <x v="0"/>
    <x v="1"/>
    <s v="Brazil"/>
    <x v="22"/>
    <n v="0"/>
  </r>
  <r>
    <s v="INCREMENTAL"/>
    <s v="Media"/>
    <m/>
    <m/>
    <m/>
    <m/>
    <x v="0"/>
    <x v="2"/>
    <s v="Brazil"/>
    <x v="22"/>
    <n v="0"/>
  </r>
  <r>
    <s v="INCREMENTAL"/>
    <s v="Media"/>
    <m/>
    <m/>
    <m/>
    <m/>
    <x v="0"/>
    <x v="3"/>
    <s v="Brazil"/>
    <x v="22"/>
    <n v="0"/>
  </r>
  <r>
    <s v="INCREMENTAL"/>
    <s v="Media"/>
    <m/>
    <m/>
    <m/>
    <m/>
    <x v="1"/>
    <x v="0"/>
    <s v="Brazil"/>
    <x v="22"/>
    <n v="0"/>
  </r>
  <r>
    <s v="INCREMENTAL"/>
    <s v="Media"/>
    <m/>
    <m/>
    <m/>
    <m/>
    <x v="1"/>
    <x v="1"/>
    <s v="Brazil"/>
    <x v="22"/>
    <n v="0"/>
  </r>
  <r>
    <s v="INCREMENTAL"/>
    <s v="Media"/>
    <m/>
    <m/>
    <m/>
    <m/>
    <x v="1"/>
    <x v="2"/>
    <s v="Brazil"/>
    <x v="22"/>
    <n v="0"/>
  </r>
  <r>
    <s v="INCREMENTAL"/>
    <s v="Media"/>
    <m/>
    <m/>
    <m/>
    <m/>
    <x v="1"/>
    <x v="3"/>
    <s v="Brazil"/>
    <x v="22"/>
    <n v="0"/>
  </r>
  <r>
    <s v="INCREMENTAL"/>
    <s v="Media"/>
    <m/>
    <m/>
    <m/>
    <m/>
    <x v="2"/>
    <x v="0"/>
    <s v="Brazil"/>
    <x v="22"/>
    <n v="0"/>
  </r>
  <r>
    <s v="INCREMENTAL"/>
    <s v="Media"/>
    <m/>
    <m/>
    <m/>
    <m/>
    <x v="2"/>
    <x v="1"/>
    <s v="Brazil"/>
    <x v="22"/>
    <n v="0"/>
  </r>
  <r>
    <s v="INCREMENTAL"/>
    <s v="Media"/>
    <m/>
    <m/>
    <m/>
    <m/>
    <x v="2"/>
    <x v="2"/>
    <s v="Brazil"/>
    <x v="22"/>
    <n v="0"/>
  </r>
  <r>
    <s v="INCREMENTAL"/>
    <s v="Media"/>
    <m/>
    <m/>
    <m/>
    <m/>
    <x v="2"/>
    <x v="3"/>
    <s v="Brazil"/>
    <x v="22"/>
    <n v="0"/>
  </r>
  <r>
    <s v="BASE"/>
    <s v="BaseLine"/>
    <m/>
    <m/>
    <m/>
    <m/>
    <x v="3"/>
    <x v="0"/>
    <s v="Brazil"/>
    <x v="22"/>
    <n v="0"/>
  </r>
  <r>
    <s v="BASE"/>
    <s v="BaseLine"/>
    <m/>
    <m/>
    <m/>
    <m/>
    <x v="3"/>
    <x v="1"/>
    <s v="Brazil"/>
    <x v="22"/>
    <n v="0"/>
  </r>
  <r>
    <s v="BASE"/>
    <s v="BaseLine"/>
    <m/>
    <m/>
    <m/>
    <m/>
    <x v="3"/>
    <x v="2"/>
    <s v="Brazil"/>
    <x v="22"/>
    <n v="0"/>
  </r>
  <r>
    <s v="BASE"/>
    <s v="BaseLine"/>
    <m/>
    <m/>
    <m/>
    <m/>
    <x v="3"/>
    <x v="3"/>
    <s v="Brazil"/>
    <x v="22"/>
    <n v="0"/>
  </r>
  <r>
    <s v="BASE"/>
    <s v="BaseLine"/>
    <m/>
    <m/>
    <m/>
    <m/>
    <x v="4"/>
    <x v="0"/>
    <s v="Brazil"/>
    <x v="22"/>
    <n v="0"/>
  </r>
  <r>
    <s v="BASE"/>
    <s v="BaseLine"/>
    <m/>
    <m/>
    <m/>
    <m/>
    <x v="4"/>
    <x v="1"/>
    <s v="Brazil"/>
    <x v="22"/>
    <n v="0"/>
  </r>
  <r>
    <s v="BASE"/>
    <s v="BaseLine"/>
    <m/>
    <m/>
    <m/>
    <m/>
    <x v="4"/>
    <x v="2"/>
    <s v="Brazil"/>
    <x v="22"/>
    <n v="0"/>
  </r>
  <r>
    <s v="BASE"/>
    <s v="BaseLine"/>
    <m/>
    <m/>
    <m/>
    <m/>
    <x v="4"/>
    <x v="3"/>
    <s v="Brazil"/>
    <x v="22"/>
    <n v="0"/>
  </r>
  <r>
    <s v="BASE"/>
    <s v="BaseLine"/>
    <m/>
    <m/>
    <m/>
    <m/>
    <x v="5"/>
    <x v="0"/>
    <s v="Brazil"/>
    <x v="22"/>
    <n v="0"/>
  </r>
  <r>
    <s v="BASE"/>
    <s v="BaseLine"/>
    <m/>
    <m/>
    <m/>
    <m/>
    <x v="5"/>
    <x v="1"/>
    <s v="Brazil"/>
    <x v="22"/>
    <n v="0"/>
  </r>
  <r>
    <s v="BASE"/>
    <s v="BaseLine"/>
    <m/>
    <m/>
    <m/>
    <m/>
    <x v="5"/>
    <x v="2"/>
    <s v="Brazil"/>
    <x v="22"/>
    <n v="0"/>
  </r>
  <r>
    <s v="BASE"/>
    <s v="BaseLine"/>
    <m/>
    <m/>
    <m/>
    <m/>
    <x v="5"/>
    <x v="3"/>
    <s v="Brazil"/>
    <x v="22"/>
    <n v="0"/>
  </r>
  <r>
    <s v="BASE"/>
    <s v="BaseLine"/>
    <m/>
    <m/>
    <m/>
    <m/>
    <x v="6"/>
    <x v="0"/>
    <s v="Brazil"/>
    <x v="22"/>
    <n v="0"/>
  </r>
  <r>
    <s v="BASE"/>
    <s v="BaseLine"/>
    <m/>
    <m/>
    <m/>
    <m/>
    <x v="6"/>
    <x v="1"/>
    <s v="Brazil"/>
    <x v="22"/>
    <n v="0"/>
  </r>
  <r>
    <s v="BASE"/>
    <s v="BaseLine"/>
    <m/>
    <m/>
    <m/>
    <m/>
    <x v="6"/>
    <x v="2"/>
    <s v="Brazil"/>
    <x v="22"/>
    <n v="0"/>
  </r>
  <r>
    <s v="BASE"/>
    <s v="BaseLine"/>
    <m/>
    <m/>
    <m/>
    <m/>
    <x v="6"/>
    <x v="3"/>
    <s v="Brazil"/>
    <x v="22"/>
    <n v="0"/>
  </r>
  <r>
    <s v="BASE"/>
    <s v="BaseLine"/>
    <m/>
    <m/>
    <m/>
    <m/>
    <x v="7"/>
    <x v="0"/>
    <s v="Brazil"/>
    <x v="22"/>
    <n v="0"/>
  </r>
  <r>
    <s v="BASE"/>
    <s v="BaseLine"/>
    <m/>
    <m/>
    <m/>
    <m/>
    <x v="7"/>
    <x v="1"/>
    <s v="Brazil"/>
    <x v="22"/>
    <n v="0"/>
  </r>
  <r>
    <s v="BASE"/>
    <s v="BaseLine"/>
    <m/>
    <m/>
    <m/>
    <m/>
    <x v="7"/>
    <x v="2"/>
    <s v="Brazil"/>
    <x v="22"/>
    <n v="0"/>
  </r>
  <r>
    <s v="BASE"/>
    <s v="BaseLine"/>
    <m/>
    <m/>
    <m/>
    <m/>
    <x v="7"/>
    <x v="3"/>
    <s v="Brazil"/>
    <x v="22"/>
    <n v="0"/>
  </r>
  <r>
    <s v="BASE"/>
    <s v="BaseLine"/>
    <m/>
    <m/>
    <m/>
    <m/>
    <x v="8"/>
    <x v="0"/>
    <s v="Brazil"/>
    <x v="22"/>
    <n v="409.36469969299702"/>
  </r>
  <r>
    <s v="BASE"/>
    <s v="BaseLine"/>
    <m/>
    <m/>
    <m/>
    <m/>
    <x v="8"/>
    <x v="1"/>
    <s v="Brazil"/>
    <x v="22"/>
    <n v="0"/>
  </r>
  <r>
    <s v="BASE"/>
    <s v="BaseLine"/>
    <m/>
    <m/>
    <m/>
    <m/>
    <x v="8"/>
    <x v="2"/>
    <s v="Brazil"/>
    <x v="22"/>
    <n v="0"/>
  </r>
  <r>
    <s v="BASE"/>
    <s v="BaseLine"/>
    <m/>
    <m/>
    <m/>
    <m/>
    <x v="8"/>
    <x v="3"/>
    <s v="Brazil"/>
    <x v="22"/>
    <n v="0"/>
  </r>
  <r>
    <s v="INCREMENTAL"/>
    <s v="Media"/>
    <m/>
    <m/>
    <m/>
    <m/>
    <x v="9"/>
    <x v="0"/>
    <s v="Brazil"/>
    <x v="22"/>
    <n v="0"/>
  </r>
  <r>
    <s v="INCREMENTAL"/>
    <s v="Media"/>
    <m/>
    <m/>
    <m/>
    <m/>
    <x v="9"/>
    <x v="1"/>
    <s v="Brazil"/>
    <x v="22"/>
    <n v="0"/>
  </r>
  <r>
    <s v="INCREMENTAL"/>
    <s v="Media"/>
    <m/>
    <m/>
    <m/>
    <m/>
    <x v="9"/>
    <x v="2"/>
    <s v="Brazil"/>
    <x v="22"/>
    <n v="0"/>
  </r>
  <r>
    <s v="INCREMENTAL"/>
    <s v="Media"/>
    <m/>
    <m/>
    <m/>
    <m/>
    <x v="9"/>
    <x v="3"/>
    <s v="Brazil"/>
    <x v="22"/>
    <n v="0"/>
  </r>
  <r>
    <s v="BASE"/>
    <s v="Price"/>
    <m/>
    <m/>
    <m/>
    <m/>
    <x v="10"/>
    <x v="0"/>
    <s v="Brazil"/>
    <x v="22"/>
    <n v="-971.43026418831096"/>
  </r>
  <r>
    <s v="BASE"/>
    <s v="Price"/>
    <m/>
    <m/>
    <m/>
    <m/>
    <x v="10"/>
    <x v="1"/>
    <s v="Brazil"/>
    <x v="22"/>
    <n v="0"/>
  </r>
  <r>
    <s v="BASE"/>
    <s v="Price"/>
    <m/>
    <m/>
    <m/>
    <m/>
    <x v="10"/>
    <x v="2"/>
    <s v="Brazil"/>
    <x v="22"/>
    <n v="0"/>
  </r>
  <r>
    <s v="BASE"/>
    <s v="Price"/>
    <m/>
    <m/>
    <m/>
    <m/>
    <x v="10"/>
    <x v="3"/>
    <s v="Brazil"/>
    <x v="22"/>
    <n v="0"/>
  </r>
  <r>
    <s v="BASE"/>
    <s v="Price"/>
    <m/>
    <m/>
    <m/>
    <m/>
    <x v="11"/>
    <x v="0"/>
    <s v="Brazil"/>
    <x v="22"/>
    <n v="0"/>
  </r>
  <r>
    <s v="BASE"/>
    <s v="Price"/>
    <m/>
    <m/>
    <m/>
    <m/>
    <x v="11"/>
    <x v="1"/>
    <s v="Brazil"/>
    <x v="22"/>
    <n v="0"/>
  </r>
  <r>
    <s v="BASE"/>
    <s v="Price"/>
    <m/>
    <m/>
    <m/>
    <m/>
    <x v="11"/>
    <x v="2"/>
    <s v="Brazil"/>
    <x v="22"/>
    <n v="0"/>
  </r>
  <r>
    <s v="BASE"/>
    <s v="Price"/>
    <m/>
    <m/>
    <m/>
    <m/>
    <x v="11"/>
    <x v="3"/>
    <s v="Brazil"/>
    <x v="22"/>
    <n v="0"/>
  </r>
  <r>
    <s v="BASE"/>
    <s v="BaseLine"/>
    <m/>
    <m/>
    <m/>
    <m/>
    <x v="12"/>
    <x v="0"/>
    <s v="Brazil"/>
    <x v="22"/>
    <n v="361.34292820658197"/>
  </r>
  <r>
    <s v="BASE"/>
    <s v="BaseLine"/>
    <m/>
    <m/>
    <m/>
    <m/>
    <x v="12"/>
    <x v="1"/>
    <s v="Brazil"/>
    <x v="22"/>
    <n v="651.41379133513999"/>
  </r>
  <r>
    <s v="BASE"/>
    <s v="BaseLine"/>
    <m/>
    <m/>
    <m/>
    <m/>
    <x v="12"/>
    <x v="2"/>
    <s v="Brazil"/>
    <x v="22"/>
    <n v="798.60016745289295"/>
  </r>
  <r>
    <s v="BASE"/>
    <s v="BaseLine"/>
    <m/>
    <m/>
    <m/>
    <m/>
    <x v="12"/>
    <x v="3"/>
    <s v="Brazil"/>
    <x v="22"/>
    <n v="21.1517983968163"/>
  </r>
  <r>
    <s v="INCREMENTAL"/>
    <s v="Media"/>
    <m/>
    <m/>
    <m/>
    <m/>
    <x v="13"/>
    <x v="0"/>
    <s v="Brazil"/>
    <x v="22"/>
    <n v="109.260294340719"/>
  </r>
  <r>
    <s v="INCREMENTAL"/>
    <s v="Media"/>
    <m/>
    <m/>
    <m/>
    <m/>
    <x v="13"/>
    <x v="1"/>
    <s v="Brazil"/>
    <x v="22"/>
    <n v="135.35163147544401"/>
  </r>
  <r>
    <s v="INCREMENTAL"/>
    <s v="Media"/>
    <m/>
    <m/>
    <m/>
    <m/>
    <x v="13"/>
    <x v="2"/>
    <s v="Brazil"/>
    <x v="22"/>
    <n v="120.30557123889101"/>
  </r>
  <r>
    <s v="INCREMENTAL"/>
    <s v="Media"/>
    <m/>
    <m/>
    <m/>
    <m/>
    <x v="13"/>
    <x v="3"/>
    <s v="Brazil"/>
    <x v="22"/>
    <n v="0"/>
  </r>
  <r>
    <s v="INCREMENTAL"/>
    <s v="Media"/>
    <m/>
    <m/>
    <m/>
    <m/>
    <x v="14"/>
    <x v="0"/>
    <s v="Brazil"/>
    <x v="22"/>
    <n v="0"/>
  </r>
  <r>
    <s v="INCREMENTAL"/>
    <s v="Media"/>
    <m/>
    <m/>
    <m/>
    <m/>
    <x v="14"/>
    <x v="1"/>
    <s v="Brazil"/>
    <x v="22"/>
    <n v="0"/>
  </r>
  <r>
    <s v="INCREMENTAL"/>
    <s v="Media"/>
    <m/>
    <m/>
    <m/>
    <m/>
    <x v="14"/>
    <x v="2"/>
    <s v="Brazil"/>
    <x v="22"/>
    <n v="0"/>
  </r>
  <r>
    <s v="INCREMENTAL"/>
    <s v="Media"/>
    <m/>
    <m/>
    <m/>
    <m/>
    <x v="14"/>
    <x v="3"/>
    <s v="Brazil"/>
    <x v="22"/>
    <n v="0"/>
  </r>
  <r>
    <s v="INCREMENTAL"/>
    <s v="Media"/>
    <m/>
    <m/>
    <m/>
    <m/>
    <x v="15"/>
    <x v="0"/>
    <s v="Brazil"/>
    <x v="22"/>
    <n v="13.5278875393889"/>
  </r>
  <r>
    <s v="INCREMENTAL"/>
    <s v="Media"/>
    <m/>
    <m/>
    <m/>
    <m/>
    <x v="15"/>
    <x v="1"/>
    <s v="Brazil"/>
    <x v="22"/>
    <n v="12.5187566343743"/>
  </r>
  <r>
    <s v="INCREMENTAL"/>
    <s v="Media"/>
    <m/>
    <m/>
    <m/>
    <m/>
    <x v="15"/>
    <x v="2"/>
    <s v="Brazil"/>
    <x v="22"/>
    <n v="8.54008508421893"/>
  </r>
  <r>
    <s v="INCREMENTAL"/>
    <s v="Media"/>
    <m/>
    <m/>
    <m/>
    <m/>
    <x v="15"/>
    <x v="3"/>
    <s v="Brazil"/>
    <x v="22"/>
    <n v="0"/>
  </r>
  <r>
    <s v="INCREMENTAL"/>
    <s v="Media"/>
    <m/>
    <m/>
    <m/>
    <m/>
    <x v="16"/>
    <x v="0"/>
    <s v="Brazil"/>
    <x v="22"/>
    <n v="0"/>
  </r>
  <r>
    <s v="INCREMENTAL"/>
    <s v="Media"/>
    <m/>
    <m/>
    <m/>
    <m/>
    <x v="16"/>
    <x v="1"/>
    <s v="Brazil"/>
    <x v="22"/>
    <n v="0"/>
  </r>
  <r>
    <s v="INCREMENTAL"/>
    <s v="Media"/>
    <m/>
    <m/>
    <m/>
    <m/>
    <x v="16"/>
    <x v="2"/>
    <s v="Brazil"/>
    <x v="22"/>
    <n v="0"/>
  </r>
  <r>
    <s v="INCREMENTAL"/>
    <s v="Media"/>
    <m/>
    <m/>
    <m/>
    <m/>
    <x v="16"/>
    <x v="3"/>
    <s v="Brazil"/>
    <x v="22"/>
    <n v="0"/>
  </r>
  <r>
    <s v="INCREMENTAL"/>
    <s v="Media"/>
    <m/>
    <m/>
    <m/>
    <m/>
    <x v="17"/>
    <x v="0"/>
    <s v="Brazil"/>
    <x v="22"/>
    <n v="441.58068311126698"/>
  </r>
  <r>
    <s v="INCREMENTAL"/>
    <s v="Media"/>
    <m/>
    <m/>
    <m/>
    <m/>
    <x v="17"/>
    <x v="1"/>
    <s v="Brazil"/>
    <x v="22"/>
    <n v="270.759816486783"/>
  </r>
  <r>
    <s v="INCREMENTAL"/>
    <s v="Media"/>
    <m/>
    <m/>
    <m/>
    <m/>
    <x v="17"/>
    <x v="2"/>
    <s v="Brazil"/>
    <x v="22"/>
    <n v="271.74958170570602"/>
  </r>
  <r>
    <s v="INCREMENTAL"/>
    <s v="Media"/>
    <m/>
    <m/>
    <m/>
    <m/>
    <x v="17"/>
    <x v="3"/>
    <s v="Brazil"/>
    <x v="22"/>
    <n v="0"/>
  </r>
  <r>
    <s v="INCREMENTAL"/>
    <s v="Media"/>
    <m/>
    <m/>
    <m/>
    <m/>
    <x v="18"/>
    <x v="0"/>
    <s v="Brazil"/>
    <x v="22"/>
    <n v="0"/>
  </r>
  <r>
    <s v="INCREMENTAL"/>
    <s v="Media"/>
    <m/>
    <m/>
    <m/>
    <m/>
    <x v="18"/>
    <x v="1"/>
    <s v="Brazil"/>
    <x v="22"/>
    <n v="0"/>
  </r>
  <r>
    <s v="INCREMENTAL"/>
    <s v="Media"/>
    <m/>
    <m/>
    <m/>
    <m/>
    <x v="18"/>
    <x v="2"/>
    <s v="Brazil"/>
    <x v="22"/>
    <n v="0"/>
  </r>
  <r>
    <s v="INCREMENTAL"/>
    <s v="Media"/>
    <m/>
    <m/>
    <m/>
    <m/>
    <x v="18"/>
    <x v="3"/>
    <s v="Brazil"/>
    <x v="22"/>
    <n v="0"/>
  </r>
  <r>
    <s v="INCREMENTAL"/>
    <s v="Media"/>
    <m/>
    <m/>
    <m/>
    <m/>
    <x v="19"/>
    <x v="0"/>
    <s v="Brazil"/>
    <x v="22"/>
    <n v="5.0174907521714998"/>
  </r>
  <r>
    <s v="INCREMENTAL"/>
    <s v="Media"/>
    <m/>
    <m/>
    <m/>
    <m/>
    <x v="19"/>
    <x v="1"/>
    <s v="Brazil"/>
    <x v="22"/>
    <n v="5.7055086863997104"/>
  </r>
  <r>
    <s v="INCREMENTAL"/>
    <s v="Media"/>
    <m/>
    <m/>
    <m/>
    <m/>
    <x v="19"/>
    <x v="2"/>
    <s v="Brazil"/>
    <x v="22"/>
    <n v="5.3801949188764802"/>
  </r>
  <r>
    <s v="INCREMENTAL"/>
    <s v="Media"/>
    <m/>
    <m/>
    <m/>
    <m/>
    <x v="19"/>
    <x v="3"/>
    <s v="Brazil"/>
    <x v="22"/>
    <n v="0"/>
  </r>
  <r>
    <s v="INCREMENTAL"/>
    <s v="Media"/>
    <m/>
    <m/>
    <m/>
    <m/>
    <x v="20"/>
    <x v="0"/>
    <s v="Brazil"/>
    <x v="22"/>
    <n v="0"/>
  </r>
  <r>
    <s v="INCREMENTAL"/>
    <s v="Media"/>
    <m/>
    <m/>
    <m/>
    <m/>
    <x v="20"/>
    <x v="1"/>
    <s v="Brazil"/>
    <x v="22"/>
    <n v="0"/>
  </r>
  <r>
    <s v="INCREMENTAL"/>
    <s v="Media"/>
    <m/>
    <m/>
    <m/>
    <m/>
    <x v="20"/>
    <x v="2"/>
    <s v="Brazil"/>
    <x v="22"/>
    <n v="0"/>
  </r>
  <r>
    <s v="INCREMENTAL"/>
    <s v="Media"/>
    <m/>
    <m/>
    <m/>
    <m/>
    <x v="20"/>
    <x v="3"/>
    <s v="Brazil"/>
    <x v="22"/>
    <n v="0"/>
  </r>
  <r>
    <s v="INCREMENTAL"/>
    <s v="Media"/>
    <m/>
    <m/>
    <m/>
    <m/>
    <x v="21"/>
    <x v="0"/>
    <s v="Brazil"/>
    <x v="22"/>
    <n v="21.058548979746"/>
  </r>
  <r>
    <s v="INCREMENTAL"/>
    <s v="Media"/>
    <m/>
    <m/>
    <m/>
    <m/>
    <x v="21"/>
    <x v="1"/>
    <s v="Brazil"/>
    <x v="22"/>
    <n v="20.566923708780301"/>
  </r>
  <r>
    <s v="INCREMENTAL"/>
    <s v="Media"/>
    <m/>
    <m/>
    <m/>
    <m/>
    <x v="21"/>
    <x v="2"/>
    <s v="Brazil"/>
    <x v="22"/>
    <n v="19.5100263353517"/>
  </r>
  <r>
    <s v="INCREMENTAL"/>
    <s v="Media"/>
    <m/>
    <m/>
    <m/>
    <m/>
    <x v="21"/>
    <x v="3"/>
    <s v="Brazil"/>
    <x v="22"/>
    <n v="0"/>
  </r>
  <r>
    <s v="INCREMENTAL"/>
    <s v="Media"/>
    <m/>
    <m/>
    <m/>
    <m/>
    <x v="22"/>
    <x v="0"/>
    <s v="Brazil"/>
    <x v="22"/>
    <n v="0"/>
  </r>
  <r>
    <s v="INCREMENTAL"/>
    <s v="Media"/>
    <m/>
    <m/>
    <m/>
    <m/>
    <x v="22"/>
    <x v="1"/>
    <s v="Brazil"/>
    <x v="22"/>
    <n v="0"/>
  </r>
  <r>
    <s v="INCREMENTAL"/>
    <s v="Media"/>
    <m/>
    <m/>
    <m/>
    <m/>
    <x v="22"/>
    <x v="2"/>
    <s v="Brazil"/>
    <x v="22"/>
    <n v="0"/>
  </r>
  <r>
    <s v="INCREMENTAL"/>
    <s v="Media"/>
    <m/>
    <m/>
    <m/>
    <m/>
    <x v="22"/>
    <x v="3"/>
    <s v="Brazil"/>
    <x v="22"/>
    <n v="0"/>
  </r>
  <r>
    <s v="INCREMENTAL"/>
    <s v="Media"/>
    <m/>
    <m/>
    <m/>
    <m/>
    <x v="23"/>
    <x v="0"/>
    <s v="Brazil"/>
    <x v="22"/>
    <n v="0"/>
  </r>
  <r>
    <s v="INCREMENTAL"/>
    <s v="Media"/>
    <m/>
    <m/>
    <m/>
    <m/>
    <x v="23"/>
    <x v="1"/>
    <s v="Brazil"/>
    <x v="22"/>
    <n v="0"/>
  </r>
  <r>
    <s v="INCREMENTAL"/>
    <s v="Media"/>
    <m/>
    <m/>
    <m/>
    <m/>
    <x v="23"/>
    <x v="2"/>
    <s v="Brazil"/>
    <x v="22"/>
    <n v="0"/>
  </r>
  <r>
    <s v="INCREMENTAL"/>
    <s v="Media"/>
    <m/>
    <m/>
    <m/>
    <m/>
    <x v="23"/>
    <x v="3"/>
    <s v="Brazil"/>
    <x v="22"/>
    <n v="0"/>
  </r>
  <r>
    <s v="INCREMENTAL"/>
    <s v="Media"/>
    <m/>
    <m/>
    <m/>
    <m/>
    <x v="24"/>
    <x v="0"/>
    <s v="Brazil"/>
    <x v="22"/>
    <n v="0"/>
  </r>
  <r>
    <s v="INCREMENTAL"/>
    <s v="Media"/>
    <m/>
    <m/>
    <m/>
    <m/>
    <x v="24"/>
    <x v="1"/>
    <s v="Brazil"/>
    <x v="22"/>
    <n v="0"/>
  </r>
  <r>
    <s v="INCREMENTAL"/>
    <s v="Media"/>
    <m/>
    <m/>
    <m/>
    <m/>
    <x v="24"/>
    <x v="2"/>
    <s v="Brazil"/>
    <x v="22"/>
    <n v="0"/>
  </r>
  <r>
    <s v="INCREMENTAL"/>
    <s v="Media"/>
    <m/>
    <m/>
    <m/>
    <m/>
    <x v="24"/>
    <x v="3"/>
    <s v="Brazil"/>
    <x v="22"/>
    <n v="0"/>
  </r>
  <r>
    <s v="BASE"/>
    <s v="BaseLine"/>
    <m/>
    <m/>
    <m/>
    <m/>
    <x v="25"/>
    <x v="0"/>
    <s v="Brazil"/>
    <x v="22"/>
    <n v="0"/>
  </r>
  <r>
    <s v="BASE"/>
    <s v="BaseLine"/>
    <m/>
    <m/>
    <m/>
    <m/>
    <x v="25"/>
    <x v="1"/>
    <s v="Brazil"/>
    <x v="22"/>
    <n v="320.15014262816402"/>
  </r>
  <r>
    <s v="BASE"/>
    <s v="BaseLine"/>
    <m/>
    <m/>
    <m/>
    <m/>
    <x v="25"/>
    <x v="2"/>
    <s v="Brazil"/>
    <x v="22"/>
    <n v="0"/>
  </r>
  <r>
    <s v="BASE"/>
    <s v="BaseLine"/>
    <m/>
    <m/>
    <m/>
    <m/>
    <x v="25"/>
    <x v="3"/>
    <s v="Brazil"/>
    <x v="22"/>
    <n v="0"/>
  </r>
  <r>
    <s v="BASE"/>
    <s v="BaseLine"/>
    <m/>
    <m/>
    <m/>
    <m/>
    <x v="26"/>
    <x v="0"/>
    <s v="Brazil"/>
    <x v="22"/>
    <n v="0"/>
  </r>
  <r>
    <s v="BASE"/>
    <s v="BaseLine"/>
    <m/>
    <m/>
    <m/>
    <m/>
    <x v="26"/>
    <x v="1"/>
    <s v="Brazil"/>
    <x v="22"/>
    <n v="0"/>
  </r>
  <r>
    <s v="BASE"/>
    <s v="BaseLine"/>
    <m/>
    <m/>
    <m/>
    <m/>
    <x v="26"/>
    <x v="2"/>
    <s v="Brazil"/>
    <x v="22"/>
    <n v="0"/>
  </r>
  <r>
    <s v="BASE"/>
    <s v="BaseLine"/>
    <m/>
    <m/>
    <m/>
    <m/>
    <x v="26"/>
    <x v="3"/>
    <s v="Brazil"/>
    <x v="22"/>
    <n v="0"/>
  </r>
  <r>
    <s v="INCREMENTAL"/>
    <s v="Media"/>
    <m/>
    <m/>
    <m/>
    <m/>
    <x v="27"/>
    <x v="0"/>
    <s v="Brazil"/>
    <x v="22"/>
    <n v="0"/>
  </r>
  <r>
    <s v="INCREMENTAL"/>
    <s v="Media"/>
    <m/>
    <m/>
    <m/>
    <m/>
    <x v="27"/>
    <x v="1"/>
    <s v="Brazil"/>
    <x v="22"/>
    <n v="0"/>
  </r>
  <r>
    <s v="INCREMENTAL"/>
    <s v="Media"/>
    <m/>
    <m/>
    <m/>
    <m/>
    <x v="27"/>
    <x v="2"/>
    <s v="Brazil"/>
    <x v="22"/>
    <n v="0"/>
  </r>
  <r>
    <s v="INCREMENTAL"/>
    <s v="Media"/>
    <m/>
    <m/>
    <m/>
    <m/>
    <x v="27"/>
    <x v="3"/>
    <s v="Brazil"/>
    <x v="22"/>
    <n v="0"/>
  </r>
  <r>
    <s v="INCREMENTAL"/>
    <s v="Media"/>
    <m/>
    <m/>
    <m/>
    <m/>
    <x v="28"/>
    <x v="0"/>
    <s v="Brazil"/>
    <x v="22"/>
    <n v="0"/>
  </r>
  <r>
    <s v="INCREMENTAL"/>
    <s v="Media"/>
    <m/>
    <m/>
    <m/>
    <m/>
    <x v="28"/>
    <x v="1"/>
    <s v="Brazil"/>
    <x v="22"/>
    <n v="0"/>
  </r>
  <r>
    <s v="INCREMENTAL"/>
    <s v="Media"/>
    <m/>
    <m/>
    <m/>
    <m/>
    <x v="28"/>
    <x v="2"/>
    <s v="Brazil"/>
    <x v="22"/>
    <n v="0"/>
  </r>
  <r>
    <s v="INCREMENTAL"/>
    <s v="Media"/>
    <m/>
    <m/>
    <m/>
    <m/>
    <x v="28"/>
    <x v="3"/>
    <s v="Brazil"/>
    <x v="22"/>
    <n v="0"/>
  </r>
  <r>
    <s v="BASE"/>
    <s v="BaseLine"/>
    <m/>
    <m/>
    <m/>
    <m/>
    <x v="29"/>
    <x v="0"/>
    <s v="Brazil"/>
    <x v="22"/>
    <n v="0"/>
  </r>
  <r>
    <s v="BASE"/>
    <s v="BaseLine"/>
    <m/>
    <m/>
    <m/>
    <m/>
    <x v="29"/>
    <x v="1"/>
    <s v="Brazil"/>
    <x v="22"/>
    <n v="459.24943327151101"/>
  </r>
  <r>
    <s v="BASE"/>
    <s v="BaseLine"/>
    <m/>
    <m/>
    <m/>
    <m/>
    <x v="29"/>
    <x v="2"/>
    <s v="Brazil"/>
    <x v="22"/>
    <n v="0"/>
  </r>
  <r>
    <s v="BASE"/>
    <s v="BaseLine"/>
    <m/>
    <m/>
    <m/>
    <m/>
    <x v="29"/>
    <x v="3"/>
    <s v="Brazil"/>
    <x v="22"/>
    <n v="0"/>
  </r>
  <r>
    <s v="BASE"/>
    <s v="BaseLine"/>
    <m/>
    <m/>
    <m/>
    <m/>
    <x v="30"/>
    <x v="0"/>
    <s v="Brazil"/>
    <x v="22"/>
    <n v="0"/>
  </r>
  <r>
    <s v="BASE"/>
    <s v="BaseLine"/>
    <m/>
    <m/>
    <m/>
    <m/>
    <x v="30"/>
    <x v="1"/>
    <s v="Brazil"/>
    <x v="22"/>
    <n v="766.47153797293697"/>
  </r>
  <r>
    <s v="BASE"/>
    <s v="BaseLine"/>
    <m/>
    <m/>
    <m/>
    <m/>
    <x v="30"/>
    <x v="2"/>
    <s v="Brazil"/>
    <x v="22"/>
    <n v="0"/>
  </r>
  <r>
    <s v="BASE"/>
    <s v="BaseLine"/>
    <m/>
    <m/>
    <m/>
    <m/>
    <x v="30"/>
    <x v="3"/>
    <s v="Brazil"/>
    <x v="22"/>
    <n v="0"/>
  </r>
  <r>
    <s v="INCREMENTAL"/>
    <s v="Media"/>
    <m/>
    <m/>
    <m/>
    <m/>
    <x v="31"/>
    <x v="0"/>
    <s v="Brazil"/>
    <x v="22"/>
    <n v="0"/>
  </r>
  <r>
    <s v="INCREMENTAL"/>
    <s v="Media"/>
    <m/>
    <m/>
    <m/>
    <m/>
    <x v="31"/>
    <x v="1"/>
    <s v="Brazil"/>
    <x v="22"/>
    <n v="0"/>
  </r>
  <r>
    <s v="INCREMENTAL"/>
    <s v="Media"/>
    <m/>
    <m/>
    <m/>
    <m/>
    <x v="31"/>
    <x v="2"/>
    <s v="Brazil"/>
    <x v="22"/>
    <n v="0"/>
  </r>
  <r>
    <s v="INCREMENTAL"/>
    <s v="Media"/>
    <m/>
    <m/>
    <m/>
    <m/>
    <x v="31"/>
    <x v="3"/>
    <s v="Brazil"/>
    <x v="22"/>
    <n v="0"/>
  </r>
  <r>
    <m/>
    <m/>
    <m/>
    <m/>
    <m/>
    <m/>
    <x v="32"/>
    <x v="0"/>
    <s v="Brazil"/>
    <x v="22"/>
    <n v="1288.8368238743701"/>
  </r>
  <r>
    <m/>
    <m/>
    <m/>
    <m/>
    <m/>
    <m/>
    <x v="32"/>
    <x v="1"/>
    <s v="Brazil"/>
    <x v="22"/>
    <n v="943.82215052234096"/>
  </r>
  <r>
    <m/>
    <m/>
    <m/>
    <m/>
    <m/>
    <m/>
    <x v="32"/>
    <x v="2"/>
    <s v="Brazil"/>
    <x v="22"/>
    <n v="1761.1350863528301"/>
  </r>
  <r>
    <m/>
    <m/>
    <m/>
    <m/>
    <m/>
    <m/>
    <x v="32"/>
    <x v="3"/>
    <s v="Brazil"/>
    <x v="22"/>
    <n v="932.29799996955103"/>
  </r>
  <r>
    <s v="BASE"/>
    <s v="BaseLine"/>
    <m/>
    <m/>
    <m/>
    <m/>
    <x v="33"/>
    <x v="0"/>
    <s v="Brazil"/>
    <x v="22"/>
    <n v="-309.74018179000501"/>
  </r>
  <r>
    <s v="BASE"/>
    <s v="BaseLine"/>
    <m/>
    <m/>
    <m/>
    <m/>
    <x v="33"/>
    <x v="1"/>
    <s v="Brazil"/>
    <x v="22"/>
    <n v="-843.15252252301696"/>
  </r>
  <r>
    <s v="BASE"/>
    <s v="BaseLine"/>
    <m/>
    <m/>
    <m/>
    <m/>
    <x v="33"/>
    <x v="2"/>
    <s v="Brazil"/>
    <x v="22"/>
    <n v="-420.93691706596701"/>
  </r>
  <r>
    <s v="BASE"/>
    <s v="BaseLine"/>
    <m/>
    <m/>
    <m/>
    <m/>
    <x v="33"/>
    <x v="3"/>
    <s v="Brazil"/>
    <x v="22"/>
    <n v="-262.91214995281598"/>
  </r>
  <r>
    <s v="BASE"/>
    <s v="BaseLine"/>
    <m/>
    <m/>
    <m/>
    <m/>
    <x v="34"/>
    <x v="0"/>
    <s v="Brazil"/>
    <x v="22"/>
    <n v="0"/>
  </r>
  <r>
    <s v="BASE"/>
    <s v="BaseLine"/>
    <m/>
    <m/>
    <m/>
    <m/>
    <x v="34"/>
    <x v="1"/>
    <s v="Brazil"/>
    <x v="22"/>
    <n v="0"/>
  </r>
  <r>
    <s v="BASE"/>
    <s v="BaseLine"/>
    <m/>
    <m/>
    <m/>
    <m/>
    <x v="34"/>
    <x v="2"/>
    <s v="Brazil"/>
    <x v="22"/>
    <n v="0"/>
  </r>
  <r>
    <s v="BASE"/>
    <s v="BaseLine"/>
    <m/>
    <m/>
    <m/>
    <m/>
    <x v="34"/>
    <x v="3"/>
    <s v="Brazil"/>
    <x v="22"/>
    <n v="0"/>
  </r>
  <r>
    <s v="BASE"/>
    <s v="BaseLine"/>
    <s v="NY"/>
    <m/>
    <m/>
    <m/>
    <x v="35"/>
    <x v="0"/>
    <s v="Brazil"/>
    <x v="22"/>
    <n v="0"/>
  </r>
  <r>
    <s v="BASE"/>
    <s v="BaseLine"/>
    <s v="NY"/>
    <m/>
    <m/>
    <m/>
    <x v="35"/>
    <x v="1"/>
    <s v="Brazil"/>
    <x v="22"/>
    <n v="0"/>
  </r>
  <r>
    <s v="BASE"/>
    <s v="BaseLine"/>
    <s v="NY"/>
    <m/>
    <m/>
    <m/>
    <x v="35"/>
    <x v="2"/>
    <s v="Brazil"/>
    <x v="22"/>
    <n v="0"/>
  </r>
  <r>
    <s v="BASE"/>
    <s v="BaseLine"/>
    <s v="NY"/>
    <m/>
    <m/>
    <m/>
    <x v="35"/>
    <x v="3"/>
    <s v="Brazil"/>
    <x v="22"/>
    <n v="0"/>
  </r>
  <r>
    <s v="BASE"/>
    <s v="BaseLine"/>
    <s v="PL_Dummy"/>
    <m/>
    <m/>
    <m/>
    <x v="36"/>
    <x v="0"/>
    <s v="Brazil"/>
    <x v="22"/>
    <n v="0"/>
  </r>
  <r>
    <s v="BASE"/>
    <s v="BaseLine"/>
    <s v="PL_Dummy"/>
    <m/>
    <m/>
    <m/>
    <x v="36"/>
    <x v="1"/>
    <s v="Brazil"/>
    <x v="22"/>
    <n v="0"/>
  </r>
  <r>
    <s v="BASE"/>
    <s v="BaseLine"/>
    <s v="PL_Dummy"/>
    <m/>
    <m/>
    <m/>
    <x v="36"/>
    <x v="2"/>
    <s v="Brazil"/>
    <x v="22"/>
    <n v="0"/>
  </r>
  <r>
    <s v="BASE"/>
    <s v="BaseLine"/>
    <s v="PL_Dummy"/>
    <m/>
    <m/>
    <m/>
    <x v="36"/>
    <x v="3"/>
    <s v="Brazil"/>
    <x v="22"/>
    <n v="0"/>
  </r>
  <r>
    <s v="BASE"/>
    <s v="BaseLine"/>
    <s v="PL_Dummy"/>
    <m/>
    <m/>
    <m/>
    <x v="37"/>
    <x v="0"/>
    <s v="Brazil"/>
    <x v="22"/>
    <n v="0"/>
  </r>
  <r>
    <s v="BASE"/>
    <s v="BaseLine"/>
    <s v="PL_Dummy"/>
    <m/>
    <m/>
    <m/>
    <x v="37"/>
    <x v="1"/>
    <s v="Brazil"/>
    <x v="22"/>
    <n v="0"/>
  </r>
  <r>
    <s v="BASE"/>
    <s v="BaseLine"/>
    <s v="PL_Dummy"/>
    <m/>
    <m/>
    <m/>
    <x v="37"/>
    <x v="2"/>
    <s v="Brazil"/>
    <x v="22"/>
    <n v="0"/>
  </r>
  <r>
    <s v="BASE"/>
    <s v="BaseLine"/>
    <s v="PL_Dummy"/>
    <m/>
    <m/>
    <m/>
    <x v="37"/>
    <x v="3"/>
    <s v="Brazil"/>
    <x v="22"/>
    <n v="0"/>
  </r>
  <r>
    <s v="BASE"/>
    <s v="BaseLine"/>
    <m/>
    <m/>
    <m/>
    <m/>
    <x v="38"/>
    <x v="0"/>
    <s v="Brazil"/>
    <x v="22"/>
    <n v="0"/>
  </r>
  <r>
    <s v="BASE"/>
    <s v="BaseLine"/>
    <m/>
    <m/>
    <m/>
    <m/>
    <x v="38"/>
    <x v="1"/>
    <s v="Brazil"/>
    <x v="22"/>
    <n v="0"/>
  </r>
  <r>
    <s v="BASE"/>
    <s v="BaseLine"/>
    <m/>
    <m/>
    <m/>
    <m/>
    <x v="38"/>
    <x v="2"/>
    <s v="Brazil"/>
    <x v="22"/>
    <n v="0"/>
  </r>
  <r>
    <s v="BASE"/>
    <s v="BaseLine"/>
    <m/>
    <m/>
    <m/>
    <m/>
    <x v="38"/>
    <x v="3"/>
    <s v="Brazil"/>
    <x v="22"/>
    <n v="0"/>
  </r>
  <r>
    <s v="BASE"/>
    <s v="BaseLine"/>
    <m/>
    <m/>
    <m/>
    <m/>
    <x v="39"/>
    <x v="0"/>
    <s v="Brazil"/>
    <x v="22"/>
    <n v="0"/>
  </r>
  <r>
    <s v="BASE"/>
    <s v="BaseLine"/>
    <m/>
    <m/>
    <m/>
    <m/>
    <x v="39"/>
    <x v="1"/>
    <s v="Brazil"/>
    <x v="22"/>
    <n v="0"/>
  </r>
  <r>
    <s v="BASE"/>
    <s v="BaseLine"/>
    <m/>
    <m/>
    <m/>
    <m/>
    <x v="39"/>
    <x v="2"/>
    <s v="Brazil"/>
    <x v="22"/>
    <n v="0"/>
  </r>
  <r>
    <s v="BASE"/>
    <s v="BaseLine"/>
    <m/>
    <m/>
    <m/>
    <m/>
    <x v="39"/>
    <x v="3"/>
    <s v="Brazil"/>
    <x v="22"/>
    <n v="0"/>
  </r>
  <r>
    <s v="BASE"/>
    <s v="BaseLine"/>
    <s v="PL_Dummy"/>
    <m/>
    <m/>
    <m/>
    <x v="40"/>
    <x v="0"/>
    <s v="Brazil"/>
    <x v="22"/>
    <n v="0"/>
  </r>
  <r>
    <s v="BASE"/>
    <s v="BaseLine"/>
    <s v="PL_Dummy"/>
    <m/>
    <m/>
    <m/>
    <x v="40"/>
    <x v="1"/>
    <s v="Brazil"/>
    <x v="22"/>
    <n v="0"/>
  </r>
  <r>
    <s v="BASE"/>
    <s v="BaseLine"/>
    <s v="PL_Dummy"/>
    <m/>
    <m/>
    <m/>
    <x v="40"/>
    <x v="2"/>
    <s v="Brazil"/>
    <x v="22"/>
    <n v="1698.59022544095"/>
  </r>
  <r>
    <s v="BASE"/>
    <s v="BaseLine"/>
    <s v="PL_Dummy"/>
    <m/>
    <m/>
    <m/>
    <x v="40"/>
    <x v="3"/>
    <s v="Brazil"/>
    <x v="22"/>
    <n v="0"/>
  </r>
  <r>
    <s v="BASE"/>
    <s v="BaseLine"/>
    <m/>
    <m/>
    <m/>
    <m/>
    <x v="41"/>
    <x v="0"/>
    <s v="Brazil"/>
    <x v="22"/>
    <n v="0"/>
  </r>
  <r>
    <s v="BASE"/>
    <s v="BaseLine"/>
    <m/>
    <m/>
    <m/>
    <m/>
    <x v="41"/>
    <x v="1"/>
    <s v="Brazil"/>
    <x v="22"/>
    <n v="0"/>
  </r>
  <r>
    <s v="BASE"/>
    <s v="BaseLine"/>
    <m/>
    <m/>
    <m/>
    <m/>
    <x v="41"/>
    <x v="2"/>
    <s v="Brazil"/>
    <x v="22"/>
    <n v="2830.8906052643401"/>
  </r>
  <r>
    <s v="BASE"/>
    <s v="BaseLine"/>
    <m/>
    <m/>
    <m/>
    <m/>
    <x v="41"/>
    <x v="3"/>
    <s v="Brazil"/>
    <x v="22"/>
    <n v="0"/>
  </r>
  <r>
    <s v="BASE"/>
    <s v="BaseLine"/>
    <m/>
    <m/>
    <m/>
    <m/>
    <x v="42"/>
    <x v="0"/>
    <s v="Brazil"/>
    <x v="22"/>
    <n v="0"/>
  </r>
  <r>
    <s v="BASE"/>
    <s v="BaseLine"/>
    <m/>
    <m/>
    <m/>
    <m/>
    <x v="42"/>
    <x v="1"/>
    <s v="Brazil"/>
    <x v="22"/>
    <n v="0"/>
  </r>
  <r>
    <s v="BASE"/>
    <s v="BaseLine"/>
    <m/>
    <m/>
    <m/>
    <m/>
    <x v="42"/>
    <x v="2"/>
    <s v="Brazil"/>
    <x v="22"/>
    <n v="2290.6979398439398"/>
  </r>
  <r>
    <s v="BASE"/>
    <s v="BaseLine"/>
    <m/>
    <m/>
    <m/>
    <m/>
    <x v="42"/>
    <x v="3"/>
    <s v="Brazil"/>
    <x v="22"/>
    <n v="0"/>
  </r>
  <r>
    <s v="BASE"/>
    <s v="BaseLine"/>
    <m/>
    <m/>
    <m/>
    <m/>
    <x v="43"/>
    <x v="0"/>
    <s v="Brazil"/>
    <x v="22"/>
    <n v="0"/>
  </r>
  <r>
    <s v="BASE"/>
    <s v="BaseLine"/>
    <m/>
    <m/>
    <m/>
    <m/>
    <x v="43"/>
    <x v="1"/>
    <s v="Brazil"/>
    <x v="22"/>
    <n v="0"/>
  </r>
  <r>
    <s v="BASE"/>
    <s v="BaseLine"/>
    <m/>
    <m/>
    <m/>
    <m/>
    <x v="43"/>
    <x v="2"/>
    <s v="Brazil"/>
    <x v="22"/>
    <n v="0"/>
  </r>
  <r>
    <s v="BASE"/>
    <s v="BaseLine"/>
    <m/>
    <m/>
    <m/>
    <m/>
    <x v="43"/>
    <x v="3"/>
    <s v="Brazil"/>
    <x v="22"/>
    <n v="0"/>
  </r>
  <r>
    <s v="INCREMENTAL"/>
    <s v="Media"/>
    <m/>
    <m/>
    <m/>
    <m/>
    <x v="44"/>
    <x v="0"/>
    <s v="Brazil"/>
    <x v="22"/>
    <n v="0"/>
  </r>
  <r>
    <s v="INCREMENTAL"/>
    <s v="Media"/>
    <m/>
    <m/>
    <m/>
    <m/>
    <x v="44"/>
    <x v="1"/>
    <s v="Brazil"/>
    <x v="22"/>
    <n v="0"/>
  </r>
  <r>
    <s v="INCREMENTAL"/>
    <s v="Media"/>
    <m/>
    <m/>
    <m/>
    <m/>
    <x v="44"/>
    <x v="2"/>
    <s v="Brazil"/>
    <x v="22"/>
    <n v="0"/>
  </r>
  <r>
    <s v="INCREMENTAL"/>
    <s v="Media"/>
    <m/>
    <m/>
    <m/>
    <m/>
    <x v="44"/>
    <x v="3"/>
    <s v="Brazil"/>
    <x v="22"/>
    <n v="0"/>
  </r>
  <r>
    <s v="INCREMENTAL"/>
    <s v="Media"/>
    <m/>
    <m/>
    <m/>
    <m/>
    <x v="45"/>
    <x v="0"/>
    <s v="Brazil"/>
    <x v="22"/>
    <n v="0"/>
  </r>
  <r>
    <s v="INCREMENTAL"/>
    <s v="Media"/>
    <m/>
    <m/>
    <m/>
    <m/>
    <x v="45"/>
    <x v="1"/>
    <s v="Brazil"/>
    <x v="22"/>
    <n v="0"/>
  </r>
  <r>
    <s v="INCREMENTAL"/>
    <s v="Media"/>
    <m/>
    <m/>
    <m/>
    <m/>
    <x v="45"/>
    <x v="2"/>
    <s v="Brazil"/>
    <x v="22"/>
    <n v="0"/>
  </r>
  <r>
    <s v="INCREMENTAL"/>
    <s v="Media"/>
    <m/>
    <m/>
    <m/>
    <m/>
    <x v="45"/>
    <x v="3"/>
    <s v="Brazil"/>
    <x v="22"/>
    <n v="0"/>
  </r>
  <r>
    <s v="BASE"/>
    <s v="BaseLine"/>
    <m/>
    <m/>
    <m/>
    <m/>
    <x v="46"/>
    <x v="0"/>
    <s v="Brazil"/>
    <x v="22"/>
    <n v="0"/>
  </r>
  <r>
    <s v="BASE"/>
    <s v="BaseLine"/>
    <m/>
    <m/>
    <m/>
    <m/>
    <x v="46"/>
    <x v="1"/>
    <s v="Brazil"/>
    <x v="22"/>
    <n v="0"/>
  </r>
  <r>
    <s v="BASE"/>
    <s v="BaseLine"/>
    <m/>
    <m/>
    <m/>
    <m/>
    <x v="46"/>
    <x v="2"/>
    <s v="Brazil"/>
    <x v="22"/>
    <n v="0"/>
  </r>
  <r>
    <s v="BASE"/>
    <s v="BaseLine"/>
    <m/>
    <m/>
    <m/>
    <m/>
    <x v="46"/>
    <x v="3"/>
    <s v="Brazil"/>
    <x v="22"/>
    <n v="0"/>
  </r>
  <r>
    <s v="INCREMENTAL"/>
    <s v="Media"/>
    <m/>
    <m/>
    <m/>
    <m/>
    <x v="47"/>
    <x v="0"/>
    <s v="Brazil"/>
    <x v="22"/>
    <n v="0"/>
  </r>
  <r>
    <s v="INCREMENTAL"/>
    <s v="Media"/>
    <m/>
    <m/>
    <m/>
    <m/>
    <x v="47"/>
    <x v="1"/>
    <s v="Brazil"/>
    <x v="22"/>
    <n v="0"/>
  </r>
  <r>
    <s v="INCREMENTAL"/>
    <s v="Media"/>
    <m/>
    <m/>
    <m/>
    <m/>
    <x v="47"/>
    <x v="2"/>
    <s v="Brazil"/>
    <x v="22"/>
    <n v="0"/>
  </r>
  <r>
    <s v="INCREMENTAL"/>
    <s v="Media"/>
    <m/>
    <m/>
    <m/>
    <m/>
    <x v="47"/>
    <x v="3"/>
    <s v="Brazil"/>
    <x v="22"/>
    <n v="0"/>
  </r>
  <r>
    <s v="INCREMENTAL"/>
    <s v="Media"/>
    <m/>
    <m/>
    <m/>
    <m/>
    <x v="48"/>
    <x v="0"/>
    <s v="Brazil"/>
    <x v="22"/>
    <n v="0"/>
  </r>
  <r>
    <s v="INCREMENTAL"/>
    <s v="Media"/>
    <m/>
    <m/>
    <m/>
    <m/>
    <x v="48"/>
    <x v="1"/>
    <s v="Brazil"/>
    <x v="22"/>
    <n v="0"/>
  </r>
  <r>
    <s v="INCREMENTAL"/>
    <s v="Media"/>
    <m/>
    <m/>
    <m/>
    <m/>
    <x v="48"/>
    <x v="2"/>
    <s v="Brazil"/>
    <x v="22"/>
    <n v="0"/>
  </r>
  <r>
    <s v="INCREMENTAL"/>
    <s v="Media"/>
    <m/>
    <m/>
    <m/>
    <m/>
    <x v="48"/>
    <x v="3"/>
    <s v="Brazil"/>
    <x v="22"/>
    <n v="0"/>
  </r>
  <r>
    <s v="INCREMENTAL"/>
    <s v="Media"/>
    <m/>
    <m/>
    <m/>
    <m/>
    <x v="49"/>
    <x v="0"/>
    <s v="Brazil"/>
    <x v="22"/>
    <n v="0"/>
  </r>
  <r>
    <s v="INCREMENTAL"/>
    <s v="Media"/>
    <m/>
    <m/>
    <m/>
    <m/>
    <x v="49"/>
    <x v="1"/>
    <s v="Brazil"/>
    <x v="22"/>
    <n v="0"/>
  </r>
  <r>
    <s v="INCREMENTAL"/>
    <s v="Media"/>
    <m/>
    <m/>
    <m/>
    <m/>
    <x v="49"/>
    <x v="2"/>
    <s v="Brazil"/>
    <x v="22"/>
    <n v="0"/>
  </r>
  <r>
    <s v="INCREMENTAL"/>
    <s v="Media"/>
    <m/>
    <m/>
    <m/>
    <m/>
    <x v="49"/>
    <x v="3"/>
    <s v="Brazil"/>
    <x v="22"/>
    <n v="0"/>
  </r>
  <r>
    <s v="BASE"/>
    <s v="BaseLine"/>
    <m/>
    <m/>
    <m/>
    <m/>
    <x v="50"/>
    <x v="0"/>
    <s v="Brazil"/>
    <x v="22"/>
    <n v="0"/>
  </r>
  <r>
    <s v="BASE"/>
    <s v="BaseLine"/>
    <m/>
    <m/>
    <m/>
    <m/>
    <x v="50"/>
    <x v="1"/>
    <s v="Brazil"/>
    <x v="22"/>
    <n v="0"/>
  </r>
  <r>
    <s v="BASE"/>
    <s v="BaseLine"/>
    <m/>
    <m/>
    <m/>
    <m/>
    <x v="50"/>
    <x v="2"/>
    <s v="Brazil"/>
    <x v="22"/>
    <n v="0"/>
  </r>
  <r>
    <s v="BASE"/>
    <s v="BaseLine"/>
    <m/>
    <m/>
    <m/>
    <m/>
    <x v="50"/>
    <x v="3"/>
    <s v="Brazil"/>
    <x v="22"/>
    <n v="0"/>
  </r>
  <r>
    <s v="BASE"/>
    <s v="BaseLine"/>
    <m/>
    <m/>
    <m/>
    <m/>
    <x v="51"/>
    <x v="0"/>
    <s v="Brazil"/>
    <x v="22"/>
    <n v="0"/>
  </r>
  <r>
    <s v="BASE"/>
    <s v="BaseLine"/>
    <m/>
    <m/>
    <m/>
    <m/>
    <x v="51"/>
    <x v="1"/>
    <s v="Brazil"/>
    <x v="22"/>
    <n v="0"/>
  </r>
  <r>
    <s v="BASE"/>
    <s v="BaseLine"/>
    <m/>
    <m/>
    <m/>
    <m/>
    <x v="51"/>
    <x v="2"/>
    <s v="Brazil"/>
    <x v="22"/>
    <n v="0"/>
  </r>
  <r>
    <s v="BASE"/>
    <s v="BaseLine"/>
    <m/>
    <m/>
    <m/>
    <m/>
    <x v="51"/>
    <x v="3"/>
    <s v="Brazil"/>
    <x v="22"/>
    <n v="0"/>
  </r>
  <r>
    <s v="INCREMENTAL"/>
    <s v="Media"/>
    <m/>
    <m/>
    <m/>
    <m/>
    <x v="52"/>
    <x v="0"/>
    <s v="Brazil"/>
    <x v="22"/>
    <n v="0"/>
  </r>
  <r>
    <s v="INCREMENTAL"/>
    <s v="Media"/>
    <m/>
    <m/>
    <m/>
    <m/>
    <x v="52"/>
    <x v="1"/>
    <s v="Brazil"/>
    <x v="22"/>
    <n v="0"/>
  </r>
  <r>
    <s v="INCREMENTAL"/>
    <s v="Media"/>
    <m/>
    <m/>
    <m/>
    <m/>
    <x v="52"/>
    <x v="2"/>
    <s v="Brazil"/>
    <x v="22"/>
    <n v="0"/>
  </r>
  <r>
    <s v="INCREMENTAL"/>
    <s v="Media"/>
    <m/>
    <m/>
    <m/>
    <m/>
    <x v="52"/>
    <x v="3"/>
    <s v="Brazil"/>
    <x v="22"/>
    <n v="0"/>
  </r>
  <r>
    <s v="BASE"/>
    <s v="BaseLine"/>
    <m/>
    <m/>
    <m/>
    <m/>
    <x v="53"/>
    <x v="0"/>
    <s v="Brazil"/>
    <x v="22"/>
    <n v="-160.34432634625"/>
  </r>
  <r>
    <s v="BASE"/>
    <s v="BaseLine"/>
    <m/>
    <m/>
    <m/>
    <m/>
    <x v="53"/>
    <x v="1"/>
    <s v="Brazil"/>
    <x v="22"/>
    <n v="-117.42101413679499"/>
  </r>
  <r>
    <s v="BASE"/>
    <s v="BaseLine"/>
    <m/>
    <m/>
    <m/>
    <m/>
    <x v="53"/>
    <x v="2"/>
    <s v="Brazil"/>
    <x v="22"/>
    <n v="-219.10300341753299"/>
  </r>
  <r>
    <s v="BASE"/>
    <s v="BaseLine"/>
    <m/>
    <m/>
    <m/>
    <m/>
    <x v="53"/>
    <x v="3"/>
    <s v="Brazil"/>
    <x v="22"/>
    <n v="-115.987293340747"/>
  </r>
  <r>
    <s v="BASE"/>
    <s v="BaseLine"/>
    <m/>
    <m/>
    <m/>
    <m/>
    <x v="54"/>
    <x v="0"/>
    <s v="Brazil"/>
    <x v="22"/>
    <n v="-479.80820546165"/>
  </r>
  <r>
    <s v="BASE"/>
    <s v="BaseLine"/>
    <m/>
    <m/>
    <m/>
    <m/>
    <x v="54"/>
    <x v="1"/>
    <s v="Brazil"/>
    <x v="22"/>
    <n v="-2394.91157016638"/>
  </r>
  <r>
    <s v="BASE"/>
    <s v="BaseLine"/>
    <m/>
    <m/>
    <m/>
    <m/>
    <x v="54"/>
    <x v="2"/>
    <s v="Brazil"/>
    <x v="22"/>
    <n v="-2599.2666011382598"/>
  </r>
  <r>
    <s v="BASE"/>
    <s v="BaseLine"/>
    <m/>
    <m/>
    <m/>
    <m/>
    <x v="54"/>
    <x v="3"/>
    <s v="Brazil"/>
    <x v="22"/>
    <n v="-463.34635728609499"/>
  </r>
  <r>
    <s v="INCREMENTAL"/>
    <s v="Media"/>
    <m/>
    <m/>
    <m/>
    <m/>
    <x v="0"/>
    <x v="0"/>
    <s v="Brazil"/>
    <x v="23"/>
    <n v="0"/>
  </r>
  <r>
    <s v="INCREMENTAL"/>
    <s v="Media"/>
    <m/>
    <m/>
    <m/>
    <m/>
    <x v="0"/>
    <x v="1"/>
    <s v="Brazil"/>
    <x v="23"/>
    <n v="0"/>
  </r>
  <r>
    <s v="INCREMENTAL"/>
    <s v="Media"/>
    <m/>
    <m/>
    <m/>
    <m/>
    <x v="0"/>
    <x v="2"/>
    <s v="Brazil"/>
    <x v="23"/>
    <n v="0"/>
  </r>
  <r>
    <s v="INCREMENTAL"/>
    <s v="Media"/>
    <m/>
    <m/>
    <m/>
    <m/>
    <x v="0"/>
    <x v="3"/>
    <s v="Brazil"/>
    <x v="23"/>
    <n v="0"/>
  </r>
  <r>
    <s v="INCREMENTAL"/>
    <s v="Media"/>
    <m/>
    <m/>
    <m/>
    <m/>
    <x v="1"/>
    <x v="0"/>
    <s v="Brazil"/>
    <x v="23"/>
    <n v="0"/>
  </r>
  <r>
    <s v="INCREMENTAL"/>
    <s v="Media"/>
    <m/>
    <m/>
    <m/>
    <m/>
    <x v="1"/>
    <x v="1"/>
    <s v="Brazil"/>
    <x v="23"/>
    <n v="0"/>
  </r>
  <r>
    <s v="INCREMENTAL"/>
    <s v="Media"/>
    <m/>
    <m/>
    <m/>
    <m/>
    <x v="1"/>
    <x v="2"/>
    <s v="Brazil"/>
    <x v="23"/>
    <n v="0"/>
  </r>
  <r>
    <s v="INCREMENTAL"/>
    <s v="Media"/>
    <m/>
    <m/>
    <m/>
    <m/>
    <x v="1"/>
    <x v="3"/>
    <s v="Brazil"/>
    <x v="23"/>
    <n v="0"/>
  </r>
  <r>
    <s v="INCREMENTAL"/>
    <s v="Media"/>
    <m/>
    <m/>
    <m/>
    <m/>
    <x v="2"/>
    <x v="0"/>
    <s v="Brazil"/>
    <x v="23"/>
    <n v="0"/>
  </r>
  <r>
    <s v="INCREMENTAL"/>
    <s v="Media"/>
    <m/>
    <m/>
    <m/>
    <m/>
    <x v="2"/>
    <x v="1"/>
    <s v="Brazil"/>
    <x v="23"/>
    <n v="0"/>
  </r>
  <r>
    <s v="INCREMENTAL"/>
    <s v="Media"/>
    <m/>
    <m/>
    <m/>
    <m/>
    <x v="2"/>
    <x v="2"/>
    <s v="Brazil"/>
    <x v="23"/>
    <n v="0"/>
  </r>
  <r>
    <s v="INCREMENTAL"/>
    <s v="Media"/>
    <m/>
    <m/>
    <m/>
    <m/>
    <x v="2"/>
    <x v="3"/>
    <s v="Brazil"/>
    <x v="23"/>
    <n v="0"/>
  </r>
  <r>
    <s v="BASE"/>
    <s v="BaseLine"/>
    <m/>
    <m/>
    <m/>
    <m/>
    <x v="3"/>
    <x v="0"/>
    <s v="Brazil"/>
    <x v="23"/>
    <n v="0"/>
  </r>
  <r>
    <s v="BASE"/>
    <s v="BaseLine"/>
    <m/>
    <m/>
    <m/>
    <m/>
    <x v="3"/>
    <x v="1"/>
    <s v="Brazil"/>
    <x v="23"/>
    <n v="0"/>
  </r>
  <r>
    <s v="BASE"/>
    <s v="BaseLine"/>
    <m/>
    <m/>
    <m/>
    <m/>
    <x v="3"/>
    <x v="2"/>
    <s v="Brazil"/>
    <x v="23"/>
    <n v="0"/>
  </r>
  <r>
    <s v="BASE"/>
    <s v="BaseLine"/>
    <m/>
    <m/>
    <m/>
    <m/>
    <x v="3"/>
    <x v="3"/>
    <s v="Brazil"/>
    <x v="23"/>
    <n v="0"/>
  </r>
  <r>
    <s v="BASE"/>
    <s v="BaseLine"/>
    <m/>
    <m/>
    <m/>
    <m/>
    <x v="4"/>
    <x v="0"/>
    <s v="Brazil"/>
    <x v="23"/>
    <n v="0"/>
  </r>
  <r>
    <s v="BASE"/>
    <s v="BaseLine"/>
    <m/>
    <m/>
    <m/>
    <m/>
    <x v="4"/>
    <x v="1"/>
    <s v="Brazil"/>
    <x v="23"/>
    <n v="0"/>
  </r>
  <r>
    <s v="BASE"/>
    <s v="BaseLine"/>
    <m/>
    <m/>
    <m/>
    <m/>
    <x v="4"/>
    <x v="2"/>
    <s v="Brazil"/>
    <x v="23"/>
    <n v="0"/>
  </r>
  <r>
    <s v="BASE"/>
    <s v="BaseLine"/>
    <m/>
    <m/>
    <m/>
    <m/>
    <x v="4"/>
    <x v="3"/>
    <s v="Brazil"/>
    <x v="23"/>
    <n v="0"/>
  </r>
  <r>
    <s v="BASE"/>
    <s v="BaseLine"/>
    <m/>
    <m/>
    <m/>
    <m/>
    <x v="5"/>
    <x v="0"/>
    <s v="Brazil"/>
    <x v="23"/>
    <n v="0"/>
  </r>
  <r>
    <s v="BASE"/>
    <s v="BaseLine"/>
    <m/>
    <m/>
    <m/>
    <m/>
    <x v="5"/>
    <x v="1"/>
    <s v="Brazil"/>
    <x v="23"/>
    <n v="0"/>
  </r>
  <r>
    <s v="BASE"/>
    <s v="BaseLine"/>
    <m/>
    <m/>
    <m/>
    <m/>
    <x v="5"/>
    <x v="2"/>
    <s v="Brazil"/>
    <x v="23"/>
    <n v="0"/>
  </r>
  <r>
    <s v="BASE"/>
    <s v="BaseLine"/>
    <m/>
    <m/>
    <m/>
    <m/>
    <x v="5"/>
    <x v="3"/>
    <s v="Brazil"/>
    <x v="23"/>
    <n v="0"/>
  </r>
  <r>
    <s v="BASE"/>
    <s v="BaseLine"/>
    <m/>
    <m/>
    <m/>
    <m/>
    <x v="6"/>
    <x v="0"/>
    <s v="Brazil"/>
    <x v="23"/>
    <n v="0"/>
  </r>
  <r>
    <s v="BASE"/>
    <s v="BaseLine"/>
    <m/>
    <m/>
    <m/>
    <m/>
    <x v="6"/>
    <x v="1"/>
    <s v="Brazil"/>
    <x v="23"/>
    <n v="0"/>
  </r>
  <r>
    <s v="BASE"/>
    <s v="BaseLine"/>
    <m/>
    <m/>
    <m/>
    <m/>
    <x v="6"/>
    <x v="2"/>
    <s v="Brazil"/>
    <x v="23"/>
    <n v="0"/>
  </r>
  <r>
    <s v="BASE"/>
    <s v="BaseLine"/>
    <m/>
    <m/>
    <m/>
    <m/>
    <x v="6"/>
    <x v="3"/>
    <s v="Brazil"/>
    <x v="23"/>
    <n v="0"/>
  </r>
  <r>
    <s v="BASE"/>
    <s v="BaseLine"/>
    <m/>
    <m/>
    <m/>
    <m/>
    <x v="7"/>
    <x v="0"/>
    <s v="Brazil"/>
    <x v="23"/>
    <n v="0"/>
  </r>
  <r>
    <s v="BASE"/>
    <s v="BaseLine"/>
    <m/>
    <m/>
    <m/>
    <m/>
    <x v="7"/>
    <x v="1"/>
    <s v="Brazil"/>
    <x v="23"/>
    <n v="0"/>
  </r>
  <r>
    <s v="BASE"/>
    <s v="BaseLine"/>
    <m/>
    <m/>
    <m/>
    <m/>
    <x v="7"/>
    <x v="2"/>
    <s v="Brazil"/>
    <x v="23"/>
    <n v="0"/>
  </r>
  <r>
    <s v="BASE"/>
    <s v="BaseLine"/>
    <m/>
    <m/>
    <m/>
    <m/>
    <x v="7"/>
    <x v="3"/>
    <s v="Brazil"/>
    <x v="23"/>
    <n v="0"/>
  </r>
  <r>
    <s v="BASE"/>
    <s v="BaseLine"/>
    <m/>
    <m/>
    <m/>
    <m/>
    <x v="8"/>
    <x v="0"/>
    <s v="Brazil"/>
    <x v="23"/>
    <n v="441.93885299337501"/>
  </r>
  <r>
    <s v="BASE"/>
    <s v="BaseLine"/>
    <m/>
    <m/>
    <m/>
    <m/>
    <x v="8"/>
    <x v="1"/>
    <s v="Brazil"/>
    <x v="23"/>
    <n v="0"/>
  </r>
  <r>
    <s v="BASE"/>
    <s v="BaseLine"/>
    <m/>
    <m/>
    <m/>
    <m/>
    <x v="8"/>
    <x v="2"/>
    <s v="Brazil"/>
    <x v="23"/>
    <n v="0"/>
  </r>
  <r>
    <s v="BASE"/>
    <s v="BaseLine"/>
    <m/>
    <m/>
    <m/>
    <m/>
    <x v="8"/>
    <x v="3"/>
    <s v="Brazil"/>
    <x v="23"/>
    <n v="0"/>
  </r>
  <r>
    <s v="INCREMENTAL"/>
    <s v="Media"/>
    <m/>
    <m/>
    <m/>
    <m/>
    <x v="9"/>
    <x v="0"/>
    <s v="Brazil"/>
    <x v="23"/>
    <n v="0"/>
  </r>
  <r>
    <s v="INCREMENTAL"/>
    <s v="Media"/>
    <m/>
    <m/>
    <m/>
    <m/>
    <x v="9"/>
    <x v="1"/>
    <s v="Brazil"/>
    <x v="23"/>
    <n v="0"/>
  </r>
  <r>
    <s v="INCREMENTAL"/>
    <s v="Media"/>
    <m/>
    <m/>
    <m/>
    <m/>
    <x v="9"/>
    <x v="2"/>
    <s v="Brazil"/>
    <x v="23"/>
    <n v="0"/>
  </r>
  <r>
    <s v="INCREMENTAL"/>
    <s v="Media"/>
    <m/>
    <m/>
    <m/>
    <m/>
    <x v="9"/>
    <x v="3"/>
    <s v="Brazil"/>
    <x v="23"/>
    <n v="0"/>
  </r>
  <r>
    <s v="BASE"/>
    <s v="Price"/>
    <m/>
    <m/>
    <m/>
    <m/>
    <x v="10"/>
    <x v="0"/>
    <s v="Brazil"/>
    <x v="23"/>
    <n v="-971.43026418831096"/>
  </r>
  <r>
    <s v="BASE"/>
    <s v="Price"/>
    <m/>
    <m/>
    <m/>
    <m/>
    <x v="10"/>
    <x v="1"/>
    <s v="Brazil"/>
    <x v="23"/>
    <n v="0"/>
  </r>
  <r>
    <s v="BASE"/>
    <s v="Price"/>
    <m/>
    <m/>
    <m/>
    <m/>
    <x v="10"/>
    <x v="2"/>
    <s v="Brazil"/>
    <x v="23"/>
    <n v="0"/>
  </r>
  <r>
    <s v="BASE"/>
    <s v="Price"/>
    <m/>
    <m/>
    <m/>
    <m/>
    <x v="10"/>
    <x v="3"/>
    <s v="Brazil"/>
    <x v="23"/>
    <n v="0"/>
  </r>
  <r>
    <s v="BASE"/>
    <s v="Price"/>
    <m/>
    <m/>
    <m/>
    <m/>
    <x v="11"/>
    <x v="0"/>
    <s v="Brazil"/>
    <x v="23"/>
    <n v="0"/>
  </r>
  <r>
    <s v="BASE"/>
    <s v="Price"/>
    <m/>
    <m/>
    <m/>
    <m/>
    <x v="11"/>
    <x v="1"/>
    <s v="Brazil"/>
    <x v="23"/>
    <n v="0"/>
  </r>
  <r>
    <s v="BASE"/>
    <s v="Price"/>
    <m/>
    <m/>
    <m/>
    <m/>
    <x v="11"/>
    <x v="2"/>
    <s v="Brazil"/>
    <x v="23"/>
    <n v="0"/>
  </r>
  <r>
    <s v="BASE"/>
    <s v="Price"/>
    <m/>
    <m/>
    <m/>
    <m/>
    <x v="11"/>
    <x v="3"/>
    <s v="Brazil"/>
    <x v="23"/>
    <n v="0"/>
  </r>
  <r>
    <s v="BASE"/>
    <s v="BaseLine"/>
    <m/>
    <m/>
    <m/>
    <m/>
    <x v="12"/>
    <x v="0"/>
    <s v="Brazil"/>
    <x v="23"/>
    <n v="361.34292820658197"/>
  </r>
  <r>
    <s v="BASE"/>
    <s v="BaseLine"/>
    <m/>
    <m/>
    <m/>
    <m/>
    <x v="12"/>
    <x v="1"/>
    <s v="Brazil"/>
    <x v="23"/>
    <n v="651.41379133513999"/>
  </r>
  <r>
    <s v="BASE"/>
    <s v="BaseLine"/>
    <m/>
    <m/>
    <m/>
    <m/>
    <x v="12"/>
    <x v="2"/>
    <s v="Brazil"/>
    <x v="23"/>
    <n v="798.60016745289295"/>
  </r>
  <r>
    <s v="BASE"/>
    <s v="BaseLine"/>
    <m/>
    <m/>
    <m/>
    <m/>
    <x v="12"/>
    <x v="3"/>
    <s v="Brazil"/>
    <x v="23"/>
    <n v="21.1517983968163"/>
  </r>
  <r>
    <s v="INCREMENTAL"/>
    <s v="Media"/>
    <m/>
    <m/>
    <m/>
    <m/>
    <x v="13"/>
    <x v="0"/>
    <s v="Brazil"/>
    <x v="23"/>
    <n v="104.88336437070301"/>
  </r>
  <r>
    <s v="INCREMENTAL"/>
    <s v="Media"/>
    <m/>
    <m/>
    <m/>
    <m/>
    <x v="13"/>
    <x v="1"/>
    <s v="Brazil"/>
    <x v="23"/>
    <n v="129.92949147600299"/>
  </r>
  <r>
    <s v="INCREMENTAL"/>
    <s v="Media"/>
    <m/>
    <m/>
    <m/>
    <m/>
    <x v="13"/>
    <x v="2"/>
    <s v="Brazil"/>
    <x v="23"/>
    <n v="115.48617125930301"/>
  </r>
  <r>
    <s v="INCREMENTAL"/>
    <s v="Media"/>
    <m/>
    <m/>
    <m/>
    <m/>
    <x v="13"/>
    <x v="3"/>
    <s v="Brazil"/>
    <x v="23"/>
    <n v="0"/>
  </r>
  <r>
    <s v="INCREMENTAL"/>
    <s v="Media"/>
    <m/>
    <m/>
    <m/>
    <m/>
    <x v="14"/>
    <x v="0"/>
    <s v="Brazil"/>
    <x v="23"/>
    <n v="0"/>
  </r>
  <r>
    <s v="INCREMENTAL"/>
    <s v="Media"/>
    <m/>
    <m/>
    <m/>
    <m/>
    <x v="14"/>
    <x v="1"/>
    <s v="Brazil"/>
    <x v="23"/>
    <n v="0"/>
  </r>
  <r>
    <s v="INCREMENTAL"/>
    <s v="Media"/>
    <m/>
    <m/>
    <m/>
    <m/>
    <x v="14"/>
    <x v="2"/>
    <s v="Brazil"/>
    <x v="23"/>
    <n v="0"/>
  </r>
  <r>
    <s v="INCREMENTAL"/>
    <s v="Media"/>
    <m/>
    <m/>
    <m/>
    <m/>
    <x v="14"/>
    <x v="3"/>
    <s v="Brazil"/>
    <x v="23"/>
    <n v="0"/>
  </r>
  <r>
    <s v="INCREMENTAL"/>
    <s v="Media"/>
    <m/>
    <m/>
    <m/>
    <m/>
    <x v="15"/>
    <x v="0"/>
    <s v="Brazil"/>
    <x v="23"/>
    <n v="11.9615383660541"/>
  </r>
  <r>
    <s v="INCREMENTAL"/>
    <s v="Media"/>
    <m/>
    <m/>
    <m/>
    <m/>
    <x v="15"/>
    <x v="1"/>
    <s v="Brazil"/>
    <x v="23"/>
    <n v="11.069251377301701"/>
  </r>
  <r>
    <s v="INCREMENTAL"/>
    <s v="Media"/>
    <m/>
    <m/>
    <m/>
    <m/>
    <x v="15"/>
    <x v="2"/>
    <s v="Brazil"/>
    <x v="23"/>
    <n v="7.5512569931421698"/>
  </r>
  <r>
    <s v="INCREMENTAL"/>
    <s v="Media"/>
    <m/>
    <m/>
    <m/>
    <m/>
    <x v="15"/>
    <x v="3"/>
    <s v="Brazil"/>
    <x v="23"/>
    <n v="0"/>
  </r>
  <r>
    <s v="INCREMENTAL"/>
    <s v="Media"/>
    <m/>
    <m/>
    <m/>
    <m/>
    <x v="16"/>
    <x v="0"/>
    <s v="Brazil"/>
    <x v="23"/>
    <n v="0"/>
  </r>
  <r>
    <s v="INCREMENTAL"/>
    <s v="Media"/>
    <m/>
    <m/>
    <m/>
    <m/>
    <x v="16"/>
    <x v="1"/>
    <s v="Brazil"/>
    <x v="23"/>
    <n v="0"/>
  </r>
  <r>
    <s v="INCREMENTAL"/>
    <s v="Media"/>
    <m/>
    <m/>
    <m/>
    <m/>
    <x v="16"/>
    <x v="2"/>
    <s v="Brazil"/>
    <x v="23"/>
    <n v="0"/>
  </r>
  <r>
    <s v="INCREMENTAL"/>
    <s v="Media"/>
    <m/>
    <m/>
    <m/>
    <m/>
    <x v="16"/>
    <x v="3"/>
    <s v="Brazil"/>
    <x v="23"/>
    <n v="0"/>
  </r>
  <r>
    <s v="INCREMENTAL"/>
    <s v="Media"/>
    <m/>
    <m/>
    <m/>
    <m/>
    <x v="17"/>
    <x v="0"/>
    <s v="Brazil"/>
    <x v="23"/>
    <n v="464.92367968979602"/>
  </r>
  <r>
    <s v="INCREMENTAL"/>
    <s v="Media"/>
    <m/>
    <m/>
    <m/>
    <m/>
    <x v="17"/>
    <x v="1"/>
    <s v="Brazil"/>
    <x v="23"/>
    <n v="285.07281909668598"/>
  </r>
  <r>
    <s v="INCREMENTAL"/>
    <s v="Media"/>
    <m/>
    <m/>
    <m/>
    <m/>
    <x v="17"/>
    <x v="2"/>
    <s v="Brazil"/>
    <x v="23"/>
    <n v="286.11490563989298"/>
  </r>
  <r>
    <s v="INCREMENTAL"/>
    <s v="Media"/>
    <m/>
    <m/>
    <m/>
    <m/>
    <x v="17"/>
    <x v="3"/>
    <s v="Brazil"/>
    <x v="23"/>
    <n v="0"/>
  </r>
  <r>
    <s v="INCREMENTAL"/>
    <s v="Media"/>
    <m/>
    <m/>
    <m/>
    <m/>
    <x v="18"/>
    <x v="0"/>
    <s v="Brazil"/>
    <x v="23"/>
    <n v="0"/>
  </r>
  <r>
    <s v="INCREMENTAL"/>
    <s v="Media"/>
    <m/>
    <m/>
    <m/>
    <m/>
    <x v="18"/>
    <x v="1"/>
    <s v="Brazil"/>
    <x v="23"/>
    <n v="0"/>
  </r>
  <r>
    <s v="INCREMENTAL"/>
    <s v="Media"/>
    <m/>
    <m/>
    <m/>
    <m/>
    <x v="18"/>
    <x v="2"/>
    <s v="Brazil"/>
    <x v="23"/>
    <n v="0"/>
  </r>
  <r>
    <s v="INCREMENTAL"/>
    <s v="Media"/>
    <m/>
    <m/>
    <m/>
    <m/>
    <x v="18"/>
    <x v="3"/>
    <s v="Brazil"/>
    <x v="23"/>
    <n v="0"/>
  </r>
  <r>
    <s v="INCREMENTAL"/>
    <s v="Media"/>
    <m/>
    <m/>
    <m/>
    <m/>
    <x v="19"/>
    <x v="0"/>
    <s v="Brazil"/>
    <x v="23"/>
    <n v="8.7256629813161002"/>
  </r>
  <r>
    <s v="INCREMENTAL"/>
    <s v="Media"/>
    <m/>
    <m/>
    <m/>
    <m/>
    <x v="19"/>
    <x v="1"/>
    <s v="Brazil"/>
    <x v="23"/>
    <n v="9.9221599786605292"/>
  </r>
  <r>
    <s v="INCREMENTAL"/>
    <s v="Media"/>
    <m/>
    <m/>
    <m/>
    <m/>
    <x v="19"/>
    <x v="2"/>
    <s v="Brazil"/>
    <x v="23"/>
    <n v="9.3564233507730794"/>
  </r>
  <r>
    <s v="INCREMENTAL"/>
    <s v="Media"/>
    <m/>
    <m/>
    <m/>
    <m/>
    <x v="19"/>
    <x v="3"/>
    <s v="Brazil"/>
    <x v="23"/>
    <n v="0"/>
  </r>
  <r>
    <s v="INCREMENTAL"/>
    <s v="Media"/>
    <m/>
    <m/>
    <m/>
    <m/>
    <x v="20"/>
    <x v="0"/>
    <s v="Brazil"/>
    <x v="23"/>
    <n v="0"/>
  </r>
  <r>
    <s v="INCREMENTAL"/>
    <s v="Media"/>
    <m/>
    <m/>
    <m/>
    <m/>
    <x v="20"/>
    <x v="1"/>
    <s v="Brazil"/>
    <x v="23"/>
    <n v="0"/>
  </r>
  <r>
    <s v="INCREMENTAL"/>
    <s v="Media"/>
    <m/>
    <m/>
    <m/>
    <m/>
    <x v="20"/>
    <x v="2"/>
    <s v="Brazil"/>
    <x v="23"/>
    <n v="0"/>
  </r>
  <r>
    <s v="INCREMENTAL"/>
    <s v="Media"/>
    <m/>
    <m/>
    <m/>
    <m/>
    <x v="20"/>
    <x v="3"/>
    <s v="Brazil"/>
    <x v="23"/>
    <n v="0"/>
  </r>
  <r>
    <s v="INCREMENTAL"/>
    <s v="Media"/>
    <m/>
    <m/>
    <m/>
    <m/>
    <x v="21"/>
    <x v="0"/>
    <s v="Brazil"/>
    <x v="23"/>
    <n v="33.674591673194897"/>
  </r>
  <r>
    <s v="INCREMENTAL"/>
    <s v="Media"/>
    <m/>
    <m/>
    <m/>
    <m/>
    <x v="21"/>
    <x v="1"/>
    <s v="Brazil"/>
    <x v="23"/>
    <n v="32.8884368307166"/>
  </r>
  <r>
    <s v="INCREMENTAL"/>
    <s v="Media"/>
    <m/>
    <m/>
    <m/>
    <m/>
    <x v="21"/>
    <x v="2"/>
    <s v="Brazil"/>
    <x v="23"/>
    <n v="31.198358966144301"/>
  </r>
  <r>
    <s v="INCREMENTAL"/>
    <s v="Media"/>
    <m/>
    <m/>
    <m/>
    <m/>
    <x v="21"/>
    <x v="3"/>
    <s v="Brazil"/>
    <x v="23"/>
    <n v="0"/>
  </r>
  <r>
    <s v="INCREMENTAL"/>
    <s v="Media"/>
    <m/>
    <m/>
    <m/>
    <m/>
    <x v="22"/>
    <x v="0"/>
    <s v="Brazil"/>
    <x v="23"/>
    <n v="0"/>
  </r>
  <r>
    <s v="INCREMENTAL"/>
    <s v="Media"/>
    <m/>
    <m/>
    <m/>
    <m/>
    <x v="22"/>
    <x v="1"/>
    <s v="Brazil"/>
    <x v="23"/>
    <n v="0"/>
  </r>
  <r>
    <s v="INCREMENTAL"/>
    <s v="Media"/>
    <m/>
    <m/>
    <m/>
    <m/>
    <x v="22"/>
    <x v="2"/>
    <s v="Brazil"/>
    <x v="23"/>
    <n v="0"/>
  </r>
  <r>
    <s v="INCREMENTAL"/>
    <s v="Media"/>
    <m/>
    <m/>
    <m/>
    <m/>
    <x v="22"/>
    <x v="3"/>
    <s v="Brazil"/>
    <x v="23"/>
    <n v="0"/>
  </r>
  <r>
    <s v="INCREMENTAL"/>
    <s v="Media"/>
    <m/>
    <m/>
    <m/>
    <m/>
    <x v="23"/>
    <x v="0"/>
    <s v="Brazil"/>
    <x v="23"/>
    <n v="0"/>
  </r>
  <r>
    <s v="INCREMENTAL"/>
    <s v="Media"/>
    <m/>
    <m/>
    <m/>
    <m/>
    <x v="23"/>
    <x v="1"/>
    <s v="Brazil"/>
    <x v="23"/>
    <n v="0"/>
  </r>
  <r>
    <s v="INCREMENTAL"/>
    <s v="Media"/>
    <m/>
    <m/>
    <m/>
    <m/>
    <x v="23"/>
    <x v="2"/>
    <s v="Brazil"/>
    <x v="23"/>
    <n v="0"/>
  </r>
  <r>
    <s v="INCREMENTAL"/>
    <s v="Media"/>
    <m/>
    <m/>
    <m/>
    <m/>
    <x v="23"/>
    <x v="3"/>
    <s v="Brazil"/>
    <x v="23"/>
    <n v="0"/>
  </r>
  <r>
    <s v="INCREMENTAL"/>
    <s v="Media"/>
    <m/>
    <m/>
    <m/>
    <m/>
    <x v="24"/>
    <x v="0"/>
    <s v="Brazil"/>
    <x v="23"/>
    <n v="0"/>
  </r>
  <r>
    <s v="INCREMENTAL"/>
    <s v="Media"/>
    <m/>
    <m/>
    <m/>
    <m/>
    <x v="24"/>
    <x v="1"/>
    <s v="Brazil"/>
    <x v="23"/>
    <n v="0"/>
  </r>
  <r>
    <s v="INCREMENTAL"/>
    <s v="Media"/>
    <m/>
    <m/>
    <m/>
    <m/>
    <x v="24"/>
    <x v="2"/>
    <s v="Brazil"/>
    <x v="23"/>
    <n v="0"/>
  </r>
  <r>
    <s v="INCREMENTAL"/>
    <s v="Media"/>
    <m/>
    <m/>
    <m/>
    <m/>
    <x v="24"/>
    <x v="3"/>
    <s v="Brazil"/>
    <x v="23"/>
    <n v="0"/>
  </r>
  <r>
    <s v="BASE"/>
    <s v="BaseLine"/>
    <m/>
    <m/>
    <m/>
    <m/>
    <x v="25"/>
    <x v="0"/>
    <s v="Brazil"/>
    <x v="23"/>
    <n v="0"/>
  </r>
  <r>
    <s v="BASE"/>
    <s v="BaseLine"/>
    <m/>
    <m/>
    <m/>
    <m/>
    <x v="25"/>
    <x v="1"/>
    <s v="Brazil"/>
    <x v="23"/>
    <n v="320.15014262816402"/>
  </r>
  <r>
    <s v="BASE"/>
    <s v="BaseLine"/>
    <m/>
    <m/>
    <m/>
    <m/>
    <x v="25"/>
    <x v="2"/>
    <s v="Brazil"/>
    <x v="23"/>
    <n v="0"/>
  </r>
  <r>
    <s v="BASE"/>
    <s v="BaseLine"/>
    <m/>
    <m/>
    <m/>
    <m/>
    <x v="25"/>
    <x v="3"/>
    <s v="Brazil"/>
    <x v="23"/>
    <n v="0"/>
  </r>
  <r>
    <s v="BASE"/>
    <s v="BaseLine"/>
    <m/>
    <m/>
    <m/>
    <m/>
    <x v="26"/>
    <x v="0"/>
    <s v="Brazil"/>
    <x v="23"/>
    <n v="0"/>
  </r>
  <r>
    <s v="BASE"/>
    <s v="BaseLine"/>
    <m/>
    <m/>
    <m/>
    <m/>
    <x v="26"/>
    <x v="1"/>
    <s v="Brazil"/>
    <x v="23"/>
    <n v="0"/>
  </r>
  <r>
    <s v="BASE"/>
    <s v="BaseLine"/>
    <m/>
    <m/>
    <m/>
    <m/>
    <x v="26"/>
    <x v="2"/>
    <s v="Brazil"/>
    <x v="23"/>
    <n v="0"/>
  </r>
  <r>
    <s v="BASE"/>
    <s v="BaseLine"/>
    <m/>
    <m/>
    <m/>
    <m/>
    <x v="26"/>
    <x v="3"/>
    <s v="Brazil"/>
    <x v="23"/>
    <n v="0"/>
  </r>
  <r>
    <s v="INCREMENTAL"/>
    <s v="Media"/>
    <m/>
    <m/>
    <m/>
    <m/>
    <x v="27"/>
    <x v="0"/>
    <s v="Brazil"/>
    <x v="23"/>
    <n v="0"/>
  </r>
  <r>
    <s v="INCREMENTAL"/>
    <s v="Media"/>
    <m/>
    <m/>
    <m/>
    <m/>
    <x v="27"/>
    <x v="1"/>
    <s v="Brazil"/>
    <x v="23"/>
    <n v="0"/>
  </r>
  <r>
    <s v="INCREMENTAL"/>
    <s v="Media"/>
    <m/>
    <m/>
    <m/>
    <m/>
    <x v="27"/>
    <x v="2"/>
    <s v="Brazil"/>
    <x v="23"/>
    <n v="0"/>
  </r>
  <r>
    <s v="INCREMENTAL"/>
    <s v="Media"/>
    <m/>
    <m/>
    <m/>
    <m/>
    <x v="27"/>
    <x v="3"/>
    <s v="Brazil"/>
    <x v="23"/>
    <n v="0"/>
  </r>
  <r>
    <s v="INCREMENTAL"/>
    <s v="Media"/>
    <m/>
    <m/>
    <m/>
    <m/>
    <x v="28"/>
    <x v="0"/>
    <s v="Brazil"/>
    <x v="23"/>
    <n v="0"/>
  </r>
  <r>
    <s v="INCREMENTAL"/>
    <s v="Media"/>
    <m/>
    <m/>
    <m/>
    <m/>
    <x v="28"/>
    <x v="1"/>
    <s v="Brazil"/>
    <x v="23"/>
    <n v="0"/>
  </r>
  <r>
    <s v="INCREMENTAL"/>
    <s v="Media"/>
    <m/>
    <m/>
    <m/>
    <m/>
    <x v="28"/>
    <x v="2"/>
    <s v="Brazil"/>
    <x v="23"/>
    <n v="0"/>
  </r>
  <r>
    <s v="INCREMENTAL"/>
    <s v="Media"/>
    <m/>
    <m/>
    <m/>
    <m/>
    <x v="28"/>
    <x v="3"/>
    <s v="Brazil"/>
    <x v="23"/>
    <n v="0"/>
  </r>
  <r>
    <s v="BASE"/>
    <s v="BaseLine"/>
    <m/>
    <m/>
    <m/>
    <m/>
    <x v="29"/>
    <x v="0"/>
    <s v="Brazil"/>
    <x v="23"/>
    <n v="0"/>
  </r>
  <r>
    <s v="BASE"/>
    <s v="BaseLine"/>
    <m/>
    <m/>
    <m/>
    <m/>
    <x v="29"/>
    <x v="1"/>
    <s v="Brazil"/>
    <x v="23"/>
    <n v="455.42329906835897"/>
  </r>
  <r>
    <s v="BASE"/>
    <s v="BaseLine"/>
    <m/>
    <m/>
    <m/>
    <m/>
    <x v="29"/>
    <x v="2"/>
    <s v="Brazil"/>
    <x v="23"/>
    <n v="0"/>
  </r>
  <r>
    <s v="BASE"/>
    <s v="BaseLine"/>
    <m/>
    <m/>
    <m/>
    <m/>
    <x v="29"/>
    <x v="3"/>
    <s v="Brazil"/>
    <x v="23"/>
    <n v="0"/>
  </r>
  <r>
    <s v="BASE"/>
    <s v="BaseLine"/>
    <m/>
    <m/>
    <m/>
    <m/>
    <x v="30"/>
    <x v="0"/>
    <s v="Brazil"/>
    <x v="23"/>
    <n v="0"/>
  </r>
  <r>
    <s v="BASE"/>
    <s v="BaseLine"/>
    <m/>
    <m/>
    <m/>
    <m/>
    <x v="30"/>
    <x v="1"/>
    <s v="Brazil"/>
    <x v="23"/>
    <n v="812.01498725829003"/>
  </r>
  <r>
    <s v="BASE"/>
    <s v="BaseLine"/>
    <m/>
    <m/>
    <m/>
    <m/>
    <x v="30"/>
    <x v="2"/>
    <s v="Brazil"/>
    <x v="23"/>
    <n v="0"/>
  </r>
  <r>
    <s v="BASE"/>
    <s v="BaseLine"/>
    <m/>
    <m/>
    <m/>
    <m/>
    <x v="30"/>
    <x v="3"/>
    <s v="Brazil"/>
    <x v="23"/>
    <n v="0"/>
  </r>
  <r>
    <s v="INCREMENTAL"/>
    <s v="Media"/>
    <m/>
    <m/>
    <m/>
    <m/>
    <x v="31"/>
    <x v="0"/>
    <s v="Brazil"/>
    <x v="23"/>
    <n v="0"/>
  </r>
  <r>
    <s v="INCREMENTAL"/>
    <s v="Media"/>
    <m/>
    <m/>
    <m/>
    <m/>
    <x v="31"/>
    <x v="1"/>
    <s v="Brazil"/>
    <x v="23"/>
    <n v="0"/>
  </r>
  <r>
    <s v="INCREMENTAL"/>
    <s v="Media"/>
    <m/>
    <m/>
    <m/>
    <m/>
    <x v="31"/>
    <x v="2"/>
    <s v="Brazil"/>
    <x v="23"/>
    <n v="0"/>
  </r>
  <r>
    <s v="INCREMENTAL"/>
    <s v="Media"/>
    <m/>
    <m/>
    <m/>
    <m/>
    <x v="31"/>
    <x v="3"/>
    <s v="Brazil"/>
    <x v="23"/>
    <n v="0"/>
  </r>
  <r>
    <m/>
    <m/>
    <m/>
    <m/>
    <m/>
    <m/>
    <x v="32"/>
    <x v="0"/>
    <s v="Brazil"/>
    <x v="23"/>
    <n v="1288.8368238743701"/>
  </r>
  <r>
    <m/>
    <m/>
    <m/>
    <m/>
    <m/>
    <m/>
    <x v="32"/>
    <x v="1"/>
    <s v="Brazil"/>
    <x v="23"/>
    <n v="943.82215052234096"/>
  </r>
  <r>
    <m/>
    <m/>
    <m/>
    <m/>
    <m/>
    <m/>
    <x v="32"/>
    <x v="2"/>
    <s v="Brazil"/>
    <x v="23"/>
    <n v="1761.1350863528301"/>
  </r>
  <r>
    <m/>
    <m/>
    <m/>
    <m/>
    <m/>
    <m/>
    <x v="32"/>
    <x v="3"/>
    <s v="Brazil"/>
    <x v="23"/>
    <n v="932.29799996955103"/>
  </r>
  <r>
    <s v="BASE"/>
    <s v="BaseLine"/>
    <m/>
    <m/>
    <m/>
    <m/>
    <x v="33"/>
    <x v="0"/>
    <s v="Brazil"/>
    <x v="23"/>
    <n v="-290.52667711101799"/>
  </r>
  <r>
    <s v="BASE"/>
    <s v="BaseLine"/>
    <m/>
    <m/>
    <m/>
    <m/>
    <x v="33"/>
    <x v="1"/>
    <s v="Brazil"/>
    <x v="23"/>
    <n v="-790.85089719634698"/>
  </r>
  <r>
    <s v="BASE"/>
    <s v="BaseLine"/>
    <m/>
    <m/>
    <m/>
    <m/>
    <x v="33"/>
    <x v="2"/>
    <s v="Brazil"/>
    <x v="23"/>
    <n v="-394.825763586086"/>
  </r>
  <r>
    <s v="BASE"/>
    <s v="BaseLine"/>
    <m/>
    <m/>
    <m/>
    <m/>
    <x v="33"/>
    <x v="3"/>
    <s v="Brazil"/>
    <x v="23"/>
    <n v="-246.60343664965899"/>
  </r>
  <r>
    <s v="BASE"/>
    <s v="BaseLine"/>
    <m/>
    <m/>
    <m/>
    <m/>
    <x v="34"/>
    <x v="0"/>
    <s v="Brazil"/>
    <x v="23"/>
    <n v="0"/>
  </r>
  <r>
    <s v="BASE"/>
    <s v="BaseLine"/>
    <m/>
    <m/>
    <m/>
    <m/>
    <x v="34"/>
    <x v="1"/>
    <s v="Brazil"/>
    <x v="23"/>
    <n v="0"/>
  </r>
  <r>
    <s v="BASE"/>
    <s v="BaseLine"/>
    <m/>
    <m/>
    <m/>
    <m/>
    <x v="34"/>
    <x v="2"/>
    <s v="Brazil"/>
    <x v="23"/>
    <n v="0"/>
  </r>
  <r>
    <s v="BASE"/>
    <s v="BaseLine"/>
    <m/>
    <m/>
    <m/>
    <m/>
    <x v="34"/>
    <x v="3"/>
    <s v="Brazil"/>
    <x v="23"/>
    <n v="0"/>
  </r>
  <r>
    <s v="BASE"/>
    <s v="BaseLine"/>
    <s v="NY"/>
    <m/>
    <m/>
    <m/>
    <x v="35"/>
    <x v="0"/>
    <s v="Brazil"/>
    <x v="23"/>
    <n v="0"/>
  </r>
  <r>
    <s v="BASE"/>
    <s v="BaseLine"/>
    <s v="NY"/>
    <m/>
    <m/>
    <m/>
    <x v="35"/>
    <x v="1"/>
    <s v="Brazil"/>
    <x v="23"/>
    <n v="0"/>
  </r>
  <r>
    <s v="BASE"/>
    <s v="BaseLine"/>
    <s v="NY"/>
    <m/>
    <m/>
    <m/>
    <x v="35"/>
    <x v="2"/>
    <s v="Brazil"/>
    <x v="23"/>
    <n v="0"/>
  </r>
  <r>
    <s v="BASE"/>
    <s v="BaseLine"/>
    <s v="NY"/>
    <m/>
    <m/>
    <m/>
    <x v="35"/>
    <x v="3"/>
    <s v="Brazil"/>
    <x v="23"/>
    <n v="0"/>
  </r>
  <r>
    <s v="BASE"/>
    <s v="BaseLine"/>
    <s v="PL_Dummy"/>
    <m/>
    <m/>
    <m/>
    <x v="36"/>
    <x v="0"/>
    <s v="Brazil"/>
    <x v="23"/>
    <n v="0"/>
  </r>
  <r>
    <s v="BASE"/>
    <s v="BaseLine"/>
    <s v="PL_Dummy"/>
    <m/>
    <m/>
    <m/>
    <x v="36"/>
    <x v="1"/>
    <s v="Brazil"/>
    <x v="23"/>
    <n v="0"/>
  </r>
  <r>
    <s v="BASE"/>
    <s v="BaseLine"/>
    <s v="PL_Dummy"/>
    <m/>
    <m/>
    <m/>
    <x v="36"/>
    <x v="2"/>
    <s v="Brazil"/>
    <x v="23"/>
    <n v="0"/>
  </r>
  <r>
    <s v="BASE"/>
    <s v="BaseLine"/>
    <s v="PL_Dummy"/>
    <m/>
    <m/>
    <m/>
    <x v="36"/>
    <x v="3"/>
    <s v="Brazil"/>
    <x v="23"/>
    <n v="0"/>
  </r>
  <r>
    <s v="BASE"/>
    <s v="BaseLine"/>
    <s v="PL_Dummy"/>
    <m/>
    <m/>
    <m/>
    <x v="37"/>
    <x v="0"/>
    <s v="Brazil"/>
    <x v="23"/>
    <n v="0"/>
  </r>
  <r>
    <s v="BASE"/>
    <s v="BaseLine"/>
    <s v="PL_Dummy"/>
    <m/>
    <m/>
    <m/>
    <x v="37"/>
    <x v="1"/>
    <s v="Brazil"/>
    <x v="23"/>
    <n v="0"/>
  </r>
  <r>
    <s v="BASE"/>
    <s v="BaseLine"/>
    <s v="PL_Dummy"/>
    <m/>
    <m/>
    <m/>
    <x v="37"/>
    <x v="2"/>
    <s v="Brazil"/>
    <x v="23"/>
    <n v="0"/>
  </r>
  <r>
    <s v="BASE"/>
    <s v="BaseLine"/>
    <s v="PL_Dummy"/>
    <m/>
    <m/>
    <m/>
    <x v="37"/>
    <x v="3"/>
    <s v="Brazil"/>
    <x v="23"/>
    <n v="0"/>
  </r>
  <r>
    <s v="BASE"/>
    <s v="BaseLine"/>
    <m/>
    <m/>
    <m/>
    <m/>
    <x v="38"/>
    <x v="0"/>
    <s v="Brazil"/>
    <x v="23"/>
    <n v="0"/>
  </r>
  <r>
    <s v="BASE"/>
    <s v="BaseLine"/>
    <m/>
    <m/>
    <m/>
    <m/>
    <x v="38"/>
    <x v="1"/>
    <s v="Brazil"/>
    <x v="23"/>
    <n v="0"/>
  </r>
  <r>
    <s v="BASE"/>
    <s v="BaseLine"/>
    <m/>
    <m/>
    <m/>
    <m/>
    <x v="38"/>
    <x v="2"/>
    <s v="Brazil"/>
    <x v="23"/>
    <n v="0"/>
  </r>
  <r>
    <s v="BASE"/>
    <s v="BaseLine"/>
    <m/>
    <m/>
    <m/>
    <m/>
    <x v="38"/>
    <x v="3"/>
    <s v="Brazil"/>
    <x v="23"/>
    <n v="0"/>
  </r>
  <r>
    <s v="BASE"/>
    <s v="BaseLine"/>
    <m/>
    <m/>
    <m/>
    <m/>
    <x v="39"/>
    <x v="0"/>
    <s v="Brazil"/>
    <x v="23"/>
    <n v="0"/>
  </r>
  <r>
    <s v="BASE"/>
    <s v="BaseLine"/>
    <m/>
    <m/>
    <m/>
    <m/>
    <x v="39"/>
    <x v="1"/>
    <s v="Brazil"/>
    <x v="23"/>
    <n v="0"/>
  </r>
  <r>
    <s v="BASE"/>
    <s v="BaseLine"/>
    <m/>
    <m/>
    <m/>
    <m/>
    <x v="39"/>
    <x v="2"/>
    <s v="Brazil"/>
    <x v="23"/>
    <n v="0"/>
  </r>
  <r>
    <s v="BASE"/>
    <s v="BaseLine"/>
    <m/>
    <m/>
    <m/>
    <m/>
    <x v="39"/>
    <x v="3"/>
    <s v="Brazil"/>
    <x v="23"/>
    <n v="0"/>
  </r>
  <r>
    <s v="BASE"/>
    <s v="BaseLine"/>
    <s v="PL_Dummy"/>
    <m/>
    <m/>
    <m/>
    <x v="40"/>
    <x v="0"/>
    <s v="Brazil"/>
    <x v="23"/>
    <n v="0"/>
  </r>
  <r>
    <s v="BASE"/>
    <s v="BaseLine"/>
    <s v="PL_Dummy"/>
    <m/>
    <m/>
    <m/>
    <x v="40"/>
    <x v="1"/>
    <s v="Brazil"/>
    <x v="23"/>
    <n v="0"/>
  </r>
  <r>
    <s v="BASE"/>
    <s v="BaseLine"/>
    <s v="PL_Dummy"/>
    <m/>
    <m/>
    <m/>
    <x v="40"/>
    <x v="2"/>
    <s v="Brazil"/>
    <x v="23"/>
    <n v="0"/>
  </r>
  <r>
    <s v="BASE"/>
    <s v="BaseLine"/>
    <s v="PL_Dummy"/>
    <m/>
    <m/>
    <m/>
    <x v="40"/>
    <x v="3"/>
    <s v="Brazil"/>
    <x v="23"/>
    <n v="0"/>
  </r>
  <r>
    <s v="BASE"/>
    <s v="BaseLine"/>
    <m/>
    <m/>
    <m/>
    <m/>
    <x v="41"/>
    <x v="0"/>
    <s v="Brazil"/>
    <x v="23"/>
    <n v="0"/>
  </r>
  <r>
    <s v="BASE"/>
    <s v="BaseLine"/>
    <m/>
    <m/>
    <m/>
    <m/>
    <x v="41"/>
    <x v="1"/>
    <s v="Brazil"/>
    <x v="23"/>
    <n v="0"/>
  </r>
  <r>
    <s v="BASE"/>
    <s v="BaseLine"/>
    <m/>
    <m/>
    <m/>
    <m/>
    <x v="41"/>
    <x v="2"/>
    <s v="Brazil"/>
    <x v="23"/>
    <n v="3777.5883968109101"/>
  </r>
  <r>
    <s v="BASE"/>
    <s v="BaseLine"/>
    <m/>
    <m/>
    <m/>
    <m/>
    <x v="41"/>
    <x v="3"/>
    <s v="Brazil"/>
    <x v="23"/>
    <n v="0"/>
  </r>
  <r>
    <s v="BASE"/>
    <s v="BaseLine"/>
    <m/>
    <m/>
    <m/>
    <m/>
    <x v="42"/>
    <x v="0"/>
    <s v="Brazil"/>
    <x v="23"/>
    <n v="0"/>
  </r>
  <r>
    <s v="BASE"/>
    <s v="BaseLine"/>
    <m/>
    <m/>
    <m/>
    <m/>
    <x v="42"/>
    <x v="1"/>
    <s v="Brazil"/>
    <x v="23"/>
    <n v="0"/>
  </r>
  <r>
    <s v="BASE"/>
    <s v="BaseLine"/>
    <m/>
    <m/>
    <m/>
    <m/>
    <x v="42"/>
    <x v="2"/>
    <s v="Brazil"/>
    <x v="23"/>
    <n v="2290.6979398439398"/>
  </r>
  <r>
    <s v="BASE"/>
    <s v="BaseLine"/>
    <m/>
    <m/>
    <m/>
    <m/>
    <x v="42"/>
    <x v="3"/>
    <s v="Brazil"/>
    <x v="23"/>
    <n v="0"/>
  </r>
  <r>
    <s v="BASE"/>
    <s v="BaseLine"/>
    <m/>
    <m/>
    <m/>
    <m/>
    <x v="43"/>
    <x v="0"/>
    <s v="Brazil"/>
    <x v="23"/>
    <n v="0"/>
  </r>
  <r>
    <s v="BASE"/>
    <s v="BaseLine"/>
    <m/>
    <m/>
    <m/>
    <m/>
    <x v="43"/>
    <x v="1"/>
    <s v="Brazil"/>
    <x v="23"/>
    <n v="0"/>
  </r>
  <r>
    <s v="BASE"/>
    <s v="BaseLine"/>
    <m/>
    <m/>
    <m/>
    <m/>
    <x v="43"/>
    <x v="2"/>
    <s v="Brazil"/>
    <x v="23"/>
    <n v="0"/>
  </r>
  <r>
    <s v="BASE"/>
    <s v="BaseLine"/>
    <m/>
    <m/>
    <m/>
    <m/>
    <x v="43"/>
    <x v="3"/>
    <s v="Brazil"/>
    <x v="23"/>
    <n v="0"/>
  </r>
  <r>
    <s v="INCREMENTAL"/>
    <s v="Media"/>
    <m/>
    <m/>
    <m/>
    <m/>
    <x v="44"/>
    <x v="0"/>
    <s v="Brazil"/>
    <x v="23"/>
    <n v="0"/>
  </r>
  <r>
    <s v="INCREMENTAL"/>
    <s v="Media"/>
    <m/>
    <m/>
    <m/>
    <m/>
    <x v="44"/>
    <x v="1"/>
    <s v="Brazil"/>
    <x v="23"/>
    <n v="0"/>
  </r>
  <r>
    <s v="INCREMENTAL"/>
    <s v="Media"/>
    <m/>
    <m/>
    <m/>
    <m/>
    <x v="44"/>
    <x v="2"/>
    <s v="Brazil"/>
    <x v="23"/>
    <n v="0"/>
  </r>
  <r>
    <s v="INCREMENTAL"/>
    <s v="Media"/>
    <m/>
    <m/>
    <m/>
    <m/>
    <x v="44"/>
    <x v="3"/>
    <s v="Brazil"/>
    <x v="23"/>
    <n v="0"/>
  </r>
  <r>
    <s v="INCREMENTAL"/>
    <s v="Media"/>
    <m/>
    <m/>
    <m/>
    <m/>
    <x v="45"/>
    <x v="0"/>
    <s v="Brazil"/>
    <x v="23"/>
    <n v="0"/>
  </r>
  <r>
    <s v="INCREMENTAL"/>
    <s v="Media"/>
    <m/>
    <m/>
    <m/>
    <m/>
    <x v="45"/>
    <x v="1"/>
    <s v="Brazil"/>
    <x v="23"/>
    <n v="0"/>
  </r>
  <r>
    <s v="INCREMENTAL"/>
    <s v="Media"/>
    <m/>
    <m/>
    <m/>
    <m/>
    <x v="45"/>
    <x v="2"/>
    <s v="Brazil"/>
    <x v="23"/>
    <n v="0"/>
  </r>
  <r>
    <s v="INCREMENTAL"/>
    <s v="Media"/>
    <m/>
    <m/>
    <m/>
    <m/>
    <x v="45"/>
    <x v="3"/>
    <s v="Brazil"/>
    <x v="23"/>
    <n v="0"/>
  </r>
  <r>
    <s v="BASE"/>
    <s v="BaseLine"/>
    <m/>
    <m/>
    <m/>
    <m/>
    <x v="46"/>
    <x v="0"/>
    <s v="Brazil"/>
    <x v="23"/>
    <n v="0"/>
  </r>
  <r>
    <s v="BASE"/>
    <s v="BaseLine"/>
    <m/>
    <m/>
    <m/>
    <m/>
    <x v="46"/>
    <x v="1"/>
    <s v="Brazil"/>
    <x v="23"/>
    <n v="0"/>
  </r>
  <r>
    <s v="BASE"/>
    <s v="BaseLine"/>
    <m/>
    <m/>
    <m/>
    <m/>
    <x v="46"/>
    <x v="2"/>
    <s v="Brazil"/>
    <x v="23"/>
    <n v="0"/>
  </r>
  <r>
    <s v="BASE"/>
    <s v="BaseLine"/>
    <m/>
    <m/>
    <m/>
    <m/>
    <x v="46"/>
    <x v="3"/>
    <s v="Brazil"/>
    <x v="23"/>
    <n v="0"/>
  </r>
  <r>
    <s v="INCREMENTAL"/>
    <s v="Media"/>
    <m/>
    <m/>
    <m/>
    <m/>
    <x v="47"/>
    <x v="0"/>
    <s v="Brazil"/>
    <x v="23"/>
    <n v="0"/>
  </r>
  <r>
    <s v="INCREMENTAL"/>
    <s v="Media"/>
    <m/>
    <m/>
    <m/>
    <m/>
    <x v="47"/>
    <x v="1"/>
    <s v="Brazil"/>
    <x v="23"/>
    <n v="0"/>
  </r>
  <r>
    <s v="INCREMENTAL"/>
    <s v="Media"/>
    <m/>
    <m/>
    <m/>
    <m/>
    <x v="47"/>
    <x v="2"/>
    <s v="Brazil"/>
    <x v="23"/>
    <n v="0"/>
  </r>
  <r>
    <s v="INCREMENTAL"/>
    <s v="Media"/>
    <m/>
    <m/>
    <m/>
    <m/>
    <x v="47"/>
    <x v="3"/>
    <s v="Brazil"/>
    <x v="23"/>
    <n v="0"/>
  </r>
  <r>
    <s v="INCREMENTAL"/>
    <s v="Media"/>
    <m/>
    <m/>
    <m/>
    <m/>
    <x v="48"/>
    <x v="0"/>
    <s v="Brazil"/>
    <x v="23"/>
    <n v="0"/>
  </r>
  <r>
    <s v="INCREMENTAL"/>
    <s v="Media"/>
    <m/>
    <m/>
    <m/>
    <m/>
    <x v="48"/>
    <x v="1"/>
    <s v="Brazil"/>
    <x v="23"/>
    <n v="0"/>
  </r>
  <r>
    <s v="INCREMENTAL"/>
    <s v="Media"/>
    <m/>
    <m/>
    <m/>
    <m/>
    <x v="48"/>
    <x v="2"/>
    <s v="Brazil"/>
    <x v="23"/>
    <n v="0"/>
  </r>
  <r>
    <s v="INCREMENTAL"/>
    <s v="Media"/>
    <m/>
    <m/>
    <m/>
    <m/>
    <x v="48"/>
    <x v="3"/>
    <s v="Brazil"/>
    <x v="23"/>
    <n v="0"/>
  </r>
  <r>
    <s v="INCREMENTAL"/>
    <s v="Media"/>
    <m/>
    <m/>
    <m/>
    <m/>
    <x v="49"/>
    <x v="0"/>
    <s v="Brazil"/>
    <x v="23"/>
    <n v="0"/>
  </r>
  <r>
    <s v="INCREMENTAL"/>
    <s v="Media"/>
    <m/>
    <m/>
    <m/>
    <m/>
    <x v="49"/>
    <x v="1"/>
    <s v="Brazil"/>
    <x v="23"/>
    <n v="0"/>
  </r>
  <r>
    <s v="INCREMENTAL"/>
    <s v="Media"/>
    <m/>
    <m/>
    <m/>
    <m/>
    <x v="49"/>
    <x v="2"/>
    <s v="Brazil"/>
    <x v="23"/>
    <n v="0"/>
  </r>
  <r>
    <s v="INCREMENTAL"/>
    <s v="Media"/>
    <m/>
    <m/>
    <m/>
    <m/>
    <x v="49"/>
    <x v="3"/>
    <s v="Brazil"/>
    <x v="23"/>
    <n v="0"/>
  </r>
  <r>
    <s v="BASE"/>
    <s v="BaseLine"/>
    <m/>
    <m/>
    <m/>
    <m/>
    <x v="50"/>
    <x v="0"/>
    <s v="Brazil"/>
    <x v="23"/>
    <n v="0"/>
  </r>
  <r>
    <s v="BASE"/>
    <s v="BaseLine"/>
    <m/>
    <m/>
    <m/>
    <m/>
    <x v="50"/>
    <x v="1"/>
    <s v="Brazil"/>
    <x v="23"/>
    <n v="0"/>
  </r>
  <r>
    <s v="BASE"/>
    <s v="BaseLine"/>
    <m/>
    <m/>
    <m/>
    <m/>
    <x v="50"/>
    <x v="2"/>
    <s v="Brazil"/>
    <x v="23"/>
    <n v="0"/>
  </r>
  <r>
    <s v="BASE"/>
    <s v="BaseLine"/>
    <m/>
    <m/>
    <m/>
    <m/>
    <x v="50"/>
    <x v="3"/>
    <s v="Brazil"/>
    <x v="23"/>
    <n v="0"/>
  </r>
  <r>
    <s v="BASE"/>
    <s v="BaseLine"/>
    <m/>
    <m/>
    <m/>
    <m/>
    <x v="51"/>
    <x v="0"/>
    <s v="Brazil"/>
    <x v="23"/>
    <n v="0"/>
  </r>
  <r>
    <s v="BASE"/>
    <s v="BaseLine"/>
    <m/>
    <m/>
    <m/>
    <m/>
    <x v="51"/>
    <x v="1"/>
    <s v="Brazil"/>
    <x v="23"/>
    <n v="0"/>
  </r>
  <r>
    <s v="BASE"/>
    <s v="BaseLine"/>
    <m/>
    <m/>
    <m/>
    <m/>
    <x v="51"/>
    <x v="2"/>
    <s v="Brazil"/>
    <x v="23"/>
    <n v="0"/>
  </r>
  <r>
    <s v="BASE"/>
    <s v="BaseLine"/>
    <m/>
    <m/>
    <m/>
    <m/>
    <x v="51"/>
    <x v="3"/>
    <s v="Brazil"/>
    <x v="23"/>
    <n v="0"/>
  </r>
  <r>
    <s v="INCREMENTAL"/>
    <s v="Media"/>
    <m/>
    <m/>
    <m/>
    <m/>
    <x v="52"/>
    <x v="0"/>
    <s v="Brazil"/>
    <x v="23"/>
    <n v="0"/>
  </r>
  <r>
    <s v="INCREMENTAL"/>
    <s v="Media"/>
    <m/>
    <m/>
    <m/>
    <m/>
    <x v="52"/>
    <x v="1"/>
    <s v="Brazil"/>
    <x v="23"/>
    <n v="0"/>
  </r>
  <r>
    <s v="INCREMENTAL"/>
    <s v="Media"/>
    <m/>
    <m/>
    <m/>
    <m/>
    <x v="52"/>
    <x v="2"/>
    <s v="Brazil"/>
    <x v="23"/>
    <n v="0"/>
  </r>
  <r>
    <s v="INCREMENTAL"/>
    <s v="Media"/>
    <m/>
    <m/>
    <m/>
    <m/>
    <x v="52"/>
    <x v="3"/>
    <s v="Brazil"/>
    <x v="23"/>
    <n v="0"/>
  </r>
  <r>
    <s v="BASE"/>
    <s v="BaseLine"/>
    <m/>
    <m/>
    <m/>
    <m/>
    <x v="53"/>
    <x v="0"/>
    <s v="Brazil"/>
    <x v="23"/>
    <n v="-160.34432634625"/>
  </r>
  <r>
    <s v="BASE"/>
    <s v="BaseLine"/>
    <m/>
    <m/>
    <m/>
    <m/>
    <x v="53"/>
    <x v="1"/>
    <s v="Brazil"/>
    <x v="23"/>
    <n v="-117.42101413679499"/>
  </r>
  <r>
    <s v="BASE"/>
    <s v="BaseLine"/>
    <m/>
    <m/>
    <m/>
    <m/>
    <x v="53"/>
    <x v="2"/>
    <s v="Brazil"/>
    <x v="23"/>
    <n v="-219.10300341753299"/>
  </r>
  <r>
    <s v="BASE"/>
    <s v="BaseLine"/>
    <m/>
    <m/>
    <m/>
    <m/>
    <x v="53"/>
    <x v="3"/>
    <s v="Brazil"/>
    <x v="23"/>
    <n v="-115.987293340747"/>
  </r>
  <r>
    <s v="BASE"/>
    <s v="BaseLine"/>
    <m/>
    <m/>
    <m/>
    <m/>
    <x v="54"/>
    <x v="0"/>
    <s v="Brazil"/>
    <x v="23"/>
    <n v="-479.80820546165"/>
  </r>
  <r>
    <s v="BASE"/>
    <s v="BaseLine"/>
    <m/>
    <m/>
    <m/>
    <m/>
    <x v="54"/>
    <x v="1"/>
    <s v="Brazil"/>
    <x v="23"/>
    <n v="-2394.91157016638"/>
  </r>
  <r>
    <s v="BASE"/>
    <s v="BaseLine"/>
    <m/>
    <m/>
    <m/>
    <m/>
    <x v="54"/>
    <x v="2"/>
    <s v="Brazil"/>
    <x v="23"/>
    <n v="-2599.2666011382598"/>
  </r>
  <r>
    <s v="BASE"/>
    <s v="BaseLine"/>
    <m/>
    <m/>
    <m/>
    <m/>
    <x v="54"/>
    <x v="3"/>
    <s v="Brazil"/>
    <x v="23"/>
    <n v="-463.34635728609499"/>
  </r>
  <r>
    <s v="INCREMENTAL"/>
    <s v="Media"/>
    <m/>
    <m/>
    <m/>
    <m/>
    <x v="0"/>
    <x v="0"/>
    <s v="Brazil"/>
    <x v="24"/>
    <n v="0"/>
  </r>
  <r>
    <s v="INCREMENTAL"/>
    <s v="Media"/>
    <m/>
    <m/>
    <m/>
    <m/>
    <x v="0"/>
    <x v="1"/>
    <s v="Brazil"/>
    <x v="24"/>
    <n v="0"/>
  </r>
  <r>
    <s v="INCREMENTAL"/>
    <s v="Media"/>
    <m/>
    <m/>
    <m/>
    <m/>
    <x v="0"/>
    <x v="2"/>
    <s v="Brazil"/>
    <x v="24"/>
    <n v="0"/>
  </r>
  <r>
    <s v="INCREMENTAL"/>
    <s v="Media"/>
    <m/>
    <m/>
    <m/>
    <m/>
    <x v="0"/>
    <x v="3"/>
    <s v="Brazil"/>
    <x v="24"/>
    <n v="0"/>
  </r>
  <r>
    <s v="INCREMENTAL"/>
    <s v="Media"/>
    <m/>
    <m/>
    <m/>
    <m/>
    <x v="1"/>
    <x v="0"/>
    <s v="Brazil"/>
    <x v="24"/>
    <n v="0"/>
  </r>
  <r>
    <s v="INCREMENTAL"/>
    <s v="Media"/>
    <m/>
    <m/>
    <m/>
    <m/>
    <x v="1"/>
    <x v="1"/>
    <s v="Brazil"/>
    <x v="24"/>
    <n v="0"/>
  </r>
  <r>
    <s v="INCREMENTAL"/>
    <s v="Media"/>
    <m/>
    <m/>
    <m/>
    <m/>
    <x v="1"/>
    <x v="2"/>
    <s v="Brazil"/>
    <x v="24"/>
    <n v="0"/>
  </r>
  <r>
    <s v="INCREMENTAL"/>
    <s v="Media"/>
    <m/>
    <m/>
    <m/>
    <m/>
    <x v="1"/>
    <x v="3"/>
    <s v="Brazil"/>
    <x v="24"/>
    <n v="0"/>
  </r>
  <r>
    <s v="INCREMENTAL"/>
    <s v="Media"/>
    <m/>
    <m/>
    <m/>
    <m/>
    <x v="2"/>
    <x v="0"/>
    <s v="Brazil"/>
    <x v="24"/>
    <n v="0"/>
  </r>
  <r>
    <s v="INCREMENTAL"/>
    <s v="Media"/>
    <m/>
    <m/>
    <m/>
    <m/>
    <x v="2"/>
    <x v="1"/>
    <s v="Brazil"/>
    <x v="24"/>
    <n v="0"/>
  </r>
  <r>
    <s v="INCREMENTAL"/>
    <s v="Media"/>
    <m/>
    <m/>
    <m/>
    <m/>
    <x v="2"/>
    <x v="2"/>
    <s v="Brazil"/>
    <x v="24"/>
    <n v="0"/>
  </r>
  <r>
    <s v="INCREMENTAL"/>
    <s v="Media"/>
    <m/>
    <m/>
    <m/>
    <m/>
    <x v="2"/>
    <x v="3"/>
    <s v="Brazil"/>
    <x v="24"/>
    <n v="0"/>
  </r>
  <r>
    <s v="BASE"/>
    <s v="BaseLine"/>
    <m/>
    <m/>
    <m/>
    <m/>
    <x v="3"/>
    <x v="0"/>
    <s v="Brazil"/>
    <x v="24"/>
    <n v="0"/>
  </r>
  <r>
    <s v="BASE"/>
    <s v="BaseLine"/>
    <m/>
    <m/>
    <m/>
    <m/>
    <x v="3"/>
    <x v="1"/>
    <s v="Brazil"/>
    <x v="24"/>
    <n v="0"/>
  </r>
  <r>
    <s v="BASE"/>
    <s v="BaseLine"/>
    <m/>
    <m/>
    <m/>
    <m/>
    <x v="3"/>
    <x v="2"/>
    <s v="Brazil"/>
    <x v="24"/>
    <n v="0"/>
  </r>
  <r>
    <s v="BASE"/>
    <s v="BaseLine"/>
    <m/>
    <m/>
    <m/>
    <m/>
    <x v="3"/>
    <x v="3"/>
    <s v="Brazil"/>
    <x v="24"/>
    <n v="0"/>
  </r>
  <r>
    <s v="BASE"/>
    <s v="BaseLine"/>
    <m/>
    <m/>
    <m/>
    <m/>
    <x v="4"/>
    <x v="0"/>
    <s v="Brazil"/>
    <x v="24"/>
    <n v="0"/>
  </r>
  <r>
    <s v="BASE"/>
    <s v="BaseLine"/>
    <m/>
    <m/>
    <m/>
    <m/>
    <x v="4"/>
    <x v="1"/>
    <s v="Brazil"/>
    <x v="24"/>
    <n v="0"/>
  </r>
  <r>
    <s v="BASE"/>
    <s v="BaseLine"/>
    <m/>
    <m/>
    <m/>
    <m/>
    <x v="4"/>
    <x v="2"/>
    <s v="Brazil"/>
    <x v="24"/>
    <n v="0"/>
  </r>
  <r>
    <s v="BASE"/>
    <s v="BaseLine"/>
    <m/>
    <m/>
    <m/>
    <m/>
    <x v="4"/>
    <x v="3"/>
    <s v="Brazil"/>
    <x v="24"/>
    <n v="0"/>
  </r>
  <r>
    <s v="BASE"/>
    <s v="BaseLine"/>
    <m/>
    <m/>
    <m/>
    <m/>
    <x v="5"/>
    <x v="0"/>
    <s v="Brazil"/>
    <x v="24"/>
    <n v="0"/>
  </r>
  <r>
    <s v="BASE"/>
    <s v="BaseLine"/>
    <m/>
    <m/>
    <m/>
    <m/>
    <x v="5"/>
    <x v="1"/>
    <s v="Brazil"/>
    <x v="24"/>
    <n v="0"/>
  </r>
  <r>
    <s v="BASE"/>
    <s v="BaseLine"/>
    <m/>
    <m/>
    <m/>
    <m/>
    <x v="5"/>
    <x v="2"/>
    <s v="Brazil"/>
    <x v="24"/>
    <n v="0"/>
  </r>
  <r>
    <s v="BASE"/>
    <s v="BaseLine"/>
    <m/>
    <m/>
    <m/>
    <m/>
    <x v="5"/>
    <x v="3"/>
    <s v="Brazil"/>
    <x v="24"/>
    <n v="0"/>
  </r>
  <r>
    <s v="BASE"/>
    <s v="BaseLine"/>
    <m/>
    <m/>
    <m/>
    <m/>
    <x v="6"/>
    <x v="0"/>
    <s v="Brazil"/>
    <x v="24"/>
    <n v="0"/>
  </r>
  <r>
    <s v="BASE"/>
    <s v="BaseLine"/>
    <m/>
    <m/>
    <m/>
    <m/>
    <x v="6"/>
    <x v="1"/>
    <s v="Brazil"/>
    <x v="24"/>
    <n v="0"/>
  </r>
  <r>
    <s v="BASE"/>
    <s v="BaseLine"/>
    <m/>
    <m/>
    <m/>
    <m/>
    <x v="6"/>
    <x v="2"/>
    <s v="Brazil"/>
    <x v="24"/>
    <n v="0"/>
  </r>
  <r>
    <s v="BASE"/>
    <s v="BaseLine"/>
    <m/>
    <m/>
    <m/>
    <m/>
    <x v="6"/>
    <x v="3"/>
    <s v="Brazil"/>
    <x v="24"/>
    <n v="0"/>
  </r>
  <r>
    <s v="BASE"/>
    <s v="BaseLine"/>
    <m/>
    <m/>
    <m/>
    <m/>
    <x v="7"/>
    <x v="0"/>
    <s v="Brazil"/>
    <x v="24"/>
    <n v="0"/>
  </r>
  <r>
    <s v="BASE"/>
    <s v="BaseLine"/>
    <m/>
    <m/>
    <m/>
    <m/>
    <x v="7"/>
    <x v="1"/>
    <s v="Brazil"/>
    <x v="24"/>
    <n v="0"/>
  </r>
  <r>
    <s v="BASE"/>
    <s v="BaseLine"/>
    <m/>
    <m/>
    <m/>
    <m/>
    <x v="7"/>
    <x v="2"/>
    <s v="Brazil"/>
    <x v="24"/>
    <n v="0"/>
  </r>
  <r>
    <s v="BASE"/>
    <s v="BaseLine"/>
    <m/>
    <m/>
    <m/>
    <m/>
    <x v="7"/>
    <x v="3"/>
    <s v="Brazil"/>
    <x v="24"/>
    <n v="0"/>
  </r>
  <r>
    <s v="BASE"/>
    <s v="BaseLine"/>
    <m/>
    <m/>
    <m/>
    <m/>
    <x v="8"/>
    <x v="0"/>
    <s v="Brazil"/>
    <x v="24"/>
    <n v="474.56883650709801"/>
  </r>
  <r>
    <s v="BASE"/>
    <s v="BaseLine"/>
    <m/>
    <m/>
    <m/>
    <m/>
    <x v="8"/>
    <x v="1"/>
    <s v="Brazil"/>
    <x v="24"/>
    <n v="0"/>
  </r>
  <r>
    <s v="BASE"/>
    <s v="BaseLine"/>
    <m/>
    <m/>
    <m/>
    <m/>
    <x v="8"/>
    <x v="2"/>
    <s v="Brazil"/>
    <x v="24"/>
    <n v="0"/>
  </r>
  <r>
    <s v="BASE"/>
    <s v="BaseLine"/>
    <m/>
    <m/>
    <m/>
    <m/>
    <x v="8"/>
    <x v="3"/>
    <s v="Brazil"/>
    <x v="24"/>
    <n v="0"/>
  </r>
  <r>
    <s v="INCREMENTAL"/>
    <s v="Media"/>
    <m/>
    <m/>
    <m/>
    <m/>
    <x v="9"/>
    <x v="0"/>
    <s v="Brazil"/>
    <x v="24"/>
    <n v="0"/>
  </r>
  <r>
    <s v="INCREMENTAL"/>
    <s v="Media"/>
    <m/>
    <m/>
    <m/>
    <m/>
    <x v="9"/>
    <x v="1"/>
    <s v="Brazil"/>
    <x v="24"/>
    <n v="0"/>
  </r>
  <r>
    <s v="INCREMENTAL"/>
    <s v="Media"/>
    <m/>
    <m/>
    <m/>
    <m/>
    <x v="9"/>
    <x v="2"/>
    <s v="Brazil"/>
    <x v="24"/>
    <n v="0"/>
  </r>
  <r>
    <s v="INCREMENTAL"/>
    <s v="Media"/>
    <m/>
    <m/>
    <m/>
    <m/>
    <x v="9"/>
    <x v="3"/>
    <s v="Brazil"/>
    <x v="24"/>
    <n v="0"/>
  </r>
  <r>
    <s v="BASE"/>
    <s v="Price"/>
    <m/>
    <m/>
    <m/>
    <m/>
    <x v="10"/>
    <x v="0"/>
    <s v="Brazil"/>
    <x v="24"/>
    <n v="-971.43026418831096"/>
  </r>
  <r>
    <s v="BASE"/>
    <s v="Price"/>
    <m/>
    <m/>
    <m/>
    <m/>
    <x v="10"/>
    <x v="1"/>
    <s v="Brazil"/>
    <x v="24"/>
    <n v="0"/>
  </r>
  <r>
    <s v="BASE"/>
    <s v="Price"/>
    <m/>
    <m/>
    <m/>
    <m/>
    <x v="10"/>
    <x v="2"/>
    <s v="Brazil"/>
    <x v="24"/>
    <n v="0"/>
  </r>
  <r>
    <s v="BASE"/>
    <s v="Price"/>
    <m/>
    <m/>
    <m/>
    <m/>
    <x v="10"/>
    <x v="3"/>
    <s v="Brazil"/>
    <x v="24"/>
    <n v="0"/>
  </r>
  <r>
    <s v="BASE"/>
    <s v="Price"/>
    <m/>
    <m/>
    <m/>
    <m/>
    <x v="11"/>
    <x v="0"/>
    <s v="Brazil"/>
    <x v="24"/>
    <n v="0"/>
  </r>
  <r>
    <s v="BASE"/>
    <s v="Price"/>
    <m/>
    <m/>
    <m/>
    <m/>
    <x v="11"/>
    <x v="1"/>
    <s v="Brazil"/>
    <x v="24"/>
    <n v="0"/>
  </r>
  <r>
    <s v="BASE"/>
    <s v="Price"/>
    <m/>
    <m/>
    <m/>
    <m/>
    <x v="11"/>
    <x v="2"/>
    <s v="Brazil"/>
    <x v="24"/>
    <n v="0"/>
  </r>
  <r>
    <s v="BASE"/>
    <s v="Price"/>
    <m/>
    <m/>
    <m/>
    <m/>
    <x v="11"/>
    <x v="3"/>
    <s v="Brazil"/>
    <x v="24"/>
    <n v="0"/>
  </r>
  <r>
    <s v="BASE"/>
    <s v="BaseLine"/>
    <m/>
    <m/>
    <m/>
    <m/>
    <x v="12"/>
    <x v="0"/>
    <s v="Brazil"/>
    <x v="24"/>
    <n v="361.34292820658197"/>
  </r>
  <r>
    <s v="BASE"/>
    <s v="BaseLine"/>
    <m/>
    <m/>
    <m/>
    <m/>
    <x v="12"/>
    <x v="1"/>
    <s v="Brazil"/>
    <x v="24"/>
    <n v="651.41379133513999"/>
  </r>
  <r>
    <s v="BASE"/>
    <s v="BaseLine"/>
    <m/>
    <m/>
    <m/>
    <m/>
    <x v="12"/>
    <x v="2"/>
    <s v="Brazil"/>
    <x v="24"/>
    <n v="798.60016745289295"/>
  </r>
  <r>
    <s v="BASE"/>
    <s v="BaseLine"/>
    <m/>
    <m/>
    <m/>
    <m/>
    <x v="12"/>
    <x v="3"/>
    <s v="Brazil"/>
    <x v="24"/>
    <n v="21.1517983968163"/>
  </r>
  <r>
    <s v="INCREMENTAL"/>
    <s v="Media"/>
    <m/>
    <m/>
    <m/>
    <m/>
    <x v="13"/>
    <x v="0"/>
    <s v="Brazil"/>
    <x v="24"/>
    <n v="95.784648799916695"/>
  </r>
  <r>
    <s v="INCREMENTAL"/>
    <s v="Media"/>
    <m/>
    <m/>
    <m/>
    <m/>
    <x v="13"/>
    <x v="1"/>
    <s v="Brazil"/>
    <x v="24"/>
    <n v="118.658004388512"/>
  </r>
  <r>
    <s v="INCREMENTAL"/>
    <s v="Media"/>
    <m/>
    <m/>
    <m/>
    <m/>
    <x v="13"/>
    <x v="2"/>
    <s v="Brazil"/>
    <x v="24"/>
    <n v="105.467653728404"/>
  </r>
  <r>
    <s v="INCREMENTAL"/>
    <s v="Media"/>
    <m/>
    <m/>
    <m/>
    <m/>
    <x v="13"/>
    <x v="3"/>
    <s v="Brazil"/>
    <x v="24"/>
    <n v="0"/>
  </r>
  <r>
    <s v="INCREMENTAL"/>
    <s v="Media"/>
    <m/>
    <m/>
    <m/>
    <m/>
    <x v="14"/>
    <x v="0"/>
    <s v="Brazil"/>
    <x v="24"/>
    <n v="0"/>
  </r>
  <r>
    <s v="INCREMENTAL"/>
    <s v="Media"/>
    <m/>
    <m/>
    <m/>
    <m/>
    <x v="14"/>
    <x v="1"/>
    <s v="Brazil"/>
    <x v="24"/>
    <n v="0"/>
  </r>
  <r>
    <s v="INCREMENTAL"/>
    <s v="Media"/>
    <m/>
    <m/>
    <m/>
    <m/>
    <x v="14"/>
    <x v="2"/>
    <s v="Brazil"/>
    <x v="24"/>
    <n v="0"/>
  </r>
  <r>
    <s v="INCREMENTAL"/>
    <s v="Media"/>
    <m/>
    <m/>
    <m/>
    <m/>
    <x v="14"/>
    <x v="3"/>
    <s v="Brazil"/>
    <x v="24"/>
    <n v="0"/>
  </r>
  <r>
    <s v="INCREMENTAL"/>
    <s v="Media"/>
    <m/>
    <m/>
    <m/>
    <m/>
    <x v="15"/>
    <x v="0"/>
    <s v="Brazil"/>
    <x v="24"/>
    <n v="7.81161638040279"/>
  </r>
  <r>
    <s v="INCREMENTAL"/>
    <s v="Media"/>
    <m/>
    <m/>
    <m/>
    <m/>
    <x v="15"/>
    <x v="1"/>
    <s v="Brazil"/>
    <x v="24"/>
    <n v="7.2288983851038502"/>
  </r>
  <r>
    <s v="INCREMENTAL"/>
    <s v="Media"/>
    <m/>
    <m/>
    <m/>
    <m/>
    <x v="15"/>
    <x v="2"/>
    <s v="Brazil"/>
    <x v="24"/>
    <n v="4.93143281533606"/>
  </r>
  <r>
    <s v="INCREMENTAL"/>
    <s v="Media"/>
    <m/>
    <m/>
    <m/>
    <m/>
    <x v="15"/>
    <x v="3"/>
    <s v="Brazil"/>
    <x v="24"/>
    <n v="0"/>
  </r>
  <r>
    <s v="INCREMENTAL"/>
    <s v="Media"/>
    <m/>
    <m/>
    <m/>
    <m/>
    <x v="16"/>
    <x v="0"/>
    <s v="Brazil"/>
    <x v="24"/>
    <n v="0"/>
  </r>
  <r>
    <s v="INCREMENTAL"/>
    <s v="Media"/>
    <m/>
    <m/>
    <m/>
    <m/>
    <x v="16"/>
    <x v="1"/>
    <s v="Brazil"/>
    <x v="24"/>
    <n v="0"/>
  </r>
  <r>
    <s v="INCREMENTAL"/>
    <s v="Media"/>
    <m/>
    <m/>
    <m/>
    <m/>
    <x v="16"/>
    <x v="2"/>
    <s v="Brazil"/>
    <x v="24"/>
    <n v="0"/>
  </r>
  <r>
    <s v="INCREMENTAL"/>
    <s v="Media"/>
    <m/>
    <m/>
    <m/>
    <m/>
    <x v="16"/>
    <x v="3"/>
    <s v="Brazil"/>
    <x v="24"/>
    <n v="0"/>
  </r>
  <r>
    <s v="INCREMENTAL"/>
    <s v="Media"/>
    <m/>
    <m/>
    <m/>
    <m/>
    <x v="17"/>
    <x v="0"/>
    <s v="Brazil"/>
    <x v="24"/>
    <n v="428.889197756969"/>
  </r>
  <r>
    <s v="INCREMENTAL"/>
    <s v="Media"/>
    <m/>
    <m/>
    <m/>
    <m/>
    <x v="17"/>
    <x v="1"/>
    <s v="Brazil"/>
    <x v="24"/>
    <n v="262.97789943990801"/>
  </r>
  <r>
    <s v="INCREMENTAL"/>
    <s v="Media"/>
    <m/>
    <m/>
    <m/>
    <m/>
    <x v="17"/>
    <x v="2"/>
    <s v="Brazil"/>
    <x v="24"/>
    <n v="263.93921778318401"/>
  </r>
  <r>
    <s v="INCREMENTAL"/>
    <s v="Media"/>
    <m/>
    <m/>
    <m/>
    <m/>
    <x v="17"/>
    <x v="3"/>
    <s v="Brazil"/>
    <x v="24"/>
    <n v="0"/>
  </r>
  <r>
    <s v="INCREMENTAL"/>
    <s v="Media"/>
    <m/>
    <m/>
    <m/>
    <m/>
    <x v="18"/>
    <x v="0"/>
    <s v="Brazil"/>
    <x v="24"/>
    <n v="0"/>
  </r>
  <r>
    <s v="INCREMENTAL"/>
    <s v="Media"/>
    <m/>
    <m/>
    <m/>
    <m/>
    <x v="18"/>
    <x v="1"/>
    <s v="Brazil"/>
    <x v="24"/>
    <n v="0"/>
  </r>
  <r>
    <s v="INCREMENTAL"/>
    <s v="Media"/>
    <m/>
    <m/>
    <m/>
    <m/>
    <x v="18"/>
    <x v="2"/>
    <s v="Brazil"/>
    <x v="24"/>
    <n v="0"/>
  </r>
  <r>
    <s v="INCREMENTAL"/>
    <s v="Media"/>
    <m/>
    <m/>
    <m/>
    <m/>
    <x v="18"/>
    <x v="3"/>
    <s v="Brazil"/>
    <x v="24"/>
    <n v="0"/>
  </r>
  <r>
    <s v="INCREMENTAL"/>
    <s v="Media"/>
    <m/>
    <m/>
    <m/>
    <m/>
    <x v="19"/>
    <x v="0"/>
    <s v="Brazil"/>
    <x v="24"/>
    <n v="6.3069689791307804"/>
  </r>
  <r>
    <s v="INCREMENTAL"/>
    <s v="Media"/>
    <m/>
    <m/>
    <m/>
    <m/>
    <x v="19"/>
    <x v="1"/>
    <s v="Brazil"/>
    <x v="24"/>
    <n v="7.1718052055622703"/>
  </r>
  <r>
    <s v="INCREMENTAL"/>
    <s v="Media"/>
    <m/>
    <m/>
    <m/>
    <m/>
    <x v="19"/>
    <x v="2"/>
    <s v="Brazil"/>
    <x v="24"/>
    <n v="6.7628868952763597"/>
  </r>
  <r>
    <s v="INCREMENTAL"/>
    <s v="Media"/>
    <m/>
    <m/>
    <m/>
    <m/>
    <x v="19"/>
    <x v="3"/>
    <s v="Brazil"/>
    <x v="24"/>
    <n v="0"/>
  </r>
  <r>
    <s v="INCREMENTAL"/>
    <s v="Media"/>
    <m/>
    <m/>
    <m/>
    <m/>
    <x v="20"/>
    <x v="0"/>
    <s v="Brazil"/>
    <x v="24"/>
    <n v="0"/>
  </r>
  <r>
    <s v="INCREMENTAL"/>
    <s v="Media"/>
    <m/>
    <m/>
    <m/>
    <m/>
    <x v="20"/>
    <x v="1"/>
    <s v="Brazil"/>
    <x v="24"/>
    <n v="0"/>
  </r>
  <r>
    <s v="INCREMENTAL"/>
    <s v="Media"/>
    <m/>
    <m/>
    <m/>
    <m/>
    <x v="20"/>
    <x v="2"/>
    <s v="Brazil"/>
    <x v="24"/>
    <n v="0"/>
  </r>
  <r>
    <s v="INCREMENTAL"/>
    <s v="Media"/>
    <m/>
    <m/>
    <m/>
    <m/>
    <x v="20"/>
    <x v="3"/>
    <s v="Brazil"/>
    <x v="24"/>
    <n v="0"/>
  </r>
  <r>
    <s v="INCREMENTAL"/>
    <s v="Media"/>
    <m/>
    <m/>
    <m/>
    <m/>
    <x v="21"/>
    <x v="0"/>
    <s v="Brazil"/>
    <x v="24"/>
    <n v="31.668562707951899"/>
  </r>
  <r>
    <s v="INCREMENTAL"/>
    <s v="Media"/>
    <m/>
    <m/>
    <m/>
    <m/>
    <x v="21"/>
    <x v="1"/>
    <s v="Brazil"/>
    <x v="24"/>
    <n v="30.929239892435799"/>
  </r>
  <r>
    <s v="INCREMENTAL"/>
    <s v="Media"/>
    <m/>
    <m/>
    <m/>
    <m/>
    <x v="21"/>
    <x v="2"/>
    <s v="Brazil"/>
    <x v="24"/>
    <n v="29.339841649542301"/>
  </r>
  <r>
    <s v="INCREMENTAL"/>
    <s v="Media"/>
    <m/>
    <m/>
    <m/>
    <m/>
    <x v="21"/>
    <x v="3"/>
    <s v="Brazil"/>
    <x v="24"/>
    <n v="0"/>
  </r>
  <r>
    <s v="INCREMENTAL"/>
    <s v="Media"/>
    <m/>
    <m/>
    <m/>
    <m/>
    <x v="22"/>
    <x v="0"/>
    <s v="Brazil"/>
    <x v="24"/>
    <n v="0"/>
  </r>
  <r>
    <s v="INCREMENTAL"/>
    <s v="Media"/>
    <m/>
    <m/>
    <m/>
    <m/>
    <x v="22"/>
    <x v="1"/>
    <s v="Brazil"/>
    <x v="24"/>
    <n v="0"/>
  </r>
  <r>
    <s v="INCREMENTAL"/>
    <s v="Media"/>
    <m/>
    <m/>
    <m/>
    <m/>
    <x v="22"/>
    <x v="2"/>
    <s v="Brazil"/>
    <x v="24"/>
    <n v="0"/>
  </r>
  <r>
    <s v="INCREMENTAL"/>
    <s v="Media"/>
    <m/>
    <m/>
    <m/>
    <m/>
    <x v="22"/>
    <x v="3"/>
    <s v="Brazil"/>
    <x v="24"/>
    <n v="0"/>
  </r>
  <r>
    <s v="INCREMENTAL"/>
    <s v="Media"/>
    <m/>
    <m/>
    <m/>
    <m/>
    <x v="23"/>
    <x v="0"/>
    <s v="Brazil"/>
    <x v="24"/>
    <n v="0"/>
  </r>
  <r>
    <s v="INCREMENTAL"/>
    <s v="Media"/>
    <m/>
    <m/>
    <m/>
    <m/>
    <x v="23"/>
    <x v="1"/>
    <s v="Brazil"/>
    <x v="24"/>
    <n v="0"/>
  </r>
  <r>
    <s v="INCREMENTAL"/>
    <s v="Media"/>
    <m/>
    <m/>
    <m/>
    <m/>
    <x v="23"/>
    <x v="2"/>
    <s v="Brazil"/>
    <x v="24"/>
    <n v="0"/>
  </r>
  <r>
    <s v="INCREMENTAL"/>
    <s v="Media"/>
    <m/>
    <m/>
    <m/>
    <m/>
    <x v="23"/>
    <x v="3"/>
    <s v="Brazil"/>
    <x v="24"/>
    <n v="0"/>
  </r>
  <r>
    <s v="INCREMENTAL"/>
    <s v="Media"/>
    <m/>
    <m/>
    <m/>
    <m/>
    <x v="24"/>
    <x v="0"/>
    <s v="Brazil"/>
    <x v="24"/>
    <n v="0"/>
  </r>
  <r>
    <s v="INCREMENTAL"/>
    <s v="Media"/>
    <m/>
    <m/>
    <m/>
    <m/>
    <x v="24"/>
    <x v="1"/>
    <s v="Brazil"/>
    <x v="24"/>
    <n v="0"/>
  </r>
  <r>
    <s v="INCREMENTAL"/>
    <s v="Media"/>
    <m/>
    <m/>
    <m/>
    <m/>
    <x v="24"/>
    <x v="2"/>
    <s v="Brazil"/>
    <x v="24"/>
    <n v="0"/>
  </r>
  <r>
    <s v="INCREMENTAL"/>
    <s v="Media"/>
    <m/>
    <m/>
    <m/>
    <m/>
    <x v="24"/>
    <x v="3"/>
    <s v="Brazil"/>
    <x v="24"/>
    <n v="0"/>
  </r>
  <r>
    <s v="BASE"/>
    <s v="BaseLine"/>
    <m/>
    <m/>
    <m/>
    <m/>
    <x v="25"/>
    <x v="0"/>
    <s v="Brazil"/>
    <x v="24"/>
    <n v="0"/>
  </r>
  <r>
    <s v="BASE"/>
    <s v="BaseLine"/>
    <m/>
    <m/>
    <m/>
    <m/>
    <x v="25"/>
    <x v="1"/>
    <s v="Brazil"/>
    <x v="24"/>
    <n v="274.414407966998"/>
  </r>
  <r>
    <s v="BASE"/>
    <s v="BaseLine"/>
    <m/>
    <m/>
    <m/>
    <m/>
    <x v="25"/>
    <x v="2"/>
    <s v="Brazil"/>
    <x v="24"/>
    <n v="0"/>
  </r>
  <r>
    <s v="BASE"/>
    <s v="BaseLine"/>
    <m/>
    <m/>
    <m/>
    <m/>
    <x v="25"/>
    <x v="3"/>
    <s v="Brazil"/>
    <x v="24"/>
    <n v="0"/>
  </r>
  <r>
    <s v="BASE"/>
    <s v="BaseLine"/>
    <m/>
    <m/>
    <m/>
    <m/>
    <x v="26"/>
    <x v="0"/>
    <s v="Brazil"/>
    <x v="24"/>
    <n v="0"/>
  </r>
  <r>
    <s v="BASE"/>
    <s v="BaseLine"/>
    <m/>
    <m/>
    <m/>
    <m/>
    <x v="26"/>
    <x v="1"/>
    <s v="Brazil"/>
    <x v="24"/>
    <n v="0"/>
  </r>
  <r>
    <s v="BASE"/>
    <s v="BaseLine"/>
    <m/>
    <m/>
    <m/>
    <m/>
    <x v="26"/>
    <x v="2"/>
    <s v="Brazil"/>
    <x v="24"/>
    <n v="0"/>
  </r>
  <r>
    <s v="BASE"/>
    <s v="BaseLine"/>
    <m/>
    <m/>
    <m/>
    <m/>
    <x v="26"/>
    <x v="3"/>
    <s v="Brazil"/>
    <x v="24"/>
    <n v="0"/>
  </r>
  <r>
    <s v="INCREMENTAL"/>
    <s v="Media"/>
    <m/>
    <m/>
    <m/>
    <m/>
    <x v="27"/>
    <x v="0"/>
    <s v="Brazil"/>
    <x v="24"/>
    <n v="0"/>
  </r>
  <r>
    <s v="INCREMENTAL"/>
    <s v="Media"/>
    <m/>
    <m/>
    <m/>
    <m/>
    <x v="27"/>
    <x v="1"/>
    <s v="Brazil"/>
    <x v="24"/>
    <n v="0"/>
  </r>
  <r>
    <s v="INCREMENTAL"/>
    <s v="Media"/>
    <m/>
    <m/>
    <m/>
    <m/>
    <x v="27"/>
    <x v="2"/>
    <s v="Brazil"/>
    <x v="24"/>
    <n v="0"/>
  </r>
  <r>
    <s v="INCREMENTAL"/>
    <s v="Media"/>
    <m/>
    <m/>
    <m/>
    <m/>
    <x v="27"/>
    <x v="3"/>
    <s v="Brazil"/>
    <x v="24"/>
    <n v="0"/>
  </r>
  <r>
    <s v="INCREMENTAL"/>
    <s v="Media"/>
    <m/>
    <m/>
    <m/>
    <m/>
    <x v="28"/>
    <x v="0"/>
    <s v="Brazil"/>
    <x v="24"/>
    <n v="0"/>
  </r>
  <r>
    <s v="INCREMENTAL"/>
    <s v="Media"/>
    <m/>
    <m/>
    <m/>
    <m/>
    <x v="28"/>
    <x v="1"/>
    <s v="Brazil"/>
    <x v="24"/>
    <n v="0"/>
  </r>
  <r>
    <s v="INCREMENTAL"/>
    <s v="Media"/>
    <m/>
    <m/>
    <m/>
    <m/>
    <x v="28"/>
    <x v="2"/>
    <s v="Brazil"/>
    <x v="24"/>
    <n v="0"/>
  </r>
  <r>
    <s v="INCREMENTAL"/>
    <s v="Media"/>
    <m/>
    <m/>
    <m/>
    <m/>
    <x v="28"/>
    <x v="3"/>
    <s v="Brazil"/>
    <x v="24"/>
    <n v="0"/>
  </r>
  <r>
    <s v="BASE"/>
    <s v="BaseLine"/>
    <m/>
    <m/>
    <m/>
    <m/>
    <x v="29"/>
    <x v="0"/>
    <s v="Brazil"/>
    <x v="24"/>
    <n v="0"/>
  </r>
  <r>
    <s v="BASE"/>
    <s v="BaseLine"/>
    <m/>
    <m/>
    <m/>
    <m/>
    <x v="29"/>
    <x v="1"/>
    <s v="Brazil"/>
    <x v="24"/>
    <n v="451.80252542553097"/>
  </r>
  <r>
    <s v="BASE"/>
    <s v="BaseLine"/>
    <m/>
    <m/>
    <m/>
    <m/>
    <x v="29"/>
    <x v="2"/>
    <s v="Brazil"/>
    <x v="24"/>
    <n v="0"/>
  </r>
  <r>
    <s v="BASE"/>
    <s v="BaseLine"/>
    <m/>
    <m/>
    <m/>
    <m/>
    <x v="29"/>
    <x v="3"/>
    <s v="Brazil"/>
    <x v="24"/>
    <n v="0"/>
  </r>
  <r>
    <s v="BASE"/>
    <s v="BaseLine"/>
    <m/>
    <m/>
    <m/>
    <m/>
    <x v="30"/>
    <x v="0"/>
    <s v="Brazil"/>
    <x v="24"/>
    <n v="0"/>
  </r>
  <r>
    <s v="BASE"/>
    <s v="BaseLine"/>
    <m/>
    <m/>
    <m/>
    <m/>
    <x v="30"/>
    <x v="1"/>
    <s v="Brazil"/>
    <x v="24"/>
    <n v="842.730336776326"/>
  </r>
  <r>
    <s v="BASE"/>
    <s v="BaseLine"/>
    <m/>
    <m/>
    <m/>
    <m/>
    <x v="30"/>
    <x v="2"/>
    <s v="Brazil"/>
    <x v="24"/>
    <n v="0"/>
  </r>
  <r>
    <s v="BASE"/>
    <s v="BaseLine"/>
    <m/>
    <m/>
    <m/>
    <m/>
    <x v="30"/>
    <x v="3"/>
    <s v="Brazil"/>
    <x v="24"/>
    <n v="0"/>
  </r>
  <r>
    <s v="INCREMENTAL"/>
    <s v="Media"/>
    <m/>
    <m/>
    <m/>
    <m/>
    <x v="31"/>
    <x v="0"/>
    <s v="Brazil"/>
    <x v="24"/>
    <n v="0"/>
  </r>
  <r>
    <s v="INCREMENTAL"/>
    <s v="Media"/>
    <m/>
    <m/>
    <m/>
    <m/>
    <x v="31"/>
    <x v="1"/>
    <s v="Brazil"/>
    <x v="24"/>
    <n v="0"/>
  </r>
  <r>
    <s v="INCREMENTAL"/>
    <s v="Media"/>
    <m/>
    <m/>
    <m/>
    <m/>
    <x v="31"/>
    <x v="2"/>
    <s v="Brazil"/>
    <x v="24"/>
    <n v="0"/>
  </r>
  <r>
    <s v="INCREMENTAL"/>
    <s v="Media"/>
    <m/>
    <m/>
    <m/>
    <m/>
    <x v="31"/>
    <x v="3"/>
    <s v="Brazil"/>
    <x v="24"/>
    <n v="0"/>
  </r>
  <r>
    <m/>
    <m/>
    <m/>
    <m/>
    <m/>
    <m/>
    <x v="32"/>
    <x v="0"/>
    <s v="Brazil"/>
    <x v="24"/>
    <n v="1288.8368238743701"/>
  </r>
  <r>
    <m/>
    <m/>
    <m/>
    <m/>
    <m/>
    <m/>
    <x v="32"/>
    <x v="1"/>
    <s v="Brazil"/>
    <x v="24"/>
    <n v="943.82215052234096"/>
  </r>
  <r>
    <m/>
    <m/>
    <m/>
    <m/>
    <m/>
    <m/>
    <x v="32"/>
    <x v="2"/>
    <s v="Brazil"/>
    <x v="24"/>
    <n v="1761.1350863528301"/>
  </r>
  <r>
    <m/>
    <m/>
    <m/>
    <m/>
    <m/>
    <m/>
    <x v="32"/>
    <x v="3"/>
    <s v="Brazil"/>
    <x v="24"/>
    <n v="932.29799996955103"/>
  </r>
  <r>
    <s v="BASE"/>
    <s v="BaseLine"/>
    <m/>
    <m/>
    <m/>
    <m/>
    <x v="33"/>
    <x v="0"/>
    <s v="Brazil"/>
    <x v="24"/>
    <n v="-305.74409369868903"/>
  </r>
  <r>
    <s v="BASE"/>
    <s v="BaseLine"/>
    <m/>
    <m/>
    <m/>
    <m/>
    <x v="33"/>
    <x v="1"/>
    <s v="Brazil"/>
    <x v="24"/>
    <n v="-832.27465793681495"/>
  </r>
  <r>
    <s v="BASE"/>
    <s v="BaseLine"/>
    <m/>
    <m/>
    <m/>
    <m/>
    <x v="33"/>
    <x v="2"/>
    <s v="Brazil"/>
    <x v="24"/>
    <n v="-415.50623322068202"/>
  </r>
  <r>
    <s v="BASE"/>
    <s v="BaseLine"/>
    <m/>
    <m/>
    <m/>
    <m/>
    <x v="33"/>
    <x v="3"/>
    <s v="Brazil"/>
    <x v="24"/>
    <n v="-259.52020995517898"/>
  </r>
  <r>
    <s v="BASE"/>
    <s v="BaseLine"/>
    <m/>
    <m/>
    <m/>
    <m/>
    <x v="34"/>
    <x v="0"/>
    <s v="Brazil"/>
    <x v="24"/>
    <n v="0"/>
  </r>
  <r>
    <s v="BASE"/>
    <s v="BaseLine"/>
    <m/>
    <m/>
    <m/>
    <m/>
    <x v="34"/>
    <x v="1"/>
    <s v="Brazil"/>
    <x v="24"/>
    <n v="0"/>
  </r>
  <r>
    <s v="BASE"/>
    <s v="BaseLine"/>
    <m/>
    <m/>
    <m/>
    <m/>
    <x v="34"/>
    <x v="2"/>
    <s v="Brazil"/>
    <x v="24"/>
    <n v="0"/>
  </r>
  <r>
    <s v="BASE"/>
    <s v="BaseLine"/>
    <m/>
    <m/>
    <m/>
    <m/>
    <x v="34"/>
    <x v="3"/>
    <s v="Brazil"/>
    <x v="24"/>
    <n v="0"/>
  </r>
  <r>
    <s v="BASE"/>
    <s v="BaseLine"/>
    <s v="NY"/>
    <m/>
    <m/>
    <m/>
    <x v="35"/>
    <x v="0"/>
    <s v="Brazil"/>
    <x v="24"/>
    <n v="0"/>
  </r>
  <r>
    <s v="BASE"/>
    <s v="BaseLine"/>
    <s v="NY"/>
    <m/>
    <m/>
    <m/>
    <x v="35"/>
    <x v="1"/>
    <s v="Brazil"/>
    <x v="24"/>
    <n v="0"/>
  </r>
  <r>
    <s v="BASE"/>
    <s v="BaseLine"/>
    <s v="NY"/>
    <m/>
    <m/>
    <m/>
    <x v="35"/>
    <x v="2"/>
    <s v="Brazil"/>
    <x v="24"/>
    <n v="0"/>
  </r>
  <r>
    <s v="BASE"/>
    <s v="BaseLine"/>
    <s v="NY"/>
    <m/>
    <m/>
    <m/>
    <x v="35"/>
    <x v="3"/>
    <s v="Brazil"/>
    <x v="24"/>
    <n v="0"/>
  </r>
  <r>
    <s v="BASE"/>
    <s v="BaseLine"/>
    <s v="PL_Dummy"/>
    <m/>
    <m/>
    <m/>
    <x v="36"/>
    <x v="0"/>
    <s v="Brazil"/>
    <x v="24"/>
    <n v="0"/>
  </r>
  <r>
    <s v="BASE"/>
    <s v="BaseLine"/>
    <s v="PL_Dummy"/>
    <m/>
    <m/>
    <m/>
    <x v="36"/>
    <x v="1"/>
    <s v="Brazil"/>
    <x v="24"/>
    <n v="0"/>
  </r>
  <r>
    <s v="BASE"/>
    <s v="BaseLine"/>
    <s v="PL_Dummy"/>
    <m/>
    <m/>
    <m/>
    <x v="36"/>
    <x v="2"/>
    <s v="Brazil"/>
    <x v="24"/>
    <n v="0"/>
  </r>
  <r>
    <s v="BASE"/>
    <s v="BaseLine"/>
    <s v="PL_Dummy"/>
    <m/>
    <m/>
    <m/>
    <x v="36"/>
    <x v="3"/>
    <s v="Brazil"/>
    <x v="24"/>
    <n v="0"/>
  </r>
  <r>
    <s v="BASE"/>
    <s v="BaseLine"/>
    <s v="PL_Dummy"/>
    <m/>
    <m/>
    <m/>
    <x v="37"/>
    <x v="0"/>
    <s v="Brazil"/>
    <x v="24"/>
    <n v="0"/>
  </r>
  <r>
    <s v="BASE"/>
    <s v="BaseLine"/>
    <s v="PL_Dummy"/>
    <m/>
    <m/>
    <m/>
    <x v="37"/>
    <x v="1"/>
    <s v="Brazil"/>
    <x v="24"/>
    <n v="0"/>
  </r>
  <r>
    <s v="BASE"/>
    <s v="BaseLine"/>
    <s v="PL_Dummy"/>
    <m/>
    <m/>
    <m/>
    <x v="37"/>
    <x v="2"/>
    <s v="Brazil"/>
    <x v="24"/>
    <n v="0"/>
  </r>
  <r>
    <s v="BASE"/>
    <s v="BaseLine"/>
    <s v="PL_Dummy"/>
    <m/>
    <m/>
    <m/>
    <x v="37"/>
    <x v="3"/>
    <s v="Brazil"/>
    <x v="24"/>
    <n v="0"/>
  </r>
  <r>
    <s v="BASE"/>
    <s v="BaseLine"/>
    <m/>
    <m/>
    <m/>
    <m/>
    <x v="38"/>
    <x v="0"/>
    <s v="Brazil"/>
    <x v="24"/>
    <n v="0"/>
  </r>
  <r>
    <s v="BASE"/>
    <s v="BaseLine"/>
    <m/>
    <m/>
    <m/>
    <m/>
    <x v="38"/>
    <x v="1"/>
    <s v="Brazil"/>
    <x v="24"/>
    <n v="0"/>
  </r>
  <r>
    <s v="BASE"/>
    <s v="BaseLine"/>
    <m/>
    <m/>
    <m/>
    <m/>
    <x v="38"/>
    <x v="2"/>
    <s v="Brazil"/>
    <x v="24"/>
    <n v="0"/>
  </r>
  <r>
    <s v="BASE"/>
    <s v="BaseLine"/>
    <m/>
    <m/>
    <m/>
    <m/>
    <x v="38"/>
    <x v="3"/>
    <s v="Brazil"/>
    <x v="24"/>
    <n v="0"/>
  </r>
  <r>
    <s v="BASE"/>
    <s v="BaseLine"/>
    <m/>
    <m/>
    <m/>
    <m/>
    <x v="39"/>
    <x v="0"/>
    <s v="Brazil"/>
    <x v="24"/>
    <n v="0"/>
  </r>
  <r>
    <s v="BASE"/>
    <s v="BaseLine"/>
    <m/>
    <m/>
    <m/>
    <m/>
    <x v="39"/>
    <x v="1"/>
    <s v="Brazil"/>
    <x v="24"/>
    <n v="0"/>
  </r>
  <r>
    <s v="BASE"/>
    <s v="BaseLine"/>
    <m/>
    <m/>
    <m/>
    <m/>
    <x v="39"/>
    <x v="2"/>
    <s v="Brazil"/>
    <x v="24"/>
    <n v="0"/>
  </r>
  <r>
    <s v="BASE"/>
    <s v="BaseLine"/>
    <m/>
    <m/>
    <m/>
    <m/>
    <x v="39"/>
    <x v="3"/>
    <s v="Brazil"/>
    <x v="24"/>
    <n v="0"/>
  </r>
  <r>
    <s v="BASE"/>
    <s v="BaseLine"/>
    <s v="PL_Dummy"/>
    <m/>
    <m/>
    <m/>
    <x v="40"/>
    <x v="0"/>
    <s v="Brazil"/>
    <x v="24"/>
    <n v="0"/>
  </r>
  <r>
    <s v="BASE"/>
    <s v="BaseLine"/>
    <s v="PL_Dummy"/>
    <m/>
    <m/>
    <m/>
    <x v="40"/>
    <x v="1"/>
    <s v="Brazil"/>
    <x v="24"/>
    <n v="0"/>
  </r>
  <r>
    <s v="BASE"/>
    <s v="BaseLine"/>
    <s v="PL_Dummy"/>
    <m/>
    <m/>
    <m/>
    <x v="40"/>
    <x v="2"/>
    <s v="Brazil"/>
    <x v="24"/>
    <n v="0"/>
  </r>
  <r>
    <s v="BASE"/>
    <s v="BaseLine"/>
    <s v="PL_Dummy"/>
    <m/>
    <m/>
    <m/>
    <x v="40"/>
    <x v="3"/>
    <s v="Brazil"/>
    <x v="24"/>
    <n v="0"/>
  </r>
  <r>
    <s v="BASE"/>
    <s v="BaseLine"/>
    <m/>
    <m/>
    <m/>
    <m/>
    <x v="41"/>
    <x v="0"/>
    <s v="Brazil"/>
    <x v="24"/>
    <n v="0"/>
  </r>
  <r>
    <s v="BASE"/>
    <s v="BaseLine"/>
    <m/>
    <m/>
    <m/>
    <m/>
    <x v="41"/>
    <x v="1"/>
    <s v="Brazil"/>
    <x v="24"/>
    <n v="0"/>
  </r>
  <r>
    <s v="BASE"/>
    <s v="BaseLine"/>
    <m/>
    <m/>
    <m/>
    <m/>
    <x v="41"/>
    <x v="2"/>
    <s v="Brazil"/>
    <x v="24"/>
    <n v="3592.9392822477298"/>
  </r>
  <r>
    <s v="BASE"/>
    <s v="BaseLine"/>
    <m/>
    <m/>
    <m/>
    <m/>
    <x v="41"/>
    <x v="3"/>
    <s v="Brazil"/>
    <x v="24"/>
    <n v="0"/>
  </r>
  <r>
    <s v="BASE"/>
    <s v="BaseLine"/>
    <m/>
    <m/>
    <m/>
    <m/>
    <x v="42"/>
    <x v="0"/>
    <s v="Brazil"/>
    <x v="24"/>
    <n v="0"/>
  </r>
  <r>
    <s v="BASE"/>
    <s v="BaseLine"/>
    <m/>
    <m/>
    <m/>
    <m/>
    <x v="42"/>
    <x v="1"/>
    <s v="Brazil"/>
    <x v="24"/>
    <n v="0"/>
  </r>
  <r>
    <s v="BASE"/>
    <s v="BaseLine"/>
    <m/>
    <m/>
    <m/>
    <m/>
    <x v="42"/>
    <x v="2"/>
    <s v="Brazil"/>
    <x v="24"/>
    <n v="2290.6979398439398"/>
  </r>
  <r>
    <s v="BASE"/>
    <s v="BaseLine"/>
    <m/>
    <m/>
    <m/>
    <m/>
    <x v="42"/>
    <x v="3"/>
    <s v="Brazil"/>
    <x v="24"/>
    <n v="0"/>
  </r>
  <r>
    <s v="BASE"/>
    <s v="BaseLine"/>
    <m/>
    <m/>
    <m/>
    <m/>
    <x v="43"/>
    <x v="0"/>
    <s v="Brazil"/>
    <x v="24"/>
    <n v="0"/>
  </r>
  <r>
    <s v="BASE"/>
    <s v="BaseLine"/>
    <m/>
    <m/>
    <m/>
    <m/>
    <x v="43"/>
    <x v="1"/>
    <s v="Brazil"/>
    <x v="24"/>
    <n v="0"/>
  </r>
  <r>
    <s v="BASE"/>
    <s v="BaseLine"/>
    <m/>
    <m/>
    <m/>
    <m/>
    <x v="43"/>
    <x v="2"/>
    <s v="Brazil"/>
    <x v="24"/>
    <n v="0"/>
  </r>
  <r>
    <s v="BASE"/>
    <s v="BaseLine"/>
    <m/>
    <m/>
    <m/>
    <m/>
    <x v="43"/>
    <x v="3"/>
    <s v="Brazil"/>
    <x v="24"/>
    <n v="0"/>
  </r>
  <r>
    <s v="INCREMENTAL"/>
    <s v="Media"/>
    <m/>
    <m/>
    <m/>
    <m/>
    <x v="44"/>
    <x v="0"/>
    <s v="Brazil"/>
    <x v="24"/>
    <n v="0"/>
  </r>
  <r>
    <s v="INCREMENTAL"/>
    <s v="Media"/>
    <m/>
    <m/>
    <m/>
    <m/>
    <x v="44"/>
    <x v="1"/>
    <s v="Brazil"/>
    <x v="24"/>
    <n v="0"/>
  </r>
  <r>
    <s v="INCREMENTAL"/>
    <s v="Media"/>
    <m/>
    <m/>
    <m/>
    <m/>
    <x v="44"/>
    <x v="2"/>
    <s v="Brazil"/>
    <x v="24"/>
    <n v="0"/>
  </r>
  <r>
    <s v="INCREMENTAL"/>
    <s v="Media"/>
    <m/>
    <m/>
    <m/>
    <m/>
    <x v="44"/>
    <x v="3"/>
    <s v="Brazil"/>
    <x v="24"/>
    <n v="0"/>
  </r>
  <r>
    <s v="INCREMENTAL"/>
    <s v="Media"/>
    <m/>
    <m/>
    <m/>
    <m/>
    <x v="45"/>
    <x v="0"/>
    <s v="Brazil"/>
    <x v="24"/>
    <n v="0"/>
  </r>
  <r>
    <s v="INCREMENTAL"/>
    <s v="Media"/>
    <m/>
    <m/>
    <m/>
    <m/>
    <x v="45"/>
    <x v="1"/>
    <s v="Brazil"/>
    <x v="24"/>
    <n v="0"/>
  </r>
  <r>
    <s v="INCREMENTAL"/>
    <s v="Media"/>
    <m/>
    <m/>
    <m/>
    <m/>
    <x v="45"/>
    <x v="2"/>
    <s v="Brazil"/>
    <x v="24"/>
    <n v="0"/>
  </r>
  <r>
    <s v="INCREMENTAL"/>
    <s v="Media"/>
    <m/>
    <m/>
    <m/>
    <m/>
    <x v="45"/>
    <x v="3"/>
    <s v="Brazil"/>
    <x v="24"/>
    <n v="0"/>
  </r>
  <r>
    <s v="BASE"/>
    <s v="BaseLine"/>
    <m/>
    <m/>
    <m/>
    <m/>
    <x v="46"/>
    <x v="0"/>
    <s v="Brazil"/>
    <x v="24"/>
    <n v="0"/>
  </r>
  <r>
    <s v="BASE"/>
    <s v="BaseLine"/>
    <m/>
    <m/>
    <m/>
    <m/>
    <x v="46"/>
    <x v="1"/>
    <s v="Brazil"/>
    <x v="24"/>
    <n v="0"/>
  </r>
  <r>
    <s v="BASE"/>
    <s v="BaseLine"/>
    <m/>
    <m/>
    <m/>
    <m/>
    <x v="46"/>
    <x v="2"/>
    <s v="Brazil"/>
    <x v="24"/>
    <n v="0"/>
  </r>
  <r>
    <s v="BASE"/>
    <s v="BaseLine"/>
    <m/>
    <m/>
    <m/>
    <m/>
    <x v="46"/>
    <x v="3"/>
    <s v="Brazil"/>
    <x v="24"/>
    <n v="0"/>
  </r>
  <r>
    <s v="INCREMENTAL"/>
    <s v="Media"/>
    <m/>
    <m/>
    <m/>
    <m/>
    <x v="47"/>
    <x v="0"/>
    <s v="Brazil"/>
    <x v="24"/>
    <n v="0"/>
  </r>
  <r>
    <s v="INCREMENTAL"/>
    <s v="Media"/>
    <m/>
    <m/>
    <m/>
    <m/>
    <x v="47"/>
    <x v="1"/>
    <s v="Brazil"/>
    <x v="24"/>
    <n v="0"/>
  </r>
  <r>
    <s v="INCREMENTAL"/>
    <s v="Media"/>
    <m/>
    <m/>
    <m/>
    <m/>
    <x v="47"/>
    <x v="2"/>
    <s v="Brazil"/>
    <x v="24"/>
    <n v="0"/>
  </r>
  <r>
    <s v="INCREMENTAL"/>
    <s v="Media"/>
    <m/>
    <m/>
    <m/>
    <m/>
    <x v="47"/>
    <x v="3"/>
    <s v="Brazil"/>
    <x v="24"/>
    <n v="0"/>
  </r>
  <r>
    <s v="INCREMENTAL"/>
    <s v="Media"/>
    <m/>
    <m/>
    <m/>
    <m/>
    <x v="48"/>
    <x v="0"/>
    <s v="Brazil"/>
    <x v="24"/>
    <n v="0"/>
  </r>
  <r>
    <s v="INCREMENTAL"/>
    <s v="Media"/>
    <m/>
    <m/>
    <m/>
    <m/>
    <x v="48"/>
    <x v="1"/>
    <s v="Brazil"/>
    <x v="24"/>
    <n v="0"/>
  </r>
  <r>
    <s v="INCREMENTAL"/>
    <s v="Media"/>
    <m/>
    <m/>
    <m/>
    <m/>
    <x v="48"/>
    <x v="2"/>
    <s v="Brazil"/>
    <x v="24"/>
    <n v="0"/>
  </r>
  <r>
    <s v="INCREMENTAL"/>
    <s v="Media"/>
    <m/>
    <m/>
    <m/>
    <m/>
    <x v="48"/>
    <x v="3"/>
    <s v="Brazil"/>
    <x v="24"/>
    <n v="0"/>
  </r>
  <r>
    <s v="INCREMENTAL"/>
    <s v="Media"/>
    <m/>
    <m/>
    <m/>
    <m/>
    <x v="49"/>
    <x v="0"/>
    <s v="Brazil"/>
    <x v="24"/>
    <n v="0"/>
  </r>
  <r>
    <s v="INCREMENTAL"/>
    <s v="Media"/>
    <m/>
    <m/>
    <m/>
    <m/>
    <x v="49"/>
    <x v="1"/>
    <s v="Brazil"/>
    <x v="24"/>
    <n v="0"/>
  </r>
  <r>
    <s v="INCREMENTAL"/>
    <s v="Media"/>
    <m/>
    <m/>
    <m/>
    <m/>
    <x v="49"/>
    <x v="2"/>
    <s v="Brazil"/>
    <x v="24"/>
    <n v="0"/>
  </r>
  <r>
    <s v="INCREMENTAL"/>
    <s v="Media"/>
    <m/>
    <m/>
    <m/>
    <m/>
    <x v="49"/>
    <x v="3"/>
    <s v="Brazil"/>
    <x v="24"/>
    <n v="0"/>
  </r>
  <r>
    <s v="BASE"/>
    <s v="BaseLine"/>
    <m/>
    <m/>
    <m/>
    <m/>
    <x v="50"/>
    <x v="0"/>
    <s v="Brazil"/>
    <x v="24"/>
    <n v="0"/>
  </r>
  <r>
    <s v="BASE"/>
    <s v="BaseLine"/>
    <m/>
    <m/>
    <m/>
    <m/>
    <x v="50"/>
    <x v="1"/>
    <s v="Brazil"/>
    <x v="24"/>
    <n v="0"/>
  </r>
  <r>
    <s v="BASE"/>
    <s v="BaseLine"/>
    <m/>
    <m/>
    <m/>
    <m/>
    <x v="50"/>
    <x v="2"/>
    <s v="Brazil"/>
    <x v="24"/>
    <n v="0"/>
  </r>
  <r>
    <s v="BASE"/>
    <s v="BaseLine"/>
    <m/>
    <m/>
    <m/>
    <m/>
    <x v="50"/>
    <x v="3"/>
    <s v="Brazil"/>
    <x v="24"/>
    <n v="0"/>
  </r>
  <r>
    <s v="BASE"/>
    <s v="BaseLine"/>
    <m/>
    <m/>
    <m/>
    <m/>
    <x v="51"/>
    <x v="0"/>
    <s v="Brazil"/>
    <x v="24"/>
    <n v="0"/>
  </r>
  <r>
    <s v="BASE"/>
    <s v="BaseLine"/>
    <m/>
    <m/>
    <m/>
    <m/>
    <x v="51"/>
    <x v="1"/>
    <s v="Brazil"/>
    <x v="24"/>
    <n v="0"/>
  </r>
  <r>
    <s v="BASE"/>
    <s v="BaseLine"/>
    <m/>
    <m/>
    <m/>
    <m/>
    <x v="51"/>
    <x v="2"/>
    <s v="Brazil"/>
    <x v="24"/>
    <n v="0"/>
  </r>
  <r>
    <s v="BASE"/>
    <s v="BaseLine"/>
    <m/>
    <m/>
    <m/>
    <m/>
    <x v="51"/>
    <x v="3"/>
    <s v="Brazil"/>
    <x v="24"/>
    <n v="0"/>
  </r>
  <r>
    <s v="INCREMENTAL"/>
    <s v="Media"/>
    <m/>
    <m/>
    <m/>
    <m/>
    <x v="52"/>
    <x v="0"/>
    <s v="Brazil"/>
    <x v="24"/>
    <n v="0"/>
  </r>
  <r>
    <s v="INCREMENTAL"/>
    <s v="Media"/>
    <m/>
    <m/>
    <m/>
    <m/>
    <x v="52"/>
    <x v="1"/>
    <s v="Brazil"/>
    <x v="24"/>
    <n v="0"/>
  </r>
  <r>
    <s v="INCREMENTAL"/>
    <s v="Media"/>
    <m/>
    <m/>
    <m/>
    <m/>
    <x v="52"/>
    <x v="2"/>
    <s v="Brazil"/>
    <x v="24"/>
    <n v="0"/>
  </r>
  <r>
    <s v="INCREMENTAL"/>
    <s v="Media"/>
    <m/>
    <m/>
    <m/>
    <m/>
    <x v="52"/>
    <x v="3"/>
    <s v="Brazil"/>
    <x v="24"/>
    <n v="0"/>
  </r>
  <r>
    <s v="BASE"/>
    <s v="BaseLine"/>
    <m/>
    <m/>
    <m/>
    <m/>
    <x v="53"/>
    <x v="0"/>
    <s v="Brazil"/>
    <x v="24"/>
    <n v="-160.34432634625"/>
  </r>
  <r>
    <s v="BASE"/>
    <s v="BaseLine"/>
    <m/>
    <m/>
    <m/>
    <m/>
    <x v="53"/>
    <x v="1"/>
    <s v="Brazil"/>
    <x v="24"/>
    <n v="-117.42101413679499"/>
  </r>
  <r>
    <s v="BASE"/>
    <s v="BaseLine"/>
    <m/>
    <m/>
    <m/>
    <m/>
    <x v="53"/>
    <x v="2"/>
    <s v="Brazil"/>
    <x v="24"/>
    <n v="-219.10300341753299"/>
  </r>
  <r>
    <s v="BASE"/>
    <s v="BaseLine"/>
    <m/>
    <m/>
    <m/>
    <m/>
    <x v="53"/>
    <x v="3"/>
    <s v="Brazil"/>
    <x v="24"/>
    <n v="-115.987293340747"/>
  </r>
  <r>
    <s v="BASE"/>
    <s v="BaseLine"/>
    <m/>
    <m/>
    <m/>
    <m/>
    <x v="54"/>
    <x v="0"/>
    <s v="Brazil"/>
    <x v="24"/>
    <n v="-479.80820546165"/>
  </r>
  <r>
    <s v="BASE"/>
    <s v="BaseLine"/>
    <m/>
    <m/>
    <m/>
    <m/>
    <x v="54"/>
    <x v="1"/>
    <s v="Brazil"/>
    <x v="24"/>
    <n v="-2394.91157016638"/>
  </r>
  <r>
    <s v="BASE"/>
    <s v="BaseLine"/>
    <m/>
    <m/>
    <m/>
    <m/>
    <x v="54"/>
    <x v="2"/>
    <s v="Brazil"/>
    <x v="24"/>
    <n v="-2599.2666011382598"/>
  </r>
  <r>
    <s v="BASE"/>
    <s v="BaseLine"/>
    <m/>
    <m/>
    <m/>
    <m/>
    <x v="54"/>
    <x v="3"/>
    <s v="Brazil"/>
    <x v="24"/>
    <n v="-463.34635728609499"/>
  </r>
  <r>
    <s v="INCREMENTAL"/>
    <s v="Media"/>
    <m/>
    <m/>
    <m/>
    <m/>
    <x v="0"/>
    <x v="0"/>
    <s v="Brazil"/>
    <x v="25"/>
    <n v="0"/>
  </r>
  <r>
    <s v="INCREMENTAL"/>
    <s v="Media"/>
    <m/>
    <m/>
    <m/>
    <m/>
    <x v="0"/>
    <x v="1"/>
    <s v="Brazil"/>
    <x v="25"/>
    <n v="0"/>
  </r>
  <r>
    <s v="INCREMENTAL"/>
    <s v="Media"/>
    <m/>
    <m/>
    <m/>
    <m/>
    <x v="0"/>
    <x v="2"/>
    <s v="Brazil"/>
    <x v="25"/>
    <n v="0"/>
  </r>
  <r>
    <s v="INCREMENTAL"/>
    <s v="Media"/>
    <m/>
    <m/>
    <m/>
    <m/>
    <x v="0"/>
    <x v="3"/>
    <s v="Brazil"/>
    <x v="25"/>
    <n v="0"/>
  </r>
  <r>
    <s v="INCREMENTAL"/>
    <s v="Media"/>
    <m/>
    <m/>
    <m/>
    <m/>
    <x v="1"/>
    <x v="0"/>
    <s v="Brazil"/>
    <x v="25"/>
    <n v="0"/>
  </r>
  <r>
    <s v="INCREMENTAL"/>
    <s v="Media"/>
    <m/>
    <m/>
    <m/>
    <m/>
    <x v="1"/>
    <x v="1"/>
    <s v="Brazil"/>
    <x v="25"/>
    <n v="0"/>
  </r>
  <r>
    <s v="INCREMENTAL"/>
    <s v="Media"/>
    <m/>
    <m/>
    <m/>
    <m/>
    <x v="1"/>
    <x v="2"/>
    <s v="Brazil"/>
    <x v="25"/>
    <n v="0"/>
  </r>
  <r>
    <s v="INCREMENTAL"/>
    <s v="Media"/>
    <m/>
    <m/>
    <m/>
    <m/>
    <x v="1"/>
    <x v="3"/>
    <s v="Brazil"/>
    <x v="25"/>
    <n v="0"/>
  </r>
  <r>
    <s v="INCREMENTAL"/>
    <s v="Media"/>
    <m/>
    <m/>
    <m/>
    <m/>
    <x v="2"/>
    <x v="0"/>
    <s v="Brazil"/>
    <x v="25"/>
    <n v="0"/>
  </r>
  <r>
    <s v="INCREMENTAL"/>
    <s v="Media"/>
    <m/>
    <m/>
    <m/>
    <m/>
    <x v="2"/>
    <x v="1"/>
    <s v="Brazil"/>
    <x v="25"/>
    <n v="0"/>
  </r>
  <r>
    <s v="INCREMENTAL"/>
    <s v="Media"/>
    <m/>
    <m/>
    <m/>
    <m/>
    <x v="2"/>
    <x v="2"/>
    <s v="Brazil"/>
    <x v="25"/>
    <n v="0"/>
  </r>
  <r>
    <s v="INCREMENTAL"/>
    <s v="Media"/>
    <m/>
    <m/>
    <m/>
    <m/>
    <x v="2"/>
    <x v="3"/>
    <s v="Brazil"/>
    <x v="25"/>
    <n v="0"/>
  </r>
  <r>
    <s v="BASE"/>
    <s v="BaseLine"/>
    <m/>
    <m/>
    <m/>
    <m/>
    <x v="3"/>
    <x v="0"/>
    <s v="Brazil"/>
    <x v="25"/>
    <n v="0"/>
  </r>
  <r>
    <s v="BASE"/>
    <s v="BaseLine"/>
    <m/>
    <m/>
    <m/>
    <m/>
    <x v="3"/>
    <x v="1"/>
    <s v="Brazil"/>
    <x v="25"/>
    <n v="0"/>
  </r>
  <r>
    <s v="BASE"/>
    <s v="BaseLine"/>
    <m/>
    <m/>
    <m/>
    <m/>
    <x v="3"/>
    <x v="2"/>
    <s v="Brazil"/>
    <x v="25"/>
    <n v="0"/>
  </r>
  <r>
    <s v="BASE"/>
    <s v="BaseLine"/>
    <m/>
    <m/>
    <m/>
    <m/>
    <x v="3"/>
    <x v="3"/>
    <s v="Brazil"/>
    <x v="25"/>
    <n v="0"/>
  </r>
  <r>
    <s v="BASE"/>
    <s v="BaseLine"/>
    <m/>
    <m/>
    <m/>
    <m/>
    <x v="4"/>
    <x v="0"/>
    <s v="Brazil"/>
    <x v="25"/>
    <n v="0"/>
  </r>
  <r>
    <s v="BASE"/>
    <s v="BaseLine"/>
    <m/>
    <m/>
    <m/>
    <m/>
    <x v="4"/>
    <x v="1"/>
    <s v="Brazil"/>
    <x v="25"/>
    <n v="0"/>
  </r>
  <r>
    <s v="BASE"/>
    <s v="BaseLine"/>
    <m/>
    <m/>
    <m/>
    <m/>
    <x v="4"/>
    <x v="2"/>
    <s v="Brazil"/>
    <x v="25"/>
    <n v="0"/>
  </r>
  <r>
    <s v="BASE"/>
    <s v="BaseLine"/>
    <m/>
    <m/>
    <m/>
    <m/>
    <x v="4"/>
    <x v="3"/>
    <s v="Brazil"/>
    <x v="25"/>
    <n v="0"/>
  </r>
  <r>
    <s v="BASE"/>
    <s v="BaseLine"/>
    <m/>
    <m/>
    <m/>
    <m/>
    <x v="5"/>
    <x v="0"/>
    <s v="Brazil"/>
    <x v="25"/>
    <n v="0"/>
  </r>
  <r>
    <s v="BASE"/>
    <s v="BaseLine"/>
    <m/>
    <m/>
    <m/>
    <m/>
    <x v="5"/>
    <x v="1"/>
    <s v="Brazil"/>
    <x v="25"/>
    <n v="0"/>
  </r>
  <r>
    <s v="BASE"/>
    <s v="BaseLine"/>
    <m/>
    <m/>
    <m/>
    <m/>
    <x v="5"/>
    <x v="2"/>
    <s v="Brazil"/>
    <x v="25"/>
    <n v="0"/>
  </r>
  <r>
    <s v="BASE"/>
    <s v="BaseLine"/>
    <m/>
    <m/>
    <m/>
    <m/>
    <x v="5"/>
    <x v="3"/>
    <s v="Brazil"/>
    <x v="25"/>
    <n v="0"/>
  </r>
  <r>
    <s v="BASE"/>
    <s v="BaseLine"/>
    <m/>
    <m/>
    <m/>
    <m/>
    <x v="6"/>
    <x v="0"/>
    <s v="Brazil"/>
    <x v="25"/>
    <n v="0"/>
  </r>
  <r>
    <s v="BASE"/>
    <s v="BaseLine"/>
    <m/>
    <m/>
    <m/>
    <m/>
    <x v="6"/>
    <x v="1"/>
    <s v="Brazil"/>
    <x v="25"/>
    <n v="0"/>
  </r>
  <r>
    <s v="BASE"/>
    <s v="BaseLine"/>
    <m/>
    <m/>
    <m/>
    <m/>
    <x v="6"/>
    <x v="2"/>
    <s v="Brazil"/>
    <x v="25"/>
    <n v="0"/>
  </r>
  <r>
    <s v="BASE"/>
    <s v="BaseLine"/>
    <m/>
    <m/>
    <m/>
    <m/>
    <x v="6"/>
    <x v="3"/>
    <s v="Brazil"/>
    <x v="25"/>
    <n v="0"/>
  </r>
  <r>
    <s v="BASE"/>
    <s v="BaseLine"/>
    <m/>
    <m/>
    <m/>
    <m/>
    <x v="7"/>
    <x v="0"/>
    <s v="Brazil"/>
    <x v="25"/>
    <n v="0"/>
  </r>
  <r>
    <s v="BASE"/>
    <s v="BaseLine"/>
    <m/>
    <m/>
    <m/>
    <m/>
    <x v="7"/>
    <x v="1"/>
    <s v="Brazil"/>
    <x v="25"/>
    <n v="0"/>
  </r>
  <r>
    <s v="BASE"/>
    <s v="BaseLine"/>
    <m/>
    <m/>
    <m/>
    <m/>
    <x v="7"/>
    <x v="2"/>
    <s v="Brazil"/>
    <x v="25"/>
    <n v="0"/>
  </r>
  <r>
    <s v="BASE"/>
    <s v="BaseLine"/>
    <m/>
    <m/>
    <m/>
    <m/>
    <x v="7"/>
    <x v="3"/>
    <s v="Brazil"/>
    <x v="25"/>
    <n v="0"/>
  </r>
  <r>
    <s v="BASE"/>
    <s v="BaseLine"/>
    <m/>
    <m/>
    <m/>
    <m/>
    <x v="8"/>
    <x v="0"/>
    <s v="Brazil"/>
    <x v="25"/>
    <n v="507.15963646102898"/>
  </r>
  <r>
    <s v="BASE"/>
    <s v="BaseLine"/>
    <m/>
    <m/>
    <m/>
    <m/>
    <x v="8"/>
    <x v="1"/>
    <s v="Brazil"/>
    <x v="25"/>
    <n v="0"/>
  </r>
  <r>
    <s v="BASE"/>
    <s v="BaseLine"/>
    <m/>
    <m/>
    <m/>
    <m/>
    <x v="8"/>
    <x v="2"/>
    <s v="Brazil"/>
    <x v="25"/>
    <n v="0"/>
  </r>
  <r>
    <s v="BASE"/>
    <s v="BaseLine"/>
    <m/>
    <m/>
    <m/>
    <m/>
    <x v="8"/>
    <x v="3"/>
    <s v="Brazil"/>
    <x v="25"/>
    <n v="0"/>
  </r>
  <r>
    <s v="INCREMENTAL"/>
    <s v="Media"/>
    <m/>
    <m/>
    <m/>
    <m/>
    <x v="9"/>
    <x v="0"/>
    <s v="Brazil"/>
    <x v="25"/>
    <n v="0"/>
  </r>
  <r>
    <s v="INCREMENTAL"/>
    <s v="Media"/>
    <m/>
    <m/>
    <m/>
    <m/>
    <x v="9"/>
    <x v="1"/>
    <s v="Brazil"/>
    <x v="25"/>
    <n v="0"/>
  </r>
  <r>
    <s v="INCREMENTAL"/>
    <s v="Media"/>
    <m/>
    <m/>
    <m/>
    <m/>
    <x v="9"/>
    <x v="2"/>
    <s v="Brazil"/>
    <x v="25"/>
    <n v="0"/>
  </r>
  <r>
    <s v="INCREMENTAL"/>
    <s v="Media"/>
    <m/>
    <m/>
    <m/>
    <m/>
    <x v="9"/>
    <x v="3"/>
    <s v="Brazil"/>
    <x v="25"/>
    <n v="0"/>
  </r>
  <r>
    <s v="BASE"/>
    <s v="Price"/>
    <m/>
    <m/>
    <m/>
    <m/>
    <x v="10"/>
    <x v="0"/>
    <s v="Brazil"/>
    <x v="25"/>
    <n v="-1259.8938618760901"/>
  </r>
  <r>
    <s v="BASE"/>
    <s v="Price"/>
    <m/>
    <m/>
    <m/>
    <m/>
    <x v="10"/>
    <x v="1"/>
    <s v="Brazil"/>
    <x v="25"/>
    <n v="0"/>
  </r>
  <r>
    <s v="BASE"/>
    <s v="Price"/>
    <m/>
    <m/>
    <m/>
    <m/>
    <x v="10"/>
    <x v="2"/>
    <s v="Brazil"/>
    <x v="25"/>
    <n v="0"/>
  </r>
  <r>
    <s v="BASE"/>
    <s v="Price"/>
    <m/>
    <m/>
    <m/>
    <m/>
    <x v="10"/>
    <x v="3"/>
    <s v="Brazil"/>
    <x v="25"/>
    <n v="0"/>
  </r>
  <r>
    <s v="BASE"/>
    <s v="Price"/>
    <m/>
    <m/>
    <m/>
    <m/>
    <x v="11"/>
    <x v="0"/>
    <s v="Brazil"/>
    <x v="25"/>
    <n v="0"/>
  </r>
  <r>
    <s v="BASE"/>
    <s v="Price"/>
    <m/>
    <m/>
    <m/>
    <m/>
    <x v="11"/>
    <x v="1"/>
    <s v="Brazil"/>
    <x v="25"/>
    <n v="0"/>
  </r>
  <r>
    <s v="BASE"/>
    <s v="Price"/>
    <m/>
    <m/>
    <m/>
    <m/>
    <x v="11"/>
    <x v="2"/>
    <s v="Brazil"/>
    <x v="25"/>
    <n v="0"/>
  </r>
  <r>
    <s v="BASE"/>
    <s v="Price"/>
    <m/>
    <m/>
    <m/>
    <m/>
    <x v="11"/>
    <x v="3"/>
    <s v="Brazil"/>
    <x v="25"/>
    <n v="0"/>
  </r>
  <r>
    <s v="BASE"/>
    <s v="BaseLine"/>
    <m/>
    <m/>
    <m/>
    <m/>
    <x v="12"/>
    <x v="0"/>
    <s v="Brazil"/>
    <x v="25"/>
    <n v="361.34292820658197"/>
  </r>
  <r>
    <s v="BASE"/>
    <s v="BaseLine"/>
    <m/>
    <m/>
    <m/>
    <m/>
    <x v="12"/>
    <x v="1"/>
    <s v="Brazil"/>
    <x v="25"/>
    <n v="651.41379133513999"/>
  </r>
  <r>
    <s v="BASE"/>
    <s v="BaseLine"/>
    <m/>
    <m/>
    <m/>
    <m/>
    <x v="12"/>
    <x v="2"/>
    <s v="Brazil"/>
    <x v="25"/>
    <n v="798.60016745289295"/>
  </r>
  <r>
    <s v="BASE"/>
    <s v="BaseLine"/>
    <m/>
    <m/>
    <m/>
    <m/>
    <x v="12"/>
    <x v="3"/>
    <s v="Brazil"/>
    <x v="25"/>
    <n v="21.1517983968163"/>
  </r>
  <r>
    <s v="INCREMENTAL"/>
    <s v="Media"/>
    <m/>
    <m/>
    <m/>
    <m/>
    <x v="13"/>
    <x v="0"/>
    <s v="Brazil"/>
    <x v="25"/>
    <n v="90.275004223016794"/>
  </r>
  <r>
    <s v="INCREMENTAL"/>
    <s v="Media"/>
    <m/>
    <m/>
    <m/>
    <m/>
    <x v="13"/>
    <x v="1"/>
    <s v="Brazil"/>
    <x v="25"/>
    <n v="111.832657753368"/>
  </r>
  <r>
    <s v="INCREMENTAL"/>
    <s v="Media"/>
    <m/>
    <m/>
    <m/>
    <m/>
    <x v="13"/>
    <x v="2"/>
    <s v="Brazil"/>
    <x v="25"/>
    <n v="99.401031428447993"/>
  </r>
  <r>
    <s v="INCREMENTAL"/>
    <s v="Media"/>
    <m/>
    <m/>
    <m/>
    <m/>
    <x v="13"/>
    <x v="3"/>
    <s v="Brazil"/>
    <x v="25"/>
    <n v="0"/>
  </r>
  <r>
    <s v="INCREMENTAL"/>
    <s v="Media"/>
    <m/>
    <m/>
    <m/>
    <m/>
    <x v="14"/>
    <x v="0"/>
    <s v="Brazil"/>
    <x v="25"/>
    <n v="0"/>
  </r>
  <r>
    <s v="INCREMENTAL"/>
    <s v="Media"/>
    <m/>
    <m/>
    <m/>
    <m/>
    <x v="14"/>
    <x v="1"/>
    <s v="Brazil"/>
    <x v="25"/>
    <n v="0"/>
  </r>
  <r>
    <s v="INCREMENTAL"/>
    <s v="Media"/>
    <m/>
    <m/>
    <m/>
    <m/>
    <x v="14"/>
    <x v="2"/>
    <s v="Brazil"/>
    <x v="25"/>
    <n v="0"/>
  </r>
  <r>
    <s v="INCREMENTAL"/>
    <s v="Media"/>
    <m/>
    <m/>
    <m/>
    <m/>
    <x v="14"/>
    <x v="3"/>
    <s v="Brazil"/>
    <x v="25"/>
    <n v="0"/>
  </r>
  <r>
    <s v="INCREMENTAL"/>
    <s v="Media"/>
    <m/>
    <m/>
    <m/>
    <m/>
    <x v="15"/>
    <x v="0"/>
    <s v="Brazil"/>
    <x v="25"/>
    <n v="8.4573367149536693"/>
  </r>
  <r>
    <s v="INCREMENTAL"/>
    <s v="Media"/>
    <m/>
    <m/>
    <m/>
    <m/>
    <x v="15"/>
    <x v="1"/>
    <s v="Brazil"/>
    <x v="25"/>
    <n v="7.8264503457164896"/>
  </r>
  <r>
    <s v="INCREMENTAL"/>
    <s v="Media"/>
    <m/>
    <m/>
    <m/>
    <m/>
    <x v="15"/>
    <x v="2"/>
    <s v="Brazil"/>
    <x v="25"/>
    <n v="5.3390727060151004"/>
  </r>
  <r>
    <s v="INCREMENTAL"/>
    <s v="Media"/>
    <m/>
    <m/>
    <m/>
    <m/>
    <x v="15"/>
    <x v="3"/>
    <s v="Brazil"/>
    <x v="25"/>
    <n v="0"/>
  </r>
  <r>
    <s v="INCREMENTAL"/>
    <s v="Media"/>
    <m/>
    <m/>
    <m/>
    <m/>
    <x v="16"/>
    <x v="0"/>
    <s v="Brazil"/>
    <x v="25"/>
    <n v="0"/>
  </r>
  <r>
    <s v="INCREMENTAL"/>
    <s v="Media"/>
    <m/>
    <m/>
    <m/>
    <m/>
    <x v="16"/>
    <x v="1"/>
    <s v="Brazil"/>
    <x v="25"/>
    <n v="0"/>
  </r>
  <r>
    <s v="INCREMENTAL"/>
    <s v="Media"/>
    <m/>
    <m/>
    <m/>
    <m/>
    <x v="16"/>
    <x v="2"/>
    <s v="Brazil"/>
    <x v="25"/>
    <n v="0"/>
  </r>
  <r>
    <s v="INCREMENTAL"/>
    <s v="Media"/>
    <m/>
    <m/>
    <m/>
    <m/>
    <x v="16"/>
    <x v="3"/>
    <s v="Brazil"/>
    <x v="25"/>
    <n v="0"/>
  </r>
  <r>
    <s v="INCREMENTAL"/>
    <s v="Media"/>
    <m/>
    <m/>
    <m/>
    <m/>
    <x v="17"/>
    <x v="0"/>
    <s v="Brazil"/>
    <x v="25"/>
    <n v="380.51386418958703"/>
  </r>
  <r>
    <s v="INCREMENTAL"/>
    <s v="Media"/>
    <m/>
    <m/>
    <m/>
    <m/>
    <x v="17"/>
    <x v="1"/>
    <s v="Brazil"/>
    <x v="25"/>
    <n v="233.31605747049599"/>
  </r>
  <r>
    <s v="INCREMENTAL"/>
    <s v="Media"/>
    <m/>
    <m/>
    <m/>
    <m/>
    <x v="17"/>
    <x v="2"/>
    <s v="Brazil"/>
    <x v="25"/>
    <n v="234.16894665359899"/>
  </r>
  <r>
    <s v="INCREMENTAL"/>
    <s v="Media"/>
    <m/>
    <m/>
    <m/>
    <m/>
    <x v="17"/>
    <x v="3"/>
    <s v="Brazil"/>
    <x v="25"/>
    <n v="0"/>
  </r>
  <r>
    <s v="INCREMENTAL"/>
    <s v="Media"/>
    <m/>
    <m/>
    <m/>
    <m/>
    <x v="18"/>
    <x v="0"/>
    <s v="Brazil"/>
    <x v="25"/>
    <n v="0"/>
  </r>
  <r>
    <s v="INCREMENTAL"/>
    <s v="Media"/>
    <m/>
    <m/>
    <m/>
    <m/>
    <x v="18"/>
    <x v="1"/>
    <s v="Brazil"/>
    <x v="25"/>
    <n v="0"/>
  </r>
  <r>
    <s v="INCREMENTAL"/>
    <s v="Media"/>
    <m/>
    <m/>
    <m/>
    <m/>
    <x v="18"/>
    <x v="2"/>
    <s v="Brazil"/>
    <x v="25"/>
    <n v="0"/>
  </r>
  <r>
    <s v="INCREMENTAL"/>
    <s v="Media"/>
    <m/>
    <m/>
    <m/>
    <m/>
    <x v="18"/>
    <x v="3"/>
    <s v="Brazil"/>
    <x v="25"/>
    <n v="0"/>
  </r>
  <r>
    <s v="INCREMENTAL"/>
    <s v="Media"/>
    <m/>
    <m/>
    <m/>
    <m/>
    <x v="19"/>
    <x v="0"/>
    <s v="Brazil"/>
    <x v="25"/>
    <n v="2.8657314535495999"/>
  </r>
  <r>
    <s v="INCREMENTAL"/>
    <s v="Media"/>
    <m/>
    <m/>
    <m/>
    <m/>
    <x v="19"/>
    <x v="1"/>
    <s v="Brazil"/>
    <x v="25"/>
    <n v="3.2586917462757401"/>
  </r>
  <r>
    <s v="INCREMENTAL"/>
    <s v="Media"/>
    <m/>
    <m/>
    <m/>
    <m/>
    <x v="19"/>
    <x v="2"/>
    <s v="Brazil"/>
    <x v="25"/>
    <n v="3.0728893318994701"/>
  </r>
  <r>
    <s v="INCREMENTAL"/>
    <s v="Media"/>
    <m/>
    <m/>
    <m/>
    <m/>
    <x v="19"/>
    <x v="3"/>
    <s v="Brazil"/>
    <x v="25"/>
    <n v="0"/>
  </r>
  <r>
    <s v="INCREMENTAL"/>
    <s v="Media"/>
    <m/>
    <m/>
    <m/>
    <m/>
    <x v="20"/>
    <x v="0"/>
    <s v="Brazil"/>
    <x v="25"/>
    <n v="0"/>
  </r>
  <r>
    <s v="INCREMENTAL"/>
    <s v="Media"/>
    <m/>
    <m/>
    <m/>
    <m/>
    <x v="20"/>
    <x v="1"/>
    <s v="Brazil"/>
    <x v="25"/>
    <n v="0"/>
  </r>
  <r>
    <s v="INCREMENTAL"/>
    <s v="Media"/>
    <m/>
    <m/>
    <m/>
    <m/>
    <x v="20"/>
    <x v="2"/>
    <s v="Brazil"/>
    <x v="25"/>
    <n v="0"/>
  </r>
  <r>
    <s v="INCREMENTAL"/>
    <s v="Media"/>
    <m/>
    <m/>
    <m/>
    <m/>
    <x v="20"/>
    <x v="3"/>
    <s v="Brazil"/>
    <x v="25"/>
    <n v="0"/>
  </r>
  <r>
    <s v="INCREMENTAL"/>
    <s v="Media"/>
    <m/>
    <m/>
    <m/>
    <m/>
    <x v="21"/>
    <x v="0"/>
    <s v="Brazil"/>
    <x v="25"/>
    <n v="28.735582040648101"/>
  </r>
  <r>
    <s v="INCREMENTAL"/>
    <s v="Media"/>
    <m/>
    <m/>
    <m/>
    <m/>
    <x v="21"/>
    <x v="1"/>
    <s v="Brazil"/>
    <x v="25"/>
    <n v="28.0647315314"/>
  </r>
  <r>
    <s v="INCREMENTAL"/>
    <s v="Media"/>
    <m/>
    <m/>
    <m/>
    <m/>
    <x v="21"/>
    <x v="2"/>
    <s v="Brazil"/>
    <x v="25"/>
    <n v="26.622535242761401"/>
  </r>
  <r>
    <s v="INCREMENTAL"/>
    <s v="Media"/>
    <m/>
    <m/>
    <m/>
    <m/>
    <x v="21"/>
    <x v="3"/>
    <s v="Brazil"/>
    <x v="25"/>
    <n v="0"/>
  </r>
  <r>
    <s v="INCREMENTAL"/>
    <s v="Media"/>
    <m/>
    <m/>
    <m/>
    <m/>
    <x v="22"/>
    <x v="0"/>
    <s v="Brazil"/>
    <x v="25"/>
    <n v="0"/>
  </r>
  <r>
    <s v="INCREMENTAL"/>
    <s v="Media"/>
    <m/>
    <m/>
    <m/>
    <m/>
    <x v="22"/>
    <x v="1"/>
    <s v="Brazil"/>
    <x v="25"/>
    <n v="0"/>
  </r>
  <r>
    <s v="INCREMENTAL"/>
    <s v="Media"/>
    <m/>
    <m/>
    <m/>
    <m/>
    <x v="22"/>
    <x v="2"/>
    <s v="Brazil"/>
    <x v="25"/>
    <n v="0"/>
  </r>
  <r>
    <s v="INCREMENTAL"/>
    <s v="Media"/>
    <m/>
    <m/>
    <m/>
    <m/>
    <x v="22"/>
    <x v="3"/>
    <s v="Brazil"/>
    <x v="25"/>
    <n v="0"/>
  </r>
  <r>
    <s v="INCREMENTAL"/>
    <s v="Media"/>
    <m/>
    <m/>
    <m/>
    <m/>
    <x v="23"/>
    <x v="0"/>
    <s v="Brazil"/>
    <x v="25"/>
    <n v="0"/>
  </r>
  <r>
    <s v="INCREMENTAL"/>
    <s v="Media"/>
    <m/>
    <m/>
    <m/>
    <m/>
    <x v="23"/>
    <x v="1"/>
    <s v="Brazil"/>
    <x v="25"/>
    <n v="0"/>
  </r>
  <r>
    <s v="INCREMENTAL"/>
    <s v="Media"/>
    <m/>
    <m/>
    <m/>
    <m/>
    <x v="23"/>
    <x v="2"/>
    <s v="Brazil"/>
    <x v="25"/>
    <n v="0"/>
  </r>
  <r>
    <s v="INCREMENTAL"/>
    <s v="Media"/>
    <m/>
    <m/>
    <m/>
    <m/>
    <x v="23"/>
    <x v="3"/>
    <s v="Brazil"/>
    <x v="25"/>
    <n v="0"/>
  </r>
  <r>
    <s v="INCREMENTAL"/>
    <s v="Media"/>
    <m/>
    <m/>
    <m/>
    <m/>
    <x v="24"/>
    <x v="0"/>
    <s v="Brazil"/>
    <x v="25"/>
    <n v="0"/>
  </r>
  <r>
    <s v="INCREMENTAL"/>
    <s v="Media"/>
    <m/>
    <m/>
    <m/>
    <m/>
    <x v="24"/>
    <x v="1"/>
    <s v="Brazil"/>
    <x v="25"/>
    <n v="0"/>
  </r>
  <r>
    <s v="INCREMENTAL"/>
    <s v="Media"/>
    <m/>
    <m/>
    <m/>
    <m/>
    <x v="24"/>
    <x v="2"/>
    <s v="Brazil"/>
    <x v="25"/>
    <n v="0"/>
  </r>
  <r>
    <s v="INCREMENTAL"/>
    <s v="Media"/>
    <m/>
    <m/>
    <m/>
    <m/>
    <x v="24"/>
    <x v="3"/>
    <s v="Brazil"/>
    <x v="25"/>
    <n v="0"/>
  </r>
  <r>
    <s v="BASE"/>
    <s v="BaseLine"/>
    <m/>
    <m/>
    <m/>
    <m/>
    <x v="25"/>
    <x v="0"/>
    <s v="Brazil"/>
    <x v="25"/>
    <n v="0"/>
  </r>
  <r>
    <s v="BASE"/>
    <s v="BaseLine"/>
    <m/>
    <m/>
    <m/>
    <m/>
    <x v="25"/>
    <x v="1"/>
    <s v="Brazil"/>
    <x v="25"/>
    <n v="283.653950322789"/>
  </r>
  <r>
    <s v="BASE"/>
    <s v="BaseLine"/>
    <m/>
    <m/>
    <m/>
    <m/>
    <x v="25"/>
    <x v="2"/>
    <s v="Brazil"/>
    <x v="25"/>
    <n v="0"/>
  </r>
  <r>
    <s v="BASE"/>
    <s v="BaseLine"/>
    <m/>
    <m/>
    <m/>
    <m/>
    <x v="25"/>
    <x v="3"/>
    <s v="Brazil"/>
    <x v="25"/>
    <n v="0"/>
  </r>
  <r>
    <s v="BASE"/>
    <s v="BaseLine"/>
    <m/>
    <m/>
    <m/>
    <m/>
    <x v="26"/>
    <x v="0"/>
    <s v="Brazil"/>
    <x v="25"/>
    <n v="0"/>
  </r>
  <r>
    <s v="BASE"/>
    <s v="BaseLine"/>
    <m/>
    <m/>
    <m/>
    <m/>
    <x v="26"/>
    <x v="1"/>
    <s v="Brazil"/>
    <x v="25"/>
    <n v="0"/>
  </r>
  <r>
    <s v="BASE"/>
    <s v="BaseLine"/>
    <m/>
    <m/>
    <m/>
    <m/>
    <x v="26"/>
    <x v="2"/>
    <s v="Brazil"/>
    <x v="25"/>
    <n v="0"/>
  </r>
  <r>
    <s v="BASE"/>
    <s v="BaseLine"/>
    <m/>
    <m/>
    <m/>
    <m/>
    <x v="26"/>
    <x v="3"/>
    <s v="Brazil"/>
    <x v="25"/>
    <n v="0"/>
  </r>
  <r>
    <s v="INCREMENTAL"/>
    <s v="Media"/>
    <m/>
    <m/>
    <m/>
    <m/>
    <x v="27"/>
    <x v="0"/>
    <s v="Brazil"/>
    <x v="25"/>
    <n v="0"/>
  </r>
  <r>
    <s v="INCREMENTAL"/>
    <s v="Media"/>
    <m/>
    <m/>
    <m/>
    <m/>
    <x v="27"/>
    <x v="1"/>
    <s v="Brazil"/>
    <x v="25"/>
    <n v="0"/>
  </r>
  <r>
    <s v="INCREMENTAL"/>
    <s v="Media"/>
    <m/>
    <m/>
    <m/>
    <m/>
    <x v="27"/>
    <x v="2"/>
    <s v="Brazil"/>
    <x v="25"/>
    <n v="0"/>
  </r>
  <r>
    <s v="INCREMENTAL"/>
    <s v="Media"/>
    <m/>
    <m/>
    <m/>
    <m/>
    <x v="27"/>
    <x v="3"/>
    <s v="Brazil"/>
    <x v="25"/>
    <n v="0"/>
  </r>
  <r>
    <s v="INCREMENTAL"/>
    <s v="Media"/>
    <m/>
    <m/>
    <m/>
    <m/>
    <x v="28"/>
    <x v="0"/>
    <s v="Brazil"/>
    <x v="25"/>
    <n v="0"/>
  </r>
  <r>
    <s v="INCREMENTAL"/>
    <s v="Media"/>
    <m/>
    <m/>
    <m/>
    <m/>
    <x v="28"/>
    <x v="1"/>
    <s v="Brazil"/>
    <x v="25"/>
    <n v="0"/>
  </r>
  <r>
    <s v="INCREMENTAL"/>
    <s v="Media"/>
    <m/>
    <m/>
    <m/>
    <m/>
    <x v="28"/>
    <x v="2"/>
    <s v="Brazil"/>
    <x v="25"/>
    <n v="0"/>
  </r>
  <r>
    <s v="INCREMENTAL"/>
    <s v="Media"/>
    <m/>
    <m/>
    <m/>
    <m/>
    <x v="28"/>
    <x v="3"/>
    <s v="Brazil"/>
    <x v="25"/>
    <n v="0"/>
  </r>
  <r>
    <s v="BASE"/>
    <s v="BaseLine"/>
    <m/>
    <m/>
    <m/>
    <m/>
    <x v="29"/>
    <x v="0"/>
    <s v="Brazil"/>
    <x v="25"/>
    <n v="0"/>
  </r>
  <r>
    <s v="BASE"/>
    <s v="BaseLine"/>
    <m/>
    <m/>
    <m/>
    <m/>
    <x v="29"/>
    <x v="1"/>
    <s v="Brazil"/>
    <x v="25"/>
    <n v="448.46330701386103"/>
  </r>
  <r>
    <s v="BASE"/>
    <s v="BaseLine"/>
    <m/>
    <m/>
    <m/>
    <m/>
    <x v="29"/>
    <x v="2"/>
    <s v="Brazil"/>
    <x v="25"/>
    <n v="0"/>
  </r>
  <r>
    <s v="BASE"/>
    <s v="BaseLine"/>
    <m/>
    <m/>
    <m/>
    <m/>
    <x v="29"/>
    <x v="3"/>
    <s v="Brazil"/>
    <x v="25"/>
    <n v="0"/>
  </r>
  <r>
    <s v="BASE"/>
    <s v="BaseLine"/>
    <m/>
    <m/>
    <m/>
    <m/>
    <x v="30"/>
    <x v="0"/>
    <s v="Brazil"/>
    <x v="25"/>
    <n v="0"/>
  </r>
  <r>
    <s v="BASE"/>
    <s v="BaseLine"/>
    <m/>
    <m/>
    <m/>
    <m/>
    <x v="30"/>
    <x v="1"/>
    <s v="Brazil"/>
    <x v="25"/>
    <n v="856.38160322878196"/>
  </r>
  <r>
    <s v="BASE"/>
    <s v="BaseLine"/>
    <m/>
    <m/>
    <m/>
    <m/>
    <x v="30"/>
    <x v="2"/>
    <s v="Brazil"/>
    <x v="25"/>
    <n v="0"/>
  </r>
  <r>
    <s v="BASE"/>
    <s v="BaseLine"/>
    <m/>
    <m/>
    <m/>
    <m/>
    <x v="30"/>
    <x v="3"/>
    <s v="Brazil"/>
    <x v="25"/>
    <n v="0"/>
  </r>
  <r>
    <s v="INCREMENTAL"/>
    <s v="Media"/>
    <m/>
    <m/>
    <m/>
    <m/>
    <x v="31"/>
    <x v="0"/>
    <s v="Brazil"/>
    <x v="25"/>
    <n v="0"/>
  </r>
  <r>
    <s v="INCREMENTAL"/>
    <s v="Media"/>
    <m/>
    <m/>
    <m/>
    <m/>
    <x v="31"/>
    <x v="1"/>
    <s v="Brazil"/>
    <x v="25"/>
    <n v="0"/>
  </r>
  <r>
    <s v="INCREMENTAL"/>
    <s v="Media"/>
    <m/>
    <m/>
    <m/>
    <m/>
    <x v="31"/>
    <x v="2"/>
    <s v="Brazil"/>
    <x v="25"/>
    <n v="0"/>
  </r>
  <r>
    <s v="INCREMENTAL"/>
    <s v="Media"/>
    <m/>
    <m/>
    <m/>
    <m/>
    <x v="31"/>
    <x v="3"/>
    <s v="Brazil"/>
    <x v="25"/>
    <n v="0"/>
  </r>
  <r>
    <m/>
    <m/>
    <m/>
    <m/>
    <m/>
    <m/>
    <x v="32"/>
    <x v="0"/>
    <s v="Brazil"/>
    <x v="25"/>
    <n v="1288.8368238743701"/>
  </r>
  <r>
    <m/>
    <m/>
    <m/>
    <m/>
    <m/>
    <m/>
    <x v="32"/>
    <x v="1"/>
    <s v="Brazil"/>
    <x v="25"/>
    <n v="943.82215052234096"/>
  </r>
  <r>
    <m/>
    <m/>
    <m/>
    <m/>
    <m/>
    <m/>
    <x v="32"/>
    <x v="2"/>
    <s v="Brazil"/>
    <x v="25"/>
    <n v="1761.1350863528301"/>
  </r>
  <r>
    <m/>
    <m/>
    <m/>
    <m/>
    <m/>
    <m/>
    <x v="32"/>
    <x v="3"/>
    <s v="Brazil"/>
    <x v="25"/>
    <n v="932.29799996955103"/>
  </r>
  <r>
    <s v="BASE"/>
    <s v="BaseLine"/>
    <m/>
    <m/>
    <m/>
    <m/>
    <x v="33"/>
    <x v="0"/>
    <s v="Brazil"/>
    <x v="25"/>
    <n v="-282.92124213328299"/>
  </r>
  <r>
    <s v="BASE"/>
    <s v="BaseLine"/>
    <m/>
    <m/>
    <m/>
    <m/>
    <x v="33"/>
    <x v="1"/>
    <s v="Brazil"/>
    <x v="25"/>
    <n v="-770.14792721259005"/>
  </r>
  <r>
    <s v="BASE"/>
    <s v="BaseLine"/>
    <m/>
    <m/>
    <m/>
    <m/>
    <x v="33"/>
    <x v="2"/>
    <s v="Brazil"/>
    <x v="25"/>
    <n v="-384.489977205473"/>
  </r>
  <r>
    <s v="BASE"/>
    <s v="BaseLine"/>
    <m/>
    <m/>
    <m/>
    <m/>
    <x v="33"/>
    <x v="3"/>
    <s v="Brazil"/>
    <x v="25"/>
    <n v="-240.147828437101"/>
  </r>
  <r>
    <s v="BASE"/>
    <s v="BaseLine"/>
    <m/>
    <m/>
    <m/>
    <m/>
    <x v="34"/>
    <x v="0"/>
    <s v="Brazil"/>
    <x v="25"/>
    <n v="0"/>
  </r>
  <r>
    <s v="BASE"/>
    <s v="BaseLine"/>
    <m/>
    <m/>
    <m/>
    <m/>
    <x v="34"/>
    <x v="1"/>
    <s v="Brazil"/>
    <x v="25"/>
    <n v="0"/>
  </r>
  <r>
    <s v="BASE"/>
    <s v="BaseLine"/>
    <m/>
    <m/>
    <m/>
    <m/>
    <x v="34"/>
    <x v="2"/>
    <s v="Brazil"/>
    <x v="25"/>
    <n v="0"/>
  </r>
  <r>
    <s v="BASE"/>
    <s v="BaseLine"/>
    <m/>
    <m/>
    <m/>
    <m/>
    <x v="34"/>
    <x v="3"/>
    <s v="Brazil"/>
    <x v="25"/>
    <n v="0"/>
  </r>
  <r>
    <s v="BASE"/>
    <s v="BaseLine"/>
    <s v="NY"/>
    <m/>
    <m/>
    <m/>
    <x v="35"/>
    <x v="0"/>
    <s v="Brazil"/>
    <x v="25"/>
    <n v="0"/>
  </r>
  <r>
    <s v="BASE"/>
    <s v="BaseLine"/>
    <s v="NY"/>
    <m/>
    <m/>
    <m/>
    <x v="35"/>
    <x v="1"/>
    <s v="Brazil"/>
    <x v="25"/>
    <n v="0"/>
  </r>
  <r>
    <s v="BASE"/>
    <s v="BaseLine"/>
    <s v="NY"/>
    <m/>
    <m/>
    <m/>
    <x v="35"/>
    <x v="2"/>
    <s v="Brazil"/>
    <x v="25"/>
    <n v="0"/>
  </r>
  <r>
    <s v="BASE"/>
    <s v="BaseLine"/>
    <s v="NY"/>
    <m/>
    <m/>
    <m/>
    <x v="35"/>
    <x v="3"/>
    <s v="Brazil"/>
    <x v="25"/>
    <n v="0"/>
  </r>
  <r>
    <s v="BASE"/>
    <s v="BaseLine"/>
    <s v="PL_Dummy"/>
    <m/>
    <m/>
    <m/>
    <x v="36"/>
    <x v="0"/>
    <s v="Brazil"/>
    <x v="25"/>
    <n v="0"/>
  </r>
  <r>
    <s v="BASE"/>
    <s v="BaseLine"/>
    <s v="PL_Dummy"/>
    <m/>
    <m/>
    <m/>
    <x v="36"/>
    <x v="1"/>
    <s v="Brazil"/>
    <x v="25"/>
    <n v="0"/>
  </r>
  <r>
    <s v="BASE"/>
    <s v="BaseLine"/>
    <s v="PL_Dummy"/>
    <m/>
    <m/>
    <m/>
    <x v="36"/>
    <x v="2"/>
    <s v="Brazil"/>
    <x v="25"/>
    <n v="0"/>
  </r>
  <r>
    <s v="BASE"/>
    <s v="BaseLine"/>
    <s v="PL_Dummy"/>
    <m/>
    <m/>
    <m/>
    <x v="36"/>
    <x v="3"/>
    <s v="Brazil"/>
    <x v="25"/>
    <n v="0"/>
  </r>
  <r>
    <s v="BASE"/>
    <s v="BaseLine"/>
    <s v="PL_Dummy"/>
    <m/>
    <m/>
    <m/>
    <x v="37"/>
    <x v="0"/>
    <s v="Brazil"/>
    <x v="25"/>
    <n v="0"/>
  </r>
  <r>
    <s v="BASE"/>
    <s v="BaseLine"/>
    <s v="PL_Dummy"/>
    <m/>
    <m/>
    <m/>
    <x v="37"/>
    <x v="1"/>
    <s v="Brazil"/>
    <x v="25"/>
    <n v="0"/>
  </r>
  <r>
    <s v="BASE"/>
    <s v="BaseLine"/>
    <s v="PL_Dummy"/>
    <m/>
    <m/>
    <m/>
    <x v="37"/>
    <x v="2"/>
    <s v="Brazil"/>
    <x v="25"/>
    <n v="0"/>
  </r>
  <r>
    <s v="BASE"/>
    <s v="BaseLine"/>
    <s v="PL_Dummy"/>
    <m/>
    <m/>
    <m/>
    <x v="37"/>
    <x v="3"/>
    <s v="Brazil"/>
    <x v="25"/>
    <n v="0"/>
  </r>
  <r>
    <s v="BASE"/>
    <s v="BaseLine"/>
    <m/>
    <m/>
    <m/>
    <m/>
    <x v="38"/>
    <x v="0"/>
    <s v="Brazil"/>
    <x v="25"/>
    <n v="0"/>
  </r>
  <r>
    <s v="BASE"/>
    <s v="BaseLine"/>
    <m/>
    <m/>
    <m/>
    <m/>
    <x v="38"/>
    <x v="1"/>
    <s v="Brazil"/>
    <x v="25"/>
    <n v="0"/>
  </r>
  <r>
    <s v="BASE"/>
    <s v="BaseLine"/>
    <m/>
    <m/>
    <m/>
    <m/>
    <x v="38"/>
    <x v="2"/>
    <s v="Brazil"/>
    <x v="25"/>
    <n v="0"/>
  </r>
  <r>
    <s v="BASE"/>
    <s v="BaseLine"/>
    <m/>
    <m/>
    <m/>
    <m/>
    <x v="38"/>
    <x v="3"/>
    <s v="Brazil"/>
    <x v="25"/>
    <n v="0"/>
  </r>
  <r>
    <s v="BASE"/>
    <s v="BaseLine"/>
    <m/>
    <m/>
    <m/>
    <m/>
    <x v="39"/>
    <x v="0"/>
    <s v="Brazil"/>
    <x v="25"/>
    <n v="0"/>
  </r>
  <r>
    <s v="BASE"/>
    <s v="BaseLine"/>
    <m/>
    <m/>
    <m/>
    <m/>
    <x v="39"/>
    <x v="1"/>
    <s v="Brazil"/>
    <x v="25"/>
    <n v="0"/>
  </r>
  <r>
    <s v="BASE"/>
    <s v="BaseLine"/>
    <m/>
    <m/>
    <m/>
    <m/>
    <x v="39"/>
    <x v="2"/>
    <s v="Brazil"/>
    <x v="25"/>
    <n v="0"/>
  </r>
  <r>
    <s v="BASE"/>
    <s v="BaseLine"/>
    <m/>
    <m/>
    <m/>
    <m/>
    <x v="39"/>
    <x v="3"/>
    <s v="Brazil"/>
    <x v="25"/>
    <n v="0"/>
  </r>
  <r>
    <s v="BASE"/>
    <s v="BaseLine"/>
    <s v="PL_Dummy"/>
    <m/>
    <m/>
    <m/>
    <x v="40"/>
    <x v="0"/>
    <s v="Brazil"/>
    <x v="25"/>
    <n v="0"/>
  </r>
  <r>
    <s v="BASE"/>
    <s v="BaseLine"/>
    <s v="PL_Dummy"/>
    <m/>
    <m/>
    <m/>
    <x v="40"/>
    <x v="1"/>
    <s v="Brazil"/>
    <x v="25"/>
    <n v="0"/>
  </r>
  <r>
    <s v="BASE"/>
    <s v="BaseLine"/>
    <s v="PL_Dummy"/>
    <m/>
    <m/>
    <m/>
    <x v="40"/>
    <x v="2"/>
    <s v="Brazil"/>
    <x v="25"/>
    <n v="0"/>
  </r>
  <r>
    <s v="BASE"/>
    <s v="BaseLine"/>
    <s v="PL_Dummy"/>
    <m/>
    <m/>
    <m/>
    <x v="40"/>
    <x v="3"/>
    <s v="Brazil"/>
    <x v="25"/>
    <n v="0"/>
  </r>
  <r>
    <s v="BASE"/>
    <s v="BaseLine"/>
    <m/>
    <m/>
    <m/>
    <m/>
    <x v="41"/>
    <x v="0"/>
    <s v="Brazil"/>
    <x v="25"/>
    <n v="0"/>
  </r>
  <r>
    <s v="BASE"/>
    <s v="BaseLine"/>
    <m/>
    <m/>
    <m/>
    <m/>
    <x v="41"/>
    <x v="1"/>
    <s v="Brazil"/>
    <x v="25"/>
    <n v="0"/>
  </r>
  <r>
    <s v="BASE"/>
    <s v="BaseLine"/>
    <m/>
    <m/>
    <m/>
    <m/>
    <x v="41"/>
    <x v="2"/>
    <s v="Brazil"/>
    <x v="25"/>
    <n v="3440.94515579058"/>
  </r>
  <r>
    <s v="BASE"/>
    <s v="BaseLine"/>
    <m/>
    <m/>
    <m/>
    <m/>
    <x v="41"/>
    <x v="3"/>
    <s v="Brazil"/>
    <x v="25"/>
    <n v="0"/>
  </r>
  <r>
    <s v="BASE"/>
    <s v="BaseLine"/>
    <m/>
    <m/>
    <m/>
    <m/>
    <x v="42"/>
    <x v="0"/>
    <s v="Brazil"/>
    <x v="25"/>
    <n v="0"/>
  </r>
  <r>
    <s v="BASE"/>
    <s v="BaseLine"/>
    <m/>
    <m/>
    <m/>
    <m/>
    <x v="42"/>
    <x v="1"/>
    <s v="Brazil"/>
    <x v="25"/>
    <n v="0"/>
  </r>
  <r>
    <s v="BASE"/>
    <s v="BaseLine"/>
    <m/>
    <m/>
    <m/>
    <m/>
    <x v="42"/>
    <x v="2"/>
    <s v="Brazil"/>
    <x v="25"/>
    <n v="2220.30991689456"/>
  </r>
  <r>
    <s v="BASE"/>
    <s v="BaseLine"/>
    <m/>
    <m/>
    <m/>
    <m/>
    <x v="42"/>
    <x v="3"/>
    <s v="Brazil"/>
    <x v="25"/>
    <n v="0"/>
  </r>
  <r>
    <s v="BASE"/>
    <s v="BaseLine"/>
    <m/>
    <m/>
    <m/>
    <m/>
    <x v="43"/>
    <x v="0"/>
    <s v="Brazil"/>
    <x v="25"/>
    <n v="0"/>
  </r>
  <r>
    <s v="BASE"/>
    <s v="BaseLine"/>
    <m/>
    <m/>
    <m/>
    <m/>
    <x v="43"/>
    <x v="1"/>
    <s v="Brazil"/>
    <x v="25"/>
    <n v="0"/>
  </r>
  <r>
    <s v="BASE"/>
    <s v="BaseLine"/>
    <m/>
    <m/>
    <m/>
    <m/>
    <x v="43"/>
    <x v="2"/>
    <s v="Brazil"/>
    <x v="25"/>
    <n v="0"/>
  </r>
  <r>
    <s v="BASE"/>
    <s v="BaseLine"/>
    <m/>
    <m/>
    <m/>
    <m/>
    <x v="43"/>
    <x v="3"/>
    <s v="Brazil"/>
    <x v="25"/>
    <n v="0"/>
  </r>
  <r>
    <s v="INCREMENTAL"/>
    <s v="Media"/>
    <m/>
    <m/>
    <m/>
    <m/>
    <x v="44"/>
    <x v="0"/>
    <s v="Brazil"/>
    <x v="25"/>
    <n v="0"/>
  </r>
  <r>
    <s v="INCREMENTAL"/>
    <s v="Media"/>
    <m/>
    <m/>
    <m/>
    <m/>
    <x v="44"/>
    <x v="1"/>
    <s v="Brazil"/>
    <x v="25"/>
    <n v="0"/>
  </r>
  <r>
    <s v="INCREMENTAL"/>
    <s v="Media"/>
    <m/>
    <m/>
    <m/>
    <m/>
    <x v="44"/>
    <x v="2"/>
    <s v="Brazil"/>
    <x v="25"/>
    <n v="0"/>
  </r>
  <r>
    <s v="INCREMENTAL"/>
    <s v="Media"/>
    <m/>
    <m/>
    <m/>
    <m/>
    <x v="44"/>
    <x v="3"/>
    <s v="Brazil"/>
    <x v="25"/>
    <n v="0"/>
  </r>
  <r>
    <s v="INCREMENTAL"/>
    <s v="Media"/>
    <m/>
    <m/>
    <m/>
    <m/>
    <x v="45"/>
    <x v="0"/>
    <s v="Brazil"/>
    <x v="25"/>
    <n v="0"/>
  </r>
  <r>
    <s v="INCREMENTAL"/>
    <s v="Media"/>
    <m/>
    <m/>
    <m/>
    <m/>
    <x v="45"/>
    <x v="1"/>
    <s v="Brazil"/>
    <x v="25"/>
    <n v="0"/>
  </r>
  <r>
    <s v="INCREMENTAL"/>
    <s v="Media"/>
    <m/>
    <m/>
    <m/>
    <m/>
    <x v="45"/>
    <x v="2"/>
    <s v="Brazil"/>
    <x v="25"/>
    <n v="0"/>
  </r>
  <r>
    <s v="INCREMENTAL"/>
    <s v="Media"/>
    <m/>
    <m/>
    <m/>
    <m/>
    <x v="45"/>
    <x v="3"/>
    <s v="Brazil"/>
    <x v="25"/>
    <n v="0"/>
  </r>
  <r>
    <s v="BASE"/>
    <s v="BaseLine"/>
    <m/>
    <m/>
    <m/>
    <m/>
    <x v="46"/>
    <x v="0"/>
    <s v="Brazil"/>
    <x v="25"/>
    <n v="0"/>
  </r>
  <r>
    <s v="BASE"/>
    <s v="BaseLine"/>
    <m/>
    <m/>
    <m/>
    <m/>
    <x v="46"/>
    <x v="1"/>
    <s v="Brazil"/>
    <x v="25"/>
    <n v="0"/>
  </r>
  <r>
    <s v="BASE"/>
    <s v="BaseLine"/>
    <m/>
    <m/>
    <m/>
    <m/>
    <x v="46"/>
    <x v="2"/>
    <s v="Brazil"/>
    <x v="25"/>
    <n v="0"/>
  </r>
  <r>
    <s v="BASE"/>
    <s v="BaseLine"/>
    <m/>
    <m/>
    <m/>
    <m/>
    <x v="46"/>
    <x v="3"/>
    <s v="Brazil"/>
    <x v="25"/>
    <n v="0"/>
  </r>
  <r>
    <s v="INCREMENTAL"/>
    <s v="Media"/>
    <m/>
    <m/>
    <m/>
    <m/>
    <x v="47"/>
    <x v="0"/>
    <s v="Brazil"/>
    <x v="25"/>
    <n v="0"/>
  </r>
  <r>
    <s v="INCREMENTAL"/>
    <s v="Media"/>
    <m/>
    <m/>
    <m/>
    <m/>
    <x v="47"/>
    <x v="1"/>
    <s v="Brazil"/>
    <x v="25"/>
    <n v="0"/>
  </r>
  <r>
    <s v="INCREMENTAL"/>
    <s v="Media"/>
    <m/>
    <m/>
    <m/>
    <m/>
    <x v="47"/>
    <x v="2"/>
    <s v="Brazil"/>
    <x v="25"/>
    <n v="0"/>
  </r>
  <r>
    <s v="INCREMENTAL"/>
    <s v="Media"/>
    <m/>
    <m/>
    <m/>
    <m/>
    <x v="47"/>
    <x v="3"/>
    <s v="Brazil"/>
    <x v="25"/>
    <n v="0"/>
  </r>
  <r>
    <s v="INCREMENTAL"/>
    <s v="Media"/>
    <m/>
    <m/>
    <m/>
    <m/>
    <x v="48"/>
    <x v="0"/>
    <s v="Brazil"/>
    <x v="25"/>
    <n v="0"/>
  </r>
  <r>
    <s v="INCREMENTAL"/>
    <s v="Media"/>
    <m/>
    <m/>
    <m/>
    <m/>
    <x v="48"/>
    <x v="1"/>
    <s v="Brazil"/>
    <x v="25"/>
    <n v="0"/>
  </r>
  <r>
    <s v="INCREMENTAL"/>
    <s v="Media"/>
    <m/>
    <m/>
    <m/>
    <m/>
    <x v="48"/>
    <x v="2"/>
    <s v="Brazil"/>
    <x v="25"/>
    <n v="0"/>
  </r>
  <r>
    <s v="INCREMENTAL"/>
    <s v="Media"/>
    <m/>
    <m/>
    <m/>
    <m/>
    <x v="48"/>
    <x v="3"/>
    <s v="Brazil"/>
    <x v="25"/>
    <n v="0"/>
  </r>
  <r>
    <s v="INCREMENTAL"/>
    <s v="Media"/>
    <m/>
    <m/>
    <m/>
    <m/>
    <x v="49"/>
    <x v="0"/>
    <s v="Brazil"/>
    <x v="25"/>
    <n v="0"/>
  </r>
  <r>
    <s v="INCREMENTAL"/>
    <s v="Media"/>
    <m/>
    <m/>
    <m/>
    <m/>
    <x v="49"/>
    <x v="1"/>
    <s v="Brazil"/>
    <x v="25"/>
    <n v="0"/>
  </r>
  <r>
    <s v="INCREMENTAL"/>
    <s v="Media"/>
    <m/>
    <m/>
    <m/>
    <m/>
    <x v="49"/>
    <x v="2"/>
    <s v="Brazil"/>
    <x v="25"/>
    <n v="0"/>
  </r>
  <r>
    <s v="INCREMENTAL"/>
    <s v="Media"/>
    <m/>
    <m/>
    <m/>
    <m/>
    <x v="49"/>
    <x v="3"/>
    <s v="Brazil"/>
    <x v="25"/>
    <n v="0"/>
  </r>
  <r>
    <s v="BASE"/>
    <s v="BaseLine"/>
    <m/>
    <m/>
    <m/>
    <m/>
    <x v="50"/>
    <x v="0"/>
    <s v="Brazil"/>
    <x v="25"/>
    <n v="0"/>
  </r>
  <r>
    <s v="BASE"/>
    <s v="BaseLine"/>
    <m/>
    <m/>
    <m/>
    <m/>
    <x v="50"/>
    <x v="1"/>
    <s v="Brazil"/>
    <x v="25"/>
    <n v="0"/>
  </r>
  <r>
    <s v="BASE"/>
    <s v="BaseLine"/>
    <m/>
    <m/>
    <m/>
    <m/>
    <x v="50"/>
    <x v="2"/>
    <s v="Brazil"/>
    <x v="25"/>
    <n v="0"/>
  </r>
  <r>
    <s v="BASE"/>
    <s v="BaseLine"/>
    <m/>
    <m/>
    <m/>
    <m/>
    <x v="50"/>
    <x v="3"/>
    <s v="Brazil"/>
    <x v="25"/>
    <n v="0"/>
  </r>
  <r>
    <s v="BASE"/>
    <s v="BaseLine"/>
    <m/>
    <m/>
    <m/>
    <m/>
    <x v="51"/>
    <x v="0"/>
    <s v="Brazil"/>
    <x v="25"/>
    <n v="0"/>
  </r>
  <r>
    <s v="BASE"/>
    <s v="BaseLine"/>
    <m/>
    <m/>
    <m/>
    <m/>
    <x v="51"/>
    <x v="1"/>
    <s v="Brazil"/>
    <x v="25"/>
    <n v="0"/>
  </r>
  <r>
    <s v="BASE"/>
    <s v="BaseLine"/>
    <m/>
    <m/>
    <m/>
    <m/>
    <x v="51"/>
    <x v="2"/>
    <s v="Brazil"/>
    <x v="25"/>
    <n v="0"/>
  </r>
  <r>
    <s v="BASE"/>
    <s v="BaseLine"/>
    <m/>
    <m/>
    <m/>
    <m/>
    <x v="51"/>
    <x v="3"/>
    <s v="Brazil"/>
    <x v="25"/>
    <n v="0"/>
  </r>
  <r>
    <s v="INCREMENTAL"/>
    <s v="Media"/>
    <m/>
    <m/>
    <m/>
    <m/>
    <x v="52"/>
    <x v="0"/>
    <s v="Brazil"/>
    <x v="25"/>
    <n v="0"/>
  </r>
  <r>
    <s v="INCREMENTAL"/>
    <s v="Media"/>
    <m/>
    <m/>
    <m/>
    <m/>
    <x v="52"/>
    <x v="1"/>
    <s v="Brazil"/>
    <x v="25"/>
    <n v="0"/>
  </r>
  <r>
    <s v="INCREMENTAL"/>
    <s v="Media"/>
    <m/>
    <m/>
    <m/>
    <m/>
    <x v="52"/>
    <x v="2"/>
    <s v="Brazil"/>
    <x v="25"/>
    <n v="0"/>
  </r>
  <r>
    <s v="INCREMENTAL"/>
    <s v="Media"/>
    <m/>
    <m/>
    <m/>
    <m/>
    <x v="52"/>
    <x v="3"/>
    <s v="Brazil"/>
    <x v="25"/>
    <n v="0"/>
  </r>
  <r>
    <s v="BASE"/>
    <s v="BaseLine"/>
    <m/>
    <m/>
    <m/>
    <m/>
    <x v="53"/>
    <x v="0"/>
    <s v="Brazil"/>
    <x v="25"/>
    <n v="-160.34432634625"/>
  </r>
  <r>
    <s v="BASE"/>
    <s v="BaseLine"/>
    <m/>
    <m/>
    <m/>
    <m/>
    <x v="53"/>
    <x v="1"/>
    <s v="Brazil"/>
    <x v="25"/>
    <n v="-117.42101413679499"/>
  </r>
  <r>
    <s v="BASE"/>
    <s v="BaseLine"/>
    <m/>
    <m/>
    <m/>
    <m/>
    <x v="53"/>
    <x v="2"/>
    <s v="Brazil"/>
    <x v="25"/>
    <n v="-219.10300341753299"/>
  </r>
  <r>
    <s v="BASE"/>
    <s v="BaseLine"/>
    <m/>
    <m/>
    <m/>
    <m/>
    <x v="53"/>
    <x v="3"/>
    <s v="Brazil"/>
    <x v="25"/>
    <n v="-115.987293340747"/>
  </r>
  <r>
    <s v="BASE"/>
    <s v="BaseLine"/>
    <m/>
    <m/>
    <m/>
    <m/>
    <x v="54"/>
    <x v="0"/>
    <s v="Brazil"/>
    <x v="25"/>
    <n v="-479.80820546165"/>
  </r>
  <r>
    <s v="BASE"/>
    <s v="BaseLine"/>
    <m/>
    <m/>
    <m/>
    <m/>
    <x v="54"/>
    <x v="1"/>
    <s v="Brazil"/>
    <x v="25"/>
    <n v="-2394.91157016638"/>
  </r>
  <r>
    <s v="BASE"/>
    <s v="BaseLine"/>
    <m/>
    <m/>
    <m/>
    <m/>
    <x v="54"/>
    <x v="2"/>
    <s v="Brazil"/>
    <x v="25"/>
    <n v="-2599.2666011382598"/>
  </r>
  <r>
    <s v="BASE"/>
    <s v="BaseLine"/>
    <m/>
    <m/>
    <m/>
    <m/>
    <x v="54"/>
    <x v="3"/>
    <s v="Brazil"/>
    <x v="25"/>
    <n v="-463.34635728609499"/>
  </r>
  <r>
    <s v="INCREMENTAL"/>
    <s v="Media"/>
    <m/>
    <m/>
    <m/>
    <m/>
    <x v="0"/>
    <x v="0"/>
    <s v="Brazil"/>
    <x v="26"/>
    <n v="0"/>
  </r>
  <r>
    <s v="INCREMENTAL"/>
    <s v="Media"/>
    <m/>
    <m/>
    <m/>
    <m/>
    <x v="0"/>
    <x v="1"/>
    <s v="Brazil"/>
    <x v="26"/>
    <n v="0"/>
  </r>
  <r>
    <s v="INCREMENTAL"/>
    <s v="Media"/>
    <m/>
    <m/>
    <m/>
    <m/>
    <x v="0"/>
    <x v="2"/>
    <s v="Brazil"/>
    <x v="26"/>
    <n v="0"/>
  </r>
  <r>
    <s v="INCREMENTAL"/>
    <s v="Media"/>
    <m/>
    <m/>
    <m/>
    <m/>
    <x v="0"/>
    <x v="3"/>
    <s v="Brazil"/>
    <x v="26"/>
    <n v="0"/>
  </r>
  <r>
    <s v="INCREMENTAL"/>
    <s v="Media"/>
    <m/>
    <m/>
    <m/>
    <m/>
    <x v="1"/>
    <x v="0"/>
    <s v="Brazil"/>
    <x v="26"/>
    <n v="0"/>
  </r>
  <r>
    <s v="INCREMENTAL"/>
    <s v="Media"/>
    <m/>
    <m/>
    <m/>
    <m/>
    <x v="1"/>
    <x v="1"/>
    <s v="Brazil"/>
    <x v="26"/>
    <n v="0"/>
  </r>
  <r>
    <s v="INCREMENTAL"/>
    <s v="Media"/>
    <m/>
    <m/>
    <m/>
    <m/>
    <x v="1"/>
    <x v="2"/>
    <s v="Brazil"/>
    <x v="26"/>
    <n v="0"/>
  </r>
  <r>
    <s v="INCREMENTAL"/>
    <s v="Media"/>
    <m/>
    <m/>
    <m/>
    <m/>
    <x v="1"/>
    <x v="3"/>
    <s v="Brazil"/>
    <x v="26"/>
    <n v="0"/>
  </r>
  <r>
    <s v="INCREMENTAL"/>
    <s v="Media"/>
    <m/>
    <m/>
    <m/>
    <m/>
    <x v="2"/>
    <x v="0"/>
    <s v="Brazil"/>
    <x v="26"/>
    <n v="0"/>
  </r>
  <r>
    <s v="INCREMENTAL"/>
    <s v="Media"/>
    <m/>
    <m/>
    <m/>
    <m/>
    <x v="2"/>
    <x v="1"/>
    <s v="Brazil"/>
    <x v="26"/>
    <n v="0"/>
  </r>
  <r>
    <s v="INCREMENTAL"/>
    <s v="Media"/>
    <m/>
    <m/>
    <m/>
    <m/>
    <x v="2"/>
    <x v="2"/>
    <s v="Brazil"/>
    <x v="26"/>
    <n v="0"/>
  </r>
  <r>
    <s v="INCREMENTAL"/>
    <s v="Media"/>
    <m/>
    <m/>
    <m/>
    <m/>
    <x v="2"/>
    <x v="3"/>
    <s v="Brazil"/>
    <x v="26"/>
    <n v="0"/>
  </r>
  <r>
    <s v="BASE"/>
    <s v="BaseLine"/>
    <m/>
    <m/>
    <m/>
    <m/>
    <x v="3"/>
    <x v="0"/>
    <s v="Brazil"/>
    <x v="26"/>
    <n v="0"/>
  </r>
  <r>
    <s v="BASE"/>
    <s v="BaseLine"/>
    <m/>
    <m/>
    <m/>
    <m/>
    <x v="3"/>
    <x v="1"/>
    <s v="Brazil"/>
    <x v="26"/>
    <n v="0"/>
  </r>
  <r>
    <s v="BASE"/>
    <s v="BaseLine"/>
    <m/>
    <m/>
    <m/>
    <m/>
    <x v="3"/>
    <x v="2"/>
    <s v="Brazil"/>
    <x v="26"/>
    <n v="0"/>
  </r>
  <r>
    <s v="BASE"/>
    <s v="BaseLine"/>
    <m/>
    <m/>
    <m/>
    <m/>
    <x v="3"/>
    <x v="3"/>
    <s v="Brazil"/>
    <x v="26"/>
    <n v="0"/>
  </r>
  <r>
    <s v="BASE"/>
    <s v="BaseLine"/>
    <m/>
    <m/>
    <m/>
    <m/>
    <x v="4"/>
    <x v="0"/>
    <s v="Brazil"/>
    <x v="26"/>
    <n v="0"/>
  </r>
  <r>
    <s v="BASE"/>
    <s v="BaseLine"/>
    <m/>
    <m/>
    <m/>
    <m/>
    <x v="4"/>
    <x v="1"/>
    <s v="Brazil"/>
    <x v="26"/>
    <n v="0"/>
  </r>
  <r>
    <s v="BASE"/>
    <s v="BaseLine"/>
    <m/>
    <m/>
    <m/>
    <m/>
    <x v="4"/>
    <x v="2"/>
    <s v="Brazil"/>
    <x v="26"/>
    <n v="0"/>
  </r>
  <r>
    <s v="BASE"/>
    <s v="BaseLine"/>
    <m/>
    <m/>
    <m/>
    <m/>
    <x v="4"/>
    <x v="3"/>
    <s v="Brazil"/>
    <x v="26"/>
    <n v="0"/>
  </r>
  <r>
    <s v="BASE"/>
    <s v="BaseLine"/>
    <m/>
    <m/>
    <m/>
    <m/>
    <x v="5"/>
    <x v="0"/>
    <s v="Brazil"/>
    <x v="26"/>
    <n v="0"/>
  </r>
  <r>
    <s v="BASE"/>
    <s v="BaseLine"/>
    <m/>
    <m/>
    <m/>
    <m/>
    <x v="5"/>
    <x v="1"/>
    <s v="Brazil"/>
    <x v="26"/>
    <n v="0"/>
  </r>
  <r>
    <s v="BASE"/>
    <s v="BaseLine"/>
    <m/>
    <m/>
    <m/>
    <m/>
    <x v="5"/>
    <x v="2"/>
    <s v="Brazil"/>
    <x v="26"/>
    <n v="0"/>
  </r>
  <r>
    <s v="BASE"/>
    <s v="BaseLine"/>
    <m/>
    <m/>
    <m/>
    <m/>
    <x v="5"/>
    <x v="3"/>
    <s v="Brazil"/>
    <x v="26"/>
    <n v="0"/>
  </r>
  <r>
    <s v="BASE"/>
    <s v="BaseLine"/>
    <m/>
    <m/>
    <m/>
    <m/>
    <x v="6"/>
    <x v="0"/>
    <s v="Brazil"/>
    <x v="26"/>
    <n v="0"/>
  </r>
  <r>
    <s v="BASE"/>
    <s v="BaseLine"/>
    <m/>
    <m/>
    <m/>
    <m/>
    <x v="6"/>
    <x v="1"/>
    <s v="Brazil"/>
    <x v="26"/>
    <n v="0"/>
  </r>
  <r>
    <s v="BASE"/>
    <s v="BaseLine"/>
    <m/>
    <m/>
    <m/>
    <m/>
    <x v="6"/>
    <x v="2"/>
    <s v="Brazil"/>
    <x v="26"/>
    <n v="0"/>
  </r>
  <r>
    <s v="BASE"/>
    <s v="BaseLine"/>
    <m/>
    <m/>
    <m/>
    <m/>
    <x v="6"/>
    <x v="3"/>
    <s v="Brazil"/>
    <x v="26"/>
    <n v="0"/>
  </r>
  <r>
    <s v="BASE"/>
    <s v="BaseLine"/>
    <m/>
    <m/>
    <m/>
    <m/>
    <x v="7"/>
    <x v="0"/>
    <s v="Brazil"/>
    <x v="26"/>
    <n v="0"/>
  </r>
  <r>
    <s v="BASE"/>
    <s v="BaseLine"/>
    <m/>
    <m/>
    <m/>
    <m/>
    <x v="7"/>
    <x v="1"/>
    <s v="Brazil"/>
    <x v="26"/>
    <n v="0"/>
  </r>
  <r>
    <s v="BASE"/>
    <s v="BaseLine"/>
    <m/>
    <m/>
    <m/>
    <m/>
    <x v="7"/>
    <x v="2"/>
    <s v="Brazil"/>
    <x v="26"/>
    <n v="0"/>
  </r>
  <r>
    <s v="BASE"/>
    <s v="BaseLine"/>
    <m/>
    <m/>
    <m/>
    <m/>
    <x v="7"/>
    <x v="3"/>
    <s v="Brazil"/>
    <x v="26"/>
    <n v="0"/>
  </r>
  <r>
    <s v="BASE"/>
    <s v="BaseLine"/>
    <m/>
    <m/>
    <m/>
    <m/>
    <x v="8"/>
    <x v="0"/>
    <s v="Brazil"/>
    <x v="26"/>
    <n v="539.628610671042"/>
  </r>
  <r>
    <s v="BASE"/>
    <s v="BaseLine"/>
    <m/>
    <m/>
    <m/>
    <m/>
    <x v="8"/>
    <x v="1"/>
    <s v="Brazil"/>
    <x v="26"/>
    <n v="0"/>
  </r>
  <r>
    <s v="BASE"/>
    <s v="BaseLine"/>
    <m/>
    <m/>
    <m/>
    <m/>
    <x v="8"/>
    <x v="2"/>
    <s v="Brazil"/>
    <x v="26"/>
    <n v="0"/>
  </r>
  <r>
    <s v="BASE"/>
    <s v="BaseLine"/>
    <m/>
    <m/>
    <m/>
    <m/>
    <x v="8"/>
    <x v="3"/>
    <s v="Brazil"/>
    <x v="26"/>
    <n v="0"/>
  </r>
  <r>
    <s v="INCREMENTAL"/>
    <s v="Media"/>
    <m/>
    <m/>
    <m/>
    <m/>
    <x v="9"/>
    <x v="0"/>
    <s v="Brazil"/>
    <x v="26"/>
    <n v="0"/>
  </r>
  <r>
    <s v="INCREMENTAL"/>
    <s v="Media"/>
    <m/>
    <m/>
    <m/>
    <m/>
    <x v="9"/>
    <x v="1"/>
    <s v="Brazil"/>
    <x v="26"/>
    <n v="0"/>
  </r>
  <r>
    <s v="INCREMENTAL"/>
    <s v="Media"/>
    <m/>
    <m/>
    <m/>
    <m/>
    <x v="9"/>
    <x v="2"/>
    <s v="Brazil"/>
    <x v="26"/>
    <n v="0"/>
  </r>
  <r>
    <s v="INCREMENTAL"/>
    <s v="Media"/>
    <m/>
    <m/>
    <m/>
    <m/>
    <x v="9"/>
    <x v="3"/>
    <s v="Brazil"/>
    <x v="26"/>
    <n v="0"/>
  </r>
  <r>
    <s v="BASE"/>
    <s v="Price"/>
    <m/>
    <m/>
    <m/>
    <m/>
    <x v="10"/>
    <x v="0"/>
    <s v="Brazil"/>
    <x v="26"/>
    <n v="-1259.8938618760901"/>
  </r>
  <r>
    <s v="BASE"/>
    <s v="Price"/>
    <m/>
    <m/>
    <m/>
    <m/>
    <x v="10"/>
    <x v="1"/>
    <s v="Brazil"/>
    <x v="26"/>
    <n v="0"/>
  </r>
  <r>
    <s v="BASE"/>
    <s v="Price"/>
    <m/>
    <m/>
    <m/>
    <m/>
    <x v="10"/>
    <x v="2"/>
    <s v="Brazil"/>
    <x v="26"/>
    <n v="0"/>
  </r>
  <r>
    <s v="BASE"/>
    <s v="Price"/>
    <m/>
    <m/>
    <m/>
    <m/>
    <x v="10"/>
    <x v="3"/>
    <s v="Brazil"/>
    <x v="26"/>
    <n v="0"/>
  </r>
  <r>
    <s v="BASE"/>
    <s v="Price"/>
    <m/>
    <m/>
    <m/>
    <m/>
    <x v="11"/>
    <x v="0"/>
    <s v="Brazil"/>
    <x v="26"/>
    <n v="0"/>
  </r>
  <r>
    <s v="BASE"/>
    <s v="Price"/>
    <m/>
    <m/>
    <m/>
    <m/>
    <x v="11"/>
    <x v="1"/>
    <s v="Brazil"/>
    <x v="26"/>
    <n v="0"/>
  </r>
  <r>
    <s v="BASE"/>
    <s v="Price"/>
    <m/>
    <m/>
    <m/>
    <m/>
    <x v="11"/>
    <x v="2"/>
    <s v="Brazil"/>
    <x v="26"/>
    <n v="0"/>
  </r>
  <r>
    <s v="BASE"/>
    <s v="Price"/>
    <m/>
    <m/>
    <m/>
    <m/>
    <x v="11"/>
    <x v="3"/>
    <s v="Brazil"/>
    <x v="26"/>
    <n v="0"/>
  </r>
  <r>
    <s v="BASE"/>
    <s v="BaseLine"/>
    <m/>
    <m/>
    <m/>
    <m/>
    <x v="12"/>
    <x v="0"/>
    <s v="Brazil"/>
    <x v="26"/>
    <n v="400.47570664808302"/>
  </r>
  <r>
    <s v="BASE"/>
    <s v="BaseLine"/>
    <m/>
    <m/>
    <m/>
    <m/>
    <x v="12"/>
    <x v="1"/>
    <s v="Brazil"/>
    <x v="26"/>
    <n v="721.96071388479595"/>
  </r>
  <r>
    <s v="BASE"/>
    <s v="BaseLine"/>
    <m/>
    <m/>
    <m/>
    <m/>
    <x v="12"/>
    <x v="2"/>
    <s v="Brazil"/>
    <x v="26"/>
    <n v="885.087105418958"/>
  </r>
  <r>
    <s v="BASE"/>
    <s v="BaseLine"/>
    <m/>
    <m/>
    <m/>
    <m/>
    <x v="12"/>
    <x v="3"/>
    <s v="Brazil"/>
    <x v="26"/>
    <n v="23.442499489017202"/>
  </r>
  <r>
    <s v="INCREMENTAL"/>
    <s v="Media"/>
    <m/>
    <m/>
    <m/>
    <m/>
    <x v="13"/>
    <x v="0"/>
    <s v="Brazil"/>
    <x v="26"/>
    <n v="89.512971702456696"/>
  </r>
  <r>
    <s v="INCREMENTAL"/>
    <s v="Media"/>
    <m/>
    <m/>
    <m/>
    <m/>
    <x v="13"/>
    <x v="1"/>
    <s v="Brazil"/>
    <x v="26"/>
    <n v="110.888652014435"/>
  </r>
  <r>
    <s v="INCREMENTAL"/>
    <s v="Media"/>
    <m/>
    <m/>
    <m/>
    <m/>
    <x v="13"/>
    <x v="2"/>
    <s v="Brazil"/>
    <x v="26"/>
    <n v="98.561963968106895"/>
  </r>
  <r>
    <s v="INCREMENTAL"/>
    <s v="Media"/>
    <m/>
    <m/>
    <m/>
    <m/>
    <x v="13"/>
    <x v="3"/>
    <s v="Brazil"/>
    <x v="26"/>
    <n v="0"/>
  </r>
  <r>
    <s v="INCREMENTAL"/>
    <s v="Media"/>
    <m/>
    <m/>
    <m/>
    <m/>
    <x v="14"/>
    <x v="0"/>
    <s v="Brazil"/>
    <x v="26"/>
    <n v="0"/>
  </r>
  <r>
    <s v="INCREMENTAL"/>
    <s v="Media"/>
    <m/>
    <m/>
    <m/>
    <m/>
    <x v="14"/>
    <x v="1"/>
    <s v="Brazil"/>
    <x v="26"/>
    <n v="0"/>
  </r>
  <r>
    <s v="INCREMENTAL"/>
    <s v="Media"/>
    <m/>
    <m/>
    <m/>
    <m/>
    <x v="14"/>
    <x v="2"/>
    <s v="Brazil"/>
    <x v="26"/>
    <n v="0"/>
  </r>
  <r>
    <s v="INCREMENTAL"/>
    <s v="Media"/>
    <m/>
    <m/>
    <m/>
    <m/>
    <x v="14"/>
    <x v="3"/>
    <s v="Brazil"/>
    <x v="26"/>
    <n v="0"/>
  </r>
  <r>
    <s v="INCREMENTAL"/>
    <s v="Media"/>
    <m/>
    <m/>
    <m/>
    <m/>
    <x v="15"/>
    <x v="0"/>
    <s v="Brazil"/>
    <x v="26"/>
    <n v="8.4846812119828403"/>
  </r>
  <r>
    <s v="INCREMENTAL"/>
    <s v="Media"/>
    <m/>
    <m/>
    <m/>
    <m/>
    <x v="15"/>
    <x v="1"/>
    <s v="Brazil"/>
    <x v="26"/>
    <n v="7.8517550433347196"/>
  </r>
  <r>
    <s v="INCREMENTAL"/>
    <s v="Media"/>
    <m/>
    <m/>
    <m/>
    <m/>
    <x v="15"/>
    <x v="2"/>
    <s v="Brazil"/>
    <x v="26"/>
    <n v="5.3563351448500196"/>
  </r>
  <r>
    <s v="INCREMENTAL"/>
    <s v="Media"/>
    <m/>
    <m/>
    <m/>
    <m/>
    <x v="15"/>
    <x v="3"/>
    <s v="Brazil"/>
    <x v="26"/>
    <n v="0"/>
  </r>
  <r>
    <s v="INCREMENTAL"/>
    <s v="Media"/>
    <m/>
    <m/>
    <m/>
    <m/>
    <x v="16"/>
    <x v="0"/>
    <s v="Brazil"/>
    <x v="26"/>
    <n v="0"/>
  </r>
  <r>
    <s v="INCREMENTAL"/>
    <s v="Media"/>
    <m/>
    <m/>
    <m/>
    <m/>
    <x v="16"/>
    <x v="1"/>
    <s v="Brazil"/>
    <x v="26"/>
    <n v="0"/>
  </r>
  <r>
    <s v="INCREMENTAL"/>
    <s v="Media"/>
    <m/>
    <m/>
    <m/>
    <m/>
    <x v="16"/>
    <x v="2"/>
    <s v="Brazil"/>
    <x v="26"/>
    <n v="0"/>
  </r>
  <r>
    <s v="INCREMENTAL"/>
    <s v="Media"/>
    <m/>
    <m/>
    <m/>
    <m/>
    <x v="16"/>
    <x v="3"/>
    <s v="Brazil"/>
    <x v="26"/>
    <n v="0"/>
  </r>
  <r>
    <s v="INCREMENTAL"/>
    <s v="Media"/>
    <m/>
    <m/>
    <m/>
    <m/>
    <x v="17"/>
    <x v="0"/>
    <s v="Brazil"/>
    <x v="26"/>
    <n v="380.87087993336399"/>
  </r>
  <r>
    <s v="INCREMENTAL"/>
    <s v="Media"/>
    <m/>
    <m/>
    <m/>
    <m/>
    <x v="17"/>
    <x v="1"/>
    <s v="Brazil"/>
    <x v="26"/>
    <n v="233.53496540955399"/>
  </r>
  <r>
    <s v="INCREMENTAL"/>
    <s v="Media"/>
    <m/>
    <m/>
    <m/>
    <m/>
    <x v="17"/>
    <x v="2"/>
    <s v="Brazil"/>
    <x v="26"/>
    <n v="234.388654812819"/>
  </r>
  <r>
    <s v="INCREMENTAL"/>
    <s v="Media"/>
    <m/>
    <m/>
    <m/>
    <m/>
    <x v="17"/>
    <x v="3"/>
    <s v="Brazil"/>
    <x v="26"/>
    <n v="0"/>
  </r>
  <r>
    <s v="INCREMENTAL"/>
    <s v="Media"/>
    <m/>
    <m/>
    <m/>
    <m/>
    <x v="18"/>
    <x v="0"/>
    <s v="Brazil"/>
    <x v="26"/>
    <n v="0"/>
  </r>
  <r>
    <s v="INCREMENTAL"/>
    <s v="Media"/>
    <m/>
    <m/>
    <m/>
    <m/>
    <x v="18"/>
    <x v="1"/>
    <s v="Brazil"/>
    <x v="26"/>
    <n v="0"/>
  </r>
  <r>
    <s v="INCREMENTAL"/>
    <s v="Media"/>
    <m/>
    <m/>
    <m/>
    <m/>
    <x v="18"/>
    <x v="2"/>
    <s v="Brazil"/>
    <x v="26"/>
    <n v="0"/>
  </r>
  <r>
    <s v="INCREMENTAL"/>
    <s v="Media"/>
    <m/>
    <m/>
    <m/>
    <m/>
    <x v="18"/>
    <x v="3"/>
    <s v="Brazil"/>
    <x v="26"/>
    <n v="0"/>
  </r>
  <r>
    <s v="INCREMENTAL"/>
    <s v="Media"/>
    <m/>
    <m/>
    <m/>
    <m/>
    <x v="19"/>
    <x v="0"/>
    <s v="Brazil"/>
    <x v="26"/>
    <n v="3.2887811499263599"/>
  </r>
  <r>
    <s v="INCREMENTAL"/>
    <s v="Media"/>
    <m/>
    <m/>
    <m/>
    <m/>
    <x v="19"/>
    <x v="1"/>
    <s v="Brazil"/>
    <x v="26"/>
    <n v="3.73975166978666"/>
  </r>
  <r>
    <s v="INCREMENTAL"/>
    <s v="Media"/>
    <m/>
    <m/>
    <m/>
    <m/>
    <x v="19"/>
    <x v="2"/>
    <s v="Brazil"/>
    <x v="26"/>
    <n v="3.5265204274612199"/>
  </r>
  <r>
    <s v="INCREMENTAL"/>
    <s v="Media"/>
    <m/>
    <m/>
    <m/>
    <m/>
    <x v="19"/>
    <x v="3"/>
    <s v="Brazil"/>
    <x v="26"/>
    <n v="0"/>
  </r>
  <r>
    <s v="INCREMENTAL"/>
    <s v="Media"/>
    <m/>
    <m/>
    <m/>
    <m/>
    <x v="20"/>
    <x v="0"/>
    <s v="Brazil"/>
    <x v="26"/>
    <n v="0"/>
  </r>
  <r>
    <s v="INCREMENTAL"/>
    <s v="Media"/>
    <m/>
    <m/>
    <m/>
    <m/>
    <x v="20"/>
    <x v="1"/>
    <s v="Brazil"/>
    <x v="26"/>
    <n v="0"/>
  </r>
  <r>
    <s v="INCREMENTAL"/>
    <s v="Media"/>
    <m/>
    <m/>
    <m/>
    <m/>
    <x v="20"/>
    <x v="2"/>
    <s v="Brazil"/>
    <x v="26"/>
    <n v="0"/>
  </r>
  <r>
    <s v="INCREMENTAL"/>
    <s v="Media"/>
    <m/>
    <m/>
    <m/>
    <m/>
    <x v="20"/>
    <x v="3"/>
    <s v="Brazil"/>
    <x v="26"/>
    <n v="0"/>
  </r>
  <r>
    <s v="INCREMENTAL"/>
    <s v="Media"/>
    <m/>
    <m/>
    <m/>
    <m/>
    <x v="21"/>
    <x v="0"/>
    <s v="Brazil"/>
    <x v="26"/>
    <n v="32.414585447482899"/>
  </r>
  <r>
    <s v="INCREMENTAL"/>
    <s v="Media"/>
    <m/>
    <m/>
    <m/>
    <m/>
    <x v="21"/>
    <x v="1"/>
    <s v="Brazil"/>
    <x v="26"/>
    <n v="31.657846254807001"/>
  </r>
  <r>
    <s v="INCREMENTAL"/>
    <s v="Media"/>
    <m/>
    <m/>
    <m/>
    <m/>
    <x v="21"/>
    <x v="2"/>
    <s v="Brazil"/>
    <x v="26"/>
    <n v="30.031006235906698"/>
  </r>
  <r>
    <s v="INCREMENTAL"/>
    <s v="Media"/>
    <m/>
    <m/>
    <m/>
    <m/>
    <x v="21"/>
    <x v="3"/>
    <s v="Brazil"/>
    <x v="26"/>
    <n v="0"/>
  </r>
  <r>
    <s v="INCREMENTAL"/>
    <s v="Media"/>
    <m/>
    <m/>
    <m/>
    <m/>
    <x v="22"/>
    <x v="0"/>
    <s v="Brazil"/>
    <x v="26"/>
    <n v="0"/>
  </r>
  <r>
    <s v="INCREMENTAL"/>
    <s v="Media"/>
    <m/>
    <m/>
    <m/>
    <m/>
    <x v="22"/>
    <x v="1"/>
    <s v="Brazil"/>
    <x v="26"/>
    <n v="0"/>
  </r>
  <r>
    <s v="INCREMENTAL"/>
    <s v="Media"/>
    <m/>
    <m/>
    <m/>
    <m/>
    <x v="22"/>
    <x v="2"/>
    <s v="Brazil"/>
    <x v="26"/>
    <n v="0"/>
  </r>
  <r>
    <s v="INCREMENTAL"/>
    <s v="Media"/>
    <m/>
    <m/>
    <m/>
    <m/>
    <x v="22"/>
    <x v="3"/>
    <s v="Brazil"/>
    <x v="26"/>
    <n v="0"/>
  </r>
  <r>
    <s v="INCREMENTAL"/>
    <s v="Media"/>
    <m/>
    <m/>
    <m/>
    <m/>
    <x v="23"/>
    <x v="0"/>
    <s v="Brazil"/>
    <x v="26"/>
    <n v="0"/>
  </r>
  <r>
    <s v="INCREMENTAL"/>
    <s v="Media"/>
    <m/>
    <m/>
    <m/>
    <m/>
    <x v="23"/>
    <x v="1"/>
    <s v="Brazil"/>
    <x v="26"/>
    <n v="0"/>
  </r>
  <r>
    <s v="INCREMENTAL"/>
    <s v="Media"/>
    <m/>
    <m/>
    <m/>
    <m/>
    <x v="23"/>
    <x v="2"/>
    <s v="Brazil"/>
    <x v="26"/>
    <n v="0"/>
  </r>
  <r>
    <s v="INCREMENTAL"/>
    <s v="Media"/>
    <m/>
    <m/>
    <m/>
    <m/>
    <x v="23"/>
    <x v="3"/>
    <s v="Brazil"/>
    <x v="26"/>
    <n v="0"/>
  </r>
  <r>
    <s v="INCREMENTAL"/>
    <s v="Media"/>
    <m/>
    <m/>
    <m/>
    <m/>
    <x v="24"/>
    <x v="0"/>
    <s v="Brazil"/>
    <x v="26"/>
    <n v="0"/>
  </r>
  <r>
    <s v="INCREMENTAL"/>
    <s v="Media"/>
    <m/>
    <m/>
    <m/>
    <m/>
    <x v="24"/>
    <x v="1"/>
    <s v="Brazil"/>
    <x v="26"/>
    <n v="0"/>
  </r>
  <r>
    <s v="INCREMENTAL"/>
    <s v="Media"/>
    <m/>
    <m/>
    <m/>
    <m/>
    <x v="24"/>
    <x v="2"/>
    <s v="Brazil"/>
    <x v="26"/>
    <n v="0"/>
  </r>
  <r>
    <s v="INCREMENTAL"/>
    <s v="Media"/>
    <m/>
    <m/>
    <m/>
    <m/>
    <x v="24"/>
    <x v="3"/>
    <s v="Brazil"/>
    <x v="26"/>
    <n v="0"/>
  </r>
  <r>
    <s v="BASE"/>
    <s v="BaseLine"/>
    <m/>
    <m/>
    <m/>
    <m/>
    <x v="25"/>
    <x v="0"/>
    <s v="Brazil"/>
    <x v="26"/>
    <n v="0"/>
  </r>
  <r>
    <s v="BASE"/>
    <s v="BaseLine"/>
    <m/>
    <m/>
    <m/>
    <m/>
    <x v="25"/>
    <x v="1"/>
    <s v="Brazil"/>
    <x v="26"/>
    <n v="288.27372150068402"/>
  </r>
  <r>
    <s v="BASE"/>
    <s v="BaseLine"/>
    <m/>
    <m/>
    <m/>
    <m/>
    <x v="25"/>
    <x v="2"/>
    <s v="Brazil"/>
    <x v="26"/>
    <n v="0"/>
  </r>
  <r>
    <s v="BASE"/>
    <s v="BaseLine"/>
    <m/>
    <m/>
    <m/>
    <m/>
    <x v="25"/>
    <x v="3"/>
    <s v="Brazil"/>
    <x v="26"/>
    <n v="0"/>
  </r>
  <r>
    <s v="BASE"/>
    <s v="BaseLine"/>
    <m/>
    <m/>
    <m/>
    <m/>
    <x v="26"/>
    <x v="0"/>
    <s v="Brazil"/>
    <x v="26"/>
    <n v="0"/>
  </r>
  <r>
    <s v="BASE"/>
    <s v="BaseLine"/>
    <m/>
    <m/>
    <m/>
    <m/>
    <x v="26"/>
    <x v="1"/>
    <s v="Brazil"/>
    <x v="26"/>
    <n v="0"/>
  </r>
  <r>
    <s v="BASE"/>
    <s v="BaseLine"/>
    <m/>
    <m/>
    <m/>
    <m/>
    <x v="26"/>
    <x v="2"/>
    <s v="Brazil"/>
    <x v="26"/>
    <n v="0"/>
  </r>
  <r>
    <s v="BASE"/>
    <s v="BaseLine"/>
    <m/>
    <m/>
    <m/>
    <m/>
    <x v="26"/>
    <x v="3"/>
    <s v="Brazil"/>
    <x v="26"/>
    <n v="0"/>
  </r>
  <r>
    <s v="INCREMENTAL"/>
    <s v="Media"/>
    <m/>
    <m/>
    <m/>
    <m/>
    <x v="27"/>
    <x v="0"/>
    <s v="Brazil"/>
    <x v="26"/>
    <n v="0"/>
  </r>
  <r>
    <s v="INCREMENTAL"/>
    <s v="Media"/>
    <m/>
    <m/>
    <m/>
    <m/>
    <x v="27"/>
    <x v="1"/>
    <s v="Brazil"/>
    <x v="26"/>
    <n v="0"/>
  </r>
  <r>
    <s v="INCREMENTAL"/>
    <s v="Media"/>
    <m/>
    <m/>
    <m/>
    <m/>
    <x v="27"/>
    <x v="2"/>
    <s v="Brazil"/>
    <x v="26"/>
    <n v="0"/>
  </r>
  <r>
    <s v="INCREMENTAL"/>
    <s v="Media"/>
    <m/>
    <m/>
    <m/>
    <m/>
    <x v="27"/>
    <x v="3"/>
    <s v="Brazil"/>
    <x v="26"/>
    <n v="0"/>
  </r>
  <r>
    <s v="INCREMENTAL"/>
    <s v="Media"/>
    <m/>
    <m/>
    <m/>
    <m/>
    <x v="28"/>
    <x v="0"/>
    <s v="Brazil"/>
    <x v="26"/>
    <n v="0"/>
  </r>
  <r>
    <s v="INCREMENTAL"/>
    <s v="Media"/>
    <m/>
    <m/>
    <m/>
    <m/>
    <x v="28"/>
    <x v="1"/>
    <s v="Brazil"/>
    <x v="26"/>
    <n v="0"/>
  </r>
  <r>
    <s v="INCREMENTAL"/>
    <s v="Media"/>
    <m/>
    <m/>
    <m/>
    <m/>
    <x v="28"/>
    <x v="2"/>
    <s v="Brazil"/>
    <x v="26"/>
    <n v="0"/>
  </r>
  <r>
    <s v="INCREMENTAL"/>
    <s v="Media"/>
    <m/>
    <m/>
    <m/>
    <m/>
    <x v="28"/>
    <x v="3"/>
    <s v="Brazil"/>
    <x v="26"/>
    <n v="0"/>
  </r>
  <r>
    <s v="BASE"/>
    <s v="BaseLine"/>
    <m/>
    <m/>
    <m/>
    <m/>
    <x v="29"/>
    <x v="0"/>
    <s v="Brazil"/>
    <x v="26"/>
    <n v="0"/>
  </r>
  <r>
    <s v="BASE"/>
    <s v="BaseLine"/>
    <m/>
    <m/>
    <m/>
    <m/>
    <x v="29"/>
    <x v="1"/>
    <s v="Brazil"/>
    <x v="26"/>
    <n v="445.47984126510198"/>
  </r>
  <r>
    <s v="BASE"/>
    <s v="BaseLine"/>
    <m/>
    <m/>
    <m/>
    <m/>
    <x v="29"/>
    <x v="2"/>
    <s v="Brazil"/>
    <x v="26"/>
    <n v="0"/>
  </r>
  <r>
    <s v="BASE"/>
    <s v="BaseLine"/>
    <m/>
    <m/>
    <m/>
    <m/>
    <x v="29"/>
    <x v="3"/>
    <s v="Brazil"/>
    <x v="26"/>
    <n v="0"/>
  </r>
  <r>
    <s v="BASE"/>
    <s v="BaseLine"/>
    <m/>
    <m/>
    <m/>
    <m/>
    <x v="30"/>
    <x v="0"/>
    <s v="Brazil"/>
    <x v="26"/>
    <n v="0"/>
  </r>
  <r>
    <s v="BASE"/>
    <s v="BaseLine"/>
    <m/>
    <m/>
    <m/>
    <m/>
    <x v="30"/>
    <x v="1"/>
    <s v="Brazil"/>
    <x v="26"/>
    <n v="904.63176913833195"/>
  </r>
  <r>
    <s v="BASE"/>
    <s v="BaseLine"/>
    <m/>
    <m/>
    <m/>
    <m/>
    <x v="30"/>
    <x v="2"/>
    <s v="Brazil"/>
    <x v="26"/>
    <n v="0"/>
  </r>
  <r>
    <s v="BASE"/>
    <s v="BaseLine"/>
    <m/>
    <m/>
    <m/>
    <m/>
    <x v="30"/>
    <x v="3"/>
    <s v="Brazil"/>
    <x v="26"/>
    <n v="0"/>
  </r>
  <r>
    <s v="INCREMENTAL"/>
    <s v="Media"/>
    <m/>
    <m/>
    <m/>
    <m/>
    <x v="31"/>
    <x v="0"/>
    <s v="Brazil"/>
    <x v="26"/>
    <n v="0"/>
  </r>
  <r>
    <s v="INCREMENTAL"/>
    <s v="Media"/>
    <m/>
    <m/>
    <m/>
    <m/>
    <x v="31"/>
    <x v="1"/>
    <s v="Brazil"/>
    <x v="26"/>
    <n v="0"/>
  </r>
  <r>
    <s v="INCREMENTAL"/>
    <s v="Media"/>
    <m/>
    <m/>
    <m/>
    <m/>
    <x v="31"/>
    <x v="2"/>
    <s v="Brazil"/>
    <x v="26"/>
    <n v="0"/>
  </r>
  <r>
    <s v="INCREMENTAL"/>
    <s v="Media"/>
    <m/>
    <m/>
    <m/>
    <m/>
    <x v="31"/>
    <x v="3"/>
    <s v="Brazil"/>
    <x v="26"/>
    <n v="0"/>
  </r>
  <r>
    <m/>
    <m/>
    <m/>
    <m/>
    <m/>
    <m/>
    <x v="32"/>
    <x v="0"/>
    <s v="Brazil"/>
    <x v="26"/>
    <n v="1288.8368238743701"/>
  </r>
  <r>
    <m/>
    <m/>
    <m/>
    <m/>
    <m/>
    <m/>
    <x v="32"/>
    <x v="1"/>
    <s v="Brazil"/>
    <x v="26"/>
    <n v="943.82215052234096"/>
  </r>
  <r>
    <m/>
    <m/>
    <m/>
    <m/>
    <m/>
    <m/>
    <x v="32"/>
    <x v="2"/>
    <s v="Brazil"/>
    <x v="26"/>
    <n v="1761.1350863528301"/>
  </r>
  <r>
    <m/>
    <m/>
    <m/>
    <m/>
    <m/>
    <m/>
    <x v="32"/>
    <x v="3"/>
    <s v="Brazil"/>
    <x v="26"/>
    <n v="932.29799996955103"/>
  </r>
  <r>
    <s v="BASE"/>
    <s v="BaseLine"/>
    <m/>
    <m/>
    <m/>
    <m/>
    <x v="33"/>
    <x v="0"/>
    <s v="Brazil"/>
    <x v="26"/>
    <n v="-271.30139845924703"/>
  </r>
  <r>
    <s v="BASE"/>
    <s v="BaseLine"/>
    <m/>
    <m/>
    <m/>
    <m/>
    <x v="33"/>
    <x v="1"/>
    <s v="Brazil"/>
    <x v="26"/>
    <n v="-738.51722160485201"/>
  </r>
  <r>
    <s v="BASE"/>
    <s v="BaseLine"/>
    <m/>
    <m/>
    <m/>
    <m/>
    <x v="33"/>
    <x v="2"/>
    <s v="Brazil"/>
    <x v="26"/>
    <n v="-368.69860927680901"/>
  </r>
  <r>
    <s v="BASE"/>
    <s v="BaseLine"/>
    <m/>
    <m/>
    <m/>
    <m/>
    <x v="33"/>
    <x v="3"/>
    <s v="Brazil"/>
    <x v="26"/>
    <n v="-230.28472942036501"/>
  </r>
  <r>
    <s v="BASE"/>
    <s v="BaseLine"/>
    <m/>
    <m/>
    <m/>
    <m/>
    <x v="34"/>
    <x v="0"/>
    <s v="Brazil"/>
    <x v="26"/>
    <n v="0"/>
  </r>
  <r>
    <s v="BASE"/>
    <s v="BaseLine"/>
    <m/>
    <m/>
    <m/>
    <m/>
    <x v="34"/>
    <x v="1"/>
    <s v="Brazil"/>
    <x v="26"/>
    <n v="0"/>
  </r>
  <r>
    <s v="BASE"/>
    <s v="BaseLine"/>
    <m/>
    <m/>
    <m/>
    <m/>
    <x v="34"/>
    <x v="2"/>
    <s v="Brazil"/>
    <x v="26"/>
    <n v="0"/>
  </r>
  <r>
    <s v="BASE"/>
    <s v="BaseLine"/>
    <m/>
    <m/>
    <m/>
    <m/>
    <x v="34"/>
    <x v="3"/>
    <s v="Brazil"/>
    <x v="26"/>
    <n v="0"/>
  </r>
  <r>
    <s v="BASE"/>
    <s v="BaseLine"/>
    <s v="NY"/>
    <m/>
    <m/>
    <m/>
    <x v="35"/>
    <x v="0"/>
    <s v="Brazil"/>
    <x v="26"/>
    <n v="0"/>
  </r>
  <r>
    <s v="BASE"/>
    <s v="BaseLine"/>
    <s v="NY"/>
    <m/>
    <m/>
    <m/>
    <x v="35"/>
    <x v="1"/>
    <s v="Brazil"/>
    <x v="26"/>
    <n v="0"/>
  </r>
  <r>
    <s v="BASE"/>
    <s v="BaseLine"/>
    <s v="NY"/>
    <m/>
    <m/>
    <m/>
    <x v="35"/>
    <x v="2"/>
    <s v="Brazil"/>
    <x v="26"/>
    <n v="0"/>
  </r>
  <r>
    <s v="BASE"/>
    <s v="BaseLine"/>
    <s v="NY"/>
    <m/>
    <m/>
    <m/>
    <x v="35"/>
    <x v="3"/>
    <s v="Brazil"/>
    <x v="26"/>
    <n v="0"/>
  </r>
  <r>
    <s v="BASE"/>
    <s v="BaseLine"/>
    <s v="PL_Dummy"/>
    <m/>
    <m/>
    <m/>
    <x v="36"/>
    <x v="0"/>
    <s v="Brazil"/>
    <x v="26"/>
    <n v="0"/>
  </r>
  <r>
    <s v="BASE"/>
    <s v="BaseLine"/>
    <s v="PL_Dummy"/>
    <m/>
    <m/>
    <m/>
    <x v="36"/>
    <x v="1"/>
    <s v="Brazil"/>
    <x v="26"/>
    <n v="0"/>
  </r>
  <r>
    <s v="BASE"/>
    <s v="BaseLine"/>
    <s v="PL_Dummy"/>
    <m/>
    <m/>
    <m/>
    <x v="36"/>
    <x v="2"/>
    <s v="Brazil"/>
    <x v="26"/>
    <n v="0"/>
  </r>
  <r>
    <s v="BASE"/>
    <s v="BaseLine"/>
    <s v="PL_Dummy"/>
    <m/>
    <m/>
    <m/>
    <x v="36"/>
    <x v="3"/>
    <s v="Brazil"/>
    <x v="26"/>
    <n v="0"/>
  </r>
  <r>
    <s v="BASE"/>
    <s v="BaseLine"/>
    <s v="PL_Dummy"/>
    <m/>
    <m/>
    <m/>
    <x v="37"/>
    <x v="0"/>
    <s v="Brazil"/>
    <x v="26"/>
    <n v="0"/>
  </r>
  <r>
    <s v="BASE"/>
    <s v="BaseLine"/>
    <s v="PL_Dummy"/>
    <m/>
    <m/>
    <m/>
    <x v="37"/>
    <x v="1"/>
    <s v="Brazil"/>
    <x v="26"/>
    <n v="0"/>
  </r>
  <r>
    <s v="BASE"/>
    <s v="BaseLine"/>
    <s v="PL_Dummy"/>
    <m/>
    <m/>
    <m/>
    <x v="37"/>
    <x v="2"/>
    <s v="Brazil"/>
    <x v="26"/>
    <n v="0"/>
  </r>
  <r>
    <s v="BASE"/>
    <s v="BaseLine"/>
    <s v="PL_Dummy"/>
    <m/>
    <m/>
    <m/>
    <x v="37"/>
    <x v="3"/>
    <s v="Brazil"/>
    <x v="26"/>
    <n v="0"/>
  </r>
  <r>
    <s v="BASE"/>
    <s v="BaseLine"/>
    <m/>
    <m/>
    <m/>
    <m/>
    <x v="38"/>
    <x v="0"/>
    <s v="Brazil"/>
    <x v="26"/>
    <n v="0"/>
  </r>
  <r>
    <s v="BASE"/>
    <s v="BaseLine"/>
    <m/>
    <m/>
    <m/>
    <m/>
    <x v="38"/>
    <x v="1"/>
    <s v="Brazil"/>
    <x v="26"/>
    <n v="0"/>
  </r>
  <r>
    <s v="BASE"/>
    <s v="BaseLine"/>
    <m/>
    <m/>
    <m/>
    <m/>
    <x v="38"/>
    <x v="2"/>
    <s v="Brazil"/>
    <x v="26"/>
    <n v="0"/>
  </r>
  <r>
    <s v="BASE"/>
    <s v="BaseLine"/>
    <m/>
    <m/>
    <m/>
    <m/>
    <x v="38"/>
    <x v="3"/>
    <s v="Brazil"/>
    <x v="26"/>
    <n v="0"/>
  </r>
  <r>
    <s v="BASE"/>
    <s v="BaseLine"/>
    <m/>
    <m/>
    <m/>
    <m/>
    <x v="39"/>
    <x v="0"/>
    <s v="Brazil"/>
    <x v="26"/>
    <n v="0"/>
  </r>
  <r>
    <s v="BASE"/>
    <s v="BaseLine"/>
    <m/>
    <m/>
    <m/>
    <m/>
    <x v="39"/>
    <x v="1"/>
    <s v="Brazil"/>
    <x v="26"/>
    <n v="0"/>
  </r>
  <r>
    <s v="BASE"/>
    <s v="BaseLine"/>
    <m/>
    <m/>
    <m/>
    <m/>
    <x v="39"/>
    <x v="2"/>
    <s v="Brazil"/>
    <x v="26"/>
    <n v="0"/>
  </r>
  <r>
    <s v="BASE"/>
    <s v="BaseLine"/>
    <m/>
    <m/>
    <m/>
    <m/>
    <x v="39"/>
    <x v="3"/>
    <s v="Brazil"/>
    <x v="26"/>
    <n v="0"/>
  </r>
  <r>
    <s v="BASE"/>
    <s v="BaseLine"/>
    <s v="PL_Dummy"/>
    <m/>
    <m/>
    <m/>
    <x v="40"/>
    <x v="0"/>
    <s v="Brazil"/>
    <x v="26"/>
    <n v="0"/>
  </r>
  <r>
    <s v="BASE"/>
    <s v="BaseLine"/>
    <s v="PL_Dummy"/>
    <m/>
    <m/>
    <m/>
    <x v="40"/>
    <x v="1"/>
    <s v="Brazil"/>
    <x v="26"/>
    <n v="0"/>
  </r>
  <r>
    <s v="BASE"/>
    <s v="BaseLine"/>
    <s v="PL_Dummy"/>
    <m/>
    <m/>
    <m/>
    <x v="40"/>
    <x v="2"/>
    <s v="Brazil"/>
    <x v="26"/>
    <n v="0"/>
  </r>
  <r>
    <s v="BASE"/>
    <s v="BaseLine"/>
    <s v="PL_Dummy"/>
    <m/>
    <m/>
    <m/>
    <x v="40"/>
    <x v="3"/>
    <s v="Brazil"/>
    <x v="26"/>
    <n v="0"/>
  </r>
  <r>
    <s v="BASE"/>
    <s v="BaseLine"/>
    <m/>
    <m/>
    <m/>
    <m/>
    <x v="41"/>
    <x v="0"/>
    <s v="Brazil"/>
    <x v="26"/>
    <n v="0"/>
  </r>
  <r>
    <s v="BASE"/>
    <s v="BaseLine"/>
    <m/>
    <m/>
    <m/>
    <m/>
    <x v="41"/>
    <x v="1"/>
    <s v="Brazil"/>
    <x v="26"/>
    <n v="0"/>
  </r>
  <r>
    <s v="BASE"/>
    <s v="BaseLine"/>
    <m/>
    <m/>
    <m/>
    <m/>
    <x v="41"/>
    <x v="2"/>
    <s v="Brazil"/>
    <x v="26"/>
    <n v="3404.7278053457198"/>
  </r>
  <r>
    <s v="BASE"/>
    <s v="BaseLine"/>
    <m/>
    <m/>
    <m/>
    <m/>
    <x v="41"/>
    <x v="3"/>
    <s v="Brazil"/>
    <x v="26"/>
    <n v="0"/>
  </r>
  <r>
    <s v="BASE"/>
    <s v="BaseLine"/>
    <m/>
    <m/>
    <m/>
    <m/>
    <x v="42"/>
    <x v="0"/>
    <s v="Brazil"/>
    <x v="26"/>
    <n v="0"/>
  </r>
  <r>
    <s v="BASE"/>
    <s v="BaseLine"/>
    <m/>
    <m/>
    <m/>
    <m/>
    <x v="42"/>
    <x v="1"/>
    <s v="Brazil"/>
    <x v="26"/>
    <n v="0"/>
  </r>
  <r>
    <s v="BASE"/>
    <s v="BaseLine"/>
    <m/>
    <m/>
    <m/>
    <m/>
    <x v="42"/>
    <x v="2"/>
    <s v="Brazil"/>
    <x v="26"/>
    <n v="2192.1547077148098"/>
  </r>
  <r>
    <s v="BASE"/>
    <s v="BaseLine"/>
    <m/>
    <m/>
    <m/>
    <m/>
    <x v="42"/>
    <x v="3"/>
    <s v="Brazil"/>
    <x v="26"/>
    <n v="0"/>
  </r>
  <r>
    <s v="BASE"/>
    <s v="BaseLine"/>
    <m/>
    <m/>
    <m/>
    <m/>
    <x v="43"/>
    <x v="0"/>
    <s v="Brazil"/>
    <x v="26"/>
    <n v="0"/>
  </r>
  <r>
    <s v="BASE"/>
    <s v="BaseLine"/>
    <m/>
    <m/>
    <m/>
    <m/>
    <x v="43"/>
    <x v="1"/>
    <s v="Brazil"/>
    <x v="26"/>
    <n v="0"/>
  </r>
  <r>
    <s v="BASE"/>
    <s v="BaseLine"/>
    <m/>
    <m/>
    <m/>
    <m/>
    <x v="43"/>
    <x v="2"/>
    <s v="Brazil"/>
    <x v="26"/>
    <n v="0"/>
  </r>
  <r>
    <s v="BASE"/>
    <s v="BaseLine"/>
    <m/>
    <m/>
    <m/>
    <m/>
    <x v="43"/>
    <x v="3"/>
    <s v="Brazil"/>
    <x v="26"/>
    <n v="0"/>
  </r>
  <r>
    <s v="INCREMENTAL"/>
    <s v="Media"/>
    <m/>
    <m/>
    <m/>
    <m/>
    <x v="44"/>
    <x v="0"/>
    <s v="Brazil"/>
    <x v="26"/>
    <n v="0"/>
  </r>
  <r>
    <s v="INCREMENTAL"/>
    <s v="Media"/>
    <m/>
    <m/>
    <m/>
    <m/>
    <x v="44"/>
    <x v="1"/>
    <s v="Brazil"/>
    <x v="26"/>
    <n v="0"/>
  </r>
  <r>
    <s v="INCREMENTAL"/>
    <s v="Media"/>
    <m/>
    <m/>
    <m/>
    <m/>
    <x v="44"/>
    <x v="2"/>
    <s v="Brazil"/>
    <x v="26"/>
    <n v="0"/>
  </r>
  <r>
    <s v="INCREMENTAL"/>
    <s v="Media"/>
    <m/>
    <m/>
    <m/>
    <m/>
    <x v="44"/>
    <x v="3"/>
    <s v="Brazil"/>
    <x v="26"/>
    <n v="0"/>
  </r>
  <r>
    <s v="INCREMENTAL"/>
    <s v="Media"/>
    <m/>
    <m/>
    <m/>
    <m/>
    <x v="45"/>
    <x v="0"/>
    <s v="Brazil"/>
    <x v="26"/>
    <n v="0"/>
  </r>
  <r>
    <s v="INCREMENTAL"/>
    <s v="Media"/>
    <m/>
    <m/>
    <m/>
    <m/>
    <x v="45"/>
    <x v="1"/>
    <s v="Brazil"/>
    <x v="26"/>
    <n v="0"/>
  </r>
  <r>
    <s v="INCREMENTAL"/>
    <s v="Media"/>
    <m/>
    <m/>
    <m/>
    <m/>
    <x v="45"/>
    <x v="2"/>
    <s v="Brazil"/>
    <x v="26"/>
    <n v="0"/>
  </r>
  <r>
    <s v="INCREMENTAL"/>
    <s v="Media"/>
    <m/>
    <m/>
    <m/>
    <m/>
    <x v="45"/>
    <x v="3"/>
    <s v="Brazil"/>
    <x v="26"/>
    <n v="0"/>
  </r>
  <r>
    <s v="BASE"/>
    <s v="BaseLine"/>
    <m/>
    <m/>
    <m/>
    <m/>
    <x v="46"/>
    <x v="0"/>
    <s v="Brazil"/>
    <x v="26"/>
    <n v="0"/>
  </r>
  <r>
    <s v="BASE"/>
    <s v="BaseLine"/>
    <m/>
    <m/>
    <m/>
    <m/>
    <x v="46"/>
    <x v="1"/>
    <s v="Brazil"/>
    <x v="26"/>
    <n v="0"/>
  </r>
  <r>
    <s v="BASE"/>
    <s v="BaseLine"/>
    <m/>
    <m/>
    <m/>
    <m/>
    <x v="46"/>
    <x v="2"/>
    <s v="Brazil"/>
    <x v="26"/>
    <n v="0"/>
  </r>
  <r>
    <s v="BASE"/>
    <s v="BaseLine"/>
    <m/>
    <m/>
    <m/>
    <m/>
    <x v="46"/>
    <x v="3"/>
    <s v="Brazil"/>
    <x v="26"/>
    <n v="0"/>
  </r>
  <r>
    <s v="INCREMENTAL"/>
    <s v="Media"/>
    <m/>
    <m/>
    <m/>
    <m/>
    <x v="47"/>
    <x v="0"/>
    <s v="Brazil"/>
    <x v="26"/>
    <n v="0"/>
  </r>
  <r>
    <s v="INCREMENTAL"/>
    <s v="Media"/>
    <m/>
    <m/>
    <m/>
    <m/>
    <x v="47"/>
    <x v="1"/>
    <s v="Brazil"/>
    <x v="26"/>
    <n v="0"/>
  </r>
  <r>
    <s v="INCREMENTAL"/>
    <s v="Media"/>
    <m/>
    <m/>
    <m/>
    <m/>
    <x v="47"/>
    <x v="2"/>
    <s v="Brazil"/>
    <x v="26"/>
    <n v="0"/>
  </r>
  <r>
    <s v="INCREMENTAL"/>
    <s v="Media"/>
    <m/>
    <m/>
    <m/>
    <m/>
    <x v="47"/>
    <x v="3"/>
    <s v="Brazil"/>
    <x v="26"/>
    <n v="0"/>
  </r>
  <r>
    <s v="INCREMENTAL"/>
    <s v="Media"/>
    <m/>
    <m/>
    <m/>
    <m/>
    <x v="48"/>
    <x v="0"/>
    <s v="Brazil"/>
    <x v="26"/>
    <n v="0"/>
  </r>
  <r>
    <s v="INCREMENTAL"/>
    <s v="Media"/>
    <m/>
    <m/>
    <m/>
    <m/>
    <x v="48"/>
    <x v="1"/>
    <s v="Brazil"/>
    <x v="26"/>
    <n v="0"/>
  </r>
  <r>
    <s v="INCREMENTAL"/>
    <s v="Media"/>
    <m/>
    <m/>
    <m/>
    <m/>
    <x v="48"/>
    <x v="2"/>
    <s v="Brazil"/>
    <x v="26"/>
    <n v="0"/>
  </r>
  <r>
    <s v="INCREMENTAL"/>
    <s v="Media"/>
    <m/>
    <m/>
    <m/>
    <m/>
    <x v="48"/>
    <x v="3"/>
    <s v="Brazil"/>
    <x v="26"/>
    <n v="0"/>
  </r>
  <r>
    <s v="INCREMENTAL"/>
    <s v="Media"/>
    <m/>
    <m/>
    <m/>
    <m/>
    <x v="49"/>
    <x v="0"/>
    <s v="Brazil"/>
    <x v="26"/>
    <n v="0"/>
  </r>
  <r>
    <s v="INCREMENTAL"/>
    <s v="Media"/>
    <m/>
    <m/>
    <m/>
    <m/>
    <x v="49"/>
    <x v="1"/>
    <s v="Brazil"/>
    <x v="26"/>
    <n v="0"/>
  </r>
  <r>
    <s v="INCREMENTAL"/>
    <s v="Media"/>
    <m/>
    <m/>
    <m/>
    <m/>
    <x v="49"/>
    <x v="2"/>
    <s v="Brazil"/>
    <x v="26"/>
    <n v="0"/>
  </r>
  <r>
    <s v="INCREMENTAL"/>
    <s v="Media"/>
    <m/>
    <m/>
    <m/>
    <m/>
    <x v="49"/>
    <x v="3"/>
    <s v="Brazil"/>
    <x v="26"/>
    <n v="0"/>
  </r>
  <r>
    <s v="BASE"/>
    <s v="BaseLine"/>
    <m/>
    <m/>
    <m/>
    <m/>
    <x v="50"/>
    <x v="0"/>
    <s v="Brazil"/>
    <x v="26"/>
    <n v="0"/>
  </r>
  <r>
    <s v="BASE"/>
    <s v="BaseLine"/>
    <m/>
    <m/>
    <m/>
    <m/>
    <x v="50"/>
    <x v="1"/>
    <s v="Brazil"/>
    <x v="26"/>
    <n v="0"/>
  </r>
  <r>
    <s v="BASE"/>
    <s v="BaseLine"/>
    <m/>
    <m/>
    <m/>
    <m/>
    <x v="50"/>
    <x v="2"/>
    <s v="Brazil"/>
    <x v="26"/>
    <n v="0"/>
  </r>
  <r>
    <s v="BASE"/>
    <s v="BaseLine"/>
    <m/>
    <m/>
    <m/>
    <m/>
    <x v="50"/>
    <x v="3"/>
    <s v="Brazil"/>
    <x v="26"/>
    <n v="0"/>
  </r>
  <r>
    <s v="BASE"/>
    <s v="BaseLine"/>
    <m/>
    <m/>
    <m/>
    <m/>
    <x v="51"/>
    <x v="0"/>
    <s v="Brazil"/>
    <x v="26"/>
    <n v="0"/>
  </r>
  <r>
    <s v="BASE"/>
    <s v="BaseLine"/>
    <m/>
    <m/>
    <m/>
    <m/>
    <x v="51"/>
    <x v="1"/>
    <s v="Brazil"/>
    <x v="26"/>
    <n v="0"/>
  </r>
  <r>
    <s v="BASE"/>
    <s v="BaseLine"/>
    <m/>
    <m/>
    <m/>
    <m/>
    <x v="51"/>
    <x v="2"/>
    <s v="Brazil"/>
    <x v="26"/>
    <n v="0"/>
  </r>
  <r>
    <s v="BASE"/>
    <s v="BaseLine"/>
    <m/>
    <m/>
    <m/>
    <m/>
    <x v="51"/>
    <x v="3"/>
    <s v="Brazil"/>
    <x v="26"/>
    <n v="0"/>
  </r>
  <r>
    <s v="INCREMENTAL"/>
    <s v="Media"/>
    <m/>
    <m/>
    <m/>
    <m/>
    <x v="52"/>
    <x v="0"/>
    <s v="Brazil"/>
    <x v="26"/>
    <n v="0"/>
  </r>
  <r>
    <s v="INCREMENTAL"/>
    <s v="Media"/>
    <m/>
    <m/>
    <m/>
    <m/>
    <x v="52"/>
    <x v="1"/>
    <s v="Brazil"/>
    <x v="26"/>
    <n v="0"/>
  </r>
  <r>
    <s v="INCREMENTAL"/>
    <s v="Media"/>
    <m/>
    <m/>
    <m/>
    <m/>
    <x v="52"/>
    <x v="2"/>
    <s v="Brazil"/>
    <x v="26"/>
    <n v="0"/>
  </r>
  <r>
    <s v="INCREMENTAL"/>
    <s v="Media"/>
    <m/>
    <m/>
    <m/>
    <m/>
    <x v="52"/>
    <x v="3"/>
    <s v="Brazil"/>
    <x v="26"/>
    <n v="0"/>
  </r>
  <r>
    <s v="BASE"/>
    <s v="BaseLine"/>
    <m/>
    <m/>
    <m/>
    <m/>
    <x v="53"/>
    <x v="0"/>
    <s v="Brazil"/>
    <x v="26"/>
    <n v="-120.258244759687"/>
  </r>
  <r>
    <s v="BASE"/>
    <s v="BaseLine"/>
    <m/>
    <m/>
    <m/>
    <m/>
    <x v="53"/>
    <x v="1"/>
    <s v="Brazil"/>
    <x v="26"/>
    <n v="-88.065760602595901"/>
  </r>
  <r>
    <s v="BASE"/>
    <s v="BaseLine"/>
    <m/>
    <m/>
    <m/>
    <m/>
    <x v="53"/>
    <x v="2"/>
    <s v="Brazil"/>
    <x v="26"/>
    <n v="-164.32725256315001"/>
  </r>
  <r>
    <s v="BASE"/>
    <s v="BaseLine"/>
    <m/>
    <m/>
    <m/>
    <m/>
    <x v="53"/>
    <x v="3"/>
    <s v="Brazil"/>
    <x v="26"/>
    <n v="-86.990470005560596"/>
  </r>
  <r>
    <s v="BASE"/>
    <s v="BaseLine"/>
    <m/>
    <m/>
    <m/>
    <m/>
    <x v="54"/>
    <x v="0"/>
    <s v="Brazil"/>
    <x v="26"/>
    <n v="-497.84610792261401"/>
  </r>
  <r>
    <s v="BASE"/>
    <s v="BaseLine"/>
    <m/>
    <m/>
    <m/>
    <m/>
    <x v="54"/>
    <x v="1"/>
    <s v="Brazil"/>
    <x v="26"/>
    <n v="-2484.9458397215099"/>
  </r>
  <r>
    <s v="BASE"/>
    <s v="BaseLine"/>
    <m/>
    <m/>
    <m/>
    <m/>
    <x v="54"/>
    <x v="2"/>
    <s v="Brazil"/>
    <x v="26"/>
    <n v="-2696.9833906547401"/>
  </r>
  <r>
    <s v="BASE"/>
    <s v="BaseLine"/>
    <m/>
    <m/>
    <m/>
    <m/>
    <x v="54"/>
    <x v="3"/>
    <s v="Brazil"/>
    <x v="26"/>
    <n v="-480.76539327429401"/>
  </r>
  <r>
    <s v="INCREMENTAL"/>
    <s v="Media"/>
    <m/>
    <m/>
    <m/>
    <m/>
    <x v="0"/>
    <x v="0"/>
    <s v="Brazil"/>
    <x v="27"/>
    <n v="0"/>
  </r>
  <r>
    <s v="INCREMENTAL"/>
    <s v="Media"/>
    <m/>
    <m/>
    <m/>
    <m/>
    <x v="0"/>
    <x v="1"/>
    <s v="Brazil"/>
    <x v="27"/>
    <n v="0"/>
  </r>
  <r>
    <s v="INCREMENTAL"/>
    <s v="Media"/>
    <m/>
    <m/>
    <m/>
    <m/>
    <x v="0"/>
    <x v="2"/>
    <s v="Brazil"/>
    <x v="27"/>
    <n v="0"/>
  </r>
  <r>
    <s v="INCREMENTAL"/>
    <s v="Media"/>
    <m/>
    <m/>
    <m/>
    <m/>
    <x v="0"/>
    <x v="3"/>
    <s v="Brazil"/>
    <x v="27"/>
    <n v="0"/>
  </r>
  <r>
    <s v="INCREMENTAL"/>
    <s v="Media"/>
    <m/>
    <m/>
    <m/>
    <m/>
    <x v="1"/>
    <x v="0"/>
    <s v="Brazil"/>
    <x v="27"/>
    <n v="0"/>
  </r>
  <r>
    <s v="INCREMENTAL"/>
    <s v="Media"/>
    <m/>
    <m/>
    <m/>
    <m/>
    <x v="1"/>
    <x v="1"/>
    <s v="Brazil"/>
    <x v="27"/>
    <n v="0"/>
  </r>
  <r>
    <s v="INCREMENTAL"/>
    <s v="Media"/>
    <m/>
    <m/>
    <m/>
    <m/>
    <x v="1"/>
    <x v="2"/>
    <s v="Brazil"/>
    <x v="27"/>
    <n v="0"/>
  </r>
  <r>
    <s v="INCREMENTAL"/>
    <s v="Media"/>
    <m/>
    <m/>
    <m/>
    <m/>
    <x v="1"/>
    <x v="3"/>
    <s v="Brazil"/>
    <x v="27"/>
    <n v="0"/>
  </r>
  <r>
    <s v="INCREMENTAL"/>
    <s v="Media"/>
    <m/>
    <m/>
    <m/>
    <m/>
    <x v="2"/>
    <x v="0"/>
    <s v="Brazil"/>
    <x v="27"/>
    <n v="0"/>
  </r>
  <r>
    <s v="INCREMENTAL"/>
    <s v="Media"/>
    <m/>
    <m/>
    <m/>
    <m/>
    <x v="2"/>
    <x v="1"/>
    <s v="Brazil"/>
    <x v="27"/>
    <n v="0"/>
  </r>
  <r>
    <s v="INCREMENTAL"/>
    <s v="Media"/>
    <m/>
    <m/>
    <m/>
    <m/>
    <x v="2"/>
    <x v="2"/>
    <s v="Brazil"/>
    <x v="27"/>
    <n v="0"/>
  </r>
  <r>
    <s v="INCREMENTAL"/>
    <s v="Media"/>
    <m/>
    <m/>
    <m/>
    <m/>
    <x v="2"/>
    <x v="3"/>
    <s v="Brazil"/>
    <x v="27"/>
    <n v="0"/>
  </r>
  <r>
    <s v="BASE"/>
    <s v="BaseLine"/>
    <m/>
    <m/>
    <m/>
    <m/>
    <x v="3"/>
    <x v="0"/>
    <s v="Brazil"/>
    <x v="27"/>
    <n v="0"/>
  </r>
  <r>
    <s v="BASE"/>
    <s v="BaseLine"/>
    <m/>
    <m/>
    <m/>
    <m/>
    <x v="3"/>
    <x v="1"/>
    <s v="Brazil"/>
    <x v="27"/>
    <n v="0"/>
  </r>
  <r>
    <s v="BASE"/>
    <s v="BaseLine"/>
    <m/>
    <m/>
    <m/>
    <m/>
    <x v="3"/>
    <x v="2"/>
    <s v="Brazil"/>
    <x v="27"/>
    <n v="0"/>
  </r>
  <r>
    <s v="BASE"/>
    <s v="BaseLine"/>
    <m/>
    <m/>
    <m/>
    <m/>
    <x v="3"/>
    <x v="3"/>
    <s v="Brazil"/>
    <x v="27"/>
    <n v="0"/>
  </r>
  <r>
    <s v="BASE"/>
    <s v="BaseLine"/>
    <m/>
    <m/>
    <m/>
    <m/>
    <x v="4"/>
    <x v="0"/>
    <s v="Brazil"/>
    <x v="27"/>
    <n v="0"/>
  </r>
  <r>
    <s v="BASE"/>
    <s v="BaseLine"/>
    <m/>
    <m/>
    <m/>
    <m/>
    <x v="4"/>
    <x v="1"/>
    <s v="Brazil"/>
    <x v="27"/>
    <n v="0"/>
  </r>
  <r>
    <s v="BASE"/>
    <s v="BaseLine"/>
    <m/>
    <m/>
    <m/>
    <m/>
    <x v="4"/>
    <x v="2"/>
    <s v="Brazil"/>
    <x v="27"/>
    <n v="0"/>
  </r>
  <r>
    <s v="BASE"/>
    <s v="BaseLine"/>
    <m/>
    <m/>
    <m/>
    <m/>
    <x v="4"/>
    <x v="3"/>
    <s v="Brazil"/>
    <x v="27"/>
    <n v="0"/>
  </r>
  <r>
    <s v="BASE"/>
    <s v="BaseLine"/>
    <m/>
    <m/>
    <m/>
    <m/>
    <x v="5"/>
    <x v="0"/>
    <s v="Brazil"/>
    <x v="27"/>
    <n v="0"/>
  </r>
  <r>
    <s v="BASE"/>
    <s v="BaseLine"/>
    <m/>
    <m/>
    <m/>
    <m/>
    <x v="5"/>
    <x v="1"/>
    <s v="Brazil"/>
    <x v="27"/>
    <n v="0"/>
  </r>
  <r>
    <s v="BASE"/>
    <s v="BaseLine"/>
    <m/>
    <m/>
    <m/>
    <m/>
    <x v="5"/>
    <x v="2"/>
    <s v="Brazil"/>
    <x v="27"/>
    <n v="0"/>
  </r>
  <r>
    <s v="BASE"/>
    <s v="BaseLine"/>
    <m/>
    <m/>
    <m/>
    <m/>
    <x v="5"/>
    <x v="3"/>
    <s v="Brazil"/>
    <x v="27"/>
    <n v="0"/>
  </r>
  <r>
    <s v="BASE"/>
    <s v="BaseLine"/>
    <m/>
    <m/>
    <m/>
    <m/>
    <x v="6"/>
    <x v="0"/>
    <s v="Brazil"/>
    <x v="27"/>
    <n v="0"/>
  </r>
  <r>
    <s v="BASE"/>
    <s v="BaseLine"/>
    <m/>
    <m/>
    <m/>
    <m/>
    <x v="6"/>
    <x v="1"/>
    <s v="Brazil"/>
    <x v="27"/>
    <n v="0"/>
  </r>
  <r>
    <s v="BASE"/>
    <s v="BaseLine"/>
    <m/>
    <m/>
    <m/>
    <m/>
    <x v="6"/>
    <x v="2"/>
    <s v="Brazil"/>
    <x v="27"/>
    <n v="0"/>
  </r>
  <r>
    <s v="BASE"/>
    <s v="BaseLine"/>
    <m/>
    <m/>
    <m/>
    <m/>
    <x v="6"/>
    <x v="3"/>
    <s v="Brazil"/>
    <x v="27"/>
    <n v="0"/>
  </r>
  <r>
    <s v="BASE"/>
    <s v="BaseLine"/>
    <m/>
    <m/>
    <m/>
    <m/>
    <x v="7"/>
    <x v="0"/>
    <s v="Brazil"/>
    <x v="27"/>
    <n v="0"/>
  </r>
  <r>
    <s v="BASE"/>
    <s v="BaseLine"/>
    <m/>
    <m/>
    <m/>
    <m/>
    <x v="7"/>
    <x v="1"/>
    <s v="Brazil"/>
    <x v="27"/>
    <n v="0"/>
  </r>
  <r>
    <s v="BASE"/>
    <s v="BaseLine"/>
    <m/>
    <m/>
    <m/>
    <m/>
    <x v="7"/>
    <x v="2"/>
    <s v="Brazil"/>
    <x v="27"/>
    <n v="0"/>
  </r>
  <r>
    <s v="BASE"/>
    <s v="BaseLine"/>
    <m/>
    <m/>
    <m/>
    <m/>
    <x v="7"/>
    <x v="3"/>
    <s v="Brazil"/>
    <x v="27"/>
    <n v="0"/>
  </r>
  <r>
    <s v="BASE"/>
    <s v="BaseLine"/>
    <m/>
    <m/>
    <m/>
    <m/>
    <x v="8"/>
    <x v="0"/>
    <s v="Brazil"/>
    <x v="27"/>
    <n v="571.90491829624398"/>
  </r>
  <r>
    <s v="BASE"/>
    <s v="BaseLine"/>
    <m/>
    <m/>
    <m/>
    <m/>
    <x v="8"/>
    <x v="1"/>
    <s v="Brazil"/>
    <x v="27"/>
    <n v="0"/>
  </r>
  <r>
    <s v="BASE"/>
    <s v="BaseLine"/>
    <m/>
    <m/>
    <m/>
    <m/>
    <x v="8"/>
    <x v="2"/>
    <s v="Brazil"/>
    <x v="27"/>
    <n v="0"/>
  </r>
  <r>
    <s v="BASE"/>
    <s v="BaseLine"/>
    <m/>
    <m/>
    <m/>
    <m/>
    <x v="8"/>
    <x v="3"/>
    <s v="Brazil"/>
    <x v="27"/>
    <n v="0"/>
  </r>
  <r>
    <s v="INCREMENTAL"/>
    <s v="Media"/>
    <m/>
    <m/>
    <m/>
    <m/>
    <x v="9"/>
    <x v="0"/>
    <s v="Brazil"/>
    <x v="27"/>
    <n v="0"/>
  </r>
  <r>
    <s v="INCREMENTAL"/>
    <s v="Media"/>
    <m/>
    <m/>
    <m/>
    <m/>
    <x v="9"/>
    <x v="1"/>
    <s v="Brazil"/>
    <x v="27"/>
    <n v="0"/>
  </r>
  <r>
    <s v="INCREMENTAL"/>
    <s v="Media"/>
    <m/>
    <m/>
    <m/>
    <m/>
    <x v="9"/>
    <x v="2"/>
    <s v="Brazil"/>
    <x v="27"/>
    <n v="0"/>
  </r>
  <r>
    <s v="INCREMENTAL"/>
    <s v="Media"/>
    <m/>
    <m/>
    <m/>
    <m/>
    <x v="9"/>
    <x v="3"/>
    <s v="Brazil"/>
    <x v="27"/>
    <n v="0"/>
  </r>
  <r>
    <s v="BASE"/>
    <s v="Price"/>
    <m/>
    <m/>
    <m/>
    <m/>
    <x v="10"/>
    <x v="0"/>
    <s v="Brazil"/>
    <x v="27"/>
    <n v="-1259.8938618760901"/>
  </r>
  <r>
    <s v="BASE"/>
    <s v="Price"/>
    <m/>
    <m/>
    <m/>
    <m/>
    <x v="10"/>
    <x v="1"/>
    <s v="Brazil"/>
    <x v="27"/>
    <n v="0"/>
  </r>
  <r>
    <s v="BASE"/>
    <s v="Price"/>
    <m/>
    <m/>
    <m/>
    <m/>
    <x v="10"/>
    <x v="2"/>
    <s v="Brazil"/>
    <x v="27"/>
    <n v="0"/>
  </r>
  <r>
    <s v="BASE"/>
    <s v="Price"/>
    <m/>
    <m/>
    <m/>
    <m/>
    <x v="10"/>
    <x v="3"/>
    <s v="Brazil"/>
    <x v="27"/>
    <n v="0"/>
  </r>
  <r>
    <s v="BASE"/>
    <s v="Price"/>
    <m/>
    <m/>
    <m/>
    <m/>
    <x v="11"/>
    <x v="0"/>
    <s v="Brazil"/>
    <x v="27"/>
    <n v="0"/>
  </r>
  <r>
    <s v="BASE"/>
    <s v="Price"/>
    <m/>
    <m/>
    <m/>
    <m/>
    <x v="11"/>
    <x v="1"/>
    <s v="Brazil"/>
    <x v="27"/>
    <n v="0"/>
  </r>
  <r>
    <s v="BASE"/>
    <s v="Price"/>
    <m/>
    <m/>
    <m/>
    <m/>
    <x v="11"/>
    <x v="2"/>
    <s v="Brazil"/>
    <x v="27"/>
    <n v="0"/>
  </r>
  <r>
    <s v="BASE"/>
    <s v="Price"/>
    <m/>
    <m/>
    <m/>
    <m/>
    <x v="11"/>
    <x v="3"/>
    <s v="Brazil"/>
    <x v="27"/>
    <n v="0"/>
  </r>
  <r>
    <s v="BASE"/>
    <s v="BaseLine"/>
    <m/>
    <m/>
    <m/>
    <m/>
    <x v="12"/>
    <x v="0"/>
    <s v="Brazil"/>
    <x v="27"/>
    <n v="400.47570664808302"/>
  </r>
  <r>
    <s v="BASE"/>
    <s v="BaseLine"/>
    <m/>
    <m/>
    <m/>
    <m/>
    <x v="12"/>
    <x v="1"/>
    <s v="Brazil"/>
    <x v="27"/>
    <n v="721.96071388479595"/>
  </r>
  <r>
    <s v="BASE"/>
    <s v="BaseLine"/>
    <m/>
    <m/>
    <m/>
    <m/>
    <x v="12"/>
    <x v="2"/>
    <s v="Brazil"/>
    <x v="27"/>
    <n v="885.087105418958"/>
  </r>
  <r>
    <s v="BASE"/>
    <s v="BaseLine"/>
    <m/>
    <m/>
    <m/>
    <m/>
    <x v="12"/>
    <x v="3"/>
    <s v="Brazil"/>
    <x v="27"/>
    <n v="23.442499489017202"/>
  </r>
  <r>
    <s v="INCREMENTAL"/>
    <s v="Media"/>
    <m/>
    <m/>
    <m/>
    <m/>
    <x v="13"/>
    <x v="0"/>
    <s v="Brazil"/>
    <x v="27"/>
    <n v="91.824916323394007"/>
  </r>
  <r>
    <s v="INCREMENTAL"/>
    <s v="Media"/>
    <m/>
    <m/>
    <m/>
    <m/>
    <x v="13"/>
    <x v="1"/>
    <s v="Brazil"/>
    <x v="27"/>
    <n v="113.752688563238"/>
  </r>
  <r>
    <s v="INCREMENTAL"/>
    <s v="Media"/>
    <m/>
    <m/>
    <m/>
    <m/>
    <x v="13"/>
    <x v="2"/>
    <s v="Brazil"/>
    <x v="27"/>
    <n v="101.107626323978"/>
  </r>
  <r>
    <s v="INCREMENTAL"/>
    <s v="Media"/>
    <m/>
    <m/>
    <m/>
    <m/>
    <x v="13"/>
    <x v="3"/>
    <s v="Brazil"/>
    <x v="27"/>
    <n v="0"/>
  </r>
  <r>
    <s v="INCREMENTAL"/>
    <s v="Media"/>
    <m/>
    <m/>
    <m/>
    <m/>
    <x v="14"/>
    <x v="0"/>
    <s v="Brazil"/>
    <x v="27"/>
    <n v="0"/>
  </r>
  <r>
    <s v="INCREMENTAL"/>
    <s v="Media"/>
    <m/>
    <m/>
    <m/>
    <m/>
    <x v="14"/>
    <x v="1"/>
    <s v="Brazil"/>
    <x v="27"/>
    <n v="0"/>
  </r>
  <r>
    <s v="INCREMENTAL"/>
    <s v="Media"/>
    <m/>
    <m/>
    <m/>
    <m/>
    <x v="14"/>
    <x v="2"/>
    <s v="Brazil"/>
    <x v="27"/>
    <n v="0"/>
  </r>
  <r>
    <s v="INCREMENTAL"/>
    <s v="Media"/>
    <m/>
    <m/>
    <m/>
    <m/>
    <x v="14"/>
    <x v="3"/>
    <s v="Brazil"/>
    <x v="27"/>
    <n v="0"/>
  </r>
  <r>
    <s v="INCREMENTAL"/>
    <s v="Media"/>
    <m/>
    <m/>
    <m/>
    <m/>
    <x v="15"/>
    <x v="0"/>
    <s v="Brazil"/>
    <x v="27"/>
    <n v="4.58176926987153"/>
  </r>
  <r>
    <s v="INCREMENTAL"/>
    <s v="Media"/>
    <m/>
    <m/>
    <m/>
    <m/>
    <x v="15"/>
    <x v="1"/>
    <s v="Brazil"/>
    <x v="27"/>
    <n v="4.2399860493641999"/>
  </r>
  <r>
    <s v="INCREMENTAL"/>
    <s v="Media"/>
    <m/>
    <m/>
    <m/>
    <m/>
    <x v="15"/>
    <x v="2"/>
    <s v="Brazil"/>
    <x v="27"/>
    <n v="2.8924471235462499"/>
  </r>
  <r>
    <s v="INCREMENTAL"/>
    <s v="Media"/>
    <m/>
    <m/>
    <m/>
    <m/>
    <x v="15"/>
    <x v="3"/>
    <s v="Brazil"/>
    <x v="27"/>
    <n v="0"/>
  </r>
  <r>
    <s v="INCREMENTAL"/>
    <s v="Media"/>
    <m/>
    <m/>
    <m/>
    <m/>
    <x v="16"/>
    <x v="0"/>
    <s v="Brazil"/>
    <x v="27"/>
    <n v="0"/>
  </r>
  <r>
    <s v="INCREMENTAL"/>
    <s v="Media"/>
    <m/>
    <m/>
    <m/>
    <m/>
    <x v="16"/>
    <x v="1"/>
    <s v="Brazil"/>
    <x v="27"/>
    <n v="0"/>
  </r>
  <r>
    <s v="INCREMENTAL"/>
    <s v="Media"/>
    <m/>
    <m/>
    <m/>
    <m/>
    <x v="16"/>
    <x v="2"/>
    <s v="Brazil"/>
    <x v="27"/>
    <n v="0"/>
  </r>
  <r>
    <s v="INCREMENTAL"/>
    <s v="Media"/>
    <m/>
    <m/>
    <m/>
    <m/>
    <x v="16"/>
    <x v="3"/>
    <s v="Brazil"/>
    <x v="27"/>
    <n v="0"/>
  </r>
  <r>
    <s v="INCREMENTAL"/>
    <s v="Media"/>
    <m/>
    <m/>
    <m/>
    <m/>
    <x v="17"/>
    <x v="0"/>
    <s v="Brazil"/>
    <x v="27"/>
    <n v="401.08249284122599"/>
  </r>
  <r>
    <s v="INCREMENTAL"/>
    <s v="Media"/>
    <m/>
    <m/>
    <m/>
    <m/>
    <x v="17"/>
    <x v="1"/>
    <s v="Brazil"/>
    <x v="27"/>
    <n v="245.927927355436"/>
  </r>
  <r>
    <s v="INCREMENTAL"/>
    <s v="Media"/>
    <m/>
    <m/>
    <m/>
    <m/>
    <x v="17"/>
    <x v="2"/>
    <s v="Brazil"/>
    <x v="27"/>
    <n v="246.82691935512301"/>
  </r>
  <r>
    <s v="INCREMENTAL"/>
    <s v="Media"/>
    <m/>
    <m/>
    <m/>
    <m/>
    <x v="17"/>
    <x v="3"/>
    <s v="Brazil"/>
    <x v="27"/>
    <n v="0"/>
  </r>
  <r>
    <s v="INCREMENTAL"/>
    <s v="Media"/>
    <m/>
    <m/>
    <m/>
    <m/>
    <x v="18"/>
    <x v="0"/>
    <s v="Brazil"/>
    <x v="27"/>
    <n v="0"/>
  </r>
  <r>
    <s v="INCREMENTAL"/>
    <s v="Media"/>
    <m/>
    <m/>
    <m/>
    <m/>
    <x v="18"/>
    <x v="1"/>
    <s v="Brazil"/>
    <x v="27"/>
    <n v="0"/>
  </r>
  <r>
    <s v="INCREMENTAL"/>
    <s v="Media"/>
    <m/>
    <m/>
    <m/>
    <m/>
    <x v="18"/>
    <x v="2"/>
    <s v="Brazil"/>
    <x v="27"/>
    <n v="0"/>
  </r>
  <r>
    <s v="INCREMENTAL"/>
    <s v="Media"/>
    <m/>
    <m/>
    <m/>
    <m/>
    <x v="18"/>
    <x v="3"/>
    <s v="Brazil"/>
    <x v="27"/>
    <n v="0"/>
  </r>
  <r>
    <s v="INCREMENTAL"/>
    <s v="Media"/>
    <m/>
    <m/>
    <m/>
    <m/>
    <x v="19"/>
    <x v="0"/>
    <s v="Brazil"/>
    <x v="27"/>
    <n v="7.5259101748261799"/>
  </r>
  <r>
    <s v="INCREMENTAL"/>
    <s v="Media"/>
    <m/>
    <m/>
    <m/>
    <m/>
    <x v="19"/>
    <x v="1"/>
    <s v="Brazil"/>
    <x v="27"/>
    <n v="8.5578923801605793"/>
  </r>
  <r>
    <s v="INCREMENTAL"/>
    <s v="Media"/>
    <m/>
    <m/>
    <m/>
    <m/>
    <x v="19"/>
    <x v="2"/>
    <s v="Brazil"/>
    <x v="27"/>
    <n v="8.0699428623753207"/>
  </r>
  <r>
    <s v="INCREMENTAL"/>
    <s v="Media"/>
    <m/>
    <m/>
    <m/>
    <m/>
    <x v="19"/>
    <x v="3"/>
    <s v="Brazil"/>
    <x v="27"/>
    <n v="0"/>
  </r>
  <r>
    <s v="INCREMENTAL"/>
    <s v="Media"/>
    <m/>
    <m/>
    <m/>
    <m/>
    <x v="20"/>
    <x v="0"/>
    <s v="Brazil"/>
    <x v="27"/>
    <n v="0"/>
  </r>
  <r>
    <s v="INCREMENTAL"/>
    <s v="Media"/>
    <m/>
    <m/>
    <m/>
    <m/>
    <x v="20"/>
    <x v="1"/>
    <s v="Brazil"/>
    <x v="27"/>
    <n v="0"/>
  </r>
  <r>
    <s v="INCREMENTAL"/>
    <s v="Media"/>
    <m/>
    <m/>
    <m/>
    <m/>
    <x v="20"/>
    <x v="2"/>
    <s v="Brazil"/>
    <x v="27"/>
    <n v="0"/>
  </r>
  <r>
    <s v="INCREMENTAL"/>
    <s v="Media"/>
    <m/>
    <m/>
    <m/>
    <m/>
    <x v="20"/>
    <x v="3"/>
    <s v="Brazil"/>
    <x v="27"/>
    <n v="0"/>
  </r>
  <r>
    <s v="INCREMENTAL"/>
    <s v="Media"/>
    <m/>
    <m/>
    <m/>
    <m/>
    <x v="21"/>
    <x v="0"/>
    <s v="Brazil"/>
    <x v="27"/>
    <n v="29.510976181293401"/>
  </r>
  <r>
    <s v="INCREMENTAL"/>
    <s v="Media"/>
    <m/>
    <m/>
    <m/>
    <m/>
    <x v="21"/>
    <x v="1"/>
    <s v="Brazil"/>
    <x v="27"/>
    <n v="28.822023600773999"/>
  </r>
  <r>
    <s v="INCREMENTAL"/>
    <s v="Media"/>
    <m/>
    <m/>
    <m/>
    <m/>
    <x v="21"/>
    <x v="2"/>
    <s v="Brazil"/>
    <x v="27"/>
    <n v="27.340911429022601"/>
  </r>
  <r>
    <s v="INCREMENTAL"/>
    <s v="Media"/>
    <m/>
    <m/>
    <m/>
    <m/>
    <x v="21"/>
    <x v="3"/>
    <s v="Brazil"/>
    <x v="27"/>
    <n v="0"/>
  </r>
  <r>
    <s v="INCREMENTAL"/>
    <s v="Media"/>
    <m/>
    <m/>
    <m/>
    <m/>
    <x v="22"/>
    <x v="0"/>
    <s v="Brazil"/>
    <x v="27"/>
    <n v="0"/>
  </r>
  <r>
    <s v="INCREMENTAL"/>
    <s v="Media"/>
    <m/>
    <m/>
    <m/>
    <m/>
    <x v="22"/>
    <x v="1"/>
    <s v="Brazil"/>
    <x v="27"/>
    <n v="0"/>
  </r>
  <r>
    <s v="INCREMENTAL"/>
    <s v="Media"/>
    <m/>
    <m/>
    <m/>
    <m/>
    <x v="22"/>
    <x v="2"/>
    <s v="Brazil"/>
    <x v="27"/>
    <n v="0"/>
  </r>
  <r>
    <s v="INCREMENTAL"/>
    <s v="Media"/>
    <m/>
    <m/>
    <m/>
    <m/>
    <x v="22"/>
    <x v="3"/>
    <s v="Brazil"/>
    <x v="27"/>
    <n v="0"/>
  </r>
  <r>
    <s v="INCREMENTAL"/>
    <s v="Media"/>
    <m/>
    <m/>
    <m/>
    <m/>
    <x v="23"/>
    <x v="0"/>
    <s v="Brazil"/>
    <x v="27"/>
    <n v="0"/>
  </r>
  <r>
    <s v="INCREMENTAL"/>
    <s v="Media"/>
    <m/>
    <m/>
    <m/>
    <m/>
    <x v="23"/>
    <x v="1"/>
    <s v="Brazil"/>
    <x v="27"/>
    <n v="0"/>
  </r>
  <r>
    <s v="INCREMENTAL"/>
    <s v="Media"/>
    <m/>
    <m/>
    <m/>
    <m/>
    <x v="23"/>
    <x v="2"/>
    <s v="Brazil"/>
    <x v="27"/>
    <n v="0"/>
  </r>
  <r>
    <s v="INCREMENTAL"/>
    <s v="Media"/>
    <m/>
    <m/>
    <m/>
    <m/>
    <x v="23"/>
    <x v="3"/>
    <s v="Brazil"/>
    <x v="27"/>
    <n v="0"/>
  </r>
  <r>
    <s v="INCREMENTAL"/>
    <s v="Media"/>
    <m/>
    <m/>
    <m/>
    <m/>
    <x v="24"/>
    <x v="0"/>
    <s v="Brazil"/>
    <x v="27"/>
    <n v="0"/>
  </r>
  <r>
    <s v="INCREMENTAL"/>
    <s v="Media"/>
    <m/>
    <m/>
    <m/>
    <m/>
    <x v="24"/>
    <x v="1"/>
    <s v="Brazil"/>
    <x v="27"/>
    <n v="0"/>
  </r>
  <r>
    <s v="INCREMENTAL"/>
    <s v="Media"/>
    <m/>
    <m/>
    <m/>
    <m/>
    <x v="24"/>
    <x v="2"/>
    <s v="Brazil"/>
    <x v="27"/>
    <n v="0"/>
  </r>
  <r>
    <s v="INCREMENTAL"/>
    <s v="Media"/>
    <m/>
    <m/>
    <m/>
    <m/>
    <x v="24"/>
    <x v="3"/>
    <s v="Brazil"/>
    <x v="27"/>
    <n v="0"/>
  </r>
  <r>
    <s v="BASE"/>
    <s v="BaseLine"/>
    <m/>
    <m/>
    <m/>
    <m/>
    <x v="25"/>
    <x v="0"/>
    <s v="Brazil"/>
    <x v="27"/>
    <n v="0"/>
  </r>
  <r>
    <s v="BASE"/>
    <s v="BaseLine"/>
    <m/>
    <m/>
    <m/>
    <m/>
    <x v="25"/>
    <x v="1"/>
    <s v="Brazil"/>
    <x v="27"/>
    <n v="288.27372150068402"/>
  </r>
  <r>
    <s v="BASE"/>
    <s v="BaseLine"/>
    <m/>
    <m/>
    <m/>
    <m/>
    <x v="25"/>
    <x v="2"/>
    <s v="Brazil"/>
    <x v="27"/>
    <n v="0"/>
  </r>
  <r>
    <s v="BASE"/>
    <s v="BaseLine"/>
    <m/>
    <m/>
    <m/>
    <m/>
    <x v="25"/>
    <x v="3"/>
    <s v="Brazil"/>
    <x v="27"/>
    <n v="0"/>
  </r>
  <r>
    <s v="BASE"/>
    <s v="BaseLine"/>
    <m/>
    <m/>
    <m/>
    <m/>
    <x v="26"/>
    <x v="0"/>
    <s v="Brazil"/>
    <x v="27"/>
    <n v="0"/>
  </r>
  <r>
    <s v="BASE"/>
    <s v="BaseLine"/>
    <m/>
    <m/>
    <m/>
    <m/>
    <x v="26"/>
    <x v="1"/>
    <s v="Brazil"/>
    <x v="27"/>
    <n v="0"/>
  </r>
  <r>
    <s v="BASE"/>
    <s v="BaseLine"/>
    <m/>
    <m/>
    <m/>
    <m/>
    <x v="26"/>
    <x v="2"/>
    <s v="Brazil"/>
    <x v="27"/>
    <n v="0"/>
  </r>
  <r>
    <s v="BASE"/>
    <s v="BaseLine"/>
    <m/>
    <m/>
    <m/>
    <m/>
    <x v="26"/>
    <x v="3"/>
    <s v="Brazil"/>
    <x v="27"/>
    <n v="0"/>
  </r>
  <r>
    <s v="INCREMENTAL"/>
    <s v="Media"/>
    <m/>
    <m/>
    <m/>
    <m/>
    <x v="27"/>
    <x v="0"/>
    <s v="Brazil"/>
    <x v="27"/>
    <n v="0"/>
  </r>
  <r>
    <s v="INCREMENTAL"/>
    <s v="Media"/>
    <m/>
    <m/>
    <m/>
    <m/>
    <x v="27"/>
    <x v="1"/>
    <s v="Brazil"/>
    <x v="27"/>
    <n v="0"/>
  </r>
  <r>
    <s v="INCREMENTAL"/>
    <s v="Media"/>
    <m/>
    <m/>
    <m/>
    <m/>
    <x v="27"/>
    <x v="2"/>
    <s v="Brazil"/>
    <x v="27"/>
    <n v="0"/>
  </r>
  <r>
    <s v="INCREMENTAL"/>
    <s v="Media"/>
    <m/>
    <m/>
    <m/>
    <m/>
    <x v="27"/>
    <x v="3"/>
    <s v="Brazil"/>
    <x v="27"/>
    <n v="0"/>
  </r>
  <r>
    <s v="INCREMENTAL"/>
    <s v="Media"/>
    <m/>
    <m/>
    <m/>
    <m/>
    <x v="28"/>
    <x v="0"/>
    <s v="Brazil"/>
    <x v="27"/>
    <n v="0"/>
  </r>
  <r>
    <s v="INCREMENTAL"/>
    <s v="Media"/>
    <m/>
    <m/>
    <m/>
    <m/>
    <x v="28"/>
    <x v="1"/>
    <s v="Brazil"/>
    <x v="27"/>
    <n v="0"/>
  </r>
  <r>
    <s v="INCREMENTAL"/>
    <s v="Media"/>
    <m/>
    <m/>
    <m/>
    <m/>
    <x v="28"/>
    <x v="2"/>
    <s v="Brazil"/>
    <x v="27"/>
    <n v="0"/>
  </r>
  <r>
    <s v="INCREMENTAL"/>
    <s v="Media"/>
    <m/>
    <m/>
    <m/>
    <m/>
    <x v="28"/>
    <x v="3"/>
    <s v="Brazil"/>
    <x v="27"/>
    <n v="0"/>
  </r>
  <r>
    <s v="BASE"/>
    <s v="BaseLine"/>
    <m/>
    <m/>
    <m/>
    <m/>
    <x v="29"/>
    <x v="0"/>
    <s v="Brazil"/>
    <x v="27"/>
    <n v="0"/>
  </r>
  <r>
    <s v="BASE"/>
    <s v="BaseLine"/>
    <m/>
    <m/>
    <m/>
    <m/>
    <x v="29"/>
    <x v="1"/>
    <s v="Brazil"/>
    <x v="27"/>
    <n v="442.92419522265698"/>
  </r>
  <r>
    <s v="BASE"/>
    <s v="BaseLine"/>
    <m/>
    <m/>
    <m/>
    <m/>
    <x v="29"/>
    <x v="2"/>
    <s v="Brazil"/>
    <x v="27"/>
    <n v="0"/>
  </r>
  <r>
    <s v="BASE"/>
    <s v="BaseLine"/>
    <m/>
    <m/>
    <m/>
    <m/>
    <x v="29"/>
    <x v="3"/>
    <s v="Brazil"/>
    <x v="27"/>
    <n v="0"/>
  </r>
  <r>
    <s v="BASE"/>
    <s v="BaseLine"/>
    <m/>
    <m/>
    <m/>
    <m/>
    <x v="30"/>
    <x v="0"/>
    <s v="Brazil"/>
    <x v="27"/>
    <n v="0"/>
  </r>
  <r>
    <s v="BASE"/>
    <s v="BaseLine"/>
    <m/>
    <m/>
    <m/>
    <m/>
    <x v="30"/>
    <x v="1"/>
    <s v="Brazil"/>
    <x v="27"/>
    <n v="953.47035170531603"/>
  </r>
  <r>
    <s v="BASE"/>
    <s v="BaseLine"/>
    <m/>
    <m/>
    <m/>
    <m/>
    <x v="30"/>
    <x v="2"/>
    <s v="Brazil"/>
    <x v="27"/>
    <n v="0"/>
  </r>
  <r>
    <s v="BASE"/>
    <s v="BaseLine"/>
    <m/>
    <m/>
    <m/>
    <m/>
    <x v="30"/>
    <x v="3"/>
    <s v="Brazil"/>
    <x v="27"/>
    <n v="0"/>
  </r>
  <r>
    <s v="INCREMENTAL"/>
    <s v="Media"/>
    <m/>
    <m/>
    <m/>
    <m/>
    <x v="31"/>
    <x v="0"/>
    <s v="Brazil"/>
    <x v="27"/>
    <n v="0"/>
  </r>
  <r>
    <s v="INCREMENTAL"/>
    <s v="Media"/>
    <m/>
    <m/>
    <m/>
    <m/>
    <x v="31"/>
    <x v="1"/>
    <s v="Brazil"/>
    <x v="27"/>
    <n v="0"/>
  </r>
  <r>
    <s v="INCREMENTAL"/>
    <s v="Media"/>
    <m/>
    <m/>
    <m/>
    <m/>
    <x v="31"/>
    <x v="2"/>
    <s v="Brazil"/>
    <x v="27"/>
    <n v="0"/>
  </r>
  <r>
    <s v="INCREMENTAL"/>
    <s v="Media"/>
    <m/>
    <m/>
    <m/>
    <m/>
    <x v="31"/>
    <x v="3"/>
    <s v="Brazil"/>
    <x v="27"/>
    <n v="0"/>
  </r>
  <r>
    <m/>
    <m/>
    <m/>
    <m/>
    <m/>
    <m/>
    <x v="32"/>
    <x v="0"/>
    <s v="Brazil"/>
    <x v="27"/>
    <n v="1288.8368238743701"/>
  </r>
  <r>
    <m/>
    <m/>
    <m/>
    <m/>
    <m/>
    <m/>
    <x v="32"/>
    <x v="1"/>
    <s v="Brazil"/>
    <x v="27"/>
    <n v="943.82215052234096"/>
  </r>
  <r>
    <m/>
    <m/>
    <m/>
    <m/>
    <m/>
    <m/>
    <x v="32"/>
    <x v="2"/>
    <s v="Brazil"/>
    <x v="27"/>
    <n v="1761.1350863528301"/>
  </r>
  <r>
    <m/>
    <m/>
    <m/>
    <m/>
    <m/>
    <m/>
    <x v="32"/>
    <x v="3"/>
    <s v="Brazil"/>
    <x v="27"/>
    <n v="932.29799996955103"/>
  </r>
  <r>
    <s v="BASE"/>
    <s v="BaseLine"/>
    <m/>
    <m/>
    <m/>
    <m/>
    <x v="33"/>
    <x v="0"/>
    <s v="Brazil"/>
    <x v="27"/>
    <n v="-277.821941448443"/>
  </r>
  <r>
    <s v="BASE"/>
    <s v="BaseLine"/>
    <m/>
    <m/>
    <m/>
    <m/>
    <x v="33"/>
    <x v="1"/>
    <s v="Brazil"/>
    <x v="27"/>
    <n v="-756.266976376054"/>
  </r>
  <r>
    <s v="BASE"/>
    <s v="BaseLine"/>
    <m/>
    <m/>
    <m/>
    <m/>
    <x v="33"/>
    <x v="2"/>
    <s v="Brazil"/>
    <x v="27"/>
    <n v="-377.56002740992398"/>
  </r>
  <r>
    <s v="BASE"/>
    <s v="BaseLine"/>
    <m/>
    <m/>
    <m/>
    <m/>
    <x v="33"/>
    <x v="3"/>
    <s v="Brazil"/>
    <x v="27"/>
    <n v="-235.81946490816"/>
  </r>
  <r>
    <s v="BASE"/>
    <s v="BaseLine"/>
    <m/>
    <m/>
    <m/>
    <m/>
    <x v="34"/>
    <x v="0"/>
    <s v="Brazil"/>
    <x v="27"/>
    <n v="0"/>
  </r>
  <r>
    <s v="BASE"/>
    <s v="BaseLine"/>
    <m/>
    <m/>
    <m/>
    <m/>
    <x v="34"/>
    <x v="1"/>
    <s v="Brazil"/>
    <x v="27"/>
    <n v="0"/>
  </r>
  <r>
    <s v="BASE"/>
    <s v="BaseLine"/>
    <m/>
    <m/>
    <m/>
    <m/>
    <x v="34"/>
    <x v="2"/>
    <s v="Brazil"/>
    <x v="27"/>
    <n v="0"/>
  </r>
  <r>
    <s v="BASE"/>
    <s v="BaseLine"/>
    <m/>
    <m/>
    <m/>
    <m/>
    <x v="34"/>
    <x v="3"/>
    <s v="Brazil"/>
    <x v="27"/>
    <n v="0"/>
  </r>
  <r>
    <s v="BASE"/>
    <s v="BaseLine"/>
    <s v="NY"/>
    <m/>
    <m/>
    <m/>
    <x v="35"/>
    <x v="0"/>
    <s v="Brazil"/>
    <x v="27"/>
    <n v="0"/>
  </r>
  <r>
    <s v="BASE"/>
    <s v="BaseLine"/>
    <s v="NY"/>
    <m/>
    <m/>
    <m/>
    <x v="35"/>
    <x v="1"/>
    <s v="Brazil"/>
    <x v="27"/>
    <n v="0"/>
  </r>
  <r>
    <s v="BASE"/>
    <s v="BaseLine"/>
    <s v="NY"/>
    <m/>
    <m/>
    <m/>
    <x v="35"/>
    <x v="2"/>
    <s v="Brazil"/>
    <x v="27"/>
    <n v="0"/>
  </r>
  <r>
    <s v="BASE"/>
    <s v="BaseLine"/>
    <s v="NY"/>
    <m/>
    <m/>
    <m/>
    <x v="35"/>
    <x v="3"/>
    <s v="Brazil"/>
    <x v="27"/>
    <n v="0"/>
  </r>
  <r>
    <s v="BASE"/>
    <s v="BaseLine"/>
    <s v="PL_Dummy"/>
    <m/>
    <m/>
    <m/>
    <x v="36"/>
    <x v="0"/>
    <s v="Brazil"/>
    <x v="27"/>
    <n v="0"/>
  </r>
  <r>
    <s v="BASE"/>
    <s v="BaseLine"/>
    <s v="PL_Dummy"/>
    <m/>
    <m/>
    <m/>
    <x v="36"/>
    <x v="1"/>
    <s v="Brazil"/>
    <x v="27"/>
    <n v="0"/>
  </r>
  <r>
    <s v="BASE"/>
    <s v="BaseLine"/>
    <s v="PL_Dummy"/>
    <m/>
    <m/>
    <m/>
    <x v="36"/>
    <x v="2"/>
    <s v="Brazil"/>
    <x v="27"/>
    <n v="0"/>
  </r>
  <r>
    <s v="BASE"/>
    <s v="BaseLine"/>
    <s v="PL_Dummy"/>
    <m/>
    <m/>
    <m/>
    <x v="36"/>
    <x v="3"/>
    <s v="Brazil"/>
    <x v="27"/>
    <n v="0"/>
  </r>
  <r>
    <s v="BASE"/>
    <s v="BaseLine"/>
    <s v="PL_Dummy"/>
    <m/>
    <m/>
    <m/>
    <x v="37"/>
    <x v="0"/>
    <s v="Brazil"/>
    <x v="27"/>
    <n v="0"/>
  </r>
  <r>
    <s v="BASE"/>
    <s v="BaseLine"/>
    <s v="PL_Dummy"/>
    <m/>
    <m/>
    <m/>
    <x v="37"/>
    <x v="1"/>
    <s v="Brazil"/>
    <x v="27"/>
    <n v="0"/>
  </r>
  <r>
    <s v="BASE"/>
    <s v="BaseLine"/>
    <s v="PL_Dummy"/>
    <m/>
    <m/>
    <m/>
    <x v="37"/>
    <x v="2"/>
    <s v="Brazil"/>
    <x v="27"/>
    <n v="0"/>
  </r>
  <r>
    <s v="BASE"/>
    <s v="BaseLine"/>
    <s v="PL_Dummy"/>
    <m/>
    <m/>
    <m/>
    <x v="37"/>
    <x v="3"/>
    <s v="Brazil"/>
    <x v="27"/>
    <n v="0"/>
  </r>
  <r>
    <s v="BASE"/>
    <s v="BaseLine"/>
    <m/>
    <m/>
    <m/>
    <m/>
    <x v="38"/>
    <x v="0"/>
    <s v="Brazil"/>
    <x v="27"/>
    <n v="0"/>
  </r>
  <r>
    <s v="BASE"/>
    <s v="BaseLine"/>
    <m/>
    <m/>
    <m/>
    <m/>
    <x v="38"/>
    <x v="1"/>
    <s v="Brazil"/>
    <x v="27"/>
    <n v="0"/>
  </r>
  <r>
    <s v="BASE"/>
    <s v="BaseLine"/>
    <m/>
    <m/>
    <m/>
    <m/>
    <x v="38"/>
    <x v="2"/>
    <s v="Brazil"/>
    <x v="27"/>
    <n v="0"/>
  </r>
  <r>
    <s v="BASE"/>
    <s v="BaseLine"/>
    <m/>
    <m/>
    <m/>
    <m/>
    <x v="38"/>
    <x v="3"/>
    <s v="Brazil"/>
    <x v="27"/>
    <n v="0"/>
  </r>
  <r>
    <s v="BASE"/>
    <s v="BaseLine"/>
    <m/>
    <m/>
    <m/>
    <m/>
    <x v="39"/>
    <x v="0"/>
    <s v="Brazil"/>
    <x v="27"/>
    <n v="0"/>
  </r>
  <r>
    <s v="BASE"/>
    <s v="BaseLine"/>
    <m/>
    <m/>
    <m/>
    <m/>
    <x v="39"/>
    <x v="1"/>
    <s v="Brazil"/>
    <x v="27"/>
    <n v="0"/>
  </r>
  <r>
    <s v="BASE"/>
    <s v="BaseLine"/>
    <m/>
    <m/>
    <m/>
    <m/>
    <x v="39"/>
    <x v="2"/>
    <s v="Brazil"/>
    <x v="27"/>
    <n v="0"/>
  </r>
  <r>
    <s v="BASE"/>
    <s v="BaseLine"/>
    <m/>
    <m/>
    <m/>
    <m/>
    <x v="39"/>
    <x v="3"/>
    <s v="Brazil"/>
    <x v="27"/>
    <n v="0"/>
  </r>
  <r>
    <s v="BASE"/>
    <s v="BaseLine"/>
    <s v="PL_Dummy"/>
    <m/>
    <m/>
    <m/>
    <x v="40"/>
    <x v="0"/>
    <s v="Brazil"/>
    <x v="27"/>
    <n v="0"/>
  </r>
  <r>
    <s v="BASE"/>
    <s v="BaseLine"/>
    <s v="PL_Dummy"/>
    <m/>
    <m/>
    <m/>
    <x v="40"/>
    <x v="1"/>
    <s v="Brazil"/>
    <x v="27"/>
    <n v="0"/>
  </r>
  <r>
    <s v="BASE"/>
    <s v="BaseLine"/>
    <s v="PL_Dummy"/>
    <m/>
    <m/>
    <m/>
    <x v="40"/>
    <x v="2"/>
    <s v="Brazil"/>
    <x v="27"/>
    <n v="0"/>
  </r>
  <r>
    <s v="BASE"/>
    <s v="BaseLine"/>
    <s v="PL_Dummy"/>
    <m/>
    <m/>
    <m/>
    <x v="40"/>
    <x v="3"/>
    <s v="Brazil"/>
    <x v="27"/>
    <n v="0"/>
  </r>
  <r>
    <s v="BASE"/>
    <s v="BaseLine"/>
    <m/>
    <m/>
    <m/>
    <m/>
    <x v="41"/>
    <x v="0"/>
    <s v="Brazil"/>
    <x v="27"/>
    <n v="0"/>
  </r>
  <r>
    <s v="BASE"/>
    <s v="BaseLine"/>
    <m/>
    <m/>
    <m/>
    <m/>
    <x v="41"/>
    <x v="1"/>
    <s v="Brazil"/>
    <x v="27"/>
    <n v="0"/>
  </r>
  <r>
    <s v="BASE"/>
    <s v="BaseLine"/>
    <m/>
    <m/>
    <m/>
    <m/>
    <x v="41"/>
    <x v="2"/>
    <s v="Brazil"/>
    <x v="27"/>
    <n v="3809.0559308039801"/>
  </r>
  <r>
    <s v="BASE"/>
    <s v="BaseLine"/>
    <m/>
    <m/>
    <m/>
    <m/>
    <x v="41"/>
    <x v="3"/>
    <s v="Brazil"/>
    <x v="27"/>
    <n v="0"/>
  </r>
  <r>
    <s v="BASE"/>
    <s v="BaseLine"/>
    <m/>
    <m/>
    <m/>
    <m/>
    <x v="42"/>
    <x v="0"/>
    <s v="Brazil"/>
    <x v="27"/>
    <n v="0"/>
  </r>
  <r>
    <s v="BASE"/>
    <s v="BaseLine"/>
    <m/>
    <m/>
    <m/>
    <m/>
    <x v="42"/>
    <x v="1"/>
    <s v="Brazil"/>
    <x v="27"/>
    <n v="0"/>
  </r>
  <r>
    <s v="BASE"/>
    <s v="BaseLine"/>
    <m/>
    <m/>
    <m/>
    <m/>
    <x v="42"/>
    <x v="2"/>
    <s v="Brazil"/>
    <x v="27"/>
    <n v="2192.1547077148098"/>
  </r>
  <r>
    <s v="BASE"/>
    <s v="BaseLine"/>
    <m/>
    <m/>
    <m/>
    <m/>
    <x v="42"/>
    <x v="3"/>
    <s v="Brazil"/>
    <x v="27"/>
    <n v="0"/>
  </r>
  <r>
    <s v="BASE"/>
    <s v="BaseLine"/>
    <m/>
    <m/>
    <m/>
    <m/>
    <x v="43"/>
    <x v="0"/>
    <s v="Brazil"/>
    <x v="27"/>
    <n v="0"/>
  </r>
  <r>
    <s v="BASE"/>
    <s v="BaseLine"/>
    <m/>
    <m/>
    <m/>
    <m/>
    <x v="43"/>
    <x v="1"/>
    <s v="Brazil"/>
    <x v="27"/>
    <n v="0"/>
  </r>
  <r>
    <s v="BASE"/>
    <s v="BaseLine"/>
    <m/>
    <m/>
    <m/>
    <m/>
    <x v="43"/>
    <x v="2"/>
    <s v="Brazil"/>
    <x v="27"/>
    <n v="0"/>
  </r>
  <r>
    <s v="BASE"/>
    <s v="BaseLine"/>
    <m/>
    <m/>
    <m/>
    <m/>
    <x v="43"/>
    <x v="3"/>
    <s v="Brazil"/>
    <x v="27"/>
    <n v="0"/>
  </r>
  <r>
    <s v="INCREMENTAL"/>
    <s v="Media"/>
    <m/>
    <m/>
    <m/>
    <m/>
    <x v="44"/>
    <x v="0"/>
    <s v="Brazil"/>
    <x v="27"/>
    <n v="0"/>
  </r>
  <r>
    <s v="INCREMENTAL"/>
    <s v="Media"/>
    <m/>
    <m/>
    <m/>
    <m/>
    <x v="44"/>
    <x v="1"/>
    <s v="Brazil"/>
    <x v="27"/>
    <n v="0"/>
  </r>
  <r>
    <s v="INCREMENTAL"/>
    <s v="Media"/>
    <m/>
    <m/>
    <m/>
    <m/>
    <x v="44"/>
    <x v="2"/>
    <s v="Brazil"/>
    <x v="27"/>
    <n v="0"/>
  </r>
  <r>
    <s v="INCREMENTAL"/>
    <s v="Media"/>
    <m/>
    <m/>
    <m/>
    <m/>
    <x v="44"/>
    <x v="3"/>
    <s v="Brazil"/>
    <x v="27"/>
    <n v="0"/>
  </r>
  <r>
    <s v="INCREMENTAL"/>
    <s v="Media"/>
    <m/>
    <m/>
    <m/>
    <m/>
    <x v="45"/>
    <x v="0"/>
    <s v="Brazil"/>
    <x v="27"/>
    <n v="0"/>
  </r>
  <r>
    <s v="INCREMENTAL"/>
    <s v="Media"/>
    <m/>
    <m/>
    <m/>
    <m/>
    <x v="45"/>
    <x v="1"/>
    <s v="Brazil"/>
    <x v="27"/>
    <n v="0"/>
  </r>
  <r>
    <s v="INCREMENTAL"/>
    <s v="Media"/>
    <m/>
    <m/>
    <m/>
    <m/>
    <x v="45"/>
    <x v="2"/>
    <s v="Brazil"/>
    <x v="27"/>
    <n v="0"/>
  </r>
  <r>
    <s v="INCREMENTAL"/>
    <s v="Media"/>
    <m/>
    <m/>
    <m/>
    <m/>
    <x v="45"/>
    <x v="3"/>
    <s v="Brazil"/>
    <x v="27"/>
    <n v="0"/>
  </r>
  <r>
    <s v="BASE"/>
    <s v="BaseLine"/>
    <m/>
    <m/>
    <m/>
    <m/>
    <x v="46"/>
    <x v="0"/>
    <s v="Brazil"/>
    <x v="27"/>
    <n v="0"/>
  </r>
  <r>
    <s v="BASE"/>
    <s v="BaseLine"/>
    <m/>
    <m/>
    <m/>
    <m/>
    <x v="46"/>
    <x v="1"/>
    <s v="Brazil"/>
    <x v="27"/>
    <n v="0"/>
  </r>
  <r>
    <s v="BASE"/>
    <s v="BaseLine"/>
    <m/>
    <m/>
    <m/>
    <m/>
    <x v="46"/>
    <x v="2"/>
    <s v="Brazil"/>
    <x v="27"/>
    <n v="0"/>
  </r>
  <r>
    <s v="BASE"/>
    <s v="BaseLine"/>
    <m/>
    <m/>
    <m/>
    <m/>
    <x v="46"/>
    <x v="3"/>
    <s v="Brazil"/>
    <x v="27"/>
    <n v="0"/>
  </r>
  <r>
    <s v="INCREMENTAL"/>
    <s v="Media"/>
    <m/>
    <m/>
    <m/>
    <m/>
    <x v="47"/>
    <x v="0"/>
    <s v="Brazil"/>
    <x v="27"/>
    <n v="0"/>
  </r>
  <r>
    <s v="INCREMENTAL"/>
    <s v="Media"/>
    <m/>
    <m/>
    <m/>
    <m/>
    <x v="47"/>
    <x v="1"/>
    <s v="Brazil"/>
    <x v="27"/>
    <n v="0"/>
  </r>
  <r>
    <s v="INCREMENTAL"/>
    <s v="Media"/>
    <m/>
    <m/>
    <m/>
    <m/>
    <x v="47"/>
    <x v="2"/>
    <s v="Brazil"/>
    <x v="27"/>
    <n v="0"/>
  </r>
  <r>
    <s v="INCREMENTAL"/>
    <s v="Media"/>
    <m/>
    <m/>
    <m/>
    <m/>
    <x v="47"/>
    <x v="3"/>
    <s v="Brazil"/>
    <x v="27"/>
    <n v="0"/>
  </r>
  <r>
    <s v="INCREMENTAL"/>
    <s v="Media"/>
    <m/>
    <m/>
    <m/>
    <m/>
    <x v="48"/>
    <x v="0"/>
    <s v="Brazil"/>
    <x v="27"/>
    <n v="0"/>
  </r>
  <r>
    <s v="INCREMENTAL"/>
    <s v="Media"/>
    <m/>
    <m/>
    <m/>
    <m/>
    <x v="48"/>
    <x v="1"/>
    <s v="Brazil"/>
    <x v="27"/>
    <n v="0"/>
  </r>
  <r>
    <s v="INCREMENTAL"/>
    <s v="Media"/>
    <m/>
    <m/>
    <m/>
    <m/>
    <x v="48"/>
    <x v="2"/>
    <s v="Brazil"/>
    <x v="27"/>
    <n v="0"/>
  </r>
  <r>
    <s v="INCREMENTAL"/>
    <s v="Media"/>
    <m/>
    <m/>
    <m/>
    <m/>
    <x v="48"/>
    <x v="3"/>
    <s v="Brazil"/>
    <x v="27"/>
    <n v="0"/>
  </r>
  <r>
    <s v="INCREMENTAL"/>
    <s v="Media"/>
    <m/>
    <m/>
    <m/>
    <m/>
    <x v="49"/>
    <x v="0"/>
    <s v="Brazil"/>
    <x v="27"/>
    <n v="0"/>
  </r>
  <r>
    <s v="INCREMENTAL"/>
    <s v="Media"/>
    <m/>
    <m/>
    <m/>
    <m/>
    <x v="49"/>
    <x v="1"/>
    <s v="Brazil"/>
    <x v="27"/>
    <n v="0"/>
  </r>
  <r>
    <s v="INCREMENTAL"/>
    <s v="Media"/>
    <m/>
    <m/>
    <m/>
    <m/>
    <x v="49"/>
    <x v="2"/>
    <s v="Brazil"/>
    <x v="27"/>
    <n v="0"/>
  </r>
  <r>
    <s v="INCREMENTAL"/>
    <s v="Media"/>
    <m/>
    <m/>
    <m/>
    <m/>
    <x v="49"/>
    <x v="3"/>
    <s v="Brazil"/>
    <x v="27"/>
    <n v="0"/>
  </r>
  <r>
    <s v="BASE"/>
    <s v="BaseLine"/>
    <m/>
    <m/>
    <m/>
    <m/>
    <x v="50"/>
    <x v="0"/>
    <s v="Brazil"/>
    <x v="27"/>
    <n v="0"/>
  </r>
  <r>
    <s v="BASE"/>
    <s v="BaseLine"/>
    <m/>
    <m/>
    <m/>
    <m/>
    <x v="50"/>
    <x v="1"/>
    <s v="Brazil"/>
    <x v="27"/>
    <n v="0"/>
  </r>
  <r>
    <s v="BASE"/>
    <s v="BaseLine"/>
    <m/>
    <m/>
    <m/>
    <m/>
    <x v="50"/>
    <x v="2"/>
    <s v="Brazil"/>
    <x v="27"/>
    <n v="0"/>
  </r>
  <r>
    <s v="BASE"/>
    <s v="BaseLine"/>
    <m/>
    <m/>
    <m/>
    <m/>
    <x v="50"/>
    <x v="3"/>
    <s v="Brazil"/>
    <x v="27"/>
    <n v="0"/>
  </r>
  <r>
    <s v="BASE"/>
    <s v="BaseLine"/>
    <m/>
    <m/>
    <m/>
    <m/>
    <x v="51"/>
    <x v="0"/>
    <s v="Brazil"/>
    <x v="27"/>
    <n v="0"/>
  </r>
  <r>
    <s v="BASE"/>
    <s v="BaseLine"/>
    <m/>
    <m/>
    <m/>
    <m/>
    <x v="51"/>
    <x v="1"/>
    <s v="Brazil"/>
    <x v="27"/>
    <n v="0"/>
  </r>
  <r>
    <s v="BASE"/>
    <s v="BaseLine"/>
    <m/>
    <m/>
    <m/>
    <m/>
    <x v="51"/>
    <x v="2"/>
    <s v="Brazil"/>
    <x v="27"/>
    <n v="0"/>
  </r>
  <r>
    <s v="BASE"/>
    <s v="BaseLine"/>
    <m/>
    <m/>
    <m/>
    <m/>
    <x v="51"/>
    <x v="3"/>
    <s v="Brazil"/>
    <x v="27"/>
    <n v="0"/>
  </r>
  <r>
    <s v="INCREMENTAL"/>
    <s v="Media"/>
    <m/>
    <m/>
    <m/>
    <m/>
    <x v="52"/>
    <x v="0"/>
    <s v="Brazil"/>
    <x v="27"/>
    <n v="0"/>
  </r>
  <r>
    <s v="INCREMENTAL"/>
    <s v="Media"/>
    <m/>
    <m/>
    <m/>
    <m/>
    <x v="52"/>
    <x v="1"/>
    <s v="Brazil"/>
    <x v="27"/>
    <n v="0"/>
  </r>
  <r>
    <s v="INCREMENTAL"/>
    <s v="Media"/>
    <m/>
    <m/>
    <m/>
    <m/>
    <x v="52"/>
    <x v="2"/>
    <s v="Brazil"/>
    <x v="27"/>
    <n v="0"/>
  </r>
  <r>
    <s v="INCREMENTAL"/>
    <s v="Media"/>
    <m/>
    <m/>
    <m/>
    <m/>
    <x v="52"/>
    <x v="3"/>
    <s v="Brazil"/>
    <x v="27"/>
    <n v="0"/>
  </r>
  <r>
    <s v="BASE"/>
    <s v="BaseLine"/>
    <m/>
    <m/>
    <m/>
    <m/>
    <x v="53"/>
    <x v="0"/>
    <s v="Brazil"/>
    <x v="27"/>
    <n v="-120.258244759687"/>
  </r>
  <r>
    <s v="BASE"/>
    <s v="BaseLine"/>
    <m/>
    <m/>
    <m/>
    <m/>
    <x v="53"/>
    <x v="1"/>
    <s v="Brazil"/>
    <x v="27"/>
    <n v="-88.065760602595901"/>
  </r>
  <r>
    <s v="BASE"/>
    <s v="BaseLine"/>
    <m/>
    <m/>
    <m/>
    <m/>
    <x v="53"/>
    <x v="2"/>
    <s v="Brazil"/>
    <x v="27"/>
    <n v="-164.32725256315001"/>
  </r>
  <r>
    <s v="BASE"/>
    <s v="BaseLine"/>
    <m/>
    <m/>
    <m/>
    <m/>
    <x v="53"/>
    <x v="3"/>
    <s v="Brazil"/>
    <x v="27"/>
    <n v="-86.990470005560596"/>
  </r>
  <r>
    <s v="BASE"/>
    <s v="BaseLine"/>
    <m/>
    <m/>
    <m/>
    <m/>
    <x v="54"/>
    <x v="0"/>
    <s v="Brazil"/>
    <x v="27"/>
    <n v="-497.84610792261401"/>
  </r>
  <r>
    <s v="BASE"/>
    <s v="BaseLine"/>
    <m/>
    <m/>
    <m/>
    <m/>
    <x v="54"/>
    <x v="1"/>
    <s v="Brazil"/>
    <x v="27"/>
    <n v="-2484.9458397215099"/>
  </r>
  <r>
    <s v="BASE"/>
    <s v="BaseLine"/>
    <m/>
    <m/>
    <m/>
    <m/>
    <x v="54"/>
    <x v="2"/>
    <s v="Brazil"/>
    <x v="27"/>
    <n v="-2696.9833906547401"/>
  </r>
  <r>
    <s v="BASE"/>
    <s v="BaseLine"/>
    <m/>
    <m/>
    <m/>
    <m/>
    <x v="54"/>
    <x v="3"/>
    <s v="Brazil"/>
    <x v="27"/>
    <n v="-480.76539327429401"/>
  </r>
  <r>
    <s v="INCREMENTAL"/>
    <s v="Media"/>
    <m/>
    <m/>
    <m/>
    <m/>
    <x v="0"/>
    <x v="0"/>
    <s v="Brazil"/>
    <x v="28"/>
    <n v="0"/>
  </r>
  <r>
    <s v="INCREMENTAL"/>
    <s v="Media"/>
    <m/>
    <m/>
    <m/>
    <m/>
    <x v="0"/>
    <x v="1"/>
    <s v="Brazil"/>
    <x v="28"/>
    <n v="0"/>
  </r>
  <r>
    <s v="INCREMENTAL"/>
    <s v="Media"/>
    <m/>
    <m/>
    <m/>
    <m/>
    <x v="0"/>
    <x v="2"/>
    <s v="Brazil"/>
    <x v="28"/>
    <n v="0"/>
  </r>
  <r>
    <s v="INCREMENTAL"/>
    <s v="Media"/>
    <m/>
    <m/>
    <m/>
    <m/>
    <x v="0"/>
    <x v="3"/>
    <s v="Brazil"/>
    <x v="28"/>
    <n v="0"/>
  </r>
  <r>
    <s v="INCREMENTAL"/>
    <s v="Media"/>
    <m/>
    <m/>
    <m/>
    <m/>
    <x v="1"/>
    <x v="0"/>
    <s v="Brazil"/>
    <x v="28"/>
    <n v="0"/>
  </r>
  <r>
    <s v="INCREMENTAL"/>
    <s v="Media"/>
    <m/>
    <m/>
    <m/>
    <m/>
    <x v="1"/>
    <x v="1"/>
    <s v="Brazil"/>
    <x v="28"/>
    <n v="0"/>
  </r>
  <r>
    <s v="INCREMENTAL"/>
    <s v="Media"/>
    <m/>
    <m/>
    <m/>
    <m/>
    <x v="1"/>
    <x v="2"/>
    <s v="Brazil"/>
    <x v="28"/>
    <n v="0"/>
  </r>
  <r>
    <s v="INCREMENTAL"/>
    <s v="Media"/>
    <m/>
    <m/>
    <m/>
    <m/>
    <x v="1"/>
    <x v="3"/>
    <s v="Brazil"/>
    <x v="28"/>
    <n v="0"/>
  </r>
  <r>
    <s v="INCREMENTAL"/>
    <s v="Media"/>
    <m/>
    <m/>
    <m/>
    <m/>
    <x v="2"/>
    <x v="0"/>
    <s v="Brazil"/>
    <x v="28"/>
    <n v="0"/>
  </r>
  <r>
    <s v="INCREMENTAL"/>
    <s v="Media"/>
    <m/>
    <m/>
    <m/>
    <m/>
    <x v="2"/>
    <x v="1"/>
    <s v="Brazil"/>
    <x v="28"/>
    <n v="0"/>
  </r>
  <r>
    <s v="INCREMENTAL"/>
    <s v="Media"/>
    <m/>
    <m/>
    <m/>
    <m/>
    <x v="2"/>
    <x v="2"/>
    <s v="Brazil"/>
    <x v="28"/>
    <n v="0"/>
  </r>
  <r>
    <s v="INCREMENTAL"/>
    <s v="Media"/>
    <m/>
    <m/>
    <m/>
    <m/>
    <x v="2"/>
    <x v="3"/>
    <s v="Brazil"/>
    <x v="28"/>
    <n v="0"/>
  </r>
  <r>
    <s v="BASE"/>
    <s v="BaseLine"/>
    <m/>
    <m/>
    <m/>
    <m/>
    <x v="3"/>
    <x v="0"/>
    <s v="Brazil"/>
    <x v="28"/>
    <n v="0"/>
  </r>
  <r>
    <s v="BASE"/>
    <s v="BaseLine"/>
    <m/>
    <m/>
    <m/>
    <m/>
    <x v="3"/>
    <x v="1"/>
    <s v="Brazil"/>
    <x v="28"/>
    <n v="0"/>
  </r>
  <r>
    <s v="BASE"/>
    <s v="BaseLine"/>
    <m/>
    <m/>
    <m/>
    <m/>
    <x v="3"/>
    <x v="2"/>
    <s v="Brazil"/>
    <x v="28"/>
    <n v="0"/>
  </r>
  <r>
    <s v="BASE"/>
    <s v="BaseLine"/>
    <m/>
    <m/>
    <m/>
    <m/>
    <x v="3"/>
    <x v="3"/>
    <s v="Brazil"/>
    <x v="28"/>
    <n v="0"/>
  </r>
  <r>
    <s v="BASE"/>
    <s v="BaseLine"/>
    <m/>
    <m/>
    <m/>
    <m/>
    <x v="4"/>
    <x v="0"/>
    <s v="Brazil"/>
    <x v="28"/>
    <n v="0"/>
  </r>
  <r>
    <s v="BASE"/>
    <s v="BaseLine"/>
    <m/>
    <m/>
    <m/>
    <m/>
    <x v="4"/>
    <x v="1"/>
    <s v="Brazil"/>
    <x v="28"/>
    <n v="0"/>
  </r>
  <r>
    <s v="BASE"/>
    <s v="BaseLine"/>
    <m/>
    <m/>
    <m/>
    <m/>
    <x v="4"/>
    <x v="2"/>
    <s v="Brazil"/>
    <x v="28"/>
    <n v="0"/>
  </r>
  <r>
    <s v="BASE"/>
    <s v="BaseLine"/>
    <m/>
    <m/>
    <m/>
    <m/>
    <x v="4"/>
    <x v="3"/>
    <s v="Brazil"/>
    <x v="28"/>
    <n v="0"/>
  </r>
  <r>
    <s v="BASE"/>
    <s v="BaseLine"/>
    <m/>
    <m/>
    <m/>
    <m/>
    <x v="5"/>
    <x v="0"/>
    <s v="Brazil"/>
    <x v="28"/>
    <n v="0"/>
  </r>
  <r>
    <s v="BASE"/>
    <s v="BaseLine"/>
    <m/>
    <m/>
    <m/>
    <m/>
    <x v="5"/>
    <x v="1"/>
    <s v="Brazil"/>
    <x v="28"/>
    <n v="0"/>
  </r>
  <r>
    <s v="BASE"/>
    <s v="BaseLine"/>
    <m/>
    <m/>
    <m/>
    <m/>
    <x v="5"/>
    <x v="2"/>
    <s v="Brazil"/>
    <x v="28"/>
    <n v="0"/>
  </r>
  <r>
    <s v="BASE"/>
    <s v="BaseLine"/>
    <m/>
    <m/>
    <m/>
    <m/>
    <x v="5"/>
    <x v="3"/>
    <s v="Brazil"/>
    <x v="28"/>
    <n v="0"/>
  </r>
  <r>
    <s v="BASE"/>
    <s v="BaseLine"/>
    <m/>
    <m/>
    <m/>
    <m/>
    <x v="6"/>
    <x v="0"/>
    <s v="Brazil"/>
    <x v="28"/>
    <n v="0"/>
  </r>
  <r>
    <s v="BASE"/>
    <s v="BaseLine"/>
    <m/>
    <m/>
    <m/>
    <m/>
    <x v="6"/>
    <x v="1"/>
    <s v="Brazil"/>
    <x v="28"/>
    <n v="0"/>
  </r>
  <r>
    <s v="BASE"/>
    <s v="BaseLine"/>
    <m/>
    <m/>
    <m/>
    <m/>
    <x v="6"/>
    <x v="2"/>
    <s v="Brazil"/>
    <x v="28"/>
    <n v="0"/>
  </r>
  <r>
    <s v="BASE"/>
    <s v="BaseLine"/>
    <m/>
    <m/>
    <m/>
    <m/>
    <x v="6"/>
    <x v="3"/>
    <s v="Brazil"/>
    <x v="28"/>
    <n v="0"/>
  </r>
  <r>
    <s v="BASE"/>
    <s v="BaseLine"/>
    <m/>
    <m/>
    <m/>
    <m/>
    <x v="7"/>
    <x v="0"/>
    <s v="Brazil"/>
    <x v="28"/>
    <n v="0"/>
  </r>
  <r>
    <s v="BASE"/>
    <s v="BaseLine"/>
    <m/>
    <m/>
    <m/>
    <m/>
    <x v="7"/>
    <x v="1"/>
    <s v="Brazil"/>
    <x v="28"/>
    <n v="0"/>
  </r>
  <r>
    <s v="BASE"/>
    <s v="BaseLine"/>
    <m/>
    <m/>
    <m/>
    <m/>
    <x v="7"/>
    <x v="2"/>
    <s v="Brazil"/>
    <x v="28"/>
    <n v="0"/>
  </r>
  <r>
    <s v="BASE"/>
    <s v="BaseLine"/>
    <m/>
    <m/>
    <m/>
    <m/>
    <x v="7"/>
    <x v="3"/>
    <s v="Brazil"/>
    <x v="28"/>
    <n v="0"/>
  </r>
  <r>
    <s v="BASE"/>
    <s v="BaseLine"/>
    <m/>
    <m/>
    <m/>
    <m/>
    <x v="8"/>
    <x v="0"/>
    <s v="Brazil"/>
    <x v="28"/>
    <n v="603.92894959318801"/>
  </r>
  <r>
    <s v="BASE"/>
    <s v="BaseLine"/>
    <m/>
    <m/>
    <m/>
    <m/>
    <x v="8"/>
    <x v="1"/>
    <s v="Brazil"/>
    <x v="28"/>
    <n v="0"/>
  </r>
  <r>
    <s v="BASE"/>
    <s v="BaseLine"/>
    <m/>
    <m/>
    <m/>
    <m/>
    <x v="8"/>
    <x v="2"/>
    <s v="Brazil"/>
    <x v="28"/>
    <n v="0"/>
  </r>
  <r>
    <s v="BASE"/>
    <s v="BaseLine"/>
    <m/>
    <m/>
    <m/>
    <m/>
    <x v="8"/>
    <x v="3"/>
    <s v="Brazil"/>
    <x v="28"/>
    <n v="0"/>
  </r>
  <r>
    <s v="INCREMENTAL"/>
    <s v="Media"/>
    <m/>
    <m/>
    <m/>
    <m/>
    <x v="9"/>
    <x v="0"/>
    <s v="Brazil"/>
    <x v="28"/>
    <n v="0"/>
  </r>
  <r>
    <s v="INCREMENTAL"/>
    <s v="Media"/>
    <m/>
    <m/>
    <m/>
    <m/>
    <x v="9"/>
    <x v="1"/>
    <s v="Brazil"/>
    <x v="28"/>
    <n v="0"/>
  </r>
  <r>
    <s v="INCREMENTAL"/>
    <s v="Media"/>
    <m/>
    <m/>
    <m/>
    <m/>
    <x v="9"/>
    <x v="2"/>
    <s v="Brazil"/>
    <x v="28"/>
    <n v="0"/>
  </r>
  <r>
    <s v="INCREMENTAL"/>
    <s v="Media"/>
    <m/>
    <m/>
    <m/>
    <m/>
    <x v="9"/>
    <x v="3"/>
    <s v="Brazil"/>
    <x v="28"/>
    <n v="0"/>
  </r>
  <r>
    <s v="BASE"/>
    <s v="Price"/>
    <m/>
    <m/>
    <m/>
    <m/>
    <x v="10"/>
    <x v="0"/>
    <s v="Brazil"/>
    <x v="28"/>
    <n v="-1259.8938618760901"/>
  </r>
  <r>
    <s v="BASE"/>
    <s v="Price"/>
    <m/>
    <m/>
    <m/>
    <m/>
    <x v="10"/>
    <x v="1"/>
    <s v="Brazil"/>
    <x v="28"/>
    <n v="0"/>
  </r>
  <r>
    <s v="BASE"/>
    <s v="Price"/>
    <m/>
    <m/>
    <m/>
    <m/>
    <x v="10"/>
    <x v="2"/>
    <s v="Brazil"/>
    <x v="28"/>
    <n v="0"/>
  </r>
  <r>
    <s v="BASE"/>
    <s v="Price"/>
    <m/>
    <m/>
    <m/>
    <m/>
    <x v="10"/>
    <x v="3"/>
    <s v="Brazil"/>
    <x v="28"/>
    <n v="0"/>
  </r>
  <r>
    <s v="BASE"/>
    <s v="Price"/>
    <m/>
    <m/>
    <m/>
    <m/>
    <x v="11"/>
    <x v="0"/>
    <s v="Brazil"/>
    <x v="28"/>
    <n v="0"/>
  </r>
  <r>
    <s v="BASE"/>
    <s v="Price"/>
    <m/>
    <m/>
    <m/>
    <m/>
    <x v="11"/>
    <x v="1"/>
    <s v="Brazil"/>
    <x v="28"/>
    <n v="0"/>
  </r>
  <r>
    <s v="BASE"/>
    <s v="Price"/>
    <m/>
    <m/>
    <m/>
    <m/>
    <x v="11"/>
    <x v="2"/>
    <s v="Brazil"/>
    <x v="28"/>
    <n v="0"/>
  </r>
  <r>
    <s v="BASE"/>
    <s v="Price"/>
    <m/>
    <m/>
    <m/>
    <m/>
    <x v="11"/>
    <x v="3"/>
    <s v="Brazil"/>
    <x v="28"/>
    <n v="0"/>
  </r>
  <r>
    <s v="BASE"/>
    <s v="BaseLine"/>
    <m/>
    <m/>
    <m/>
    <m/>
    <x v="12"/>
    <x v="0"/>
    <s v="Brazil"/>
    <x v="28"/>
    <n v="400.47570664808302"/>
  </r>
  <r>
    <s v="BASE"/>
    <s v="BaseLine"/>
    <m/>
    <m/>
    <m/>
    <m/>
    <x v="12"/>
    <x v="1"/>
    <s v="Brazil"/>
    <x v="28"/>
    <n v="721.96071388479595"/>
  </r>
  <r>
    <s v="BASE"/>
    <s v="BaseLine"/>
    <m/>
    <m/>
    <m/>
    <m/>
    <x v="12"/>
    <x v="2"/>
    <s v="Brazil"/>
    <x v="28"/>
    <n v="885.087105418958"/>
  </r>
  <r>
    <s v="BASE"/>
    <s v="BaseLine"/>
    <m/>
    <m/>
    <m/>
    <m/>
    <x v="12"/>
    <x v="3"/>
    <s v="Brazil"/>
    <x v="28"/>
    <n v="23.442499489017202"/>
  </r>
  <r>
    <s v="INCREMENTAL"/>
    <s v="Media"/>
    <m/>
    <m/>
    <m/>
    <m/>
    <x v="13"/>
    <x v="0"/>
    <s v="Brazil"/>
    <x v="28"/>
    <n v="91.606689797235603"/>
  </r>
  <r>
    <s v="INCREMENTAL"/>
    <s v="Media"/>
    <m/>
    <m/>
    <m/>
    <m/>
    <x v="13"/>
    <x v="1"/>
    <s v="Brazil"/>
    <x v="28"/>
    <n v="113.482349584883"/>
  </r>
  <r>
    <s v="INCREMENTAL"/>
    <s v="Media"/>
    <m/>
    <m/>
    <m/>
    <m/>
    <x v="13"/>
    <x v="2"/>
    <s v="Brazil"/>
    <x v="28"/>
    <n v="100.86733897121699"/>
  </r>
  <r>
    <s v="INCREMENTAL"/>
    <s v="Media"/>
    <m/>
    <m/>
    <m/>
    <m/>
    <x v="13"/>
    <x v="3"/>
    <s v="Brazil"/>
    <x v="28"/>
    <n v="0"/>
  </r>
  <r>
    <s v="INCREMENTAL"/>
    <s v="Media"/>
    <m/>
    <m/>
    <m/>
    <m/>
    <x v="14"/>
    <x v="0"/>
    <s v="Brazil"/>
    <x v="28"/>
    <n v="0"/>
  </r>
  <r>
    <s v="INCREMENTAL"/>
    <s v="Media"/>
    <m/>
    <m/>
    <m/>
    <m/>
    <x v="14"/>
    <x v="1"/>
    <s v="Brazil"/>
    <x v="28"/>
    <n v="0"/>
  </r>
  <r>
    <s v="INCREMENTAL"/>
    <s v="Media"/>
    <m/>
    <m/>
    <m/>
    <m/>
    <x v="14"/>
    <x v="2"/>
    <s v="Brazil"/>
    <x v="28"/>
    <n v="0"/>
  </r>
  <r>
    <s v="INCREMENTAL"/>
    <s v="Media"/>
    <m/>
    <m/>
    <m/>
    <m/>
    <x v="14"/>
    <x v="3"/>
    <s v="Brazil"/>
    <x v="28"/>
    <n v="0"/>
  </r>
  <r>
    <s v="INCREMENTAL"/>
    <s v="Media"/>
    <m/>
    <m/>
    <m/>
    <m/>
    <x v="15"/>
    <x v="0"/>
    <s v="Brazil"/>
    <x v="28"/>
    <n v="5.57688936287808"/>
  </r>
  <r>
    <s v="INCREMENTAL"/>
    <s v="Media"/>
    <m/>
    <m/>
    <m/>
    <m/>
    <x v="15"/>
    <x v="1"/>
    <s v="Brazil"/>
    <x v="28"/>
    <n v="5.1608738250832298"/>
  </r>
  <r>
    <s v="INCREMENTAL"/>
    <s v="Media"/>
    <m/>
    <m/>
    <m/>
    <m/>
    <x v="15"/>
    <x v="2"/>
    <s v="Brazil"/>
    <x v="28"/>
    <n v="3.5206612655212801"/>
  </r>
  <r>
    <s v="INCREMENTAL"/>
    <s v="Media"/>
    <m/>
    <m/>
    <m/>
    <m/>
    <x v="15"/>
    <x v="3"/>
    <s v="Brazil"/>
    <x v="28"/>
    <n v="0"/>
  </r>
  <r>
    <s v="INCREMENTAL"/>
    <s v="Media"/>
    <m/>
    <m/>
    <m/>
    <m/>
    <x v="16"/>
    <x v="0"/>
    <s v="Brazil"/>
    <x v="28"/>
    <n v="0"/>
  </r>
  <r>
    <s v="INCREMENTAL"/>
    <s v="Media"/>
    <m/>
    <m/>
    <m/>
    <m/>
    <x v="16"/>
    <x v="1"/>
    <s v="Brazil"/>
    <x v="28"/>
    <n v="0"/>
  </r>
  <r>
    <s v="INCREMENTAL"/>
    <s v="Media"/>
    <m/>
    <m/>
    <m/>
    <m/>
    <x v="16"/>
    <x v="2"/>
    <s v="Brazil"/>
    <x v="28"/>
    <n v="0"/>
  </r>
  <r>
    <s v="INCREMENTAL"/>
    <s v="Media"/>
    <m/>
    <m/>
    <m/>
    <m/>
    <x v="16"/>
    <x v="3"/>
    <s v="Brazil"/>
    <x v="28"/>
    <n v="0"/>
  </r>
  <r>
    <s v="INCREMENTAL"/>
    <s v="Media"/>
    <m/>
    <m/>
    <m/>
    <m/>
    <x v="17"/>
    <x v="0"/>
    <s v="Brazil"/>
    <x v="28"/>
    <n v="428.39292052575303"/>
  </r>
  <r>
    <s v="INCREMENTAL"/>
    <s v="Media"/>
    <m/>
    <m/>
    <m/>
    <m/>
    <x v="17"/>
    <x v="1"/>
    <s v="Brazil"/>
    <x v="28"/>
    <n v="262.67360186261402"/>
  </r>
  <r>
    <s v="INCREMENTAL"/>
    <s v="Media"/>
    <m/>
    <m/>
    <m/>
    <m/>
    <x v="17"/>
    <x v="2"/>
    <s v="Brazil"/>
    <x v="28"/>
    <n v="263.63380784305099"/>
  </r>
  <r>
    <s v="INCREMENTAL"/>
    <s v="Media"/>
    <m/>
    <m/>
    <m/>
    <m/>
    <x v="17"/>
    <x v="3"/>
    <s v="Brazil"/>
    <x v="28"/>
    <n v="0"/>
  </r>
  <r>
    <s v="INCREMENTAL"/>
    <s v="Media"/>
    <m/>
    <m/>
    <m/>
    <m/>
    <x v="18"/>
    <x v="0"/>
    <s v="Brazil"/>
    <x v="28"/>
    <n v="0"/>
  </r>
  <r>
    <s v="INCREMENTAL"/>
    <s v="Media"/>
    <m/>
    <m/>
    <m/>
    <m/>
    <x v="18"/>
    <x v="1"/>
    <s v="Brazil"/>
    <x v="28"/>
    <n v="0"/>
  </r>
  <r>
    <s v="INCREMENTAL"/>
    <s v="Media"/>
    <m/>
    <m/>
    <m/>
    <m/>
    <x v="18"/>
    <x v="2"/>
    <s v="Brazil"/>
    <x v="28"/>
    <n v="0"/>
  </r>
  <r>
    <s v="INCREMENTAL"/>
    <s v="Media"/>
    <m/>
    <m/>
    <m/>
    <m/>
    <x v="18"/>
    <x v="3"/>
    <s v="Brazil"/>
    <x v="28"/>
    <n v="0"/>
  </r>
  <r>
    <s v="INCREMENTAL"/>
    <s v="Media"/>
    <m/>
    <m/>
    <m/>
    <m/>
    <x v="19"/>
    <x v="0"/>
    <s v="Brazil"/>
    <x v="28"/>
    <n v="16.7569031393251"/>
  </r>
  <r>
    <s v="INCREMENTAL"/>
    <s v="Media"/>
    <m/>
    <m/>
    <m/>
    <m/>
    <x v="19"/>
    <x v="1"/>
    <s v="Brazil"/>
    <x v="28"/>
    <n v="19.054675163516901"/>
  </r>
  <r>
    <s v="INCREMENTAL"/>
    <s v="Media"/>
    <m/>
    <m/>
    <m/>
    <m/>
    <x v="19"/>
    <x v="2"/>
    <s v="Brazil"/>
    <x v="28"/>
    <n v="17.968225469530601"/>
  </r>
  <r>
    <s v="INCREMENTAL"/>
    <s v="Media"/>
    <m/>
    <m/>
    <m/>
    <m/>
    <x v="19"/>
    <x v="3"/>
    <s v="Brazil"/>
    <x v="28"/>
    <n v="0"/>
  </r>
  <r>
    <s v="INCREMENTAL"/>
    <s v="Media"/>
    <m/>
    <m/>
    <m/>
    <m/>
    <x v="20"/>
    <x v="0"/>
    <s v="Brazil"/>
    <x v="28"/>
    <n v="0"/>
  </r>
  <r>
    <s v="INCREMENTAL"/>
    <s v="Media"/>
    <m/>
    <m/>
    <m/>
    <m/>
    <x v="20"/>
    <x v="1"/>
    <s v="Brazil"/>
    <x v="28"/>
    <n v="0"/>
  </r>
  <r>
    <s v="INCREMENTAL"/>
    <s v="Media"/>
    <m/>
    <m/>
    <m/>
    <m/>
    <x v="20"/>
    <x v="2"/>
    <s v="Brazil"/>
    <x v="28"/>
    <n v="0"/>
  </r>
  <r>
    <s v="INCREMENTAL"/>
    <s v="Media"/>
    <m/>
    <m/>
    <m/>
    <m/>
    <x v="20"/>
    <x v="3"/>
    <s v="Brazil"/>
    <x v="28"/>
    <n v="0"/>
  </r>
  <r>
    <s v="INCREMENTAL"/>
    <s v="Media"/>
    <m/>
    <m/>
    <m/>
    <m/>
    <x v="21"/>
    <x v="0"/>
    <s v="Brazil"/>
    <x v="28"/>
    <n v="30.7518628875908"/>
  </r>
  <r>
    <s v="INCREMENTAL"/>
    <s v="Media"/>
    <m/>
    <m/>
    <m/>
    <m/>
    <x v="21"/>
    <x v="1"/>
    <s v="Brazil"/>
    <x v="28"/>
    <n v="30.0339410146569"/>
  </r>
  <r>
    <s v="INCREMENTAL"/>
    <s v="Media"/>
    <m/>
    <m/>
    <m/>
    <m/>
    <x v="21"/>
    <x v="2"/>
    <s v="Brazil"/>
    <x v="28"/>
    <n v="28.4905505775858"/>
  </r>
  <r>
    <s v="INCREMENTAL"/>
    <s v="Media"/>
    <m/>
    <m/>
    <m/>
    <m/>
    <x v="21"/>
    <x v="3"/>
    <s v="Brazil"/>
    <x v="28"/>
    <n v="0"/>
  </r>
  <r>
    <s v="INCREMENTAL"/>
    <s v="Media"/>
    <m/>
    <m/>
    <m/>
    <m/>
    <x v="22"/>
    <x v="0"/>
    <s v="Brazil"/>
    <x v="28"/>
    <n v="0"/>
  </r>
  <r>
    <s v="INCREMENTAL"/>
    <s v="Media"/>
    <m/>
    <m/>
    <m/>
    <m/>
    <x v="22"/>
    <x v="1"/>
    <s v="Brazil"/>
    <x v="28"/>
    <n v="0"/>
  </r>
  <r>
    <s v="INCREMENTAL"/>
    <s v="Media"/>
    <m/>
    <m/>
    <m/>
    <m/>
    <x v="22"/>
    <x v="2"/>
    <s v="Brazil"/>
    <x v="28"/>
    <n v="0"/>
  </r>
  <r>
    <s v="INCREMENTAL"/>
    <s v="Media"/>
    <m/>
    <m/>
    <m/>
    <m/>
    <x v="22"/>
    <x v="3"/>
    <s v="Brazil"/>
    <x v="28"/>
    <n v="0"/>
  </r>
  <r>
    <s v="INCREMENTAL"/>
    <s v="Media"/>
    <m/>
    <m/>
    <m/>
    <m/>
    <x v="23"/>
    <x v="0"/>
    <s v="Brazil"/>
    <x v="28"/>
    <n v="0"/>
  </r>
  <r>
    <s v="INCREMENTAL"/>
    <s v="Media"/>
    <m/>
    <m/>
    <m/>
    <m/>
    <x v="23"/>
    <x v="1"/>
    <s v="Brazil"/>
    <x v="28"/>
    <n v="0"/>
  </r>
  <r>
    <s v="INCREMENTAL"/>
    <s v="Media"/>
    <m/>
    <m/>
    <m/>
    <m/>
    <x v="23"/>
    <x v="2"/>
    <s v="Brazil"/>
    <x v="28"/>
    <n v="0"/>
  </r>
  <r>
    <s v="INCREMENTAL"/>
    <s v="Media"/>
    <m/>
    <m/>
    <m/>
    <m/>
    <x v="23"/>
    <x v="3"/>
    <s v="Brazil"/>
    <x v="28"/>
    <n v="0"/>
  </r>
  <r>
    <s v="INCREMENTAL"/>
    <s v="Media"/>
    <m/>
    <m/>
    <m/>
    <m/>
    <x v="24"/>
    <x v="0"/>
    <s v="Brazil"/>
    <x v="28"/>
    <n v="0"/>
  </r>
  <r>
    <s v="INCREMENTAL"/>
    <s v="Media"/>
    <m/>
    <m/>
    <m/>
    <m/>
    <x v="24"/>
    <x v="1"/>
    <s v="Brazil"/>
    <x v="28"/>
    <n v="0"/>
  </r>
  <r>
    <s v="INCREMENTAL"/>
    <s v="Media"/>
    <m/>
    <m/>
    <m/>
    <m/>
    <x v="24"/>
    <x v="2"/>
    <s v="Brazil"/>
    <x v="28"/>
    <n v="0"/>
  </r>
  <r>
    <s v="INCREMENTAL"/>
    <s v="Media"/>
    <m/>
    <m/>
    <m/>
    <m/>
    <x v="24"/>
    <x v="3"/>
    <s v="Brazil"/>
    <x v="28"/>
    <n v="0"/>
  </r>
  <r>
    <s v="BASE"/>
    <s v="BaseLine"/>
    <m/>
    <m/>
    <m/>
    <m/>
    <x v="25"/>
    <x v="0"/>
    <s v="Brazil"/>
    <x v="28"/>
    <n v="0"/>
  </r>
  <r>
    <s v="BASE"/>
    <s v="BaseLine"/>
    <m/>
    <m/>
    <m/>
    <m/>
    <x v="25"/>
    <x v="1"/>
    <s v="Brazil"/>
    <x v="28"/>
    <n v="288.27372150068402"/>
  </r>
  <r>
    <s v="BASE"/>
    <s v="BaseLine"/>
    <m/>
    <m/>
    <m/>
    <m/>
    <x v="25"/>
    <x v="2"/>
    <s v="Brazil"/>
    <x v="28"/>
    <n v="0"/>
  </r>
  <r>
    <s v="BASE"/>
    <s v="BaseLine"/>
    <m/>
    <m/>
    <m/>
    <m/>
    <x v="25"/>
    <x v="3"/>
    <s v="Brazil"/>
    <x v="28"/>
    <n v="0"/>
  </r>
  <r>
    <s v="BASE"/>
    <s v="BaseLine"/>
    <m/>
    <m/>
    <m/>
    <m/>
    <x v="26"/>
    <x v="0"/>
    <s v="Brazil"/>
    <x v="28"/>
    <n v="0"/>
  </r>
  <r>
    <s v="BASE"/>
    <s v="BaseLine"/>
    <m/>
    <m/>
    <m/>
    <m/>
    <x v="26"/>
    <x v="1"/>
    <s v="Brazil"/>
    <x v="28"/>
    <n v="0"/>
  </r>
  <r>
    <s v="BASE"/>
    <s v="BaseLine"/>
    <m/>
    <m/>
    <m/>
    <m/>
    <x v="26"/>
    <x v="2"/>
    <s v="Brazil"/>
    <x v="28"/>
    <n v="0"/>
  </r>
  <r>
    <s v="BASE"/>
    <s v="BaseLine"/>
    <m/>
    <m/>
    <m/>
    <m/>
    <x v="26"/>
    <x v="3"/>
    <s v="Brazil"/>
    <x v="28"/>
    <n v="0"/>
  </r>
  <r>
    <s v="INCREMENTAL"/>
    <s v="Media"/>
    <m/>
    <m/>
    <m/>
    <m/>
    <x v="27"/>
    <x v="0"/>
    <s v="Brazil"/>
    <x v="28"/>
    <n v="0"/>
  </r>
  <r>
    <s v="INCREMENTAL"/>
    <s v="Media"/>
    <m/>
    <m/>
    <m/>
    <m/>
    <x v="27"/>
    <x v="1"/>
    <s v="Brazil"/>
    <x v="28"/>
    <n v="0"/>
  </r>
  <r>
    <s v="INCREMENTAL"/>
    <s v="Media"/>
    <m/>
    <m/>
    <m/>
    <m/>
    <x v="27"/>
    <x v="2"/>
    <s v="Brazil"/>
    <x v="28"/>
    <n v="0"/>
  </r>
  <r>
    <s v="INCREMENTAL"/>
    <s v="Media"/>
    <m/>
    <m/>
    <m/>
    <m/>
    <x v="27"/>
    <x v="3"/>
    <s v="Brazil"/>
    <x v="28"/>
    <n v="0"/>
  </r>
  <r>
    <s v="INCREMENTAL"/>
    <s v="Media"/>
    <m/>
    <m/>
    <m/>
    <m/>
    <x v="28"/>
    <x v="0"/>
    <s v="Brazil"/>
    <x v="28"/>
    <n v="0"/>
  </r>
  <r>
    <s v="INCREMENTAL"/>
    <s v="Media"/>
    <m/>
    <m/>
    <m/>
    <m/>
    <x v="28"/>
    <x v="1"/>
    <s v="Brazil"/>
    <x v="28"/>
    <n v="0"/>
  </r>
  <r>
    <s v="INCREMENTAL"/>
    <s v="Media"/>
    <m/>
    <m/>
    <m/>
    <m/>
    <x v="28"/>
    <x v="2"/>
    <s v="Brazil"/>
    <x v="28"/>
    <n v="0"/>
  </r>
  <r>
    <s v="INCREMENTAL"/>
    <s v="Media"/>
    <m/>
    <m/>
    <m/>
    <m/>
    <x v="28"/>
    <x v="3"/>
    <s v="Brazil"/>
    <x v="28"/>
    <n v="0"/>
  </r>
  <r>
    <s v="BASE"/>
    <s v="BaseLine"/>
    <m/>
    <m/>
    <m/>
    <m/>
    <x v="29"/>
    <x v="0"/>
    <s v="Brazil"/>
    <x v="28"/>
    <n v="0"/>
  </r>
  <r>
    <s v="BASE"/>
    <s v="BaseLine"/>
    <m/>
    <m/>
    <m/>
    <m/>
    <x v="29"/>
    <x v="1"/>
    <s v="Brazil"/>
    <x v="28"/>
    <n v="440.86617239230799"/>
  </r>
  <r>
    <s v="BASE"/>
    <s v="BaseLine"/>
    <m/>
    <m/>
    <m/>
    <m/>
    <x v="29"/>
    <x v="2"/>
    <s v="Brazil"/>
    <x v="28"/>
    <n v="0"/>
  </r>
  <r>
    <s v="BASE"/>
    <s v="BaseLine"/>
    <m/>
    <m/>
    <m/>
    <m/>
    <x v="29"/>
    <x v="3"/>
    <s v="Brazil"/>
    <x v="28"/>
    <n v="0"/>
  </r>
  <r>
    <s v="BASE"/>
    <s v="BaseLine"/>
    <m/>
    <m/>
    <m/>
    <m/>
    <x v="30"/>
    <x v="0"/>
    <s v="Brazil"/>
    <x v="28"/>
    <n v="0"/>
  </r>
  <r>
    <s v="BASE"/>
    <s v="BaseLine"/>
    <m/>
    <m/>
    <m/>
    <m/>
    <x v="30"/>
    <x v="1"/>
    <s v="Brazil"/>
    <x v="28"/>
    <n v="947.46850179949604"/>
  </r>
  <r>
    <s v="BASE"/>
    <s v="BaseLine"/>
    <m/>
    <m/>
    <m/>
    <m/>
    <x v="30"/>
    <x v="2"/>
    <s v="Brazil"/>
    <x v="28"/>
    <n v="0"/>
  </r>
  <r>
    <s v="BASE"/>
    <s v="BaseLine"/>
    <m/>
    <m/>
    <m/>
    <m/>
    <x v="30"/>
    <x v="3"/>
    <s v="Brazil"/>
    <x v="28"/>
    <n v="0"/>
  </r>
  <r>
    <s v="INCREMENTAL"/>
    <s v="Media"/>
    <m/>
    <m/>
    <m/>
    <m/>
    <x v="31"/>
    <x v="0"/>
    <s v="Brazil"/>
    <x v="28"/>
    <n v="0"/>
  </r>
  <r>
    <s v="INCREMENTAL"/>
    <s v="Media"/>
    <m/>
    <m/>
    <m/>
    <m/>
    <x v="31"/>
    <x v="1"/>
    <s v="Brazil"/>
    <x v="28"/>
    <n v="0"/>
  </r>
  <r>
    <s v="INCREMENTAL"/>
    <s v="Media"/>
    <m/>
    <m/>
    <m/>
    <m/>
    <x v="31"/>
    <x v="2"/>
    <s v="Brazil"/>
    <x v="28"/>
    <n v="0"/>
  </r>
  <r>
    <s v="INCREMENTAL"/>
    <s v="Media"/>
    <m/>
    <m/>
    <m/>
    <m/>
    <x v="31"/>
    <x v="3"/>
    <s v="Brazil"/>
    <x v="28"/>
    <n v="0"/>
  </r>
  <r>
    <m/>
    <m/>
    <m/>
    <m/>
    <m/>
    <m/>
    <x v="32"/>
    <x v="0"/>
    <s v="Brazil"/>
    <x v="28"/>
    <n v="1288.8368238743701"/>
  </r>
  <r>
    <m/>
    <m/>
    <m/>
    <m/>
    <m/>
    <m/>
    <x v="32"/>
    <x v="1"/>
    <s v="Brazil"/>
    <x v="28"/>
    <n v="943.82215052234096"/>
  </r>
  <r>
    <m/>
    <m/>
    <m/>
    <m/>
    <m/>
    <m/>
    <x v="32"/>
    <x v="2"/>
    <s v="Brazil"/>
    <x v="28"/>
    <n v="1761.1350863528301"/>
  </r>
  <r>
    <m/>
    <m/>
    <m/>
    <m/>
    <m/>
    <m/>
    <x v="32"/>
    <x v="3"/>
    <s v="Brazil"/>
    <x v="28"/>
    <n v="932.29799996955103"/>
  </r>
  <r>
    <s v="BASE"/>
    <s v="BaseLine"/>
    <m/>
    <m/>
    <m/>
    <m/>
    <x v="33"/>
    <x v="0"/>
    <s v="Brazil"/>
    <x v="28"/>
    <n v="-270.31136541974701"/>
  </r>
  <r>
    <s v="BASE"/>
    <s v="BaseLine"/>
    <m/>
    <m/>
    <m/>
    <m/>
    <x v="33"/>
    <x v="1"/>
    <s v="Brazil"/>
    <x v="28"/>
    <n v="-735.82222462444201"/>
  </r>
  <r>
    <s v="BASE"/>
    <s v="BaseLine"/>
    <m/>
    <m/>
    <m/>
    <m/>
    <x v="33"/>
    <x v="2"/>
    <s v="Brazil"/>
    <x v="28"/>
    <n v="-367.353154344122"/>
  </r>
  <r>
    <s v="BASE"/>
    <s v="BaseLine"/>
    <m/>
    <m/>
    <m/>
    <m/>
    <x v="33"/>
    <x v="3"/>
    <s v="Brazil"/>
    <x v="28"/>
    <n v="-229.44437440593001"/>
  </r>
  <r>
    <s v="BASE"/>
    <s v="BaseLine"/>
    <m/>
    <m/>
    <m/>
    <m/>
    <x v="34"/>
    <x v="0"/>
    <s v="Brazil"/>
    <x v="28"/>
    <n v="0"/>
  </r>
  <r>
    <s v="BASE"/>
    <s v="BaseLine"/>
    <m/>
    <m/>
    <m/>
    <m/>
    <x v="34"/>
    <x v="1"/>
    <s v="Brazil"/>
    <x v="28"/>
    <n v="0"/>
  </r>
  <r>
    <s v="BASE"/>
    <s v="BaseLine"/>
    <m/>
    <m/>
    <m/>
    <m/>
    <x v="34"/>
    <x v="2"/>
    <s v="Brazil"/>
    <x v="28"/>
    <n v="0"/>
  </r>
  <r>
    <s v="BASE"/>
    <s v="BaseLine"/>
    <m/>
    <m/>
    <m/>
    <m/>
    <x v="34"/>
    <x v="3"/>
    <s v="Brazil"/>
    <x v="28"/>
    <n v="0"/>
  </r>
  <r>
    <s v="BASE"/>
    <s v="BaseLine"/>
    <s v="NY"/>
    <m/>
    <m/>
    <m/>
    <x v="35"/>
    <x v="0"/>
    <s v="Brazil"/>
    <x v="28"/>
    <n v="0"/>
  </r>
  <r>
    <s v="BASE"/>
    <s v="BaseLine"/>
    <s v="NY"/>
    <m/>
    <m/>
    <m/>
    <x v="35"/>
    <x v="1"/>
    <s v="Brazil"/>
    <x v="28"/>
    <n v="0"/>
  </r>
  <r>
    <s v="BASE"/>
    <s v="BaseLine"/>
    <s v="NY"/>
    <m/>
    <m/>
    <m/>
    <x v="35"/>
    <x v="2"/>
    <s v="Brazil"/>
    <x v="28"/>
    <n v="0"/>
  </r>
  <r>
    <s v="BASE"/>
    <s v="BaseLine"/>
    <s v="NY"/>
    <m/>
    <m/>
    <m/>
    <x v="35"/>
    <x v="3"/>
    <s v="Brazil"/>
    <x v="28"/>
    <n v="0"/>
  </r>
  <r>
    <s v="BASE"/>
    <s v="BaseLine"/>
    <s v="PL_Dummy"/>
    <m/>
    <m/>
    <m/>
    <x v="36"/>
    <x v="0"/>
    <s v="Brazil"/>
    <x v="28"/>
    <n v="0"/>
  </r>
  <r>
    <s v="BASE"/>
    <s v="BaseLine"/>
    <s v="PL_Dummy"/>
    <m/>
    <m/>
    <m/>
    <x v="36"/>
    <x v="1"/>
    <s v="Brazil"/>
    <x v="28"/>
    <n v="0"/>
  </r>
  <r>
    <s v="BASE"/>
    <s v="BaseLine"/>
    <s v="PL_Dummy"/>
    <m/>
    <m/>
    <m/>
    <x v="36"/>
    <x v="2"/>
    <s v="Brazil"/>
    <x v="28"/>
    <n v="0"/>
  </r>
  <r>
    <s v="BASE"/>
    <s v="BaseLine"/>
    <s v="PL_Dummy"/>
    <m/>
    <m/>
    <m/>
    <x v="36"/>
    <x v="3"/>
    <s v="Brazil"/>
    <x v="28"/>
    <n v="0"/>
  </r>
  <r>
    <s v="BASE"/>
    <s v="BaseLine"/>
    <s v="PL_Dummy"/>
    <m/>
    <m/>
    <m/>
    <x v="37"/>
    <x v="0"/>
    <s v="Brazil"/>
    <x v="28"/>
    <n v="0"/>
  </r>
  <r>
    <s v="BASE"/>
    <s v="BaseLine"/>
    <s v="PL_Dummy"/>
    <m/>
    <m/>
    <m/>
    <x v="37"/>
    <x v="1"/>
    <s v="Brazil"/>
    <x v="28"/>
    <n v="0"/>
  </r>
  <r>
    <s v="BASE"/>
    <s v="BaseLine"/>
    <s v="PL_Dummy"/>
    <m/>
    <m/>
    <m/>
    <x v="37"/>
    <x v="2"/>
    <s v="Brazil"/>
    <x v="28"/>
    <n v="0"/>
  </r>
  <r>
    <s v="BASE"/>
    <s v="BaseLine"/>
    <s v="PL_Dummy"/>
    <m/>
    <m/>
    <m/>
    <x v="37"/>
    <x v="3"/>
    <s v="Brazil"/>
    <x v="28"/>
    <n v="0"/>
  </r>
  <r>
    <s v="BASE"/>
    <s v="BaseLine"/>
    <m/>
    <m/>
    <m/>
    <m/>
    <x v="38"/>
    <x v="0"/>
    <s v="Brazil"/>
    <x v="28"/>
    <n v="0"/>
  </r>
  <r>
    <s v="BASE"/>
    <s v="BaseLine"/>
    <m/>
    <m/>
    <m/>
    <m/>
    <x v="38"/>
    <x v="1"/>
    <s v="Brazil"/>
    <x v="28"/>
    <n v="0"/>
  </r>
  <r>
    <s v="BASE"/>
    <s v="BaseLine"/>
    <m/>
    <m/>
    <m/>
    <m/>
    <x v="38"/>
    <x v="2"/>
    <s v="Brazil"/>
    <x v="28"/>
    <n v="0"/>
  </r>
  <r>
    <s v="BASE"/>
    <s v="BaseLine"/>
    <m/>
    <m/>
    <m/>
    <m/>
    <x v="38"/>
    <x v="3"/>
    <s v="Brazil"/>
    <x v="28"/>
    <n v="0"/>
  </r>
  <r>
    <s v="BASE"/>
    <s v="BaseLine"/>
    <m/>
    <m/>
    <m/>
    <m/>
    <x v="39"/>
    <x v="0"/>
    <s v="Brazil"/>
    <x v="28"/>
    <n v="0"/>
  </r>
  <r>
    <s v="BASE"/>
    <s v="BaseLine"/>
    <m/>
    <m/>
    <m/>
    <m/>
    <x v="39"/>
    <x v="1"/>
    <s v="Brazil"/>
    <x v="28"/>
    <n v="0"/>
  </r>
  <r>
    <s v="BASE"/>
    <s v="BaseLine"/>
    <m/>
    <m/>
    <m/>
    <m/>
    <x v="39"/>
    <x v="2"/>
    <s v="Brazil"/>
    <x v="28"/>
    <n v="0"/>
  </r>
  <r>
    <s v="BASE"/>
    <s v="BaseLine"/>
    <m/>
    <m/>
    <m/>
    <m/>
    <x v="39"/>
    <x v="3"/>
    <s v="Brazil"/>
    <x v="28"/>
    <n v="0"/>
  </r>
  <r>
    <s v="BASE"/>
    <s v="BaseLine"/>
    <s v="PL_Dummy"/>
    <m/>
    <m/>
    <m/>
    <x v="40"/>
    <x v="0"/>
    <s v="Brazil"/>
    <x v="28"/>
    <n v="0"/>
  </r>
  <r>
    <s v="BASE"/>
    <s v="BaseLine"/>
    <s v="PL_Dummy"/>
    <m/>
    <m/>
    <m/>
    <x v="40"/>
    <x v="1"/>
    <s v="Brazil"/>
    <x v="28"/>
    <n v="0"/>
  </r>
  <r>
    <s v="BASE"/>
    <s v="BaseLine"/>
    <s v="PL_Dummy"/>
    <m/>
    <m/>
    <m/>
    <x v="40"/>
    <x v="2"/>
    <s v="Brazil"/>
    <x v="28"/>
    <n v="0"/>
  </r>
  <r>
    <s v="BASE"/>
    <s v="BaseLine"/>
    <s v="PL_Dummy"/>
    <m/>
    <m/>
    <m/>
    <x v="40"/>
    <x v="3"/>
    <s v="Brazil"/>
    <x v="28"/>
    <n v="0"/>
  </r>
  <r>
    <s v="BASE"/>
    <s v="BaseLine"/>
    <m/>
    <m/>
    <m/>
    <m/>
    <x v="41"/>
    <x v="0"/>
    <s v="Brazil"/>
    <x v="28"/>
    <n v="0"/>
  </r>
  <r>
    <s v="BASE"/>
    <s v="BaseLine"/>
    <m/>
    <m/>
    <m/>
    <m/>
    <x v="41"/>
    <x v="1"/>
    <s v="Brazil"/>
    <x v="28"/>
    <n v="0"/>
  </r>
  <r>
    <s v="BASE"/>
    <s v="BaseLine"/>
    <m/>
    <m/>
    <m/>
    <m/>
    <x v="41"/>
    <x v="2"/>
    <s v="Brazil"/>
    <x v="28"/>
    <n v="3897.8181257467299"/>
  </r>
  <r>
    <s v="BASE"/>
    <s v="BaseLine"/>
    <m/>
    <m/>
    <m/>
    <m/>
    <x v="41"/>
    <x v="3"/>
    <s v="Brazil"/>
    <x v="28"/>
    <n v="0"/>
  </r>
  <r>
    <s v="BASE"/>
    <s v="BaseLine"/>
    <m/>
    <m/>
    <m/>
    <m/>
    <x v="42"/>
    <x v="0"/>
    <s v="Brazil"/>
    <x v="28"/>
    <n v="0"/>
  </r>
  <r>
    <s v="BASE"/>
    <s v="BaseLine"/>
    <m/>
    <m/>
    <m/>
    <m/>
    <x v="42"/>
    <x v="1"/>
    <s v="Brazil"/>
    <x v="28"/>
    <n v="0"/>
  </r>
  <r>
    <s v="BASE"/>
    <s v="BaseLine"/>
    <m/>
    <m/>
    <m/>
    <m/>
    <x v="42"/>
    <x v="2"/>
    <s v="Brazil"/>
    <x v="28"/>
    <n v="2192.1547077148098"/>
  </r>
  <r>
    <s v="BASE"/>
    <s v="BaseLine"/>
    <m/>
    <m/>
    <m/>
    <m/>
    <x v="42"/>
    <x v="3"/>
    <s v="Brazil"/>
    <x v="28"/>
    <n v="0"/>
  </r>
  <r>
    <s v="BASE"/>
    <s v="BaseLine"/>
    <m/>
    <m/>
    <m/>
    <m/>
    <x v="43"/>
    <x v="0"/>
    <s v="Brazil"/>
    <x v="28"/>
    <n v="0"/>
  </r>
  <r>
    <s v="BASE"/>
    <s v="BaseLine"/>
    <m/>
    <m/>
    <m/>
    <m/>
    <x v="43"/>
    <x v="1"/>
    <s v="Brazil"/>
    <x v="28"/>
    <n v="0"/>
  </r>
  <r>
    <s v="BASE"/>
    <s v="BaseLine"/>
    <m/>
    <m/>
    <m/>
    <m/>
    <x v="43"/>
    <x v="2"/>
    <s v="Brazil"/>
    <x v="28"/>
    <n v="0"/>
  </r>
  <r>
    <s v="BASE"/>
    <s v="BaseLine"/>
    <m/>
    <m/>
    <m/>
    <m/>
    <x v="43"/>
    <x v="3"/>
    <s v="Brazil"/>
    <x v="28"/>
    <n v="0"/>
  </r>
  <r>
    <s v="INCREMENTAL"/>
    <s v="Media"/>
    <m/>
    <m/>
    <m/>
    <m/>
    <x v="44"/>
    <x v="0"/>
    <s v="Brazil"/>
    <x v="28"/>
    <n v="0"/>
  </r>
  <r>
    <s v="INCREMENTAL"/>
    <s v="Media"/>
    <m/>
    <m/>
    <m/>
    <m/>
    <x v="44"/>
    <x v="1"/>
    <s v="Brazil"/>
    <x v="28"/>
    <n v="0"/>
  </r>
  <r>
    <s v="INCREMENTAL"/>
    <s v="Media"/>
    <m/>
    <m/>
    <m/>
    <m/>
    <x v="44"/>
    <x v="2"/>
    <s v="Brazil"/>
    <x v="28"/>
    <n v="0"/>
  </r>
  <r>
    <s v="INCREMENTAL"/>
    <s v="Media"/>
    <m/>
    <m/>
    <m/>
    <m/>
    <x v="44"/>
    <x v="3"/>
    <s v="Brazil"/>
    <x v="28"/>
    <n v="0"/>
  </r>
  <r>
    <s v="INCREMENTAL"/>
    <s v="Media"/>
    <m/>
    <m/>
    <m/>
    <m/>
    <x v="45"/>
    <x v="0"/>
    <s v="Brazil"/>
    <x v="28"/>
    <n v="0"/>
  </r>
  <r>
    <s v="INCREMENTAL"/>
    <s v="Media"/>
    <m/>
    <m/>
    <m/>
    <m/>
    <x v="45"/>
    <x v="1"/>
    <s v="Brazil"/>
    <x v="28"/>
    <n v="0"/>
  </r>
  <r>
    <s v="INCREMENTAL"/>
    <s v="Media"/>
    <m/>
    <m/>
    <m/>
    <m/>
    <x v="45"/>
    <x v="2"/>
    <s v="Brazil"/>
    <x v="28"/>
    <n v="0"/>
  </r>
  <r>
    <s v="INCREMENTAL"/>
    <s v="Media"/>
    <m/>
    <m/>
    <m/>
    <m/>
    <x v="45"/>
    <x v="3"/>
    <s v="Brazil"/>
    <x v="28"/>
    <n v="0"/>
  </r>
  <r>
    <s v="BASE"/>
    <s v="BaseLine"/>
    <m/>
    <m/>
    <m/>
    <m/>
    <x v="46"/>
    <x v="0"/>
    <s v="Brazil"/>
    <x v="28"/>
    <n v="0"/>
  </r>
  <r>
    <s v="BASE"/>
    <s v="BaseLine"/>
    <m/>
    <m/>
    <m/>
    <m/>
    <x v="46"/>
    <x v="1"/>
    <s v="Brazil"/>
    <x v="28"/>
    <n v="0"/>
  </r>
  <r>
    <s v="BASE"/>
    <s v="BaseLine"/>
    <m/>
    <m/>
    <m/>
    <m/>
    <x v="46"/>
    <x v="2"/>
    <s v="Brazil"/>
    <x v="28"/>
    <n v="0"/>
  </r>
  <r>
    <s v="BASE"/>
    <s v="BaseLine"/>
    <m/>
    <m/>
    <m/>
    <m/>
    <x v="46"/>
    <x v="3"/>
    <s v="Brazil"/>
    <x v="28"/>
    <n v="0"/>
  </r>
  <r>
    <s v="INCREMENTAL"/>
    <s v="Media"/>
    <m/>
    <m/>
    <m/>
    <m/>
    <x v="47"/>
    <x v="0"/>
    <s v="Brazil"/>
    <x v="28"/>
    <n v="0"/>
  </r>
  <r>
    <s v="INCREMENTAL"/>
    <s v="Media"/>
    <m/>
    <m/>
    <m/>
    <m/>
    <x v="47"/>
    <x v="1"/>
    <s v="Brazil"/>
    <x v="28"/>
    <n v="0"/>
  </r>
  <r>
    <s v="INCREMENTAL"/>
    <s v="Media"/>
    <m/>
    <m/>
    <m/>
    <m/>
    <x v="47"/>
    <x v="2"/>
    <s v="Brazil"/>
    <x v="28"/>
    <n v="0"/>
  </r>
  <r>
    <s v="INCREMENTAL"/>
    <s v="Media"/>
    <m/>
    <m/>
    <m/>
    <m/>
    <x v="47"/>
    <x v="3"/>
    <s v="Brazil"/>
    <x v="28"/>
    <n v="0"/>
  </r>
  <r>
    <s v="INCREMENTAL"/>
    <s v="Media"/>
    <m/>
    <m/>
    <m/>
    <m/>
    <x v="48"/>
    <x v="0"/>
    <s v="Brazil"/>
    <x v="28"/>
    <n v="0"/>
  </r>
  <r>
    <s v="INCREMENTAL"/>
    <s v="Media"/>
    <m/>
    <m/>
    <m/>
    <m/>
    <x v="48"/>
    <x v="1"/>
    <s v="Brazil"/>
    <x v="28"/>
    <n v="0"/>
  </r>
  <r>
    <s v="INCREMENTAL"/>
    <s v="Media"/>
    <m/>
    <m/>
    <m/>
    <m/>
    <x v="48"/>
    <x v="2"/>
    <s v="Brazil"/>
    <x v="28"/>
    <n v="0"/>
  </r>
  <r>
    <s v="INCREMENTAL"/>
    <s v="Media"/>
    <m/>
    <m/>
    <m/>
    <m/>
    <x v="48"/>
    <x v="3"/>
    <s v="Brazil"/>
    <x v="28"/>
    <n v="0"/>
  </r>
  <r>
    <s v="INCREMENTAL"/>
    <s v="Media"/>
    <m/>
    <m/>
    <m/>
    <m/>
    <x v="49"/>
    <x v="0"/>
    <s v="Brazil"/>
    <x v="28"/>
    <n v="0"/>
  </r>
  <r>
    <s v="INCREMENTAL"/>
    <s v="Media"/>
    <m/>
    <m/>
    <m/>
    <m/>
    <x v="49"/>
    <x v="1"/>
    <s v="Brazil"/>
    <x v="28"/>
    <n v="0"/>
  </r>
  <r>
    <s v="INCREMENTAL"/>
    <s v="Media"/>
    <m/>
    <m/>
    <m/>
    <m/>
    <x v="49"/>
    <x v="2"/>
    <s v="Brazil"/>
    <x v="28"/>
    <n v="0"/>
  </r>
  <r>
    <s v="INCREMENTAL"/>
    <s v="Media"/>
    <m/>
    <m/>
    <m/>
    <m/>
    <x v="49"/>
    <x v="3"/>
    <s v="Brazil"/>
    <x v="28"/>
    <n v="0"/>
  </r>
  <r>
    <s v="BASE"/>
    <s v="BaseLine"/>
    <m/>
    <m/>
    <m/>
    <m/>
    <x v="50"/>
    <x v="0"/>
    <s v="Brazil"/>
    <x v="28"/>
    <n v="0"/>
  </r>
  <r>
    <s v="BASE"/>
    <s v="BaseLine"/>
    <m/>
    <m/>
    <m/>
    <m/>
    <x v="50"/>
    <x v="1"/>
    <s v="Brazil"/>
    <x v="28"/>
    <n v="0"/>
  </r>
  <r>
    <s v="BASE"/>
    <s v="BaseLine"/>
    <m/>
    <m/>
    <m/>
    <m/>
    <x v="50"/>
    <x v="2"/>
    <s v="Brazil"/>
    <x v="28"/>
    <n v="0"/>
  </r>
  <r>
    <s v="BASE"/>
    <s v="BaseLine"/>
    <m/>
    <m/>
    <m/>
    <m/>
    <x v="50"/>
    <x v="3"/>
    <s v="Brazil"/>
    <x v="28"/>
    <n v="0"/>
  </r>
  <r>
    <s v="BASE"/>
    <s v="BaseLine"/>
    <m/>
    <m/>
    <m/>
    <m/>
    <x v="51"/>
    <x v="0"/>
    <s v="Brazil"/>
    <x v="28"/>
    <n v="0"/>
  </r>
  <r>
    <s v="BASE"/>
    <s v="BaseLine"/>
    <m/>
    <m/>
    <m/>
    <m/>
    <x v="51"/>
    <x v="1"/>
    <s v="Brazil"/>
    <x v="28"/>
    <n v="0"/>
  </r>
  <r>
    <s v="BASE"/>
    <s v="BaseLine"/>
    <m/>
    <m/>
    <m/>
    <m/>
    <x v="51"/>
    <x v="2"/>
    <s v="Brazil"/>
    <x v="28"/>
    <n v="0"/>
  </r>
  <r>
    <s v="BASE"/>
    <s v="BaseLine"/>
    <m/>
    <m/>
    <m/>
    <m/>
    <x v="51"/>
    <x v="3"/>
    <s v="Brazil"/>
    <x v="28"/>
    <n v="0"/>
  </r>
  <r>
    <s v="INCREMENTAL"/>
    <s v="Media"/>
    <m/>
    <m/>
    <m/>
    <m/>
    <x v="52"/>
    <x v="0"/>
    <s v="Brazil"/>
    <x v="28"/>
    <n v="0"/>
  </r>
  <r>
    <s v="INCREMENTAL"/>
    <s v="Media"/>
    <m/>
    <m/>
    <m/>
    <m/>
    <x v="52"/>
    <x v="1"/>
    <s v="Brazil"/>
    <x v="28"/>
    <n v="0"/>
  </r>
  <r>
    <s v="INCREMENTAL"/>
    <s v="Media"/>
    <m/>
    <m/>
    <m/>
    <m/>
    <x v="52"/>
    <x v="2"/>
    <s v="Brazil"/>
    <x v="28"/>
    <n v="0"/>
  </r>
  <r>
    <s v="INCREMENTAL"/>
    <s v="Media"/>
    <m/>
    <m/>
    <m/>
    <m/>
    <x v="52"/>
    <x v="3"/>
    <s v="Brazil"/>
    <x v="28"/>
    <n v="0"/>
  </r>
  <r>
    <s v="BASE"/>
    <s v="BaseLine"/>
    <m/>
    <m/>
    <m/>
    <m/>
    <x v="53"/>
    <x v="0"/>
    <s v="Brazil"/>
    <x v="28"/>
    <n v="-120.258244759687"/>
  </r>
  <r>
    <s v="BASE"/>
    <s v="BaseLine"/>
    <m/>
    <m/>
    <m/>
    <m/>
    <x v="53"/>
    <x v="1"/>
    <s v="Brazil"/>
    <x v="28"/>
    <n v="-88.065760602595901"/>
  </r>
  <r>
    <s v="BASE"/>
    <s v="BaseLine"/>
    <m/>
    <m/>
    <m/>
    <m/>
    <x v="53"/>
    <x v="2"/>
    <s v="Brazil"/>
    <x v="28"/>
    <n v="-164.32725256315001"/>
  </r>
  <r>
    <s v="BASE"/>
    <s v="BaseLine"/>
    <m/>
    <m/>
    <m/>
    <m/>
    <x v="53"/>
    <x v="3"/>
    <s v="Brazil"/>
    <x v="28"/>
    <n v="-86.990470005560596"/>
  </r>
  <r>
    <s v="BASE"/>
    <s v="BaseLine"/>
    <m/>
    <m/>
    <m/>
    <m/>
    <x v="54"/>
    <x v="0"/>
    <s v="Brazil"/>
    <x v="28"/>
    <n v="-497.84610792261401"/>
  </r>
  <r>
    <s v="BASE"/>
    <s v="BaseLine"/>
    <m/>
    <m/>
    <m/>
    <m/>
    <x v="54"/>
    <x v="1"/>
    <s v="Brazil"/>
    <x v="28"/>
    <n v="-2484.9458397215099"/>
  </r>
  <r>
    <s v="BASE"/>
    <s v="BaseLine"/>
    <m/>
    <m/>
    <m/>
    <m/>
    <x v="54"/>
    <x v="2"/>
    <s v="Brazil"/>
    <x v="28"/>
    <n v="-2696.9833906547401"/>
  </r>
  <r>
    <s v="BASE"/>
    <s v="BaseLine"/>
    <m/>
    <m/>
    <m/>
    <m/>
    <x v="54"/>
    <x v="3"/>
    <s v="Brazil"/>
    <x v="28"/>
    <n v="-480.76539327429401"/>
  </r>
  <r>
    <s v="INCREMENTAL"/>
    <s v="Media"/>
    <m/>
    <m/>
    <m/>
    <m/>
    <x v="0"/>
    <x v="0"/>
    <s v="Brazil"/>
    <x v="29"/>
    <n v="0"/>
  </r>
  <r>
    <s v="INCREMENTAL"/>
    <s v="Media"/>
    <m/>
    <m/>
    <m/>
    <m/>
    <x v="0"/>
    <x v="1"/>
    <s v="Brazil"/>
    <x v="29"/>
    <n v="0"/>
  </r>
  <r>
    <s v="INCREMENTAL"/>
    <s v="Media"/>
    <m/>
    <m/>
    <m/>
    <m/>
    <x v="0"/>
    <x v="2"/>
    <s v="Brazil"/>
    <x v="29"/>
    <n v="0"/>
  </r>
  <r>
    <s v="INCREMENTAL"/>
    <s v="Media"/>
    <m/>
    <m/>
    <m/>
    <m/>
    <x v="0"/>
    <x v="3"/>
    <s v="Brazil"/>
    <x v="29"/>
    <n v="0"/>
  </r>
  <r>
    <s v="INCREMENTAL"/>
    <s v="Media"/>
    <m/>
    <m/>
    <m/>
    <m/>
    <x v="1"/>
    <x v="0"/>
    <s v="Brazil"/>
    <x v="29"/>
    <n v="0"/>
  </r>
  <r>
    <s v="INCREMENTAL"/>
    <s v="Media"/>
    <m/>
    <m/>
    <m/>
    <m/>
    <x v="1"/>
    <x v="1"/>
    <s v="Brazil"/>
    <x v="29"/>
    <n v="0"/>
  </r>
  <r>
    <s v="INCREMENTAL"/>
    <s v="Media"/>
    <m/>
    <m/>
    <m/>
    <m/>
    <x v="1"/>
    <x v="2"/>
    <s v="Brazil"/>
    <x v="29"/>
    <n v="0"/>
  </r>
  <r>
    <s v="INCREMENTAL"/>
    <s v="Media"/>
    <m/>
    <m/>
    <m/>
    <m/>
    <x v="1"/>
    <x v="3"/>
    <s v="Brazil"/>
    <x v="29"/>
    <n v="0"/>
  </r>
  <r>
    <s v="INCREMENTAL"/>
    <s v="Media"/>
    <m/>
    <m/>
    <m/>
    <m/>
    <x v="2"/>
    <x v="0"/>
    <s v="Brazil"/>
    <x v="29"/>
    <n v="0"/>
  </r>
  <r>
    <s v="INCREMENTAL"/>
    <s v="Media"/>
    <m/>
    <m/>
    <m/>
    <m/>
    <x v="2"/>
    <x v="1"/>
    <s v="Brazil"/>
    <x v="29"/>
    <n v="0"/>
  </r>
  <r>
    <s v="INCREMENTAL"/>
    <s v="Media"/>
    <m/>
    <m/>
    <m/>
    <m/>
    <x v="2"/>
    <x v="2"/>
    <s v="Brazil"/>
    <x v="29"/>
    <n v="0"/>
  </r>
  <r>
    <s v="INCREMENTAL"/>
    <s v="Media"/>
    <m/>
    <m/>
    <m/>
    <m/>
    <x v="2"/>
    <x v="3"/>
    <s v="Brazil"/>
    <x v="29"/>
    <n v="0"/>
  </r>
  <r>
    <s v="BASE"/>
    <s v="BaseLine"/>
    <m/>
    <m/>
    <m/>
    <m/>
    <x v="3"/>
    <x v="0"/>
    <s v="Brazil"/>
    <x v="29"/>
    <n v="0"/>
  </r>
  <r>
    <s v="BASE"/>
    <s v="BaseLine"/>
    <m/>
    <m/>
    <m/>
    <m/>
    <x v="3"/>
    <x v="1"/>
    <s v="Brazil"/>
    <x v="29"/>
    <n v="0"/>
  </r>
  <r>
    <s v="BASE"/>
    <s v="BaseLine"/>
    <m/>
    <m/>
    <m/>
    <m/>
    <x v="3"/>
    <x v="2"/>
    <s v="Brazil"/>
    <x v="29"/>
    <n v="0"/>
  </r>
  <r>
    <s v="BASE"/>
    <s v="BaseLine"/>
    <m/>
    <m/>
    <m/>
    <m/>
    <x v="3"/>
    <x v="3"/>
    <s v="Brazil"/>
    <x v="29"/>
    <n v="0"/>
  </r>
  <r>
    <s v="BASE"/>
    <s v="BaseLine"/>
    <m/>
    <m/>
    <m/>
    <m/>
    <x v="4"/>
    <x v="0"/>
    <s v="Brazil"/>
    <x v="29"/>
    <n v="0"/>
  </r>
  <r>
    <s v="BASE"/>
    <s v="BaseLine"/>
    <m/>
    <m/>
    <m/>
    <m/>
    <x v="4"/>
    <x v="1"/>
    <s v="Brazil"/>
    <x v="29"/>
    <n v="0"/>
  </r>
  <r>
    <s v="BASE"/>
    <s v="BaseLine"/>
    <m/>
    <m/>
    <m/>
    <m/>
    <x v="4"/>
    <x v="2"/>
    <s v="Brazil"/>
    <x v="29"/>
    <n v="0"/>
  </r>
  <r>
    <s v="BASE"/>
    <s v="BaseLine"/>
    <m/>
    <m/>
    <m/>
    <m/>
    <x v="4"/>
    <x v="3"/>
    <s v="Brazil"/>
    <x v="29"/>
    <n v="0"/>
  </r>
  <r>
    <s v="BASE"/>
    <s v="BaseLine"/>
    <m/>
    <m/>
    <m/>
    <m/>
    <x v="5"/>
    <x v="0"/>
    <s v="Brazil"/>
    <x v="29"/>
    <n v="0"/>
  </r>
  <r>
    <s v="BASE"/>
    <s v="BaseLine"/>
    <m/>
    <m/>
    <m/>
    <m/>
    <x v="5"/>
    <x v="1"/>
    <s v="Brazil"/>
    <x v="29"/>
    <n v="0"/>
  </r>
  <r>
    <s v="BASE"/>
    <s v="BaseLine"/>
    <m/>
    <m/>
    <m/>
    <m/>
    <x v="5"/>
    <x v="2"/>
    <s v="Brazil"/>
    <x v="29"/>
    <n v="0"/>
  </r>
  <r>
    <s v="BASE"/>
    <s v="BaseLine"/>
    <m/>
    <m/>
    <m/>
    <m/>
    <x v="5"/>
    <x v="3"/>
    <s v="Brazil"/>
    <x v="29"/>
    <n v="0"/>
  </r>
  <r>
    <s v="BASE"/>
    <s v="BaseLine"/>
    <m/>
    <m/>
    <m/>
    <m/>
    <x v="6"/>
    <x v="0"/>
    <s v="Brazil"/>
    <x v="29"/>
    <n v="0"/>
  </r>
  <r>
    <s v="BASE"/>
    <s v="BaseLine"/>
    <m/>
    <m/>
    <m/>
    <m/>
    <x v="6"/>
    <x v="1"/>
    <s v="Brazil"/>
    <x v="29"/>
    <n v="0"/>
  </r>
  <r>
    <s v="BASE"/>
    <s v="BaseLine"/>
    <m/>
    <m/>
    <m/>
    <m/>
    <x v="6"/>
    <x v="2"/>
    <s v="Brazil"/>
    <x v="29"/>
    <n v="0"/>
  </r>
  <r>
    <s v="BASE"/>
    <s v="BaseLine"/>
    <m/>
    <m/>
    <m/>
    <m/>
    <x v="6"/>
    <x v="3"/>
    <s v="Brazil"/>
    <x v="29"/>
    <n v="0"/>
  </r>
  <r>
    <s v="BASE"/>
    <s v="BaseLine"/>
    <m/>
    <m/>
    <m/>
    <m/>
    <x v="7"/>
    <x v="0"/>
    <s v="Brazil"/>
    <x v="29"/>
    <n v="0"/>
  </r>
  <r>
    <s v="BASE"/>
    <s v="BaseLine"/>
    <m/>
    <m/>
    <m/>
    <m/>
    <x v="7"/>
    <x v="1"/>
    <s v="Brazil"/>
    <x v="29"/>
    <n v="0"/>
  </r>
  <r>
    <s v="BASE"/>
    <s v="BaseLine"/>
    <m/>
    <m/>
    <m/>
    <m/>
    <x v="7"/>
    <x v="2"/>
    <s v="Brazil"/>
    <x v="29"/>
    <n v="0"/>
  </r>
  <r>
    <s v="BASE"/>
    <s v="BaseLine"/>
    <m/>
    <m/>
    <m/>
    <m/>
    <x v="7"/>
    <x v="3"/>
    <s v="Brazil"/>
    <x v="29"/>
    <n v="0"/>
  </r>
  <r>
    <s v="BASE"/>
    <s v="BaseLine"/>
    <m/>
    <m/>
    <m/>
    <m/>
    <x v="8"/>
    <x v="0"/>
    <s v="Brazil"/>
    <x v="29"/>
    <n v="635.65175567008896"/>
  </r>
  <r>
    <s v="BASE"/>
    <s v="BaseLine"/>
    <m/>
    <m/>
    <m/>
    <m/>
    <x v="8"/>
    <x v="1"/>
    <s v="Brazil"/>
    <x v="29"/>
    <n v="0"/>
  </r>
  <r>
    <s v="BASE"/>
    <s v="BaseLine"/>
    <m/>
    <m/>
    <m/>
    <m/>
    <x v="8"/>
    <x v="2"/>
    <s v="Brazil"/>
    <x v="29"/>
    <n v="0"/>
  </r>
  <r>
    <s v="BASE"/>
    <s v="BaseLine"/>
    <m/>
    <m/>
    <m/>
    <m/>
    <x v="8"/>
    <x v="3"/>
    <s v="Brazil"/>
    <x v="29"/>
    <n v="0"/>
  </r>
  <r>
    <s v="INCREMENTAL"/>
    <s v="Media"/>
    <m/>
    <m/>
    <m/>
    <m/>
    <x v="9"/>
    <x v="0"/>
    <s v="Brazil"/>
    <x v="29"/>
    <n v="0"/>
  </r>
  <r>
    <s v="INCREMENTAL"/>
    <s v="Media"/>
    <m/>
    <m/>
    <m/>
    <m/>
    <x v="9"/>
    <x v="1"/>
    <s v="Brazil"/>
    <x v="29"/>
    <n v="0"/>
  </r>
  <r>
    <s v="INCREMENTAL"/>
    <s v="Media"/>
    <m/>
    <m/>
    <m/>
    <m/>
    <x v="9"/>
    <x v="2"/>
    <s v="Brazil"/>
    <x v="29"/>
    <n v="0"/>
  </r>
  <r>
    <s v="INCREMENTAL"/>
    <s v="Media"/>
    <m/>
    <m/>
    <m/>
    <m/>
    <x v="9"/>
    <x v="3"/>
    <s v="Brazil"/>
    <x v="29"/>
    <n v="0"/>
  </r>
  <r>
    <s v="BASE"/>
    <s v="Price"/>
    <m/>
    <m/>
    <m/>
    <m/>
    <x v="10"/>
    <x v="0"/>
    <s v="Brazil"/>
    <x v="29"/>
    <n v="-1172.6162351407399"/>
  </r>
  <r>
    <s v="BASE"/>
    <s v="Price"/>
    <m/>
    <m/>
    <m/>
    <m/>
    <x v="10"/>
    <x v="1"/>
    <s v="Brazil"/>
    <x v="29"/>
    <n v="0"/>
  </r>
  <r>
    <s v="BASE"/>
    <s v="Price"/>
    <m/>
    <m/>
    <m/>
    <m/>
    <x v="10"/>
    <x v="2"/>
    <s v="Brazil"/>
    <x v="29"/>
    <n v="0"/>
  </r>
  <r>
    <s v="BASE"/>
    <s v="Price"/>
    <m/>
    <m/>
    <m/>
    <m/>
    <x v="10"/>
    <x v="3"/>
    <s v="Brazil"/>
    <x v="29"/>
    <n v="0"/>
  </r>
  <r>
    <s v="BASE"/>
    <s v="Price"/>
    <m/>
    <m/>
    <m/>
    <m/>
    <x v="11"/>
    <x v="0"/>
    <s v="Brazil"/>
    <x v="29"/>
    <n v="0"/>
  </r>
  <r>
    <s v="BASE"/>
    <s v="Price"/>
    <m/>
    <m/>
    <m/>
    <m/>
    <x v="11"/>
    <x v="1"/>
    <s v="Brazil"/>
    <x v="29"/>
    <n v="0"/>
  </r>
  <r>
    <s v="BASE"/>
    <s v="Price"/>
    <m/>
    <m/>
    <m/>
    <m/>
    <x v="11"/>
    <x v="2"/>
    <s v="Brazil"/>
    <x v="29"/>
    <n v="0"/>
  </r>
  <r>
    <s v="BASE"/>
    <s v="Price"/>
    <m/>
    <m/>
    <m/>
    <m/>
    <x v="11"/>
    <x v="3"/>
    <s v="Brazil"/>
    <x v="29"/>
    <n v="0"/>
  </r>
  <r>
    <s v="BASE"/>
    <s v="BaseLine"/>
    <m/>
    <m/>
    <m/>
    <m/>
    <x v="12"/>
    <x v="0"/>
    <s v="Brazil"/>
    <x v="29"/>
    <n v="400.47570664808302"/>
  </r>
  <r>
    <s v="BASE"/>
    <s v="BaseLine"/>
    <m/>
    <m/>
    <m/>
    <m/>
    <x v="12"/>
    <x v="1"/>
    <s v="Brazil"/>
    <x v="29"/>
    <n v="721.96071388479595"/>
  </r>
  <r>
    <s v="BASE"/>
    <s v="BaseLine"/>
    <m/>
    <m/>
    <m/>
    <m/>
    <x v="12"/>
    <x v="2"/>
    <s v="Brazil"/>
    <x v="29"/>
    <n v="885.087105418958"/>
  </r>
  <r>
    <s v="BASE"/>
    <s v="BaseLine"/>
    <m/>
    <m/>
    <m/>
    <m/>
    <x v="12"/>
    <x v="3"/>
    <s v="Brazil"/>
    <x v="29"/>
    <n v="23.442499489017202"/>
  </r>
  <r>
    <s v="INCREMENTAL"/>
    <s v="Media"/>
    <m/>
    <m/>
    <m/>
    <m/>
    <x v="13"/>
    <x v="0"/>
    <s v="Brazil"/>
    <x v="29"/>
    <n v="91.904417616661206"/>
  </r>
  <r>
    <s v="INCREMENTAL"/>
    <s v="Media"/>
    <m/>
    <m/>
    <m/>
    <m/>
    <x v="13"/>
    <x v="1"/>
    <s v="Brazil"/>
    <x v="29"/>
    <n v="113.851174749945"/>
  </r>
  <r>
    <s v="INCREMENTAL"/>
    <s v="Media"/>
    <m/>
    <m/>
    <m/>
    <m/>
    <x v="13"/>
    <x v="2"/>
    <s v="Brazil"/>
    <x v="29"/>
    <n v="101.19516451485001"/>
  </r>
  <r>
    <s v="INCREMENTAL"/>
    <s v="Media"/>
    <m/>
    <m/>
    <m/>
    <m/>
    <x v="13"/>
    <x v="3"/>
    <s v="Brazil"/>
    <x v="29"/>
    <n v="0"/>
  </r>
  <r>
    <s v="INCREMENTAL"/>
    <s v="Media"/>
    <m/>
    <m/>
    <m/>
    <m/>
    <x v="14"/>
    <x v="0"/>
    <s v="Brazil"/>
    <x v="29"/>
    <n v="0"/>
  </r>
  <r>
    <s v="INCREMENTAL"/>
    <s v="Media"/>
    <m/>
    <m/>
    <m/>
    <m/>
    <x v="14"/>
    <x v="1"/>
    <s v="Brazil"/>
    <x v="29"/>
    <n v="0"/>
  </r>
  <r>
    <s v="INCREMENTAL"/>
    <s v="Media"/>
    <m/>
    <m/>
    <m/>
    <m/>
    <x v="14"/>
    <x v="2"/>
    <s v="Brazil"/>
    <x v="29"/>
    <n v="0"/>
  </r>
  <r>
    <s v="INCREMENTAL"/>
    <s v="Media"/>
    <m/>
    <m/>
    <m/>
    <m/>
    <x v="14"/>
    <x v="3"/>
    <s v="Brazil"/>
    <x v="29"/>
    <n v="0"/>
  </r>
  <r>
    <s v="INCREMENTAL"/>
    <s v="Media"/>
    <m/>
    <m/>
    <m/>
    <m/>
    <x v="15"/>
    <x v="0"/>
    <s v="Brazil"/>
    <x v="29"/>
    <n v="7.8799048225110804"/>
  </r>
  <r>
    <s v="INCREMENTAL"/>
    <s v="Media"/>
    <m/>
    <m/>
    <m/>
    <m/>
    <x v="15"/>
    <x v="1"/>
    <s v="Brazil"/>
    <x v="29"/>
    <n v="7.2920927593330198"/>
  </r>
  <r>
    <s v="INCREMENTAL"/>
    <s v="Media"/>
    <m/>
    <m/>
    <m/>
    <m/>
    <x v="15"/>
    <x v="2"/>
    <s v="Brazil"/>
    <x v="29"/>
    <n v="4.9745429538684496"/>
  </r>
  <r>
    <s v="INCREMENTAL"/>
    <s v="Media"/>
    <m/>
    <m/>
    <m/>
    <m/>
    <x v="15"/>
    <x v="3"/>
    <s v="Brazil"/>
    <x v="29"/>
    <n v="0"/>
  </r>
  <r>
    <s v="INCREMENTAL"/>
    <s v="Media"/>
    <m/>
    <m/>
    <m/>
    <m/>
    <x v="16"/>
    <x v="0"/>
    <s v="Brazil"/>
    <x v="29"/>
    <n v="0"/>
  </r>
  <r>
    <s v="INCREMENTAL"/>
    <s v="Media"/>
    <m/>
    <m/>
    <m/>
    <m/>
    <x v="16"/>
    <x v="1"/>
    <s v="Brazil"/>
    <x v="29"/>
    <n v="0"/>
  </r>
  <r>
    <s v="INCREMENTAL"/>
    <s v="Media"/>
    <m/>
    <m/>
    <m/>
    <m/>
    <x v="16"/>
    <x v="2"/>
    <s v="Brazil"/>
    <x v="29"/>
    <n v="0"/>
  </r>
  <r>
    <s v="INCREMENTAL"/>
    <s v="Media"/>
    <m/>
    <m/>
    <m/>
    <m/>
    <x v="16"/>
    <x v="3"/>
    <s v="Brazil"/>
    <x v="29"/>
    <n v="0"/>
  </r>
  <r>
    <s v="INCREMENTAL"/>
    <s v="Media"/>
    <m/>
    <m/>
    <m/>
    <m/>
    <x v="17"/>
    <x v="0"/>
    <s v="Brazil"/>
    <x v="29"/>
    <n v="411.59241919557502"/>
  </r>
  <r>
    <s v="INCREMENTAL"/>
    <s v="Media"/>
    <m/>
    <m/>
    <m/>
    <m/>
    <x v="17"/>
    <x v="1"/>
    <s v="Brazil"/>
    <x v="29"/>
    <n v="252.37219867397201"/>
  </r>
  <r>
    <s v="INCREMENTAL"/>
    <s v="Media"/>
    <m/>
    <m/>
    <m/>
    <m/>
    <x v="17"/>
    <x v="2"/>
    <s v="Brazil"/>
    <x v="29"/>
    <n v="253.29474777195699"/>
  </r>
  <r>
    <s v="INCREMENTAL"/>
    <s v="Media"/>
    <m/>
    <m/>
    <m/>
    <m/>
    <x v="17"/>
    <x v="3"/>
    <s v="Brazil"/>
    <x v="29"/>
    <n v="0"/>
  </r>
  <r>
    <s v="INCREMENTAL"/>
    <s v="Media"/>
    <m/>
    <m/>
    <m/>
    <m/>
    <x v="18"/>
    <x v="0"/>
    <s v="Brazil"/>
    <x v="29"/>
    <n v="0"/>
  </r>
  <r>
    <s v="INCREMENTAL"/>
    <s v="Media"/>
    <m/>
    <m/>
    <m/>
    <m/>
    <x v="18"/>
    <x v="1"/>
    <s v="Brazil"/>
    <x v="29"/>
    <n v="0"/>
  </r>
  <r>
    <s v="INCREMENTAL"/>
    <s v="Media"/>
    <m/>
    <m/>
    <m/>
    <m/>
    <x v="18"/>
    <x v="2"/>
    <s v="Brazil"/>
    <x v="29"/>
    <n v="0"/>
  </r>
  <r>
    <s v="INCREMENTAL"/>
    <s v="Media"/>
    <m/>
    <m/>
    <m/>
    <m/>
    <x v="18"/>
    <x v="3"/>
    <s v="Brazil"/>
    <x v="29"/>
    <n v="0"/>
  </r>
  <r>
    <s v="INCREMENTAL"/>
    <s v="Media"/>
    <m/>
    <m/>
    <m/>
    <m/>
    <x v="19"/>
    <x v="0"/>
    <s v="Brazil"/>
    <x v="29"/>
    <n v="20.8828712117222"/>
  </r>
  <r>
    <s v="INCREMENTAL"/>
    <s v="Media"/>
    <m/>
    <m/>
    <m/>
    <m/>
    <x v="19"/>
    <x v="1"/>
    <s v="Brazil"/>
    <x v="29"/>
    <n v="23.7464120972983"/>
  </r>
  <r>
    <s v="INCREMENTAL"/>
    <s v="Media"/>
    <m/>
    <m/>
    <m/>
    <m/>
    <x v="19"/>
    <x v="2"/>
    <s v="Brazil"/>
    <x v="29"/>
    <n v="22.392451353544502"/>
  </r>
  <r>
    <s v="INCREMENTAL"/>
    <s v="Media"/>
    <m/>
    <m/>
    <m/>
    <m/>
    <x v="19"/>
    <x v="3"/>
    <s v="Brazil"/>
    <x v="29"/>
    <n v="0"/>
  </r>
  <r>
    <s v="INCREMENTAL"/>
    <s v="Media"/>
    <m/>
    <m/>
    <m/>
    <m/>
    <x v="20"/>
    <x v="0"/>
    <s v="Brazil"/>
    <x v="29"/>
    <n v="0"/>
  </r>
  <r>
    <s v="INCREMENTAL"/>
    <s v="Media"/>
    <m/>
    <m/>
    <m/>
    <m/>
    <x v="20"/>
    <x v="1"/>
    <s v="Brazil"/>
    <x v="29"/>
    <n v="0"/>
  </r>
  <r>
    <s v="INCREMENTAL"/>
    <s v="Media"/>
    <m/>
    <m/>
    <m/>
    <m/>
    <x v="20"/>
    <x v="2"/>
    <s v="Brazil"/>
    <x v="29"/>
    <n v="0"/>
  </r>
  <r>
    <s v="INCREMENTAL"/>
    <s v="Media"/>
    <m/>
    <m/>
    <m/>
    <m/>
    <x v="20"/>
    <x v="3"/>
    <s v="Brazil"/>
    <x v="29"/>
    <n v="0"/>
  </r>
  <r>
    <s v="INCREMENTAL"/>
    <s v="Media"/>
    <m/>
    <m/>
    <m/>
    <m/>
    <x v="21"/>
    <x v="0"/>
    <s v="Brazil"/>
    <x v="29"/>
    <n v="28.819286038698198"/>
  </r>
  <r>
    <s v="INCREMENTAL"/>
    <s v="Media"/>
    <m/>
    <m/>
    <m/>
    <m/>
    <x v="21"/>
    <x v="1"/>
    <s v="Brazil"/>
    <x v="29"/>
    <n v="28.146481406173901"/>
  </r>
  <r>
    <s v="INCREMENTAL"/>
    <s v="Media"/>
    <m/>
    <m/>
    <m/>
    <m/>
    <x v="21"/>
    <x v="2"/>
    <s v="Brazil"/>
    <x v="29"/>
    <n v="26.700084137887099"/>
  </r>
  <r>
    <s v="INCREMENTAL"/>
    <s v="Media"/>
    <m/>
    <m/>
    <m/>
    <m/>
    <x v="21"/>
    <x v="3"/>
    <s v="Brazil"/>
    <x v="29"/>
    <n v="0"/>
  </r>
  <r>
    <s v="INCREMENTAL"/>
    <s v="Media"/>
    <m/>
    <m/>
    <m/>
    <m/>
    <x v="22"/>
    <x v="0"/>
    <s v="Brazil"/>
    <x v="29"/>
    <n v="0"/>
  </r>
  <r>
    <s v="INCREMENTAL"/>
    <s v="Media"/>
    <m/>
    <m/>
    <m/>
    <m/>
    <x v="22"/>
    <x v="1"/>
    <s v="Brazil"/>
    <x v="29"/>
    <n v="0"/>
  </r>
  <r>
    <s v="INCREMENTAL"/>
    <s v="Media"/>
    <m/>
    <m/>
    <m/>
    <m/>
    <x v="22"/>
    <x v="2"/>
    <s v="Brazil"/>
    <x v="29"/>
    <n v="0"/>
  </r>
  <r>
    <s v="INCREMENTAL"/>
    <s v="Media"/>
    <m/>
    <m/>
    <m/>
    <m/>
    <x v="22"/>
    <x v="3"/>
    <s v="Brazil"/>
    <x v="29"/>
    <n v="0"/>
  </r>
  <r>
    <s v="INCREMENTAL"/>
    <s v="Media"/>
    <m/>
    <m/>
    <m/>
    <m/>
    <x v="23"/>
    <x v="0"/>
    <s v="Brazil"/>
    <x v="29"/>
    <n v="0"/>
  </r>
  <r>
    <s v="INCREMENTAL"/>
    <s v="Media"/>
    <m/>
    <m/>
    <m/>
    <m/>
    <x v="23"/>
    <x v="1"/>
    <s v="Brazil"/>
    <x v="29"/>
    <n v="0"/>
  </r>
  <r>
    <s v="INCREMENTAL"/>
    <s v="Media"/>
    <m/>
    <m/>
    <m/>
    <m/>
    <x v="23"/>
    <x v="2"/>
    <s v="Brazil"/>
    <x v="29"/>
    <n v="0"/>
  </r>
  <r>
    <s v="INCREMENTAL"/>
    <s v="Media"/>
    <m/>
    <m/>
    <m/>
    <m/>
    <x v="23"/>
    <x v="3"/>
    <s v="Brazil"/>
    <x v="29"/>
    <n v="0"/>
  </r>
  <r>
    <s v="INCREMENTAL"/>
    <s v="Media"/>
    <m/>
    <m/>
    <m/>
    <m/>
    <x v="24"/>
    <x v="0"/>
    <s v="Brazil"/>
    <x v="29"/>
    <n v="0"/>
  </r>
  <r>
    <s v="INCREMENTAL"/>
    <s v="Media"/>
    <m/>
    <m/>
    <m/>
    <m/>
    <x v="24"/>
    <x v="1"/>
    <s v="Brazil"/>
    <x v="29"/>
    <n v="0"/>
  </r>
  <r>
    <s v="INCREMENTAL"/>
    <s v="Media"/>
    <m/>
    <m/>
    <m/>
    <m/>
    <x v="24"/>
    <x v="2"/>
    <s v="Brazil"/>
    <x v="29"/>
    <n v="0"/>
  </r>
  <r>
    <s v="INCREMENTAL"/>
    <s v="Media"/>
    <m/>
    <m/>
    <m/>
    <m/>
    <x v="24"/>
    <x v="3"/>
    <s v="Brazil"/>
    <x v="29"/>
    <n v="0"/>
  </r>
  <r>
    <s v="BASE"/>
    <s v="BaseLine"/>
    <m/>
    <m/>
    <m/>
    <m/>
    <x v="25"/>
    <x v="0"/>
    <s v="Brazil"/>
    <x v="29"/>
    <n v="0"/>
  </r>
  <r>
    <s v="BASE"/>
    <s v="BaseLine"/>
    <m/>
    <m/>
    <m/>
    <m/>
    <x v="25"/>
    <x v="1"/>
    <s v="Brazil"/>
    <x v="29"/>
    <n v="291.045584207422"/>
  </r>
  <r>
    <s v="BASE"/>
    <s v="BaseLine"/>
    <m/>
    <m/>
    <m/>
    <m/>
    <x v="25"/>
    <x v="2"/>
    <s v="Brazil"/>
    <x v="29"/>
    <n v="0"/>
  </r>
  <r>
    <s v="BASE"/>
    <s v="BaseLine"/>
    <m/>
    <m/>
    <m/>
    <m/>
    <x v="25"/>
    <x v="3"/>
    <s v="Brazil"/>
    <x v="29"/>
    <n v="0"/>
  </r>
  <r>
    <s v="BASE"/>
    <s v="BaseLine"/>
    <m/>
    <m/>
    <m/>
    <m/>
    <x v="26"/>
    <x v="0"/>
    <s v="Brazil"/>
    <x v="29"/>
    <n v="0"/>
  </r>
  <r>
    <s v="BASE"/>
    <s v="BaseLine"/>
    <m/>
    <m/>
    <m/>
    <m/>
    <x v="26"/>
    <x v="1"/>
    <s v="Brazil"/>
    <x v="29"/>
    <n v="0"/>
  </r>
  <r>
    <s v="BASE"/>
    <s v="BaseLine"/>
    <m/>
    <m/>
    <m/>
    <m/>
    <x v="26"/>
    <x v="2"/>
    <s v="Brazil"/>
    <x v="29"/>
    <n v="0"/>
  </r>
  <r>
    <s v="BASE"/>
    <s v="BaseLine"/>
    <m/>
    <m/>
    <m/>
    <m/>
    <x v="26"/>
    <x v="3"/>
    <s v="Brazil"/>
    <x v="29"/>
    <n v="0"/>
  </r>
  <r>
    <s v="INCREMENTAL"/>
    <s v="Media"/>
    <m/>
    <m/>
    <m/>
    <m/>
    <x v="27"/>
    <x v="0"/>
    <s v="Brazil"/>
    <x v="29"/>
    <n v="0"/>
  </r>
  <r>
    <s v="INCREMENTAL"/>
    <s v="Media"/>
    <m/>
    <m/>
    <m/>
    <m/>
    <x v="27"/>
    <x v="1"/>
    <s v="Brazil"/>
    <x v="29"/>
    <n v="0"/>
  </r>
  <r>
    <s v="INCREMENTAL"/>
    <s v="Media"/>
    <m/>
    <m/>
    <m/>
    <m/>
    <x v="27"/>
    <x v="2"/>
    <s v="Brazil"/>
    <x v="29"/>
    <n v="0"/>
  </r>
  <r>
    <s v="INCREMENTAL"/>
    <s v="Media"/>
    <m/>
    <m/>
    <m/>
    <m/>
    <x v="27"/>
    <x v="3"/>
    <s v="Brazil"/>
    <x v="29"/>
    <n v="0"/>
  </r>
  <r>
    <s v="INCREMENTAL"/>
    <s v="Media"/>
    <m/>
    <m/>
    <m/>
    <m/>
    <x v="28"/>
    <x v="0"/>
    <s v="Brazil"/>
    <x v="29"/>
    <n v="0"/>
  </r>
  <r>
    <s v="INCREMENTAL"/>
    <s v="Media"/>
    <m/>
    <m/>
    <m/>
    <m/>
    <x v="28"/>
    <x v="1"/>
    <s v="Brazil"/>
    <x v="29"/>
    <n v="0"/>
  </r>
  <r>
    <s v="INCREMENTAL"/>
    <s v="Media"/>
    <m/>
    <m/>
    <m/>
    <m/>
    <x v="28"/>
    <x v="2"/>
    <s v="Brazil"/>
    <x v="29"/>
    <n v="0"/>
  </r>
  <r>
    <s v="INCREMENTAL"/>
    <s v="Media"/>
    <m/>
    <m/>
    <m/>
    <m/>
    <x v="28"/>
    <x v="3"/>
    <s v="Brazil"/>
    <x v="29"/>
    <n v="0"/>
  </r>
  <r>
    <s v="BASE"/>
    <s v="BaseLine"/>
    <m/>
    <m/>
    <m/>
    <m/>
    <x v="29"/>
    <x v="0"/>
    <s v="Brazil"/>
    <x v="29"/>
    <n v="0"/>
  </r>
  <r>
    <s v="BASE"/>
    <s v="BaseLine"/>
    <m/>
    <m/>
    <m/>
    <m/>
    <x v="29"/>
    <x v="1"/>
    <s v="Brazil"/>
    <x v="29"/>
    <n v="439.37317959294398"/>
  </r>
  <r>
    <s v="BASE"/>
    <s v="BaseLine"/>
    <m/>
    <m/>
    <m/>
    <m/>
    <x v="29"/>
    <x v="2"/>
    <s v="Brazil"/>
    <x v="29"/>
    <n v="0"/>
  </r>
  <r>
    <s v="BASE"/>
    <s v="BaseLine"/>
    <m/>
    <m/>
    <m/>
    <m/>
    <x v="29"/>
    <x v="3"/>
    <s v="Brazil"/>
    <x v="29"/>
    <n v="0"/>
  </r>
  <r>
    <s v="BASE"/>
    <s v="BaseLine"/>
    <m/>
    <m/>
    <m/>
    <m/>
    <x v="30"/>
    <x v="0"/>
    <s v="Brazil"/>
    <x v="29"/>
    <n v="0"/>
  </r>
  <r>
    <s v="BASE"/>
    <s v="BaseLine"/>
    <m/>
    <m/>
    <m/>
    <m/>
    <x v="30"/>
    <x v="1"/>
    <s v="Brazil"/>
    <x v="29"/>
    <n v="951.46973507004498"/>
  </r>
  <r>
    <s v="BASE"/>
    <s v="BaseLine"/>
    <m/>
    <m/>
    <m/>
    <m/>
    <x v="30"/>
    <x v="2"/>
    <s v="Brazil"/>
    <x v="29"/>
    <n v="0"/>
  </r>
  <r>
    <s v="BASE"/>
    <s v="BaseLine"/>
    <m/>
    <m/>
    <m/>
    <m/>
    <x v="30"/>
    <x v="3"/>
    <s v="Brazil"/>
    <x v="29"/>
    <n v="0"/>
  </r>
  <r>
    <s v="INCREMENTAL"/>
    <s v="Media"/>
    <m/>
    <m/>
    <m/>
    <m/>
    <x v="31"/>
    <x v="0"/>
    <s v="Brazil"/>
    <x v="29"/>
    <n v="0"/>
  </r>
  <r>
    <s v="INCREMENTAL"/>
    <s v="Media"/>
    <m/>
    <m/>
    <m/>
    <m/>
    <x v="31"/>
    <x v="1"/>
    <s v="Brazil"/>
    <x v="29"/>
    <n v="0"/>
  </r>
  <r>
    <s v="INCREMENTAL"/>
    <s v="Media"/>
    <m/>
    <m/>
    <m/>
    <m/>
    <x v="31"/>
    <x v="2"/>
    <s v="Brazil"/>
    <x v="29"/>
    <n v="0"/>
  </r>
  <r>
    <s v="INCREMENTAL"/>
    <s v="Media"/>
    <m/>
    <m/>
    <m/>
    <m/>
    <x v="31"/>
    <x v="3"/>
    <s v="Brazil"/>
    <x v="29"/>
    <n v="0"/>
  </r>
  <r>
    <m/>
    <m/>
    <m/>
    <m/>
    <m/>
    <m/>
    <x v="32"/>
    <x v="0"/>
    <s v="Brazil"/>
    <x v="29"/>
    <n v="1288.8368238743701"/>
  </r>
  <r>
    <m/>
    <m/>
    <m/>
    <m/>
    <m/>
    <m/>
    <x v="32"/>
    <x v="1"/>
    <s v="Brazil"/>
    <x v="29"/>
    <n v="943.82215052234096"/>
  </r>
  <r>
    <m/>
    <m/>
    <m/>
    <m/>
    <m/>
    <m/>
    <x v="32"/>
    <x v="2"/>
    <s v="Brazil"/>
    <x v="29"/>
    <n v="1761.1350863528301"/>
  </r>
  <r>
    <m/>
    <m/>
    <m/>
    <m/>
    <m/>
    <m/>
    <x v="32"/>
    <x v="3"/>
    <s v="Brazil"/>
    <x v="29"/>
    <n v="932.29799996955103"/>
  </r>
  <r>
    <s v="BASE"/>
    <s v="BaseLine"/>
    <m/>
    <m/>
    <m/>
    <m/>
    <x v="33"/>
    <x v="0"/>
    <s v="Brazil"/>
    <x v="29"/>
    <n v="-265.79408657680199"/>
  </r>
  <r>
    <s v="BASE"/>
    <s v="BaseLine"/>
    <m/>
    <m/>
    <m/>
    <m/>
    <x v="33"/>
    <x v="1"/>
    <s v="Brazil"/>
    <x v="29"/>
    <n v="-723.52561193002805"/>
  </r>
  <r>
    <s v="BASE"/>
    <s v="BaseLine"/>
    <m/>
    <m/>
    <m/>
    <m/>
    <x v="33"/>
    <x v="2"/>
    <s v="Brazil"/>
    <x v="29"/>
    <n v="-361.21417225052397"/>
  </r>
  <r>
    <s v="BASE"/>
    <s v="BaseLine"/>
    <m/>
    <m/>
    <m/>
    <m/>
    <x v="33"/>
    <x v="3"/>
    <s v="Brazil"/>
    <x v="29"/>
    <n v="-225.610039817271"/>
  </r>
  <r>
    <s v="BASE"/>
    <s v="BaseLine"/>
    <m/>
    <m/>
    <m/>
    <m/>
    <x v="34"/>
    <x v="0"/>
    <s v="Brazil"/>
    <x v="29"/>
    <n v="0"/>
  </r>
  <r>
    <s v="BASE"/>
    <s v="BaseLine"/>
    <m/>
    <m/>
    <m/>
    <m/>
    <x v="34"/>
    <x v="1"/>
    <s v="Brazil"/>
    <x v="29"/>
    <n v="0"/>
  </r>
  <r>
    <s v="BASE"/>
    <s v="BaseLine"/>
    <m/>
    <m/>
    <m/>
    <m/>
    <x v="34"/>
    <x v="2"/>
    <s v="Brazil"/>
    <x v="29"/>
    <n v="0"/>
  </r>
  <r>
    <s v="BASE"/>
    <s v="BaseLine"/>
    <m/>
    <m/>
    <m/>
    <m/>
    <x v="34"/>
    <x v="3"/>
    <s v="Brazil"/>
    <x v="29"/>
    <n v="0"/>
  </r>
  <r>
    <s v="BASE"/>
    <s v="BaseLine"/>
    <s v="NY"/>
    <m/>
    <m/>
    <m/>
    <x v="35"/>
    <x v="0"/>
    <s v="Brazil"/>
    <x v="29"/>
    <n v="0"/>
  </r>
  <r>
    <s v="BASE"/>
    <s v="BaseLine"/>
    <s v="NY"/>
    <m/>
    <m/>
    <m/>
    <x v="35"/>
    <x v="1"/>
    <s v="Brazil"/>
    <x v="29"/>
    <n v="0"/>
  </r>
  <r>
    <s v="BASE"/>
    <s v="BaseLine"/>
    <s v="NY"/>
    <m/>
    <m/>
    <m/>
    <x v="35"/>
    <x v="2"/>
    <s v="Brazil"/>
    <x v="29"/>
    <n v="0"/>
  </r>
  <r>
    <s v="BASE"/>
    <s v="BaseLine"/>
    <s v="NY"/>
    <m/>
    <m/>
    <m/>
    <x v="35"/>
    <x v="3"/>
    <s v="Brazil"/>
    <x v="29"/>
    <n v="0"/>
  </r>
  <r>
    <s v="BASE"/>
    <s v="BaseLine"/>
    <s v="PL_Dummy"/>
    <m/>
    <m/>
    <m/>
    <x v="36"/>
    <x v="0"/>
    <s v="Brazil"/>
    <x v="29"/>
    <n v="0"/>
  </r>
  <r>
    <s v="BASE"/>
    <s v="BaseLine"/>
    <s v="PL_Dummy"/>
    <m/>
    <m/>
    <m/>
    <x v="36"/>
    <x v="1"/>
    <s v="Brazil"/>
    <x v="29"/>
    <n v="0"/>
  </r>
  <r>
    <s v="BASE"/>
    <s v="BaseLine"/>
    <s v="PL_Dummy"/>
    <m/>
    <m/>
    <m/>
    <x v="36"/>
    <x v="2"/>
    <s v="Brazil"/>
    <x v="29"/>
    <n v="0"/>
  </r>
  <r>
    <s v="BASE"/>
    <s v="BaseLine"/>
    <s v="PL_Dummy"/>
    <m/>
    <m/>
    <m/>
    <x v="36"/>
    <x v="3"/>
    <s v="Brazil"/>
    <x v="29"/>
    <n v="0"/>
  </r>
  <r>
    <s v="BASE"/>
    <s v="BaseLine"/>
    <s v="PL_Dummy"/>
    <m/>
    <m/>
    <m/>
    <x v="37"/>
    <x v="0"/>
    <s v="Brazil"/>
    <x v="29"/>
    <n v="0"/>
  </r>
  <r>
    <s v="BASE"/>
    <s v="BaseLine"/>
    <s v="PL_Dummy"/>
    <m/>
    <m/>
    <m/>
    <x v="37"/>
    <x v="1"/>
    <s v="Brazil"/>
    <x v="29"/>
    <n v="0"/>
  </r>
  <r>
    <s v="BASE"/>
    <s v="BaseLine"/>
    <s v="PL_Dummy"/>
    <m/>
    <m/>
    <m/>
    <x v="37"/>
    <x v="2"/>
    <s v="Brazil"/>
    <x v="29"/>
    <n v="0"/>
  </r>
  <r>
    <s v="BASE"/>
    <s v="BaseLine"/>
    <s v="PL_Dummy"/>
    <m/>
    <m/>
    <m/>
    <x v="37"/>
    <x v="3"/>
    <s v="Brazil"/>
    <x v="29"/>
    <n v="0"/>
  </r>
  <r>
    <s v="BASE"/>
    <s v="BaseLine"/>
    <m/>
    <m/>
    <m/>
    <m/>
    <x v="38"/>
    <x v="0"/>
    <s v="Brazil"/>
    <x v="29"/>
    <n v="0"/>
  </r>
  <r>
    <s v="BASE"/>
    <s v="BaseLine"/>
    <m/>
    <m/>
    <m/>
    <m/>
    <x v="38"/>
    <x v="1"/>
    <s v="Brazil"/>
    <x v="29"/>
    <n v="0"/>
  </r>
  <r>
    <s v="BASE"/>
    <s v="BaseLine"/>
    <m/>
    <m/>
    <m/>
    <m/>
    <x v="38"/>
    <x v="2"/>
    <s v="Brazil"/>
    <x v="29"/>
    <n v="0"/>
  </r>
  <r>
    <s v="BASE"/>
    <s v="BaseLine"/>
    <m/>
    <m/>
    <m/>
    <m/>
    <x v="38"/>
    <x v="3"/>
    <s v="Brazil"/>
    <x v="29"/>
    <n v="0"/>
  </r>
  <r>
    <s v="BASE"/>
    <s v="BaseLine"/>
    <m/>
    <m/>
    <m/>
    <m/>
    <x v="39"/>
    <x v="0"/>
    <s v="Brazil"/>
    <x v="29"/>
    <n v="0"/>
  </r>
  <r>
    <s v="BASE"/>
    <s v="BaseLine"/>
    <m/>
    <m/>
    <m/>
    <m/>
    <x v="39"/>
    <x v="1"/>
    <s v="Brazil"/>
    <x v="29"/>
    <n v="0"/>
  </r>
  <r>
    <s v="BASE"/>
    <s v="BaseLine"/>
    <m/>
    <m/>
    <m/>
    <m/>
    <x v="39"/>
    <x v="2"/>
    <s v="Brazil"/>
    <x v="29"/>
    <n v="0"/>
  </r>
  <r>
    <s v="BASE"/>
    <s v="BaseLine"/>
    <m/>
    <m/>
    <m/>
    <m/>
    <x v="39"/>
    <x v="3"/>
    <s v="Brazil"/>
    <x v="29"/>
    <n v="0"/>
  </r>
  <r>
    <s v="BASE"/>
    <s v="BaseLine"/>
    <s v="PL_Dummy"/>
    <m/>
    <m/>
    <m/>
    <x v="40"/>
    <x v="0"/>
    <s v="Brazil"/>
    <x v="29"/>
    <n v="0"/>
  </r>
  <r>
    <s v="BASE"/>
    <s v="BaseLine"/>
    <s v="PL_Dummy"/>
    <m/>
    <m/>
    <m/>
    <x v="40"/>
    <x v="1"/>
    <s v="Brazil"/>
    <x v="29"/>
    <n v="0"/>
  </r>
  <r>
    <s v="BASE"/>
    <s v="BaseLine"/>
    <s v="PL_Dummy"/>
    <m/>
    <m/>
    <m/>
    <x v="40"/>
    <x v="2"/>
    <s v="Brazil"/>
    <x v="29"/>
    <n v="0"/>
  </r>
  <r>
    <s v="BASE"/>
    <s v="BaseLine"/>
    <s v="PL_Dummy"/>
    <m/>
    <m/>
    <m/>
    <x v="40"/>
    <x v="3"/>
    <s v="Brazil"/>
    <x v="29"/>
    <n v="0"/>
  </r>
  <r>
    <s v="BASE"/>
    <s v="BaseLine"/>
    <m/>
    <m/>
    <m/>
    <m/>
    <x v="41"/>
    <x v="0"/>
    <s v="Brazil"/>
    <x v="29"/>
    <n v="0"/>
  </r>
  <r>
    <s v="BASE"/>
    <s v="BaseLine"/>
    <m/>
    <m/>
    <m/>
    <m/>
    <x v="41"/>
    <x v="1"/>
    <s v="Brazil"/>
    <x v="29"/>
    <n v="0"/>
  </r>
  <r>
    <s v="BASE"/>
    <s v="BaseLine"/>
    <m/>
    <m/>
    <m/>
    <m/>
    <x v="41"/>
    <x v="2"/>
    <s v="Brazil"/>
    <x v="29"/>
    <n v="3565.3309741217199"/>
  </r>
  <r>
    <s v="BASE"/>
    <s v="BaseLine"/>
    <m/>
    <m/>
    <m/>
    <m/>
    <x v="41"/>
    <x v="3"/>
    <s v="Brazil"/>
    <x v="29"/>
    <n v="0"/>
  </r>
  <r>
    <s v="BASE"/>
    <s v="BaseLine"/>
    <m/>
    <m/>
    <m/>
    <m/>
    <x v="42"/>
    <x v="0"/>
    <s v="Brazil"/>
    <x v="29"/>
    <n v="0"/>
  </r>
  <r>
    <s v="BASE"/>
    <s v="BaseLine"/>
    <m/>
    <m/>
    <m/>
    <m/>
    <x v="42"/>
    <x v="1"/>
    <s v="Brazil"/>
    <x v="29"/>
    <n v="0"/>
  </r>
  <r>
    <s v="BASE"/>
    <s v="BaseLine"/>
    <m/>
    <m/>
    <m/>
    <m/>
    <x v="42"/>
    <x v="2"/>
    <s v="Brazil"/>
    <x v="29"/>
    <n v="2196.10631602074"/>
  </r>
  <r>
    <s v="BASE"/>
    <s v="BaseLine"/>
    <m/>
    <m/>
    <m/>
    <m/>
    <x v="42"/>
    <x v="3"/>
    <s v="Brazil"/>
    <x v="29"/>
    <n v="0"/>
  </r>
  <r>
    <s v="BASE"/>
    <s v="BaseLine"/>
    <m/>
    <m/>
    <m/>
    <m/>
    <x v="43"/>
    <x v="0"/>
    <s v="Brazil"/>
    <x v="29"/>
    <n v="0"/>
  </r>
  <r>
    <s v="BASE"/>
    <s v="BaseLine"/>
    <m/>
    <m/>
    <m/>
    <m/>
    <x v="43"/>
    <x v="1"/>
    <s v="Brazil"/>
    <x v="29"/>
    <n v="0"/>
  </r>
  <r>
    <s v="BASE"/>
    <s v="BaseLine"/>
    <m/>
    <m/>
    <m/>
    <m/>
    <x v="43"/>
    <x v="2"/>
    <s v="Brazil"/>
    <x v="29"/>
    <n v="0"/>
  </r>
  <r>
    <s v="BASE"/>
    <s v="BaseLine"/>
    <m/>
    <m/>
    <m/>
    <m/>
    <x v="43"/>
    <x v="3"/>
    <s v="Brazil"/>
    <x v="29"/>
    <n v="0"/>
  </r>
  <r>
    <s v="INCREMENTAL"/>
    <s v="Media"/>
    <m/>
    <m/>
    <m/>
    <m/>
    <x v="44"/>
    <x v="0"/>
    <s v="Brazil"/>
    <x v="29"/>
    <n v="0"/>
  </r>
  <r>
    <s v="INCREMENTAL"/>
    <s v="Media"/>
    <m/>
    <m/>
    <m/>
    <m/>
    <x v="44"/>
    <x v="1"/>
    <s v="Brazil"/>
    <x v="29"/>
    <n v="0"/>
  </r>
  <r>
    <s v="INCREMENTAL"/>
    <s v="Media"/>
    <m/>
    <m/>
    <m/>
    <m/>
    <x v="44"/>
    <x v="2"/>
    <s v="Brazil"/>
    <x v="29"/>
    <n v="0"/>
  </r>
  <r>
    <s v="INCREMENTAL"/>
    <s v="Media"/>
    <m/>
    <m/>
    <m/>
    <m/>
    <x v="44"/>
    <x v="3"/>
    <s v="Brazil"/>
    <x v="29"/>
    <n v="0"/>
  </r>
  <r>
    <s v="INCREMENTAL"/>
    <s v="Media"/>
    <m/>
    <m/>
    <m/>
    <m/>
    <x v="45"/>
    <x v="0"/>
    <s v="Brazil"/>
    <x v="29"/>
    <n v="0"/>
  </r>
  <r>
    <s v="INCREMENTAL"/>
    <s v="Media"/>
    <m/>
    <m/>
    <m/>
    <m/>
    <x v="45"/>
    <x v="1"/>
    <s v="Brazil"/>
    <x v="29"/>
    <n v="0"/>
  </r>
  <r>
    <s v="INCREMENTAL"/>
    <s v="Media"/>
    <m/>
    <m/>
    <m/>
    <m/>
    <x v="45"/>
    <x v="2"/>
    <s v="Brazil"/>
    <x v="29"/>
    <n v="0"/>
  </r>
  <r>
    <s v="INCREMENTAL"/>
    <s v="Media"/>
    <m/>
    <m/>
    <m/>
    <m/>
    <x v="45"/>
    <x v="3"/>
    <s v="Brazil"/>
    <x v="29"/>
    <n v="0"/>
  </r>
  <r>
    <s v="BASE"/>
    <s v="BaseLine"/>
    <m/>
    <m/>
    <m/>
    <m/>
    <x v="46"/>
    <x v="0"/>
    <s v="Brazil"/>
    <x v="29"/>
    <n v="0"/>
  </r>
  <r>
    <s v="BASE"/>
    <s v="BaseLine"/>
    <m/>
    <m/>
    <m/>
    <m/>
    <x v="46"/>
    <x v="1"/>
    <s v="Brazil"/>
    <x v="29"/>
    <n v="0"/>
  </r>
  <r>
    <s v="BASE"/>
    <s v="BaseLine"/>
    <m/>
    <m/>
    <m/>
    <m/>
    <x v="46"/>
    <x v="2"/>
    <s v="Brazil"/>
    <x v="29"/>
    <n v="0"/>
  </r>
  <r>
    <s v="BASE"/>
    <s v="BaseLine"/>
    <m/>
    <m/>
    <m/>
    <m/>
    <x v="46"/>
    <x v="3"/>
    <s v="Brazil"/>
    <x v="29"/>
    <n v="0"/>
  </r>
  <r>
    <s v="INCREMENTAL"/>
    <s v="Media"/>
    <m/>
    <m/>
    <m/>
    <m/>
    <x v="47"/>
    <x v="0"/>
    <s v="Brazil"/>
    <x v="29"/>
    <n v="0"/>
  </r>
  <r>
    <s v="INCREMENTAL"/>
    <s v="Media"/>
    <m/>
    <m/>
    <m/>
    <m/>
    <x v="47"/>
    <x v="1"/>
    <s v="Brazil"/>
    <x v="29"/>
    <n v="0"/>
  </r>
  <r>
    <s v="INCREMENTAL"/>
    <s v="Media"/>
    <m/>
    <m/>
    <m/>
    <m/>
    <x v="47"/>
    <x v="2"/>
    <s v="Brazil"/>
    <x v="29"/>
    <n v="0"/>
  </r>
  <r>
    <s v="INCREMENTAL"/>
    <s v="Media"/>
    <m/>
    <m/>
    <m/>
    <m/>
    <x v="47"/>
    <x v="3"/>
    <s v="Brazil"/>
    <x v="29"/>
    <n v="0"/>
  </r>
  <r>
    <s v="INCREMENTAL"/>
    <s v="Media"/>
    <m/>
    <m/>
    <m/>
    <m/>
    <x v="48"/>
    <x v="0"/>
    <s v="Brazil"/>
    <x v="29"/>
    <n v="0"/>
  </r>
  <r>
    <s v="INCREMENTAL"/>
    <s v="Media"/>
    <m/>
    <m/>
    <m/>
    <m/>
    <x v="48"/>
    <x v="1"/>
    <s v="Brazil"/>
    <x v="29"/>
    <n v="0"/>
  </r>
  <r>
    <s v="INCREMENTAL"/>
    <s v="Media"/>
    <m/>
    <m/>
    <m/>
    <m/>
    <x v="48"/>
    <x v="2"/>
    <s v="Brazil"/>
    <x v="29"/>
    <n v="0"/>
  </r>
  <r>
    <s v="INCREMENTAL"/>
    <s v="Media"/>
    <m/>
    <m/>
    <m/>
    <m/>
    <x v="48"/>
    <x v="3"/>
    <s v="Brazil"/>
    <x v="29"/>
    <n v="0"/>
  </r>
  <r>
    <s v="INCREMENTAL"/>
    <s v="Media"/>
    <m/>
    <m/>
    <m/>
    <m/>
    <x v="49"/>
    <x v="0"/>
    <s v="Brazil"/>
    <x v="29"/>
    <n v="0"/>
  </r>
  <r>
    <s v="INCREMENTAL"/>
    <s v="Media"/>
    <m/>
    <m/>
    <m/>
    <m/>
    <x v="49"/>
    <x v="1"/>
    <s v="Brazil"/>
    <x v="29"/>
    <n v="0"/>
  </r>
  <r>
    <s v="INCREMENTAL"/>
    <s v="Media"/>
    <m/>
    <m/>
    <m/>
    <m/>
    <x v="49"/>
    <x v="2"/>
    <s v="Brazil"/>
    <x v="29"/>
    <n v="0"/>
  </r>
  <r>
    <s v="INCREMENTAL"/>
    <s v="Media"/>
    <m/>
    <m/>
    <m/>
    <m/>
    <x v="49"/>
    <x v="3"/>
    <s v="Brazil"/>
    <x v="29"/>
    <n v="0"/>
  </r>
  <r>
    <s v="BASE"/>
    <s v="BaseLine"/>
    <m/>
    <m/>
    <m/>
    <m/>
    <x v="50"/>
    <x v="0"/>
    <s v="Brazil"/>
    <x v="29"/>
    <n v="0"/>
  </r>
  <r>
    <s v="BASE"/>
    <s v="BaseLine"/>
    <m/>
    <m/>
    <m/>
    <m/>
    <x v="50"/>
    <x v="1"/>
    <s v="Brazil"/>
    <x v="29"/>
    <n v="0"/>
  </r>
  <r>
    <s v="BASE"/>
    <s v="BaseLine"/>
    <m/>
    <m/>
    <m/>
    <m/>
    <x v="50"/>
    <x v="2"/>
    <s v="Brazil"/>
    <x v="29"/>
    <n v="0"/>
  </r>
  <r>
    <s v="BASE"/>
    <s v="BaseLine"/>
    <m/>
    <m/>
    <m/>
    <m/>
    <x v="50"/>
    <x v="3"/>
    <s v="Brazil"/>
    <x v="29"/>
    <n v="0"/>
  </r>
  <r>
    <s v="BASE"/>
    <s v="BaseLine"/>
    <m/>
    <m/>
    <m/>
    <m/>
    <x v="51"/>
    <x v="0"/>
    <s v="Brazil"/>
    <x v="29"/>
    <n v="0"/>
  </r>
  <r>
    <s v="BASE"/>
    <s v="BaseLine"/>
    <m/>
    <m/>
    <m/>
    <m/>
    <x v="51"/>
    <x v="1"/>
    <s v="Brazil"/>
    <x v="29"/>
    <n v="0"/>
  </r>
  <r>
    <s v="BASE"/>
    <s v="BaseLine"/>
    <m/>
    <m/>
    <m/>
    <m/>
    <x v="51"/>
    <x v="2"/>
    <s v="Brazil"/>
    <x v="29"/>
    <n v="0"/>
  </r>
  <r>
    <s v="BASE"/>
    <s v="BaseLine"/>
    <m/>
    <m/>
    <m/>
    <m/>
    <x v="51"/>
    <x v="3"/>
    <s v="Brazil"/>
    <x v="29"/>
    <n v="0"/>
  </r>
  <r>
    <s v="INCREMENTAL"/>
    <s v="Media"/>
    <m/>
    <m/>
    <m/>
    <m/>
    <x v="52"/>
    <x v="0"/>
    <s v="Brazil"/>
    <x v="29"/>
    <n v="0"/>
  </r>
  <r>
    <s v="INCREMENTAL"/>
    <s v="Media"/>
    <m/>
    <m/>
    <m/>
    <m/>
    <x v="52"/>
    <x v="1"/>
    <s v="Brazil"/>
    <x v="29"/>
    <n v="0"/>
  </r>
  <r>
    <s v="INCREMENTAL"/>
    <s v="Media"/>
    <m/>
    <m/>
    <m/>
    <m/>
    <x v="52"/>
    <x v="2"/>
    <s v="Brazil"/>
    <x v="29"/>
    <n v="0"/>
  </r>
  <r>
    <s v="INCREMENTAL"/>
    <s v="Media"/>
    <m/>
    <m/>
    <m/>
    <m/>
    <x v="52"/>
    <x v="3"/>
    <s v="Brazil"/>
    <x v="29"/>
    <n v="0"/>
  </r>
  <r>
    <s v="BASE"/>
    <s v="BaseLine"/>
    <m/>
    <m/>
    <m/>
    <m/>
    <x v="53"/>
    <x v="0"/>
    <s v="Brazil"/>
    <x v="29"/>
    <n v="-120.258244759687"/>
  </r>
  <r>
    <s v="BASE"/>
    <s v="BaseLine"/>
    <m/>
    <m/>
    <m/>
    <m/>
    <x v="53"/>
    <x v="1"/>
    <s v="Brazil"/>
    <x v="29"/>
    <n v="-88.065760602595901"/>
  </r>
  <r>
    <s v="BASE"/>
    <s v="BaseLine"/>
    <m/>
    <m/>
    <m/>
    <m/>
    <x v="53"/>
    <x v="2"/>
    <s v="Brazil"/>
    <x v="29"/>
    <n v="-164.32725256315001"/>
  </r>
  <r>
    <s v="BASE"/>
    <s v="BaseLine"/>
    <m/>
    <m/>
    <m/>
    <m/>
    <x v="53"/>
    <x v="3"/>
    <s v="Brazil"/>
    <x v="29"/>
    <n v="-86.990470005560596"/>
  </r>
  <r>
    <s v="BASE"/>
    <s v="BaseLine"/>
    <m/>
    <m/>
    <m/>
    <m/>
    <x v="54"/>
    <x v="0"/>
    <s v="Brazil"/>
    <x v="29"/>
    <n v="-497.84610792261401"/>
  </r>
  <r>
    <s v="BASE"/>
    <s v="BaseLine"/>
    <m/>
    <m/>
    <m/>
    <m/>
    <x v="54"/>
    <x v="1"/>
    <s v="Brazil"/>
    <x v="29"/>
    <n v="-2484.9458397215099"/>
  </r>
  <r>
    <s v="BASE"/>
    <s v="BaseLine"/>
    <m/>
    <m/>
    <m/>
    <m/>
    <x v="54"/>
    <x v="2"/>
    <s v="Brazil"/>
    <x v="29"/>
    <n v="-2696.9833906547401"/>
  </r>
  <r>
    <s v="BASE"/>
    <s v="BaseLine"/>
    <m/>
    <m/>
    <m/>
    <m/>
    <x v="54"/>
    <x v="3"/>
    <s v="Brazil"/>
    <x v="29"/>
    <n v="-480.76539327429401"/>
  </r>
  <r>
    <s v="INCREMENTAL"/>
    <s v="Media"/>
    <m/>
    <m/>
    <m/>
    <m/>
    <x v="0"/>
    <x v="0"/>
    <s v="Brazil"/>
    <x v="30"/>
    <n v="0"/>
  </r>
  <r>
    <s v="INCREMENTAL"/>
    <s v="Media"/>
    <m/>
    <m/>
    <m/>
    <m/>
    <x v="0"/>
    <x v="1"/>
    <s v="Brazil"/>
    <x v="30"/>
    <n v="0"/>
  </r>
  <r>
    <s v="INCREMENTAL"/>
    <s v="Media"/>
    <m/>
    <m/>
    <m/>
    <m/>
    <x v="0"/>
    <x v="2"/>
    <s v="Brazil"/>
    <x v="30"/>
    <n v="0"/>
  </r>
  <r>
    <s v="INCREMENTAL"/>
    <s v="Media"/>
    <m/>
    <m/>
    <m/>
    <m/>
    <x v="0"/>
    <x v="3"/>
    <s v="Brazil"/>
    <x v="30"/>
    <n v="0"/>
  </r>
  <r>
    <s v="INCREMENTAL"/>
    <s v="Media"/>
    <m/>
    <m/>
    <m/>
    <m/>
    <x v="1"/>
    <x v="0"/>
    <s v="Brazil"/>
    <x v="30"/>
    <n v="0"/>
  </r>
  <r>
    <s v="INCREMENTAL"/>
    <s v="Media"/>
    <m/>
    <m/>
    <m/>
    <m/>
    <x v="1"/>
    <x v="1"/>
    <s v="Brazil"/>
    <x v="30"/>
    <n v="0"/>
  </r>
  <r>
    <s v="INCREMENTAL"/>
    <s v="Media"/>
    <m/>
    <m/>
    <m/>
    <m/>
    <x v="1"/>
    <x v="2"/>
    <s v="Brazil"/>
    <x v="30"/>
    <n v="0"/>
  </r>
  <r>
    <s v="INCREMENTAL"/>
    <s v="Media"/>
    <m/>
    <m/>
    <m/>
    <m/>
    <x v="1"/>
    <x v="3"/>
    <s v="Brazil"/>
    <x v="30"/>
    <n v="0"/>
  </r>
  <r>
    <s v="INCREMENTAL"/>
    <s v="Media"/>
    <m/>
    <m/>
    <m/>
    <m/>
    <x v="2"/>
    <x v="0"/>
    <s v="Brazil"/>
    <x v="30"/>
    <n v="0"/>
  </r>
  <r>
    <s v="INCREMENTAL"/>
    <s v="Media"/>
    <m/>
    <m/>
    <m/>
    <m/>
    <x v="2"/>
    <x v="1"/>
    <s v="Brazil"/>
    <x v="30"/>
    <n v="0"/>
  </r>
  <r>
    <s v="INCREMENTAL"/>
    <s v="Media"/>
    <m/>
    <m/>
    <m/>
    <m/>
    <x v="2"/>
    <x v="2"/>
    <s v="Brazil"/>
    <x v="30"/>
    <n v="0"/>
  </r>
  <r>
    <s v="INCREMENTAL"/>
    <s v="Media"/>
    <m/>
    <m/>
    <m/>
    <m/>
    <x v="2"/>
    <x v="3"/>
    <s v="Brazil"/>
    <x v="30"/>
    <n v="0"/>
  </r>
  <r>
    <s v="BASE"/>
    <s v="BaseLine"/>
    <m/>
    <m/>
    <m/>
    <m/>
    <x v="3"/>
    <x v="0"/>
    <s v="Brazil"/>
    <x v="30"/>
    <n v="0"/>
  </r>
  <r>
    <s v="BASE"/>
    <s v="BaseLine"/>
    <m/>
    <m/>
    <m/>
    <m/>
    <x v="3"/>
    <x v="1"/>
    <s v="Brazil"/>
    <x v="30"/>
    <n v="0"/>
  </r>
  <r>
    <s v="BASE"/>
    <s v="BaseLine"/>
    <m/>
    <m/>
    <m/>
    <m/>
    <x v="3"/>
    <x v="2"/>
    <s v="Brazil"/>
    <x v="30"/>
    <n v="0"/>
  </r>
  <r>
    <s v="BASE"/>
    <s v="BaseLine"/>
    <m/>
    <m/>
    <m/>
    <m/>
    <x v="3"/>
    <x v="3"/>
    <s v="Brazil"/>
    <x v="30"/>
    <n v="0"/>
  </r>
  <r>
    <s v="BASE"/>
    <s v="BaseLine"/>
    <m/>
    <m/>
    <m/>
    <m/>
    <x v="4"/>
    <x v="0"/>
    <s v="Brazil"/>
    <x v="30"/>
    <n v="0"/>
  </r>
  <r>
    <s v="BASE"/>
    <s v="BaseLine"/>
    <m/>
    <m/>
    <m/>
    <m/>
    <x v="4"/>
    <x v="1"/>
    <s v="Brazil"/>
    <x v="30"/>
    <n v="0"/>
  </r>
  <r>
    <s v="BASE"/>
    <s v="BaseLine"/>
    <m/>
    <m/>
    <m/>
    <m/>
    <x v="4"/>
    <x v="2"/>
    <s v="Brazil"/>
    <x v="30"/>
    <n v="0"/>
  </r>
  <r>
    <s v="BASE"/>
    <s v="BaseLine"/>
    <m/>
    <m/>
    <m/>
    <m/>
    <x v="4"/>
    <x v="3"/>
    <s v="Brazil"/>
    <x v="30"/>
    <n v="0"/>
  </r>
  <r>
    <s v="BASE"/>
    <s v="BaseLine"/>
    <m/>
    <m/>
    <m/>
    <m/>
    <x v="5"/>
    <x v="0"/>
    <s v="Brazil"/>
    <x v="30"/>
    <n v="0"/>
  </r>
  <r>
    <s v="BASE"/>
    <s v="BaseLine"/>
    <m/>
    <m/>
    <m/>
    <m/>
    <x v="5"/>
    <x v="1"/>
    <s v="Brazil"/>
    <x v="30"/>
    <n v="0"/>
  </r>
  <r>
    <s v="BASE"/>
    <s v="BaseLine"/>
    <m/>
    <m/>
    <m/>
    <m/>
    <x v="5"/>
    <x v="2"/>
    <s v="Brazil"/>
    <x v="30"/>
    <n v="0"/>
  </r>
  <r>
    <s v="BASE"/>
    <s v="BaseLine"/>
    <m/>
    <m/>
    <m/>
    <m/>
    <x v="5"/>
    <x v="3"/>
    <s v="Brazil"/>
    <x v="30"/>
    <n v="0"/>
  </r>
  <r>
    <s v="BASE"/>
    <s v="BaseLine"/>
    <m/>
    <m/>
    <m/>
    <m/>
    <x v="6"/>
    <x v="0"/>
    <s v="Brazil"/>
    <x v="30"/>
    <n v="0"/>
  </r>
  <r>
    <s v="BASE"/>
    <s v="BaseLine"/>
    <m/>
    <m/>
    <m/>
    <m/>
    <x v="6"/>
    <x v="1"/>
    <s v="Brazil"/>
    <x v="30"/>
    <n v="0"/>
  </r>
  <r>
    <s v="BASE"/>
    <s v="BaseLine"/>
    <m/>
    <m/>
    <m/>
    <m/>
    <x v="6"/>
    <x v="2"/>
    <s v="Brazil"/>
    <x v="30"/>
    <n v="0"/>
  </r>
  <r>
    <s v="BASE"/>
    <s v="BaseLine"/>
    <m/>
    <m/>
    <m/>
    <m/>
    <x v="6"/>
    <x v="3"/>
    <s v="Brazil"/>
    <x v="30"/>
    <n v="0"/>
  </r>
  <r>
    <s v="BASE"/>
    <s v="BaseLine"/>
    <m/>
    <m/>
    <m/>
    <m/>
    <x v="7"/>
    <x v="0"/>
    <s v="Brazil"/>
    <x v="30"/>
    <n v="0"/>
  </r>
  <r>
    <s v="BASE"/>
    <s v="BaseLine"/>
    <m/>
    <m/>
    <m/>
    <m/>
    <x v="7"/>
    <x v="1"/>
    <s v="Brazil"/>
    <x v="30"/>
    <n v="0"/>
  </r>
  <r>
    <s v="BASE"/>
    <s v="BaseLine"/>
    <m/>
    <m/>
    <m/>
    <m/>
    <x v="7"/>
    <x v="2"/>
    <s v="Brazil"/>
    <x v="30"/>
    <n v="0"/>
  </r>
  <r>
    <s v="BASE"/>
    <s v="BaseLine"/>
    <m/>
    <m/>
    <m/>
    <m/>
    <x v="7"/>
    <x v="3"/>
    <s v="Brazil"/>
    <x v="30"/>
    <n v="0"/>
  </r>
  <r>
    <s v="BASE"/>
    <s v="BaseLine"/>
    <m/>
    <m/>
    <m/>
    <m/>
    <x v="8"/>
    <x v="0"/>
    <s v="Brazil"/>
    <x v="30"/>
    <n v="667.03447824104296"/>
  </r>
  <r>
    <s v="BASE"/>
    <s v="BaseLine"/>
    <m/>
    <m/>
    <m/>
    <m/>
    <x v="8"/>
    <x v="1"/>
    <s v="Brazil"/>
    <x v="30"/>
    <n v="0"/>
  </r>
  <r>
    <s v="BASE"/>
    <s v="BaseLine"/>
    <m/>
    <m/>
    <m/>
    <m/>
    <x v="8"/>
    <x v="2"/>
    <s v="Brazil"/>
    <x v="30"/>
    <n v="0"/>
  </r>
  <r>
    <s v="BASE"/>
    <s v="BaseLine"/>
    <m/>
    <m/>
    <m/>
    <m/>
    <x v="8"/>
    <x v="3"/>
    <s v="Brazil"/>
    <x v="30"/>
    <n v="0"/>
  </r>
  <r>
    <s v="INCREMENTAL"/>
    <s v="Media"/>
    <m/>
    <m/>
    <m/>
    <m/>
    <x v="9"/>
    <x v="0"/>
    <s v="Brazil"/>
    <x v="30"/>
    <n v="0"/>
  </r>
  <r>
    <s v="INCREMENTAL"/>
    <s v="Media"/>
    <m/>
    <m/>
    <m/>
    <m/>
    <x v="9"/>
    <x v="1"/>
    <s v="Brazil"/>
    <x v="30"/>
    <n v="0"/>
  </r>
  <r>
    <s v="INCREMENTAL"/>
    <s v="Media"/>
    <m/>
    <m/>
    <m/>
    <m/>
    <x v="9"/>
    <x v="2"/>
    <s v="Brazil"/>
    <x v="30"/>
    <n v="0"/>
  </r>
  <r>
    <s v="INCREMENTAL"/>
    <s v="Media"/>
    <m/>
    <m/>
    <m/>
    <m/>
    <x v="9"/>
    <x v="3"/>
    <s v="Brazil"/>
    <x v="30"/>
    <n v="0"/>
  </r>
  <r>
    <s v="BASE"/>
    <s v="Price"/>
    <m/>
    <m/>
    <m/>
    <m/>
    <x v="10"/>
    <x v="0"/>
    <s v="Brazil"/>
    <x v="30"/>
    <n v="-1172.6162351407399"/>
  </r>
  <r>
    <s v="BASE"/>
    <s v="Price"/>
    <m/>
    <m/>
    <m/>
    <m/>
    <x v="10"/>
    <x v="1"/>
    <s v="Brazil"/>
    <x v="30"/>
    <n v="0"/>
  </r>
  <r>
    <s v="BASE"/>
    <s v="Price"/>
    <m/>
    <m/>
    <m/>
    <m/>
    <x v="10"/>
    <x v="2"/>
    <s v="Brazil"/>
    <x v="30"/>
    <n v="0"/>
  </r>
  <r>
    <s v="BASE"/>
    <s v="Price"/>
    <m/>
    <m/>
    <m/>
    <m/>
    <x v="10"/>
    <x v="3"/>
    <s v="Brazil"/>
    <x v="30"/>
    <n v="0"/>
  </r>
  <r>
    <s v="BASE"/>
    <s v="Price"/>
    <m/>
    <m/>
    <m/>
    <m/>
    <x v="11"/>
    <x v="0"/>
    <s v="Brazil"/>
    <x v="30"/>
    <n v="0"/>
  </r>
  <r>
    <s v="BASE"/>
    <s v="Price"/>
    <m/>
    <m/>
    <m/>
    <m/>
    <x v="11"/>
    <x v="1"/>
    <s v="Brazil"/>
    <x v="30"/>
    <n v="0"/>
  </r>
  <r>
    <s v="BASE"/>
    <s v="Price"/>
    <m/>
    <m/>
    <m/>
    <m/>
    <x v="11"/>
    <x v="2"/>
    <s v="Brazil"/>
    <x v="30"/>
    <n v="0"/>
  </r>
  <r>
    <s v="BASE"/>
    <s v="Price"/>
    <m/>
    <m/>
    <m/>
    <m/>
    <x v="11"/>
    <x v="3"/>
    <s v="Brazil"/>
    <x v="30"/>
    <n v="0"/>
  </r>
  <r>
    <s v="BASE"/>
    <s v="BaseLine"/>
    <m/>
    <m/>
    <m/>
    <m/>
    <x v="12"/>
    <x v="0"/>
    <s v="Brazil"/>
    <x v="30"/>
    <n v="407.59075727381003"/>
  </r>
  <r>
    <s v="BASE"/>
    <s v="BaseLine"/>
    <m/>
    <m/>
    <m/>
    <m/>
    <x v="12"/>
    <x v="1"/>
    <s v="Brazil"/>
    <x v="30"/>
    <n v="734.787427075643"/>
  </r>
  <r>
    <s v="BASE"/>
    <s v="BaseLine"/>
    <m/>
    <m/>
    <m/>
    <m/>
    <x v="12"/>
    <x v="2"/>
    <s v="Brazil"/>
    <x v="30"/>
    <n v="900.81200323097005"/>
  </r>
  <r>
    <s v="BASE"/>
    <s v="BaseLine"/>
    <m/>
    <m/>
    <m/>
    <m/>
    <x v="12"/>
    <x v="3"/>
    <s v="Brazil"/>
    <x v="30"/>
    <n v="23.858990596690099"/>
  </r>
  <r>
    <s v="INCREMENTAL"/>
    <s v="Media"/>
    <m/>
    <m/>
    <m/>
    <m/>
    <x v="13"/>
    <x v="0"/>
    <s v="Brazil"/>
    <x v="30"/>
    <n v="95.361531491724094"/>
  </r>
  <r>
    <s v="INCREMENTAL"/>
    <s v="Media"/>
    <m/>
    <m/>
    <m/>
    <m/>
    <x v="13"/>
    <x v="1"/>
    <s v="Brazil"/>
    <x v="30"/>
    <n v="118.13384674904199"/>
  </r>
  <r>
    <s v="INCREMENTAL"/>
    <s v="Media"/>
    <m/>
    <m/>
    <m/>
    <m/>
    <x v="13"/>
    <x v="2"/>
    <s v="Brazil"/>
    <x v="30"/>
    <n v="105.001762896146"/>
  </r>
  <r>
    <s v="INCREMENTAL"/>
    <s v="Media"/>
    <m/>
    <m/>
    <m/>
    <m/>
    <x v="13"/>
    <x v="3"/>
    <s v="Brazil"/>
    <x v="30"/>
    <n v="0"/>
  </r>
  <r>
    <s v="INCREMENTAL"/>
    <s v="Media"/>
    <m/>
    <m/>
    <m/>
    <m/>
    <x v="14"/>
    <x v="0"/>
    <s v="Brazil"/>
    <x v="30"/>
    <n v="0"/>
  </r>
  <r>
    <s v="INCREMENTAL"/>
    <s v="Media"/>
    <m/>
    <m/>
    <m/>
    <m/>
    <x v="14"/>
    <x v="1"/>
    <s v="Brazil"/>
    <x v="30"/>
    <n v="0"/>
  </r>
  <r>
    <s v="INCREMENTAL"/>
    <s v="Media"/>
    <m/>
    <m/>
    <m/>
    <m/>
    <x v="14"/>
    <x v="2"/>
    <s v="Brazil"/>
    <x v="30"/>
    <n v="0"/>
  </r>
  <r>
    <s v="INCREMENTAL"/>
    <s v="Media"/>
    <m/>
    <m/>
    <m/>
    <m/>
    <x v="14"/>
    <x v="3"/>
    <s v="Brazil"/>
    <x v="30"/>
    <n v="0"/>
  </r>
  <r>
    <s v="INCREMENTAL"/>
    <s v="Media"/>
    <m/>
    <m/>
    <m/>
    <m/>
    <x v="15"/>
    <x v="0"/>
    <s v="Brazil"/>
    <x v="30"/>
    <n v="10.4107187727205"/>
  </r>
  <r>
    <s v="INCREMENTAL"/>
    <s v="Media"/>
    <m/>
    <m/>
    <m/>
    <m/>
    <x v="15"/>
    <x v="1"/>
    <s v="Brazil"/>
    <x v="30"/>
    <n v="9.6341172503928192"/>
  </r>
  <r>
    <s v="INCREMENTAL"/>
    <s v="Media"/>
    <m/>
    <m/>
    <m/>
    <m/>
    <x v="15"/>
    <x v="2"/>
    <s v="Brazil"/>
    <x v="30"/>
    <n v="6.5722326451957596"/>
  </r>
  <r>
    <s v="INCREMENTAL"/>
    <s v="Media"/>
    <m/>
    <m/>
    <m/>
    <m/>
    <x v="15"/>
    <x v="3"/>
    <s v="Brazil"/>
    <x v="30"/>
    <n v="0"/>
  </r>
  <r>
    <s v="INCREMENTAL"/>
    <s v="Media"/>
    <m/>
    <m/>
    <m/>
    <m/>
    <x v="16"/>
    <x v="0"/>
    <s v="Brazil"/>
    <x v="30"/>
    <n v="0"/>
  </r>
  <r>
    <s v="INCREMENTAL"/>
    <s v="Media"/>
    <m/>
    <m/>
    <m/>
    <m/>
    <x v="16"/>
    <x v="1"/>
    <s v="Brazil"/>
    <x v="30"/>
    <n v="0"/>
  </r>
  <r>
    <s v="INCREMENTAL"/>
    <s v="Media"/>
    <m/>
    <m/>
    <m/>
    <m/>
    <x v="16"/>
    <x v="2"/>
    <s v="Brazil"/>
    <x v="30"/>
    <n v="0"/>
  </r>
  <r>
    <s v="INCREMENTAL"/>
    <s v="Media"/>
    <m/>
    <m/>
    <m/>
    <m/>
    <x v="16"/>
    <x v="3"/>
    <s v="Brazil"/>
    <x v="30"/>
    <n v="0"/>
  </r>
  <r>
    <s v="INCREMENTAL"/>
    <s v="Media"/>
    <m/>
    <m/>
    <m/>
    <m/>
    <x v="17"/>
    <x v="0"/>
    <s v="Brazil"/>
    <x v="30"/>
    <n v="427.16158665734901"/>
  </r>
  <r>
    <s v="INCREMENTAL"/>
    <s v="Media"/>
    <m/>
    <m/>
    <m/>
    <m/>
    <x v="17"/>
    <x v="1"/>
    <s v="Brazil"/>
    <x v="30"/>
    <n v="261.91859661669997"/>
  </r>
  <r>
    <s v="INCREMENTAL"/>
    <s v="Media"/>
    <m/>
    <m/>
    <m/>
    <m/>
    <x v="17"/>
    <x v="2"/>
    <s v="Brazil"/>
    <x v="30"/>
    <n v="262.87604266790498"/>
  </r>
  <r>
    <s v="INCREMENTAL"/>
    <s v="Media"/>
    <m/>
    <m/>
    <m/>
    <m/>
    <x v="17"/>
    <x v="3"/>
    <s v="Brazil"/>
    <x v="30"/>
    <n v="0"/>
  </r>
  <r>
    <s v="INCREMENTAL"/>
    <s v="Media"/>
    <m/>
    <m/>
    <m/>
    <m/>
    <x v="18"/>
    <x v="0"/>
    <s v="Brazil"/>
    <x v="30"/>
    <n v="0"/>
  </r>
  <r>
    <s v="INCREMENTAL"/>
    <s v="Media"/>
    <m/>
    <m/>
    <m/>
    <m/>
    <x v="18"/>
    <x v="1"/>
    <s v="Brazil"/>
    <x v="30"/>
    <n v="0"/>
  </r>
  <r>
    <s v="INCREMENTAL"/>
    <s v="Media"/>
    <m/>
    <m/>
    <m/>
    <m/>
    <x v="18"/>
    <x v="2"/>
    <s v="Brazil"/>
    <x v="30"/>
    <n v="0"/>
  </r>
  <r>
    <s v="INCREMENTAL"/>
    <s v="Media"/>
    <m/>
    <m/>
    <m/>
    <m/>
    <x v="18"/>
    <x v="3"/>
    <s v="Brazil"/>
    <x v="30"/>
    <n v="0"/>
  </r>
  <r>
    <s v="INCREMENTAL"/>
    <s v="Media"/>
    <m/>
    <m/>
    <m/>
    <m/>
    <x v="19"/>
    <x v="0"/>
    <s v="Brazil"/>
    <x v="30"/>
    <n v="25.1639724265228"/>
  </r>
  <r>
    <s v="INCREMENTAL"/>
    <s v="Media"/>
    <m/>
    <m/>
    <m/>
    <m/>
    <x v="19"/>
    <x v="1"/>
    <s v="Brazil"/>
    <x v="30"/>
    <n v="28.6145546360423"/>
  </r>
  <r>
    <s v="INCREMENTAL"/>
    <s v="Media"/>
    <m/>
    <m/>
    <m/>
    <m/>
    <x v="19"/>
    <x v="2"/>
    <s v="Brazil"/>
    <x v="30"/>
    <n v="26.983024638228098"/>
  </r>
  <r>
    <s v="INCREMENTAL"/>
    <s v="Media"/>
    <m/>
    <m/>
    <m/>
    <m/>
    <x v="19"/>
    <x v="3"/>
    <s v="Brazil"/>
    <x v="30"/>
    <n v="0"/>
  </r>
  <r>
    <s v="INCREMENTAL"/>
    <s v="Media"/>
    <m/>
    <m/>
    <m/>
    <m/>
    <x v="20"/>
    <x v="0"/>
    <s v="Brazil"/>
    <x v="30"/>
    <n v="0"/>
  </r>
  <r>
    <s v="INCREMENTAL"/>
    <s v="Media"/>
    <m/>
    <m/>
    <m/>
    <m/>
    <x v="20"/>
    <x v="1"/>
    <s v="Brazil"/>
    <x v="30"/>
    <n v="0"/>
  </r>
  <r>
    <s v="INCREMENTAL"/>
    <s v="Media"/>
    <m/>
    <m/>
    <m/>
    <m/>
    <x v="20"/>
    <x v="2"/>
    <s v="Brazil"/>
    <x v="30"/>
    <n v="0"/>
  </r>
  <r>
    <s v="INCREMENTAL"/>
    <s v="Media"/>
    <m/>
    <m/>
    <m/>
    <m/>
    <x v="20"/>
    <x v="3"/>
    <s v="Brazil"/>
    <x v="30"/>
    <n v="0"/>
  </r>
  <r>
    <s v="INCREMENTAL"/>
    <s v="Media"/>
    <m/>
    <m/>
    <m/>
    <m/>
    <x v="21"/>
    <x v="0"/>
    <s v="Brazil"/>
    <x v="30"/>
    <n v="43.5673521181713"/>
  </r>
  <r>
    <s v="INCREMENTAL"/>
    <s v="Media"/>
    <m/>
    <m/>
    <m/>
    <m/>
    <x v="21"/>
    <x v="1"/>
    <s v="Brazil"/>
    <x v="30"/>
    <n v="42.550244466976899"/>
  </r>
  <r>
    <s v="INCREMENTAL"/>
    <s v="Media"/>
    <m/>
    <m/>
    <m/>
    <m/>
    <x v="21"/>
    <x v="2"/>
    <s v="Brazil"/>
    <x v="30"/>
    <n v="40.363663612558902"/>
  </r>
  <r>
    <s v="INCREMENTAL"/>
    <s v="Media"/>
    <m/>
    <m/>
    <m/>
    <m/>
    <x v="21"/>
    <x v="3"/>
    <s v="Brazil"/>
    <x v="30"/>
    <n v="0"/>
  </r>
  <r>
    <s v="INCREMENTAL"/>
    <s v="Media"/>
    <m/>
    <m/>
    <m/>
    <m/>
    <x v="22"/>
    <x v="0"/>
    <s v="Brazil"/>
    <x v="30"/>
    <n v="0"/>
  </r>
  <r>
    <s v="INCREMENTAL"/>
    <s v="Media"/>
    <m/>
    <m/>
    <m/>
    <m/>
    <x v="22"/>
    <x v="1"/>
    <s v="Brazil"/>
    <x v="30"/>
    <n v="0"/>
  </r>
  <r>
    <s v="INCREMENTAL"/>
    <s v="Media"/>
    <m/>
    <m/>
    <m/>
    <m/>
    <x v="22"/>
    <x v="2"/>
    <s v="Brazil"/>
    <x v="30"/>
    <n v="0"/>
  </r>
  <r>
    <s v="INCREMENTAL"/>
    <s v="Media"/>
    <m/>
    <m/>
    <m/>
    <m/>
    <x v="22"/>
    <x v="3"/>
    <s v="Brazil"/>
    <x v="30"/>
    <n v="0"/>
  </r>
  <r>
    <s v="INCREMENTAL"/>
    <s v="Media"/>
    <m/>
    <m/>
    <m/>
    <m/>
    <x v="23"/>
    <x v="0"/>
    <s v="Brazil"/>
    <x v="30"/>
    <n v="0"/>
  </r>
  <r>
    <s v="INCREMENTAL"/>
    <s v="Media"/>
    <m/>
    <m/>
    <m/>
    <m/>
    <x v="23"/>
    <x v="1"/>
    <s v="Brazil"/>
    <x v="30"/>
    <n v="0"/>
  </r>
  <r>
    <s v="INCREMENTAL"/>
    <s v="Media"/>
    <m/>
    <m/>
    <m/>
    <m/>
    <x v="23"/>
    <x v="2"/>
    <s v="Brazil"/>
    <x v="30"/>
    <n v="0"/>
  </r>
  <r>
    <s v="INCREMENTAL"/>
    <s v="Media"/>
    <m/>
    <m/>
    <m/>
    <m/>
    <x v="23"/>
    <x v="3"/>
    <s v="Brazil"/>
    <x v="30"/>
    <n v="0"/>
  </r>
  <r>
    <s v="INCREMENTAL"/>
    <s v="Media"/>
    <m/>
    <m/>
    <m/>
    <m/>
    <x v="24"/>
    <x v="0"/>
    <s v="Brazil"/>
    <x v="30"/>
    <n v="0"/>
  </r>
  <r>
    <s v="INCREMENTAL"/>
    <s v="Media"/>
    <m/>
    <m/>
    <m/>
    <m/>
    <x v="24"/>
    <x v="1"/>
    <s v="Brazil"/>
    <x v="30"/>
    <n v="0"/>
  </r>
  <r>
    <s v="INCREMENTAL"/>
    <s v="Media"/>
    <m/>
    <m/>
    <m/>
    <m/>
    <x v="24"/>
    <x v="2"/>
    <s v="Brazil"/>
    <x v="30"/>
    <n v="0"/>
  </r>
  <r>
    <s v="INCREMENTAL"/>
    <s v="Media"/>
    <m/>
    <m/>
    <m/>
    <m/>
    <x v="24"/>
    <x v="3"/>
    <s v="Brazil"/>
    <x v="30"/>
    <n v="0"/>
  </r>
  <r>
    <s v="BASE"/>
    <s v="BaseLine"/>
    <m/>
    <m/>
    <m/>
    <m/>
    <x v="25"/>
    <x v="0"/>
    <s v="Brazil"/>
    <x v="30"/>
    <n v="0"/>
  </r>
  <r>
    <s v="BASE"/>
    <s v="BaseLine"/>
    <m/>
    <m/>
    <m/>
    <m/>
    <x v="25"/>
    <x v="1"/>
    <s v="Brazil"/>
    <x v="30"/>
    <n v="304.90489774110802"/>
  </r>
  <r>
    <s v="BASE"/>
    <s v="BaseLine"/>
    <m/>
    <m/>
    <m/>
    <m/>
    <x v="25"/>
    <x v="2"/>
    <s v="Brazil"/>
    <x v="30"/>
    <n v="0"/>
  </r>
  <r>
    <s v="BASE"/>
    <s v="BaseLine"/>
    <m/>
    <m/>
    <m/>
    <m/>
    <x v="25"/>
    <x v="3"/>
    <s v="Brazil"/>
    <x v="30"/>
    <n v="0"/>
  </r>
  <r>
    <s v="BASE"/>
    <s v="BaseLine"/>
    <m/>
    <m/>
    <m/>
    <m/>
    <x v="26"/>
    <x v="0"/>
    <s v="Brazil"/>
    <x v="30"/>
    <n v="0"/>
  </r>
  <r>
    <s v="BASE"/>
    <s v="BaseLine"/>
    <m/>
    <m/>
    <m/>
    <m/>
    <x v="26"/>
    <x v="1"/>
    <s v="Brazil"/>
    <x v="30"/>
    <n v="0"/>
  </r>
  <r>
    <s v="BASE"/>
    <s v="BaseLine"/>
    <m/>
    <m/>
    <m/>
    <m/>
    <x v="26"/>
    <x v="2"/>
    <s v="Brazil"/>
    <x v="30"/>
    <n v="0"/>
  </r>
  <r>
    <s v="BASE"/>
    <s v="BaseLine"/>
    <m/>
    <m/>
    <m/>
    <m/>
    <x v="26"/>
    <x v="3"/>
    <s v="Brazil"/>
    <x v="30"/>
    <n v="0"/>
  </r>
  <r>
    <s v="INCREMENTAL"/>
    <s v="Media"/>
    <m/>
    <m/>
    <m/>
    <m/>
    <x v="27"/>
    <x v="0"/>
    <s v="Brazil"/>
    <x v="30"/>
    <n v="0"/>
  </r>
  <r>
    <s v="INCREMENTAL"/>
    <s v="Media"/>
    <m/>
    <m/>
    <m/>
    <m/>
    <x v="27"/>
    <x v="1"/>
    <s v="Brazil"/>
    <x v="30"/>
    <n v="0"/>
  </r>
  <r>
    <s v="INCREMENTAL"/>
    <s v="Media"/>
    <m/>
    <m/>
    <m/>
    <m/>
    <x v="27"/>
    <x v="2"/>
    <s v="Brazil"/>
    <x v="30"/>
    <n v="0"/>
  </r>
  <r>
    <s v="INCREMENTAL"/>
    <s v="Media"/>
    <m/>
    <m/>
    <m/>
    <m/>
    <x v="27"/>
    <x v="3"/>
    <s v="Brazil"/>
    <x v="30"/>
    <n v="0"/>
  </r>
  <r>
    <s v="INCREMENTAL"/>
    <s v="Media"/>
    <m/>
    <m/>
    <m/>
    <m/>
    <x v="28"/>
    <x v="0"/>
    <s v="Brazil"/>
    <x v="30"/>
    <n v="0"/>
  </r>
  <r>
    <s v="INCREMENTAL"/>
    <s v="Media"/>
    <m/>
    <m/>
    <m/>
    <m/>
    <x v="28"/>
    <x v="1"/>
    <s v="Brazil"/>
    <x v="30"/>
    <n v="0"/>
  </r>
  <r>
    <s v="INCREMENTAL"/>
    <s v="Media"/>
    <m/>
    <m/>
    <m/>
    <m/>
    <x v="28"/>
    <x v="2"/>
    <s v="Brazil"/>
    <x v="30"/>
    <n v="0"/>
  </r>
  <r>
    <s v="INCREMENTAL"/>
    <s v="Media"/>
    <m/>
    <m/>
    <m/>
    <m/>
    <x v="28"/>
    <x v="3"/>
    <s v="Brazil"/>
    <x v="30"/>
    <n v="0"/>
  </r>
  <r>
    <s v="BASE"/>
    <s v="BaseLine"/>
    <m/>
    <m/>
    <m/>
    <m/>
    <x v="29"/>
    <x v="0"/>
    <s v="Brazil"/>
    <x v="30"/>
    <n v="0"/>
  </r>
  <r>
    <s v="BASE"/>
    <s v="BaseLine"/>
    <m/>
    <m/>
    <m/>
    <m/>
    <x v="29"/>
    <x v="1"/>
    <s v="Brazil"/>
    <x v="30"/>
    <n v="438.51009380728499"/>
  </r>
  <r>
    <s v="BASE"/>
    <s v="BaseLine"/>
    <m/>
    <m/>
    <m/>
    <m/>
    <x v="29"/>
    <x v="2"/>
    <s v="Brazil"/>
    <x v="30"/>
    <n v="0"/>
  </r>
  <r>
    <s v="BASE"/>
    <s v="BaseLine"/>
    <m/>
    <m/>
    <m/>
    <m/>
    <x v="29"/>
    <x v="3"/>
    <s v="Brazil"/>
    <x v="30"/>
    <n v="0"/>
  </r>
  <r>
    <s v="BASE"/>
    <s v="BaseLine"/>
    <m/>
    <m/>
    <m/>
    <m/>
    <x v="30"/>
    <x v="0"/>
    <s v="Brazil"/>
    <x v="30"/>
    <n v="0"/>
  </r>
  <r>
    <s v="BASE"/>
    <s v="BaseLine"/>
    <m/>
    <m/>
    <m/>
    <m/>
    <x v="30"/>
    <x v="1"/>
    <s v="Brazil"/>
    <x v="30"/>
    <n v="957.58926830735504"/>
  </r>
  <r>
    <s v="BASE"/>
    <s v="BaseLine"/>
    <m/>
    <m/>
    <m/>
    <m/>
    <x v="30"/>
    <x v="2"/>
    <s v="Brazil"/>
    <x v="30"/>
    <n v="0"/>
  </r>
  <r>
    <s v="BASE"/>
    <s v="BaseLine"/>
    <m/>
    <m/>
    <m/>
    <m/>
    <x v="30"/>
    <x v="3"/>
    <s v="Brazil"/>
    <x v="30"/>
    <n v="0"/>
  </r>
  <r>
    <s v="INCREMENTAL"/>
    <s v="Media"/>
    <m/>
    <m/>
    <m/>
    <m/>
    <x v="31"/>
    <x v="0"/>
    <s v="Brazil"/>
    <x v="30"/>
    <n v="0"/>
  </r>
  <r>
    <s v="INCREMENTAL"/>
    <s v="Media"/>
    <m/>
    <m/>
    <m/>
    <m/>
    <x v="31"/>
    <x v="1"/>
    <s v="Brazil"/>
    <x v="30"/>
    <n v="0"/>
  </r>
  <r>
    <s v="INCREMENTAL"/>
    <s v="Media"/>
    <m/>
    <m/>
    <m/>
    <m/>
    <x v="31"/>
    <x v="2"/>
    <s v="Brazil"/>
    <x v="30"/>
    <n v="0"/>
  </r>
  <r>
    <s v="INCREMENTAL"/>
    <s v="Media"/>
    <m/>
    <m/>
    <m/>
    <m/>
    <x v="31"/>
    <x v="3"/>
    <s v="Brazil"/>
    <x v="30"/>
    <n v="0"/>
  </r>
  <r>
    <m/>
    <m/>
    <m/>
    <m/>
    <m/>
    <m/>
    <x v="32"/>
    <x v="0"/>
    <s v="Brazil"/>
    <x v="30"/>
    <n v="1288.8368238743701"/>
  </r>
  <r>
    <m/>
    <m/>
    <m/>
    <m/>
    <m/>
    <m/>
    <x v="32"/>
    <x v="1"/>
    <s v="Brazil"/>
    <x v="30"/>
    <n v="943.82215052234096"/>
  </r>
  <r>
    <m/>
    <m/>
    <m/>
    <m/>
    <m/>
    <m/>
    <x v="32"/>
    <x v="2"/>
    <s v="Brazil"/>
    <x v="30"/>
    <n v="1761.1350863528301"/>
  </r>
  <r>
    <m/>
    <m/>
    <m/>
    <m/>
    <m/>
    <m/>
    <x v="32"/>
    <x v="3"/>
    <s v="Brazil"/>
    <x v="30"/>
    <n v="932.29799996955103"/>
  </r>
  <r>
    <s v="BASE"/>
    <s v="BaseLine"/>
    <m/>
    <m/>
    <m/>
    <m/>
    <x v="33"/>
    <x v="0"/>
    <s v="Brazil"/>
    <x v="30"/>
    <n v="-220.38697406220001"/>
  </r>
  <r>
    <s v="BASE"/>
    <s v="BaseLine"/>
    <m/>
    <m/>
    <m/>
    <m/>
    <x v="33"/>
    <x v="1"/>
    <s v="Brazil"/>
    <x v="30"/>
    <n v="-599.92162475626003"/>
  </r>
  <r>
    <s v="BASE"/>
    <s v="BaseLine"/>
    <m/>
    <m/>
    <m/>
    <m/>
    <x v="33"/>
    <x v="2"/>
    <s v="Brazil"/>
    <x v="30"/>
    <n v="-299.50590487525"/>
  </r>
  <r>
    <s v="BASE"/>
    <s v="BaseLine"/>
    <m/>
    <m/>
    <m/>
    <m/>
    <x v="33"/>
    <x v="3"/>
    <s v="Brazil"/>
    <x v="30"/>
    <n v="-187.067796103935"/>
  </r>
  <r>
    <s v="BASE"/>
    <s v="BaseLine"/>
    <m/>
    <m/>
    <m/>
    <m/>
    <x v="34"/>
    <x v="0"/>
    <s v="Brazil"/>
    <x v="30"/>
    <n v="0"/>
  </r>
  <r>
    <s v="BASE"/>
    <s v="BaseLine"/>
    <m/>
    <m/>
    <m/>
    <m/>
    <x v="34"/>
    <x v="1"/>
    <s v="Brazil"/>
    <x v="30"/>
    <n v="0"/>
  </r>
  <r>
    <s v="BASE"/>
    <s v="BaseLine"/>
    <m/>
    <m/>
    <m/>
    <m/>
    <x v="34"/>
    <x v="2"/>
    <s v="Brazil"/>
    <x v="30"/>
    <n v="0"/>
  </r>
  <r>
    <s v="BASE"/>
    <s v="BaseLine"/>
    <m/>
    <m/>
    <m/>
    <m/>
    <x v="34"/>
    <x v="3"/>
    <s v="Brazil"/>
    <x v="30"/>
    <n v="0"/>
  </r>
  <r>
    <s v="BASE"/>
    <s v="BaseLine"/>
    <s v="NY"/>
    <m/>
    <m/>
    <m/>
    <x v="35"/>
    <x v="0"/>
    <s v="Brazil"/>
    <x v="30"/>
    <n v="0"/>
  </r>
  <r>
    <s v="BASE"/>
    <s v="BaseLine"/>
    <s v="NY"/>
    <m/>
    <m/>
    <m/>
    <x v="35"/>
    <x v="1"/>
    <s v="Brazil"/>
    <x v="30"/>
    <n v="0"/>
  </r>
  <r>
    <s v="BASE"/>
    <s v="BaseLine"/>
    <s v="NY"/>
    <m/>
    <m/>
    <m/>
    <x v="35"/>
    <x v="2"/>
    <s v="Brazil"/>
    <x v="30"/>
    <n v="0"/>
  </r>
  <r>
    <s v="BASE"/>
    <s v="BaseLine"/>
    <s v="NY"/>
    <m/>
    <m/>
    <m/>
    <x v="35"/>
    <x v="3"/>
    <s v="Brazil"/>
    <x v="30"/>
    <n v="0"/>
  </r>
  <r>
    <s v="BASE"/>
    <s v="BaseLine"/>
    <s v="PL_Dummy"/>
    <m/>
    <m/>
    <m/>
    <x v="36"/>
    <x v="0"/>
    <s v="Brazil"/>
    <x v="30"/>
    <n v="0"/>
  </r>
  <r>
    <s v="BASE"/>
    <s v="BaseLine"/>
    <s v="PL_Dummy"/>
    <m/>
    <m/>
    <m/>
    <x v="36"/>
    <x v="1"/>
    <s v="Brazil"/>
    <x v="30"/>
    <n v="0"/>
  </r>
  <r>
    <s v="BASE"/>
    <s v="BaseLine"/>
    <s v="PL_Dummy"/>
    <m/>
    <m/>
    <m/>
    <x v="36"/>
    <x v="2"/>
    <s v="Brazil"/>
    <x v="30"/>
    <n v="0"/>
  </r>
  <r>
    <s v="BASE"/>
    <s v="BaseLine"/>
    <s v="PL_Dummy"/>
    <m/>
    <m/>
    <m/>
    <x v="36"/>
    <x v="3"/>
    <s v="Brazil"/>
    <x v="30"/>
    <n v="0"/>
  </r>
  <r>
    <s v="BASE"/>
    <s v="BaseLine"/>
    <s v="PL_Dummy"/>
    <m/>
    <m/>
    <m/>
    <x v="37"/>
    <x v="0"/>
    <s v="Brazil"/>
    <x v="30"/>
    <n v="0"/>
  </r>
  <r>
    <s v="BASE"/>
    <s v="BaseLine"/>
    <s v="PL_Dummy"/>
    <m/>
    <m/>
    <m/>
    <x v="37"/>
    <x v="1"/>
    <s v="Brazil"/>
    <x v="30"/>
    <n v="0"/>
  </r>
  <r>
    <s v="BASE"/>
    <s v="BaseLine"/>
    <s v="PL_Dummy"/>
    <m/>
    <m/>
    <m/>
    <x v="37"/>
    <x v="2"/>
    <s v="Brazil"/>
    <x v="30"/>
    <n v="0"/>
  </r>
  <r>
    <s v="BASE"/>
    <s v="BaseLine"/>
    <s v="PL_Dummy"/>
    <m/>
    <m/>
    <m/>
    <x v="37"/>
    <x v="3"/>
    <s v="Brazil"/>
    <x v="30"/>
    <n v="0"/>
  </r>
  <r>
    <s v="BASE"/>
    <s v="BaseLine"/>
    <m/>
    <m/>
    <m/>
    <m/>
    <x v="38"/>
    <x v="0"/>
    <s v="Brazil"/>
    <x v="30"/>
    <n v="0"/>
  </r>
  <r>
    <s v="BASE"/>
    <s v="BaseLine"/>
    <m/>
    <m/>
    <m/>
    <m/>
    <x v="38"/>
    <x v="1"/>
    <s v="Brazil"/>
    <x v="30"/>
    <n v="0"/>
  </r>
  <r>
    <s v="BASE"/>
    <s v="BaseLine"/>
    <m/>
    <m/>
    <m/>
    <m/>
    <x v="38"/>
    <x v="2"/>
    <s v="Brazil"/>
    <x v="30"/>
    <n v="0"/>
  </r>
  <r>
    <s v="BASE"/>
    <s v="BaseLine"/>
    <m/>
    <m/>
    <m/>
    <m/>
    <x v="38"/>
    <x v="3"/>
    <s v="Brazil"/>
    <x v="30"/>
    <n v="0"/>
  </r>
  <r>
    <s v="BASE"/>
    <s v="BaseLine"/>
    <m/>
    <m/>
    <m/>
    <m/>
    <x v="39"/>
    <x v="0"/>
    <s v="Brazil"/>
    <x v="30"/>
    <n v="0"/>
  </r>
  <r>
    <s v="BASE"/>
    <s v="BaseLine"/>
    <m/>
    <m/>
    <m/>
    <m/>
    <x v="39"/>
    <x v="1"/>
    <s v="Brazil"/>
    <x v="30"/>
    <n v="0"/>
  </r>
  <r>
    <s v="BASE"/>
    <s v="BaseLine"/>
    <m/>
    <m/>
    <m/>
    <m/>
    <x v="39"/>
    <x v="2"/>
    <s v="Brazil"/>
    <x v="30"/>
    <n v="0"/>
  </r>
  <r>
    <s v="BASE"/>
    <s v="BaseLine"/>
    <m/>
    <m/>
    <m/>
    <m/>
    <x v="39"/>
    <x v="3"/>
    <s v="Brazil"/>
    <x v="30"/>
    <n v="0"/>
  </r>
  <r>
    <s v="BASE"/>
    <s v="BaseLine"/>
    <s v="PL_Dummy"/>
    <m/>
    <m/>
    <m/>
    <x v="40"/>
    <x v="0"/>
    <s v="Brazil"/>
    <x v="30"/>
    <n v="0"/>
  </r>
  <r>
    <s v="BASE"/>
    <s v="BaseLine"/>
    <s v="PL_Dummy"/>
    <m/>
    <m/>
    <m/>
    <x v="40"/>
    <x v="1"/>
    <s v="Brazil"/>
    <x v="30"/>
    <n v="0"/>
  </r>
  <r>
    <s v="BASE"/>
    <s v="BaseLine"/>
    <s v="PL_Dummy"/>
    <m/>
    <m/>
    <m/>
    <x v="40"/>
    <x v="2"/>
    <s v="Brazil"/>
    <x v="30"/>
    <n v="0"/>
  </r>
  <r>
    <s v="BASE"/>
    <s v="BaseLine"/>
    <s v="PL_Dummy"/>
    <m/>
    <m/>
    <m/>
    <x v="40"/>
    <x v="3"/>
    <s v="Brazil"/>
    <x v="30"/>
    <n v="0"/>
  </r>
  <r>
    <s v="BASE"/>
    <s v="BaseLine"/>
    <m/>
    <m/>
    <m/>
    <m/>
    <x v="41"/>
    <x v="0"/>
    <s v="Brazil"/>
    <x v="30"/>
    <n v="0"/>
  </r>
  <r>
    <s v="BASE"/>
    <s v="BaseLine"/>
    <m/>
    <m/>
    <m/>
    <m/>
    <x v="41"/>
    <x v="1"/>
    <s v="Brazil"/>
    <x v="30"/>
    <n v="0"/>
  </r>
  <r>
    <s v="BASE"/>
    <s v="BaseLine"/>
    <m/>
    <m/>
    <m/>
    <m/>
    <x v="41"/>
    <x v="2"/>
    <s v="Brazil"/>
    <x v="30"/>
    <n v="3909.0989398197098"/>
  </r>
  <r>
    <s v="BASE"/>
    <s v="BaseLine"/>
    <m/>
    <m/>
    <m/>
    <m/>
    <x v="41"/>
    <x v="3"/>
    <s v="Brazil"/>
    <x v="30"/>
    <n v="0"/>
  </r>
  <r>
    <s v="BASE"/>
    <s v="BaseLine"/>
    <m/>
    <m/>
    <m/>
    <m/>
    <x v="42"/>
    <x v="0"/>
    <s v="Brazil"/>
    <x v="30"/>
    <n v="0"/>
  </r>
  <r>
    <s v="BASE"/>
    <s v="BaseLine"/>
    <m/>
    <m/>
    <m/>
    <m/>
    <x v="42"/>
    <x v="1"/>
    <s v="Brazil"/>
    <x v="30"/>
    <n v="0"/>
  </r>
  <r>
    <s v="BASE"/>
    <s v="BaseLine"/>
    <m/>
    <m/>
    <m/>
    <m/>
    <x v="42"/>
    <x v="2"/>
    <s v="Brazil"/>
    <x v="30"/>
    <n v="2205.9853367855599"/>
  </r>
  <r>
    <s v="BASE"/>
    <s v="BaseLine"/>
    <m/>
    <m/>
    <m/>
    <m/>
    <x v="42"/>
    <x v="3"/>
    <s v="Brazil"/>
    <x v="30"/>
    <n v="0"/>
  </r>
  <r>
    <s v="BASE"/>
    <s v="BaseLine"/>
    <m/>
    <m/>
    <m/>
    <m/>
    <x v="43"/>
    <x v="0"/>
    <s v="Brazil"/>
    <x v="30"/>
    <n v="0"/>
  </r>
  <r>
    <s v="BASE"/>
    <s v="BaseLine"/>
    <m/>
    <m/>
    <m/>
    <m/>
    <x v="43"/>
    <x v="1"/>
    <s v="Brazil"/>
    <x v="30"/>
    <n v="0"/>
  </r>
  <r>
    <s v="BASE"/>
    <s v="BaseLine"/>
    <m/>
    <m/>
    <m/>
    <m/>
    <x v="43"/>
    <x v="2"/>
    <s v="Brazil"/>
    <x v="30"/>
    <n v="0"/>
  </r>
  <r>
    <s v="BASE"/>
    <s v="BaseLine"/>
    <m/>
    <m/>
    <m/>
    <m/>
    <x v="43"/>
    <x v="3"/>
    <s v="Brazil"/>
    <x v="30"/>
    <n v="0"/>
  </r>
  <r>
    <s v="INCREMENTAL"/>
    <s v="Media"/>
    <m/>
    <m/>
    <m/>
    <m/>
    <x v="44"/>
    <x v="0"/>
    <s v="Brazil"/>
    <x v="30"/>
    <n v="0"/>
  </r>
  <r>
    <s v="INCREMENTAL"/>
    <s v="Media"/>
    <m/>
    <m/>
    <m/>
    <m/>
    <x v="44"/>
    <x v="1"/>
    <s v="Brazil"/>
    <x v="30"/>
    <n v="0"/>
  </r>
  <r>
    <s v="INCREMENTAL"/>
    <s v="Media"/>
    <m/>
    <m/>
    <m/>
    <m/>
    <x v="44"/>
    <x v="2"/>
    <s v="Brazil"/>
    <x v="30"/>
    <n v="0"/>
  </r>
  <r>
    <s v="INCREMENTAL"/>
    <s v="Media"/>
    <m/>
    <m/>
    <m/>
    <m/>
    <x v="44"/>
    <x v="3"/>
    <s v="Brazil"/>
    <x v="30"/>
    <n v="0"/>
  </r>
  <r>
    <s v="INCREMENTAL"/>
    <s v="Media"/>
    <m/>
    <m/>
    <m/>
    <m/>
    <x v="45"/>
    <x v="0"/>
    <s v="Brazil"/>
    <x v="30"/>
    <n v="0"/>
  </r>
  <r>
    <s v="INCREMENTAL"/>
    <s v="Media"/>
    <m/>
    <m/>
    <m/>
    <m/>
    <x v="45"/>
    <x v="1"/>
    <s v="Brazil"/>
    <x v="30"/>
    <n v="0"/>
  </r>
  <r>
    <s v="INCREMENTAL"/>
    <s v="Media"/>
    <m/>
    <m/>
    <m/>
    <m/>
    <x v="45"/>
    <x v="2"/>
    <s v="Brazil"/>
    <x v="30"/>
    <n v="0"/>
  </r>
  <r>
    <s v="INCREMENTAL"/>
    <s v="Media"/>
    <m/>
    <m/>
    <m/>
    <m/>
    <x v="45"/>
    <x v="3"/>
    <s v="Brazil"/>
    <x v="30"/>
    <n v="0"/>
  </r>
  <r>
    <s v="BASE"/>
    <s v="BaseLine"/>
    <m/>
    <m/>
    <m/>
    <m/>
    <x v="46"/>
    <x v="0"/>
    <s v="Brazil"/>
    <x v="30"/>
    <n v="0"/>
  </r>
  <r>
    <s v="BASE"/>
    <s v="BaseLine"/>
    <m/>
    <m/>
    <m/>
    <m/>
    <x v="46"/>
    <x v="1"/>
    <s v="Brazil"/>
    <x v="30"/>
    <n v="0"/>
  </r>
  <r>
    <s v="BASE"/>
    <s v="BaseLine"/>
    <m/>
    <m/>
    <m/>
    <m/>
    <x v="46"/>
    <x v="2"/>
    <s v="Brazil"/>
    <x v="30"/>
    <n v="0"/>
  </r>
  <r>
    <s v="BASE"/>
    <s v="BaseLine"/>
    <m/>
    <m/>
    <m/>
    <m/>
    <x v="46"/>
    <x v="3"/>
    <s v="Brazil"/>
    <x v="30"/>
    <n v="0"/>
  </r>
  <r>
    <s v="INCREMENTAL"/>
    <s v="Media"/>
    <m/>
    <m/>
    <m/>
    <m/>
    <x v="47"/>
    <x v="0"/>
    <s v="Brazil"/>
    <x v="30"/>
    <n v="0"/>
  </r>
  <r>
    <s v="INCREMENTAL"/>
    <s v="Media"/>
    <m/>
    <m/>
    <m/>
    <m/>
    <x v="47"/>
    <x v="1"/>
    <s v="Brazil"/>
    <x v="30"/>
    <n v="0"/>
  </r>
  <r>
    <s v="INCREMENTAL"/>
    <s v="Media"/>
    <m/>
    <m/>
    <m/>
    <m/>
    <x v="47"/>
    <x v="2"/>
    <s v="Brazil"/>
    <x v="30"/>
    <n v="0"/>
  </r>
  <r>
    <s v="INCREMENTAL"/>
    <s v="Media"/>
    <m/>
    <m/>
    <m/>
    <m/>
    <x v="47"/>
    <x v="3"/>
    <s v="Brazil"/>
    <x v="30"/>
    <n v="0"/>
  </r>
  <r>
    <s v="INCREMENTAL"/>
    <s v="Media"/>
    <m/>
    <m/>
    <m/>
    <m/>
    <x v="48"/>
    <x v="0"/>
    <s v="Brazil"/>
    <x v="30"/>
    <n v="0"/>
  </r>
  <r>
    <s v="INCREMENTAL"/>
    <s v="Media"/>
    <m/>
    <m/>
    <m/>
    <m/>
    <x v="48"/>
    <x v="1"/>
    <s v="Brazil"/>
    <x v="30"/>
    <n v="0"/>
  </r>
  <r>
    <s v="INCREMENTAL"/>
    <s v="Media"/>
    <m/>
    <m/>
    <m/>
    <m/>
    <x v="48"/>
    <x v="2"/>
    <s v="Brazil"/>
    <x v="30"/>
    <n v="0"/>
  </r>
  <r>
    <s v="INCREMENTAL"/>
    <s v="Media"/>
    <m/>
    <m/>
    <m/>
    <m/>
    <x v="48"/>
    <x v="3"/>
    <s v="Brazil"/>
    <x v="30"/>
    <n v="0"/>
  </r>
  <r>
    <s v="INCREMENTAL"/>
    <s v="Media"/>
    <m/>
    <m/>
    <m/>
    <m/>
    <x v="49"/>
    <x v="0"/>
    <s v="Brazil"/>
    <x v="30"/>
    <n v="0"/>
  </r>
  <r>
    <s v="INCREMENTAL"/>
    <s v="Media"/>
    <m/>
    <m/>
    <m/>
    <m/>
    <x v="49"/>
    <x v="1"/>
    <s v="Brazil"/>
    <x v="30"/>
    <n v="0"/>
  </r>
  <r>
    <s v="INCREMENTAL"/>
    <s v="Media"/>
    <m/>
    <m/>
    <m/>
    <m/>
    <x v="49"/>
    <x v="2"/>
    <s v="Brazil"/>
    <x v="30"/>
    <n v="0"/>
  </r>
  <r>
    <s v="INCREMENTAL"/>
    <s v="Media"/>
    <m/>
    <m/>
    <m/>
    <m/>
    <x v="49"/>
    <x v="3"/>
    <s v="Brazil"/>
    <x v="30"/>
    <n v="0"/>
  </r>
  <r>
    <s v="BASE"/>
    <s v="BaseLine"/>
    <m/>
    <m/>
    <m/>
    <m/>
    <x v="50"/>
    <x v="0"/>
    <s v="Brazil"/>
    <x v="30"/>
    <n v="0"/>
  </r>
  <r>
    <s v="BASE"/>
    <s v="BaseLine"/>
    <m/>
    <m/>
    <m/>
    <m/>
    <x v="50"/>
    <x v="1"/>
    <s v="Brazil"/>
    <x v="30"/>
    <n v="0"/>
  </r>
  <r>
    <s v="BASE"/>
    <s v="BaseLine"/>
    <m/>
    <m/>
    <m/>
    <m/>
    <x v="50"/>
    <x v="2"/>
    <s v="Brazil"/>
    <x v="30"/>
    <n v="0"/>
  </r>
  <r>
    <s v="BASE"/>
    <s v="BaseLine"/>
    <m/>
    <m/>
    <m/>
    <m/>
    <x v="50"/>
    <x v="3"/>
    <s v="Brazil"/>
    <x v="30"/>
    <n v="0"/>
  </r>
  <r>
    <s v="BASE"/>
    <s v="BaseLine"/>
    <m/>
    <m/>
    <m/>
    <m/>
    <x v="51"/>
    <x v="0"/>
    <s v="Brazil"/>
    <x v="30"/>
    <n v="0"/>
  </r>
  <r>
    <s v="BASE"/>
    <s v="BaseLine"/>
    <m/>
    <m/>
    <m/>
    <m/>
    <x v="51"/>
    <x v="1"/>
    <s v="Brazil"/>
    <x v="30"/>
    <n v="0"/>
  </r>
  <r>
    <s v="BASE"/>
    <s v="BaseLine"/>
    <m/>
    <m/>
    <m/>
    <m/>
    <x v="51"/>
    <x v="2"/>
    <s v="Brazil"/>
    <x v="30"/>
    <n v="0"/>
  </r>
  <r>
    <s v="BASE"/>
    <s v="BaseLine"/>
    <m/>
    <m/>
    <m/>
    <m/>
    <x v="51"/>
    <x v="3"/>
    <s v="Brazil"/>
    <x v="30"/>
    <n v="0"/>
  </r>
  <r>
    <s v="INCREMENTAL"/>
    <s v="Media"/>
    <m/>
    <m/>
    <m/>
    <m/>
    <x v="52"/>
    <x v="0"/>
    <s v="Brazil"/>
    <x v="30"/>
    <n v="0"/>
  </r>
  <r>
    <s v="INCREMENTAL"/>
    <s v="Media"/>
    <m/>
    <m/>
    <m/>
    <m/>
    <x v="52"/>
    <x v="1"/>
    <s v="Brazil"/>
    <x v="30"/>
    <n v="0"/>
  </r>
  <r>
    <s v="INCREMENTAL"/>
    <s v="Media"/>
    <m/>
    <m/>
    <m/>
    <m/>
    <x v="52"/>
    <x v="2"/>
    <s v="Brazil"/>
    <x v="30"/>
    <n v="0"/>
  </r>
  <r>
    <s v="INCREMENTAL"/>
    <s v="Media"/>
    <m/>
    <m/>
    <m/>
    <m/>
    <x v="52"/>
    <x v="3"/>
    <s v="Brazil"/>
    <x v="30"/>
    <n v="0"/>
  </r>
  <r>
    <s v="BASE"/>
    <s v="BaseLine"/>
    <m/>
    <m/>
    <m/>
    <m/>
    <x v="53"/>
    <x v="0"/>
    <s v="Brazil"/>
    <x v="30"/>
    <n v="-106.896217564167"/>
  </r>
  <r>
    <s v="BASE"/>
    <s v="BaseLine"/>
    <m/>
    <m/>
    <m/>
    <m/>
    <x v="53"/>
    <x v="1"/>
    <s v="Brazil"/>
    <x v="30"/>
    <n v="-78.280676091196398"/>
  </r>
  <r>
    <s v="BASE"/>
    <s v="BaseLine"/>
    <m/>
    <m/>
    <m/>
    <m/>
    <x v="53"/>
    <x v="2"/>
    <s v="Brazil"/>
    <x v="30"/>
    <n v="-146.06866894502201"/>
  </r>
  <r>
    <s v="BASE"/>
    <s v="BaseLine"/>
    <m/>
    <m/>
    <m/>
    <m/>
    <x v="53"/>
    <x v="3"/>
    <s v="Brazil"/>
    <x v="30"/>
    <n v="-77.324862227164999"/>
  </r>
  <r>
    <s v="BASE"/>
    <s v="BaseLine"/>
    <m/>
    <m/>
    <m/>
    <m/>
    <x v="54"/>
    <x v="0"/>
    <s v="Brazil"/>
    <x v="30"/>
    <n v="-519.49159087577095"/>
  </r>
  <r>
    <s v="BASE"/>
    <s v="BaseLine"/>
    <m/>
    <m/>
    <m/>
    <m/>
    <x v="54"/>
    <x v="1"/>
    <s v="Brazil"/>
    <x v="30"/>
    <n v="-2592.98696318766"/>
  </r>
  <r>
    <s v="BASE"/>
    <s v="BaseLine"/>
    <m/>
    <m/>
    <m/>
    <m/>
    <x v="54"/>
    <x v="2"/>
    <s v="Brazil"/>
    <x v="30"/>
    <n v="-2814.2435380745101"/>
  </r>
  <r>
    <s v="BASE"/>
    <s v="BaseLine"/>
    <m/>
    <m/>
    <m/>
    <m/>
    <x v="54"/>
    <x v="3"/>
    <s v="Brazil"/>
    <x v="30"/>
    <n v="-501.66823646013302"/>
  </r>
  <r>
    <s v="INCREMENTAL"/>
    <s v="Media"/>
    <m/>
    <m/>
    <m/>
    <m/>
    <x v="0"/>
    <x v="0"/>
    <s v="Brazil"/>
    <x v="31"/>
    <n v="0"/>
  </r>
  <r>
    <s v="INCREMENTAL"/>
    <s v="Media"/>
    <m/>
    <m/>
    <m/>
    <m/>
    <x v="0"/>
    <x v="1"/>
    <s v="Brazil"/>
    <x v="31"/>
    <n v="0"/>
  </r>
  <r>
    <s v="INCREMENTAL"/>
    <s v="Media"/>
    <m/>
    <m/>
    <m/>
    <m/>
    <x v="0"/>
    <x v="2"/>
    <s v="Brazil"/>
    <x v="31"/>
    <n v="0"/>
  </r>
  <r>
    <s v="INCREMENTAL"/>
    <s v="Media"/>
    <m/>
    <m/>
    <m/>
    <m/>
    <x v="0"/>
    <x v="3"/>
    <s v="Brazil"/>
    <x v="31"/>
    <n v="0"/>
  </r>
  <r>
    <s v="INCREMENTAL"/>
    <s v="Media"/>
    <m/>
    <m/>
    <m/>
    <m/>
    <x v="1"/>
    <x v="0"/>
    <s v="Brazil"/>
    <x v="31"/>
    <n v="0"/>
  </r>
  <r>
    <s v="INCREMENTAL"/>
    <s v="Media"/>
    <m/>
    <m/>
    <m/>
    <m/>
    <x v="1"/>
    <x v="1"/>
    <s v="Brazil"/>
    <x v="31"/>
    <n v="0"/>
  </r>
  <r>
    <s v="INCREMENTAL"/>
    <s v="Media"/>
    <m/>
    <m/>
    <m/>
    <m/>
    <x v="1"/>
    <x v="2"/>
    <s v="Brazil"/>
    <x v="31"/>
    <n v="0"/>
  </r>
  <r>
    <s v="INCREMENTAL"/>
    <s v="Media"/>
    <m/>
    <m/>
    <m/>
    <m/>
    <x v="1"/>
    <x v="3"/>
    <s v="Brazil"/>
    <x v="31"/>
    <n v="0"/>
  </r>
  <r>
    <s v="INCREMENTAL"/>
    <s v="Media"/>
    <m/>
    <m/>
    <m/>
    <m/>
    <x v="2"/>
    <x v="0"/>
    <s v="Brazil"/>
    <x v="31"/>
    <n v="0"/>
  </r>
  <r>
    <s v="INCREMENTAL"/>
    <s v="Media"/>
    <m/>
    <m/>
    <m/>
    <m/>
    <x v="2"/>
    <x v="1"/>
    <s v="Brazil"/>
    <x v="31"/>
    <n v="0"/>
  </r>
  <r>
    <s v="INCREMENTAL"/>
    <s v="Media"/>
    <m/>
    <m/>
    <m/>
    <m/>
    <x v="2"/>
    <x v="2"/>
    <s v="Brazil"/>
    <x v="31"/>
    <n v="0"/>
  </r>
  <r>
    <s v="INCREMENTAL"/>
    <s v="Media"/>
    <m/>
    <m/>
    <m/>
    <m/>
    <x v="2"/>
    <x v="3"/>
    <s v="Brazil"/>
    <x v="31"/>
    <n v="0"/>
  </r>
  <r>
    <s v="BASE"/>
    <s v="BaseLine"/>
    <m/>
    <m/>
    <m/>
    <m/>
    <x v="3"/>
    <x v="0"/>
    <s v="Brazil"/>
    <x v="31"/>
    <n v="0"/>
  </r>
  <r>
    <s v="BASE"/>
    <s v="BaseLine"/>
    <m/>
    <m/>
    <m/>
    <m/>
    <x v="3"/>
    <x v="1"/>
    <s v="Brazil"/>
    <x v="31"/>
    <n v="0"/>
  </r>
  <r>
    <s v="BASE"/>
    <s v="BaseLine"/>
    <m/>
    <m/>
    <m/>
    <m/>
    <x v="3"/>
    <x v="2"/>
    <s v="Brazil"/>
    <x v="31"/>
    <n v="0"/>
  </r>
  <r>
    <s v="BASE"/>
    <s v="BaseLine"/>
    <m/>
    <m/>
    <m/>
    <m/>
    <x v="3"/>
    <x v="3"/>
    <s v="Brazil"/>
    <x v="31"/>
    <n v="0"/>
  </r>
  <r>
    <s v="BASE"/>
    <s v="BaseLine"/>
    <m/>
    <m/>
    <m/>
    <m/>
    <x v="4"/>
    <x v="0"/>
    <s v="Brazil"/>
    <x v="31"/>
    <n v="0"/>
  </r>
  <r>
    <s v="BASE"/>
    <s v="BaseLine"/>
    <m/>
    <m/>
    <m/>
    <m/>
    <x v="4"/>
    <x v="1"/>
    <s v="Brazil"/>
    <x v="31"/>
    <n v="0"/>
  </r>
  <r>
    <s v="BASE"/>
    <s v="BaseLine"/>
    <m/>
    <m/>
    <m/>
    <m/>
    <x v="4"/>
    <x v="2"/>
    <s v="Brazil"/>
    <x v="31"/>
    <n v="0"/>
  </r>
  <r>
    <s v="BASE"/>
    <s v="BaseLine"/>
    <m/>
    <m/>
    <m/>
    <m/>
    <x v="4"/>
    <x v="3"/>
    <s v="Brazil"/>
    <x v="31"/>
    <n v="0"/>
  </r>
  <r>
    <s v="BASE"/>
    <s v="BaseLine"/>
    <m/>
    <m/>
    <m/>
    <m/>
    <x v="5"/>
    <x v="0"/>
    <s v="Brazil"/>
    <x v="31"/>
    <n v="0"/>
  </r>
  <r>
    <s v="BASE"/>
    <s v="BaseLine"/>
    <m/>
    <m/>
    <m/>
    <m/>
    <x v="5"/>
    <x v="1"/>
    <s v="Brazil"/>
    <x v="31"/>
    <n v="0"/>
  </r>
  <r>
    <s v="BASE"/>
    <s v="BaseLine"/>
    <m/>
    <m/>
    <m/>
    <m/>
    <x v="5"/>
    <x v="2"/>
    <s v="Brazil"/>
    <x v="31"/>
    <n v="0"/>
  </r>
  <r>
    <s v="BASE"/>
    <s v="BaseLine"/>
    <m/>
    <m/>
    <m/>
    <m/>
    <x v="5"/>
    <x v="3"/>
    <s v="Brazil"/>
    <x v="31"/>
    <n v="0"/>
  </r>
  <r>
    <s v="BASE"/>
    <s v="BaseLine"/>
    <m/>
    <m/>
    <m/>
    <m/>
    <x v="6"/>
    <x v="0"/>
    <s v="Brazil"/>
    <x v="31"/>
    <n v="0"/>
  </r>
  <r>
    <s v="BASE"/>
    <s v="BaseLine"/>
    <m/>
    <m/>
    <m/>
    <m/>
    <x v="6"/>
    <x v="1"/>
    <s v="Brazil"/>
    <x v="31"/>
    <n v="0"/>
  </r>
  <r>
    <s v="BASE"/>
    <s v="BaseLine"/>
    <m/>
    <m/>
    <m/>
    <m/>
    <x v="6"/>
    <x v="2"/>
    <s v="Brazil"/>
    <x v="31"/>
    <n v="0"/>
  </r>
  <r>
    <s v="BASE"/>
    <s v="BaseLine"/>
    <m/>
    <m/>
    <m/>
    <m/>
    <x v="6"/>
    <x v="3"/>
    <s v="Brazil"/>
    <x v="31"/>
    <n v="0"/>
  </r>
  <r>
    <s v="BASE"/>
    <s v="BaseLine"/>
    <m/>
    <m/>
    <m/>
    <m/>
    <x v="7"/>
    <x v="0"/>
    <s v="Brazil"/>
    <x v="31"/>
    <n v="0"/>
  </r>
  <r>
    <s v="BASE"/>
    <s v="BaseLine"/>
    <m/>
    <m/>
    <m/>
    <m/>
    <x v="7"/>
    <x v="1"/>
    <s v="Brazil"/>
    <x v="31"/>
    <n v="0"/>
  </r>
  <r>
    <s v="BASE"/>
    <s v="BaseLine"/>
    <m/>
    <m/>
    <m/>
    <m/>
    <x v="7"/>
    <x v="2"/>
    <s v="Brazil"/>
    <x v="31"/>
    <n v="0"/>
  </r>
  <r>
    <s v="BASE"/>
    <s v="BaseLine"/>
    <m/>
    <m/>
    <m/>
    <m/>
    <x v="7"/>
    <x v="3"/>
    <s v="Brazil"/>
    <x v="31"/>
    <n v="0"/>
  </r>
  <r>
    <s v="BASE"/>
    <s v="BaseLine"/>
    <m/>
    <m/>
    <m/>
    <m/>
    <x v="8"/>
    <x v="0"/>
    <s v="Brazil"/>
    <x v="31"/>
    <n v="698.04777938023801"/>
  </r>
  <r>
    <s v="BASE"/>
    <s v="BaseLine"/>
    <m/>
    <m/>
    <m/>
    <m/>
    <x v="8"/>
    <x v="1"/>
    <s v="Brazil"/>
    <x v="31"/>
    <n v="0"/>
  </r>
  <r>
    <s v="BASE"/>
    <s v="BaseLine"/>
    <m/>
    <m/>
    <m/>
    <m/>
    <x v="8"/>
    <x v="2"/>
    <s v="Brazil"/>
    <x v="31"/>
    <n v="0"/>
  </r>
  <r>
    <s v="BASE"/>
    <s v="BaseLine"/>
    <m/>
    <m/>
    <m/>
    <m/>
    <x v="8"/>
    <x v="3"/>
    <s v="Brazil"/>
    <x v="31"/>
    <n v="0"/>
  </r>
  <r>
    <s v="INCREMENTAL"/>
    <s v="Media"/>
    <m/>
    <m/>
    <m/>
    <m/>
    <x v="9"/>
    <x v="0"/>
    <s v="Brazil"/>
    <x v="31"/>
    <n v="0"/>
  </r>
  <r>
    <s v="INCREMENTAL"/>
    <s v="Media"/>
    <m/>
    <m/>
    <m/>
    <m/>
    <x v="9"/>
    <x v="1"/>
    <s v="Brazil"/>
    <x v="31"/>
    <n v="0"/>
  </r>
  <r>
    <s v="INCREMENTAL"/>
    <s v="Media"/>
    <m/>
    <m/>
    <m/>
    <m/>
    <x v="9"/>
    <x v="2"/>
    <s v="Brazil"/>
    <x v="31"/>
    <n v="0"/>
  </r>
  <r>
    <s v="INCREMENTAL"/>
    <s v="Media"/>
    <m/>
    <m/>
    <m/>
    <m/>
    <x v="9"/>
    <x v="3"/>
    <s v="Brazil"/>
    <x v="31"/>
    <n v="0"/>
  </r>
  <r>
    <s v="BASE"/>
    <s v="Price"/>
    <m/>
    <m/>
    <m/>
    <m/>
    <x v="10"/>
    <x v="0"/>
    <s v="Brazil"/>
    <x v="31"/>
    <n v="-1172.6162351407399"/>
  </r>
  <r>
    <s v="BASE"/>
    <s v="Price"/>
    <m/>
    <m/>
    <m/>
    <m/>
    <x v="10"/>
    <x v="1"/>
    <s v="Brazil"/>
    <x v="31"/>
    <n v="0"/>
  </r>
  <r>
    <s v="BASE"/>
    <s v="Price"/>
    <m/>
    <m/>
    <m/>
    <m/>
    <x v="10"/>
    <x v="2"/>
    <s v="Brazil"/>
    <x v="31"/>
    <n v="0"/>
  </r>
  <r>
    <s v="BASE"/>
    <s v="Price"/>
    <m/>
    <m/>
    <m/>
    <m/>
    <x v="10"/>
    <x v="3"/>
    <s v="Brazil"/>
    <x v="31"/>
    <n v="0"/>
  </r>
  <r>
    <s v="BASE"/>
    <s v="Price"/>
    <m/>
    <m/>
    <m/>
    <m/>
    <x v="11"/>
    <x v="0"/>
    <s v="Brazil"/>
    <x v="31"/>
    <n v="0"/>
  </r>
  <r>
    <s v="BASE"/>
    <s v="Price"/>
    <m/>
    <m/>
    <m/>
    <m/>
    <x v="11"/>
    <x v="1"/>
    <s v="Brazil"/>
    <x v="31"/>
    <n v="0"/>
  </r>
  <r>
    <s v="BASE"/>
    <s v="Price"/>
    <m/>
    <m/>
    <m/>
    <m/>
    <x v="11"/>
    <x v="2"/>
    <s v="Brazil"/>
    <x v="31"/>
    <n v="0"/>
  </r>
  <r>
    <s v="BASE"/>
    <s v="Price"/>
    <m/>
    <m/>
    <m/>
    <m/>
    <x v="11"/>
    <x v="3"/>
    <s v="Brazil"/>
    <x v="31"/>
    <n v="0"/>
  </r>
  <r>
    <s v="BASE"/>
    <s v="BaseLine"/>
    <m/>
    <m/>
    <m/>
    <m/>
    <x v="12"/>
    <x v="0"/>
    <s v="Brazil"/>
    <x v="31"/>
    <n v="407.59075727381003"/>
  </r>
  <r>
    <s v="BASE"/>
    <s v="BaseLine"/>
    <m/>
    <m/>
    <m/>
    <m/>
    <x v="12"/>
    <x v="1"/>
    <s v="Brazil"/>
    <x v="31"/>
    <n v="734.787427075643"/>
  </r>
  <r>
    <s v="BASE"/>
    <s v="BaseLine"/>
    <m/>
    <m/>
    <m/>
    <m/>
    <x v="12"/>
    <x v="2"/>
    <s v="Brazil"/>
    <x v="31"/>
    <n v="900.81200323097005"/>
  </r>
  <r>
    <s v="BASE"/>
    <s v="BaseLine"/>
    <m/>
    <m/>
    <m/>
    <m/>
    <x v="12"/>
    <x v="3"/>
    <s v="Brazil"/>
    <x v="31"/>
    <n v="23.858990596690099"/>
  </r>
  <r>
    <s v="INCREMENTAL"/>
    <s v="Media"/>
    <m/>
    <m/>
    <m/>
    <m/>
    <x v="13"/>
    <x v="0"/>
    <s v="Brazil"/>
    <x v="31"/>
    <n v="99.690626380828604"/>
  </r>
  <r>
    <s v="INCREMENTAL"/>
    <s v="Media"/>
    <m/>
    <m/>
    <m/>
    <m/>
    <x v="13"/>
    <x v="1"/>
    <s v="Brazil"/>
    <x v="31"/>
    <n v="123.49672865951101"/>
  </r>
  <r>
    <s v="INCREMENTAL"/>
    <s v="Media"/>
    <m/>
    <m/>
    <m/>
    <m/>
    <x v="13"/>
    <x v="2"/>
    <s v="Brazil"/>
    <x v="31"/>
    <n v="109.76849207918301"/>
  </r>
  <r>
    <s v="INCREMENTAL"/>
    <s v="Media"/>
    <m/>
    <m/>
    <m/>
    <m/>
    <x v="13"/>
    <x v="3"/>
    <s v="Brazil"/>
    <x v="31"/>
    <n v="0"/>
  </r>
  <r>
    <s v="INCREMENTAL"/>
    <s v="Media"/>
    <m/>
    <m/>
    <m/>
    <m/>
    <x v="14"/>
    <x v="0"/>
    <s v="Brazil"/>
    <x v="31"/>
    <n v="0"/>
  </r>
  <r>
    <s v="INCREMENTAL"/>
    <s v="Media"/>
    <m/>
    <m/>
    <m/>
    <m/>
    <x v="14"/>
    <x v="1"/>
    <s v="Brazil"/>
    <x v="31"/>
    <n v="0"/>
  </r>
  <r>
    <s v="INCREMENTAL"/>
    <s v="Media"/>
    <m/>
    <m/>
    <m/>
    <m/>
    <x v="14"/>
    <x v="2"/>
    <s v="Brazil"/>
    <x v="31"/>
    <n v="0"/>
  </r>
  <r>
    <s v="INCREMENTAL"/>
    <s v="Media"/>
    <m/>
    <m/>
    <m/>
    <m/>
    <x v="14"/>
    <x v="3"/>
    <s v="Brazil"/>
    <x v="31"/>
    <n v="0"/>
  </r>
  <r>
    <s v="INCREMENTAL"/>
    <s v="Media"/>
    <m/>
    <m/>
    <m/>
    <m/>
    <x v="15"/>
    <x v="0"/>
    <s v="Brazil"/>
    <x v="31"/>
    <n v="10.6901930581275"/>
  </r>
  <r>
    <s v="INCREMENTAL"/>
    <s v="Media"/>
    <m/>
    <m/>
    <m/>
    <m/>
    <x v="15"/>
    <x v="1"/>
    <s v="Brazil"/>
    <x v="31"/>
    <n v="9.8927437768470394"/>
  </r>
  <r>
    <s v="INCREMENTAL"/>
    <s v="Media"/>
    <m/>
    <m/>
    <m/>
    <m/>
    <x v="15"/>
    <x v="2"/>
    <s v="Brazil"/>
    <x v="31"/>
    <n v="6.7486633088361296"/>
  </r>
  <r>
    <s v="INCREMENTAL"/>
    <s v="Media"/>
    <m/>
    <m/>
    <m/>
    <m/>
    <x v="15"/>
    <x v="3"/>
    <s v="Brazil"/>
    <x v="31"/>
    <n v="0"/>
  </r>
  <r>
    <s v="INCREMENTAL"/>
    <s v="Media"/>
    <m/>
    <m/>
    <m/>
    <m/>
    <x v="16"/>
    <x v="0"/>
    <s v="Brazil"/>
    <x v="31"/>
    <n v="0"/>
  </r>
  <r>
    <s v="INCREMENTAL"/>
    <s v="Media"/>
    <m/>
    <m/>
    <m/>
    <m/>
    <x v="16"/>
    <x v="1"/>
    <s v="Brazil"/>
    <x v="31"/>
    <n v="0"/>
  </r>
  <r>
    <s v="INCREMENTAL"/>
    <s v="Media"/>
    <m/>
    <m/>
    <m/>
    <m/>
    <x v="16"/>
    <x v="2"/>
    <s v="Brazil"/>
    <x v="31"/>
    <n v="0"/>
  </r>
  <r>
    <s v="INCREMENTAL"/>
    <s v="Media"/>
    <m/>
    <m/>
    <m/>
    <m/>
    <x v="16"/>
    <x v="3"/>
    <s v="Brazil"/>
    <x v="31"/>
    <n v="0"/>
  </r>
  <r>
    <s v="INCREMENTAL"/>
    <s v="Media"/>
    <m/>
    <m/>
    <m/>
    <m/>
    <x v="17"/>
    <x v="0"/>
    <s v="Brazil"/>
    <x v="31"/>
    <n v="462.13174083493101"/>
  </r>
  <r>
    <s v="INCREMENTAL"/>
    <s v="Media"/>
    <m/>
    <m/>
    <m/>
    <m/>
    <x v="17"/>
    <x v="1"/>
    <s v="Brazil"/>
    <x v="31"/>
    <n v="283.36091257337603"/>
  </r>
  <r>
    <s v="INCREMENTAL"/>
    <s v="Media"/>
    <m/>
    <m/>
    <m/>
    <m/>
    <x v="17"/>
    <x v="2"/>
    <s v="Brazil"/>
    <x v="31"/>
    <n v="284.39674122515498"/>
  </r>
  <r>
    <s v="INCREMENTAL"/>
    <s v="Media"/>
    <m/>
    <m/>
    <m/>
    <m/>
    <x v="17"/>
    <x v="3"/>
    <s v="Brazil"/>
    <x v="31"/>
    <n v="0"/>
  </r>
  <r>
    <s v="INCREMENTAL"/>
    <s v="Media"/>
    <m/>
    <m/>
    <m/>
    <m/>
    <x v="18"/>
    <x v="0"/>
    <s v="Brazil"/>
    <x v="31"/>
    <n v="0"/>
  </r>
  <r>
    <s v="INCREMENTAL"/>
    <s v="Media"/>
    <m/>
    <m/>
    <m/>
    <m/>
    <x v="18"/>
    <x v="1"/>
    <s v="Brazil"/>
    <x v="31"/>
    <n v="0"/>
  </r>
  <r>
    <s v="INCREMENTAL"/>
    <s v="Media"/>
    <m/>
    <m/>
    <m/>
    <m/>
    <x v="18"/>
    <x v="2"/>
    <s v="Brazil"/>
    <x v="31"/>
    <n v="0"/>
  </r>
  <r>
    <s v="INCREMENTAL"/>
    <s v="Media"/>
    <m/>
    <m/>
    <m/>
    <m/>
    <x v="18"/>
    <x v="3"/>
    <s v="Brazil"/>
    <x v="31"/>
    <n v="0"/>
  </r>
  <r>
    <s v="INCREMENTAL"/>
    <s v="Media"/>
    <m/>
    <m/>
    <m/>
    <m/>
    <x v="19"/>
    <x v="0"/>
    <s v="Brazil"/>
    <x v="31"/>
    <n v="20.818360894569299"/>
  </r>
  <r>
    <s v="INCREMENTAL"/>
    <s v="Media"/>
    <m/>
    <m/>
    <m/>
    <m/>
    <x v="19"/>
    <x v="1"/>
    <s v="Brazil"/>
    <x v="31"/>
    <n v="23.673055873429"/>
  </r>
  <r>
    <s v="INCREMENTAL"/>
    <s v="Media"/>
    <m/>
    <m/>
    <m/>
    <m/>
    <x v="19"/>
    <x v="2"/>
    <s v="Brazil"/>
    <x v="31"/>
    <n v="22.3232777172182"/>
  </r>
  <r>
    <s v="INCREMENTAL"/>
    <s v="Media"/>
    <m/>
    <m/>
    <m/>
    <m/>
    <x v="19"/>
    <x v="3"/>
    <s v="Brazil"/>
    <x v="31"/>
    <n v="0"/>
  </r>
  <r>
    <s v="INCREMENTAL"/>
    <s v="Media"/>
    <m/>
    <m/>
    <m/>
    <m/>
    <x v="20"/>
    <x v="0"/>
    <s v="Brazil"/>
    <x v="31"/>
    <n v="0"/>
  </r>
  <r>
    <s v="INCREMENTAL"/>
    <s v="Media"/>
    <m/>
    <m/>
    <m/>
    <m/>
    <x v="20"/>
    <x v="1"/>
    <s v="Brazil"/>
    <x v="31"/>
    <n v="0"/>
  </r>
  <r>
    <s v="INCREMENTAL"/>
    <s v="Media"/>
    <m/>
    <m/>
    <m/>
    <m/>
    <x v="20"/>
    <x v="2"/>
    <s v="Brazil"/>
    <x v="31"/>
    <n v="0"/>
  </r>
  <r>
    <s v="INCREMENTAL"/>
    <s v="Media"/>
    <m/>
    <m/>
    <m/>
    <m/>
    <x v="20"/>
    <x v="3"/>
    <s v="Brazil"/>
    <x v="31"/>
    <n v="0"/>
  </r>
  <r>
    <s v="INCREMENTAL"/>
    <s v="Media"/>
    <m/>
    <m/>
    <m/>
    <m/>
    <x v="21"/>
    <x v="0"/>
    <s v="Brazil"/>
    <x v="31"/>
    <n v="67.780206065612006"/>
  </r>
  <r>
    <s v="INCREMENTAL"/>
    <s v="Media"/>
    <m/>
    <m/>
    <m/>
    <m/>
    <x v="21"/>
    <x v="1"/>
    <s v="Brazil"/>
    <x v="31"/>
    <n v="66.197833880084701"/>
  </r>
  <r>
    <s v="INCREMENTAL"/>
    <s v="Media"/>
    <m/>
    <m/>
    <m/>
    <m/>
    <x v="21"/>
    <x v="2"/>
    <s v="Brazil"/>
    <x v="31"/>
    <n v="62.796045759255598"/>
  </r>
  <r>
    <s v="INCREMENTAL"/>
    <s v="Media"/>
    <m/>
    <m/>
    <m/>
    <m/>
    <x v="21"/>
    <x v="3"/>
    <s v="Brazil"/>
    <x v="31"/>
    <n v="0"/>
  </r>
  <r>
    <s v="INCREMENTAL"/>
    <s v="Media"/>
    <m/>
    <m/>
    <m/>
    <m/>
    <x v="22"/>
    <x v="0"/>
    <s v="Brazil"/>
    <x v="31"/>
    <n v="0"/>
  </r>
  <r>
    <s v="INCREMENTAL"/>
    <s v="Media"/>
    <m/>
    <m/>
    <m/>
    <m/>
    <x v="22"/>
    <x v="1"/>
    <s v="Brazil"/>
    <x v="31"/>
    <n v="0"/>
  </r>
  <r>
    <s v="INCREMENTAL"/>
    <s v="Media"/>
    <m/>
    <m/>
    <m/>
    <m/>
    <x v="22"/>
    <x v="2"/>
    <s v="Brazil"/>
    <x v="31"/>
    <n v="0"/>
  </r>
  <r>
    <s v="INCREMENTAL"/>
    <s v="Media"/>
    <m/>
    <m/>
    <m/>
    <m/>
    <x v="22"/>
    <x v="3"/>
    <s v="Brazil"/>
    <x v="31"/>
    <n v="0"/>
  </r>
  <r>
    <s v="INCREMENTAL"/>
    <s v="Media"/>
    <m/>
    <m/>
    <m/>
    <m/>
    <x v="23"/>
    <x v="0"/>
    <s v="Brazil"/>
    <x v="31"/>
    <n v="0"/>
  </r>
  <r>
    <s v="INCREMENTAL"/>
    <s v="Media"/>
    <m/>
    <m/>
    <m/>
    <m/>
    <x v="23"/>
    <x v="1"/>
    <s v="Brazil"/>
    <x v="31"/>
    <n v="0"/>
  </r>
  <r>
    <s v="INCREMENTAL"/>
    <s v="Media"/>
    <m/>
    <m/>
    <m/>
    <m/>
    <x v="23"/>
    <x v="2"/>
    <s v="Brazil"/>
    <x v="31"/>
    <n v="0"/>
  </r>
  <r>
    <s v="INCREMENTAL"/>
    <s v="Media"/>
    <m/>
    <m/>
    <m/>
    <m/>
    <x v="23"/>
    <x v="3"/>
    <s v="Brazil"/>
    <x v="31"/>
    <n v="0"/>
  </r>
  <r>
    <s v="INCREMENTAL"/>
    <s v="Media"/>
    <m/>
    <m/>
    <m/>
    <m/>
    <x v="24"/>
    <x v="0"/>
    <s v="Brazil"/>
    <x v="31"/>
    <n v="0"/>
  </r>
  <r>
    <s v="INCREMENTAL"/>
    <s v="Media"/>
    <m/>
    <m/>
    <m/>
    <m/>
    <x v="24"/>
    <x v="1"/>
    <s v="Brazil"/>
    <x v="31"/>
    <n v="0"/>
  </r>
  <r>
    <s v="INCREMENTAL"/>
    <s v="Media"/>
    <m/>
    <m/>
    <m/>
    <m/>
    <x v="24"/>
    <x v="2"/>
    <s v="Brazil"/>
    <x v="31"/>
    <n v="0"/>
  </r>
  <r>
    <s v="INCREMENTAL"/>
    <s v="Media"/>
    <m/>
    <m/>
    <m/>
    <m/>
    <x v="24"/>
    <x v="3"/>
    <s v="Brazil"/>
    <x v="31"/>
    <n v="0"/>
  </r>
  <r>
    <s v="BASE"/>
    <s v="BaseLine"/>
    <m/>
    <m/>
    <m/>
    <m/>
    <x v="25"/>
    <x v="0"/>
    <s v="Brazil"/>
    <x v="31"/>
    <n v="0"/>
  </r>
  <r>
    <s v="BASE"/>
    <s v="BaseLine"/>
    <m/>
    <m/>
    <m/>
    <m/>
    <x v="25"/>
    <x v="1"/>
    <s v="Brazil"/>
    <x v="31"/>
    <n v="304.90489774110802"/>
  </r>
  <r>
    <s v="BASE"/>
    <s v="BaseLine"/>
    <m/>
    <m/>
    <m/>
    <m/>
    <x v="25"/>
    <x v="2"/>
    <s v="Brazil"/>
    <x v="31"/>
    <n v="0"/>
  </r>
  <r>
    <s v="BASE"/>
    <s v="BaseLine"/>
    <m/>
    <m/>
    <m/>
    <m/>
    <x v="25"/>
    <x v="3"/>
    <s v="Brazil"/>
    <x v="31"/>
    <n v="0"/>
  </r>
  <r>
    <s v="BASE"/>
    <s v="BaseLine"/>
    <m/>
    <m/>
    <m/>
    <m/>
    <x v="26"/>
    <x v="0"/>
    <s v="Brazil"/>
    <x v="31"/>
    <n v="0"/>
  </r>
  <r>
    <s v="BASE"/>
    <s v="BaseLine"/>
    <m/>
    <m/>
    <m/>
    <m/>
    <x v="26"/>
    <x v="1"/>
    <s v="Brazil"/>
    <x v="31"/>
    <n v="0"/>
  </r>
  <r>
    <s v="BASE"/>
    <s v="BaseLine"/>
    <m/>
    <m/>
    <m/>
    <m/>
    <x v="26"/>
    <x v="2"/>
    <s v="Brazil"/>
    <x v="31"/>
    <n v="0"/>
  </r>
  <r>
    <s v="BASE"/>
    <s v="BaseLine"/>
    <m/>
    <m/>
    <m/>
    <m/>
    <x v="26"/>
    <x v="3"/>
    <s v="Brazil"/>
    <x v="31"/>
    <n v="0"/>
  </r>
  <r>
    <s v="INCREMENTAL"/>
    <s v="Media"/>
    <m/>
    <m/>
    <m/>
    <m/>
    <x v="27"/>
    <x v="0"/>
    <s v="Brazil"/>
    <x v="31"/>
    <n v="0"/>
  </r>
  <r>
    <s v="INCREMENTAL"/>
    <s v="Media"/>
    <m/>
    <m/>
    <m/>
    <m/>
    <x v="27"/>
    <x v="1"/>
    <s v="Brazil"/>
    <x v="31"/>
    <n v="0"/>
  </r>
  <r>
    <s v="INCREMENTAL"/>
    <s v="Media"/>
    <m/>
    <m/>
    <m/>
    <m/>
    <x v="27"/>
    <x v="2"/>
    <s v="Brazil"/>
    <x v="31"/>
    <n v="0"/>
  </r>
  <r>
    <s v="INCREMENTAL"/>
    <s v="Media"/>
    <m/>
    <m/>
    <m/>
    <m/>
    <x v="27"/>
    <x v="3"/>
    <s v="Brazil"/>
    <x v="31"/>
    <n v="0"/>
  </r>
  <r>
    <s v="INCREMENTAL"/>
    <s v="Media"/>
    <m/>
    <m/>
    <m/>
    <m/>
    <x v="28"/>
    <x v="0"/>
    <s v="Brazil"/>
    <x v="31"/>
    <n v="0"/>
  </r>
  <r>
    <s v="INCREMENTAL"/>
    <s v="Media"/>
    <m/>
    <m/>
    <m/>
    <m/>
    <x v="28"/>
    <x v="1"/>
    <s v="Brazil"/>
    <x v="31"/>
    <n v="0"/>
  </r>
  <r>
    <s v="INCREMENTAL"/>
    <s v="Media"/>
    <m/>
    <m/>
    <m/>
    <m/>
    <x v="28"/>
    <x v="2"/>
    <s v="Brazil"/>
    <x v="31"/>
    <n v="0"/>
  </r>
  <r>
    <s v="INCREMENTAL"/>
    <s v="Media"/>
    <m/>
    <m/>
    <m/>
    <m/>
    <x v="28"/>
    <x v="3"/>
    <s v="Brazil"/>
    <x v="31"/>
    <n v="0"/>
  </r>
  <r>
    <s v="BASE"/>
    <s v="BaseLine"/>
    <m/>
    <m/>
    <m/>
    <m/>
    <x v="29"/>
    <x v="0"/>
    <s v="Brazil"/>
    <x v="31"/>
    <n v="0"/>
  </r>
  <r>
    <s v="BASE"/>
    <s v="BaseLine"/>
    <m/>
    <m/>
    <m/>
    <m/>
    <x v="29"/>
    <x v="1"/>
    <s v="Brazil"/>
    <x v="31"/>
    <n v="438.339129032617"/>
  </r>
  <r>
    <s v="BASE"/>
    <s v="BaseLine"/>
    <m/>
    <m/>
    <m/>
    <m/>
    <x v="29"/>
    <x v="2"/>
    <s v="Brazil"/>
    <x v="31"/>
    <n v="0"/>
  </r>
  <r>
    <s v="BASE"/>
    <s v="BaseLine"/>
    <m/>
    <m/>
    <m/>
    <m/>
    <x v="29"/>
    <x v="3"/>
    <s v="Brazil"/>
    <x v="31"/>
    <n v="0"/>
  </r>
  <r>
    <s v="BASE"/>
    <s v="BaseLine"/>
    <m/>
    <m/>
    <m/>
    <m/>
    <x v="30"/>
    <x v="0"/>
    <s v="Brazil"/>
    <x v="31"/>
    <n v="0"/>
  </r>
  <r>
    <s v="BASE"/>
    <s v="BaseLine"/>
    <m/>
    <m/>
    <m/>
    <m/>
    <x v="30"/>
    <x v="1"/>
    <s v="Brazil"/>
    <x v="31"/>
    <n v="989.24608447727701"/>
  </r>
  <r>
    <s v="BASE"/>
    <s v="BaseLine"/>
    <m/>
    <m/>
    <m/>
    <m/>
    <x v="30"/>
    <x v="2"/>
    <s v="Brazil"/>
    <x v="31"/>
    <n v="0"/>
  </r>
  <r>
    <s v="BASE"/>
    <s v="BaseLine"/>
    <m/>
    <m/>
    <m/>
    <m/>
    <x v="30"/>
    <x v="3"/>
    <s v="Brazil"/>
    <x v="31"/>
    <n v="0"/>
  </r>
  <r>
    <s v="INCREMENTAL"/>
    <s v="Media"/>
    <m/>
    <m/>
    <m/>
    <m/>
    <x v="31"/>
    <x v="0"/>
    <s v="Brazil"/>
    <x v="31"/>
    <n v="0"/>
  </r>
  <r>
    <s v="INCREMENTAL"/>
    <s v="Media"/>
    <m/>
    <m/>
    <m/>
    <m/>
    <x v="31"/>
    <x v="1"/>
    <s v="Brazil"/>
    <x v="31"/>
    <n v="0"/>
  </r>
  <r>
    <s v="INCREMENTAL"/>
    <s v="Media"/>
    <m/>
    <m/>
    <m/>
    <m/>
    <x v="31"/>
    <x v="2"/>
    <s v="Brazil"/>
    <x v="31"/>
    <n v="0"/>
  </r>
  <r>
    <s v="INCREMENTAL"/>
    <s v="Media"/>
    <m/>
    <m/>
    <m/>
    <m/>
    <x v="31"/>
    <x v="3"/>
    <s v="Brazil"/>
    <x v="31"/>
    <n v="0"/>
  </r>
  <r>
    <m/>
    <m/>
    <m/>
    <m/>
    <m/>
    <m/>
    <x v="32"/>
    <x v="0"/>
    <s v="Brazil"/>
    <x v="31"/>
    <n v="1288.8368238743701"/>
  </r>
  <r>
    <m/>
    <m/>
    <m/>
    <m/>
    <m/>
    <m/>
    <x v="32"/>
    <x v="1"/>
    <s v="Brazil"/>
    <x v="31"/>
    <n v="943.82215052234096"/>
  </r>
  <r>
    <m/>
    <m/>
    <m/>
    <m/>
    <m/>
    <m/>
    <x v="32"/>
    <x v="2"/>
    <s v="Brazil"/>
    <x v="31"/>
    <n v="1761.1350863528301"/>
  </r>
  <r>
    <m/>
    <m/>
    <m/>
    <m/>
    <m/>
    <m/>
    <x v="32"/>
    <x v="3"/>
    <s v="Brazil"/>
    <x v="31"/>
    <n v="932.29799996955103"/>
  </r>
  <r>
    <s v="BASE"/>
    <s v="BaseLine"/>
    <m/>
    <m/>
    <m/>
    <m/>
    <x v="33"/>
    <x v="0"/>
    <s v="Brazil"/>
    <x v="31"/>
    <n v="-239.06633006797799"/>
  </r>
  <r>
    <s v="BASE"/>
    <s v="BaseLine"/>
    <m/>
    <m/>
    <m/>
    <m/>
    <x v="33"/>
    <x v="1"/>
    <s v="Brazil"/>
    <x v="31"/>
    <n v="-650.76922884934004"/>
  </r>
  <r>
    <s v="BASE"/>
    <s v="BaseLine"/>
    <m/>
    <m/>
    <m/>
    <m/>
    <x v="33"/>
    <x v="2"/>
    <s v="Brazil"/>
    <x v="31"/>
    <n v="-324.89115029097201"/>
  </r>
  <r>
    <s v="BASE"/>
    <s v="BaseLine"/>
    <m/>
    <m/>
    <m/>
    <m/>
    <x v="33"/>
    <x v="3"/>
    <s v="Brazil"/>
    <x v="31"/>
    <n v="-202.92311593629299"/>
  </r>
  <r>
    <s v="BASE"/>
    <s v="BaseLine"/>
    <m/>
    <m/>
    <m/>
    <m/>
    <x v="34"/>
    <x v="0"/>
    <s v="Brazil"/>
    <x v="31"/>
    <n v="0"/>
  </r>
  <r>
    <s v="BASE"/>
    <s v="BaseLine"/>
    <m/>
    <m/>
    <m/>
    <m/>
    <x v="34"/>
    <x v="1"/>
    <s v="Brazil"/>
    <x v="31"/>
    <n v="0"/>
  </r>
  <r>
    <s v="BASE"/>
    <s v="BaseLine"/>
    <m/>
    <m/>
    <m/>
    <m/>
    <x v="34"/>
    <x v="2"/>
    <s v="Brazil"/>
    <x v="31"/>
    <n v="0"/>
  </r>
  <r>
    <s v="BASE"/>
    <s v="BaseLine"/>
    <m/>
    <m/>
    <m/>
    <m/>
    <x v="34"/>
    <x v="3"/>
    <s v="Brazil"/>
    <x v="31"/>
    <n v="0"/>
  </r>
  <r>
    <s v="BASE"/>
    <s v="BaseLine"/>
    <s v="NY"/>
    <m/>
    <m/>
    <m/>
    <x v="35"/>
    <x v="0"/>
    <s v="Brazil"/>
    <x v="31"/>
    <n v="0"/>
  </r>
  <r>
    <s v="BASE"/>
    <s v="BaseLine"/>
    <s v="NY"/>
    <m/>
    <m/>
    <m/>
    <x v="35"/>
    <x v="1"/>
    <s v="Brazil"/>
    <x v="31"/>
    <n v="0"/>
  </r>
  <r>
    <s v="BASE"/>
    <s v="BaseLine"/>
    <s v="NY"/>
    <m/>
    <m/>
    <m/>
    <x v="35"/>
    <x v="2"/>
    <s v="Brazil"/>
    <x v="31"/>
    <n v="0"/>
  </r>
  <r>
    <s v="BASE"/>
    <s v="BaseLine"/>
    <s v="NY"/>
    <m/>
    <m/>
    <m/>
    <x v="35"/>
    <x v="3"/>
    <s v="Brazil"/>
    <x v="31"/>
    <n v="0"/>
  </r>
  <r>
    <s v="BASE"/>
    <s v="BaseLine"/>
    <s v="PL_Dummy"/>
    <m/>
    <m/>
    <m/>
    <x v="36"/>
    <x v="0"/>
    <s v="Brazil"/>
    <x v="31"/>
    <n v="0"/>
  </r>
  <r>
    <s v="BASE"/>
    <s v="BaseLine"/>
    <s v="PL_Dummy"/>
    <m/>
    <m/>
    <m/>
    <x v="36"/>
    <x v="1"/>
    <s v="Brazil"/>
    <x v="31"/>
    <n v="0"/>
  </r>
  <r>
    <s v="BASE"/>
    <s v="BaseLine"/>
    <s v="PL_Dummy"/>
    <m/>
    <m/>
    <m/>
    <x v="36"/>
    <x v="2"/>
    <s v="Brazil"/>
    <x v="31"/>
    <n v="0"/>
  </r>
  <r>
    <s v="BASE"/>
    <s v="BaseLine"/>
    <s v="PL_Dummy"/>
    <m/>
    <m/>
    <m/>
    <x v="36"/>
    <x v="3"/>
    <s v="Brazil"/>
    <x v="31"/>
    <n v="0"/>
  </r>
  <r>
    <s v="BASE"/>
    <s v="BaseLine"/>
    <s v="PL_Dummy"/>
    <m/>
    <m/>
    <m/>
    <x v="37"/>
    <x v="0"/>
    <s v="Brazil"/>
    <x v="31"/>
    <n v="0"/>
  </r>
  <r>
    <s v="BASE"/>
    <s v="BaseLine"/>
    <s v="PL_Dummy"/>
    <m/>
    <m/>
    <m/>
    <x v="37"/>
    <x v="1"/>
    <s v="Brazil"/>
    <x v="31"/>
    <n v="0"/>
  </r>
  <r>
    <s v="BASE"/>
    <s v="BaseLine"/>
    <s v="PL_Dummy"/>
    <m/>
    <m/>
    <m/>
    <x v="37"/>
    <x v="2"/>
    <s v="Brazil"/>
    <x v="31"/>
    <n v="0"/>
  </r>
  <r>
    <s v="BASE"/>
    <s v="BaseLine"/>
    <s v="PL_Dummy"/>
    <m/>
    <m/>
    <m/>
    <x v="37"/>
    <x v="3"/>
    <s v="Brazil"/>
    <x v="31"/>
    <n v="0"/>
  </r>
  <r>
    <s v="BASE"/>
    <s v="BaseLine"/>
    <m/>
    <m/>
    <m/>
    <m/>
    <x v="38"/>
    <x v="0"/>
    <s v="Brazil"/>
    <x v="31"/>
    <n v="0"/>
  </r>
  <r>
    <s v="BASE"/>
    <s v="BaseLine"/>
    <m/>
    <m/>
    <m/>
    <m/>
    <x v="38"/>
    <x v="1"/>
    <s v="Brazil"/>
    <x v="31"/>
    <n v="0"/>
  </r>
  <r>
    <s v="BASE"/>
    <s v="BaseLine"/>
    <m/>
    <m/>
    <m/>
    <m/>
    <x v="38"/>
    <x v="2"/>
    <s v="Brazil"/>
    <x v="31"/>
    <n v="0"/>
  </r>
  <r>
    <s v="BASE"/>
    <s v="BaseLine"/>
    <m/>
    <m/>
    <m/>
    <m/>
    <x v="38"/>
    <x v="3"/>
    <s v="Brazil"/>
    <x v="31"/>
    <n v="0"/>
  </r>
  <r>
    <s v="BASE"/>
    <s v="BaseLine"/>
    <m/>
    <m/>
    <m/>
    <m/>
    <x v="39"/>
    <x v="0"/>
    <s v="Brazil"/>
    <x v="31"/>
    <n v="0"/>
  </r>
  <r>
    <s v="BASE"/>
    <s v="BaseLine"/>
    <m/>
    <m/>
    <m/>
    <m/>
    <x v="39"/>
    <x v="1"/>
    <s v="Brazil"/>
    <x v="31"/>
    <n v="0"/>
  </r>
  <r>
    <s v="BASE"/>
    <s v="BaseLine"/>
    <m/>
    <m/>
    <m/>
    <m/>
    <x v="39"/>
    <x v="2"/>
    <s v="Brazil"/>
    <x v="31"/>
    <n v="0"/>
  </r>
  <r>
    <s v="BASE"/>
    <s v="BaseLine"/>
    <m/>
    <m/>
    <m/>
    <m/>
    <x v="39"/>
    <x v="3"/>
    <s v="Brazil"/>
    <x v="31"/>
    <n v="0"/>
  </r>
  <r>
    <s v="BASE"/>
    <s v="BaseLine"/>
    <s v="PL_Dummy"/>
    <m/>
    <m/>
    <m/>
    <x v="40"/>
    <x v="0"/>
    <s v="Brazil"/>
    <x v="31"/>
    <n v="0"/>
  </r>
  <r>
    <s v="BASE"/>
    <s v="BaseLine"/>
    <s v="PL_Dummy"/>
    <m/>
    <m/>
    <m/>
    <x v="40"/>
    <x v="1"/>
    <s v="Brazil"/>
    <x v="31"/>
    <n v="0"/>
  </r>
  <r>
    <s v="BASE"/>
    <s v="BaseLine"/>
    <s v="PL_Dummy"/>
    <m/>
    <m/>
    <m/>
    <x v="40"/>
    <x v="2"/>
    <s v="Brazil"/>
    <x v="31"/>
    <n v="0"/>
  </r>
  <r>
    <s v="BASE"/>
    <s v="BaseLine"/>
    <s v="PL_Dummy"/>
    <m/>
    <m/>
    <m/>
    <x v="40"/>
    <x v="3"/>
    <s v="Brazil"/>
    <x v="31"/>
    <n v="0"/>
  </r>
  <r>
    <s v="BASE"/>
    <s v="BaseLine"/>
    <m/>
    <m/>
    <m/>
    <m/>
    <x v="41"/>
    <x v="0"/>
    <s v="Brazil"/>
    <x v="31"/>
    <n v="0"/>
  </r>
  <r>
    <s v="BASE"/>
    <s v="BaseLine"/>
    <m/>
    <m/>
    <m/>
    <m/>
    <x v="41"/>
    <x v="1"/>
    <s v="Brazil"/>
    <x v="31"/>
    <n v="0"/>
  </r>
  <r>
    <s v="BASE"/>
    <s v="BaseLine"/>
    <m/>
    <m/>
    <m/>
    <m/>
    <x v="41"/>
    <x v="2"/>
    <s v="Brazil"/>
    <x v="31"/>
    <n v="4172.1200258373601"/>
  </r>
  <r>
    <s v="BASE"/>
    <s v="BaseLine"/>
    <m/>
    <m/>
    <m/>
    <m/>
    <x v="41"/>
    <x v="3"/>
    <s v="Brazil"/>
    <x v="31"/>
    <n v="0"/>
  </r>
  <r>
    <s v="BASE"/>
    <s v="BaseLine"/>
    <m/>
    <m/>
    <m/>
    <m/>
    <x v="42"/>
    <x v="0"/>
    <s v="Brazil"/>
    <x v="31"/>
    <n v="0"/>
  </r>
  <r>
    <s v="BASE"/>
    <s v="BaseLine"/>
    <m/>
    <m/>
    <m/>
    <m/>
    <x v="42"/>
    <x v="1"/>
    <s v="Brazil"/>
    <x v="31"/>
    <n v="0"/>
  </r>
  <r>
    <s v="BASE"/>
    <s v="BaseLine"/>
    <m/>
    <m/>
    <m/>
    <m/>
    <x v="42"/>
    <x v="2"/>
    <s v="Brazil"/>
    <x v="31"/>
    <n v="2205.9853367855599"/>
  </r>
  <r>
    <s v="BASE"/>
    <s v="BaseLine"/>
    <m/>
    <m/>
    <m/>
    <m/>
    <x v="42"/>
    <x v="3"/>
    <s v="Brazil"/>
    <x v="31"/>
    <n v="0"/>
  </r>
  <r>
    <s v="BASE"/>
    <s v="BaseLine"/>
    <m/>
    <m/>
    <m/>
    <m/>
    <x v="43"/>
    <x v="0"/>
    <s v="Brazil"/>
    <x v="31"/>
    <n v="0"/>
  </r>
  <r>
    <s v="BASE"/>
    <s v="BaseLine"/>
    <m/>
    <m/>
    <m/>
    <m/>
    <x v="43"/>
    <x v="1"/>
    <s v="Brazil"/>
    <x v="31"/>
    <n v="0"/>
  </r>
  <r>
    <s v="BASE"/>
    <s v="BaseLine"/>
    <m/>
    <m/>
    <m/>
    <m/>
    <x v="43"/>
    <x v="2"/>
    <s v="Brazil"/>
    <x v="31"/>
    <n v="0"/>
  </r>
  <r>
    <s v="BASE"/>
    <s v="BaseLine"/>
    <m/>
    <m/>
    <m/>
    <m/>
    <x v="43"/>
    <x v="3"/>
    <s v="Brazil"/>
    <x v="31"/>
    <n v="0"/>
  </r>
  <r>
    <s v="INCREMENTAL"/>
    <s v="Media"/>
    <m/>
    <m/>
    <m/>
    <m/>
    <x v="44"/>
    <x v="0"/>
    <s v="Brazil"/>
    <x v="31"/>
    <n v="0"/>
  </r>
  <r>
    <s v="INCREMENTAL"/>
    <s v="Media"/>
    <m/>
    <m/>
    <m/>
    <m/>
    <x v="44"/>
    <x v="1"/>
    <s v="Brazil"/>
    <x v="31"/>
    <n v="0"/>
  </r>
  <r>
    <s v="INCREMENTAL"/>
    <s v="Media"/>
    <m/>
    <m/>
    <m/>
    <m/>
    <x v="44"/>
    <x v="2"/>
    <s v="Brazil"/>
    <x v="31"/>
    <n v="0"/>
  </r>
  <r>
    <s v="INCREMENTAL"/>
    <s v="Media"/>
    <m/>
    <m/>
    <m/>
    <m/>
    <x v="44"/>
    <x v="3"/>
    <s v="Brazil"/>
    <x v="31"/>
    <n v="0"/>
  </r>
  <r>
    <s v="INCREMENTAL"/>
    <s v="Media"/>
    <m/>
    <m/>
    <m/>
    <m/>
    <x v="45"/>
    <x v="0"/>
    <s v="Brazil"/>
    <x v="31"/>
    <n v="0"/>
  </r>
  <r>
    <s v="INCREMENTAL"/>
    <s v="Media"/>
    <m/>
    <m/>
    <m/>
    <m/>
    <x v="45"/>
    <x v="1"/>
    <s v="Brazil"/>
    <x v="31"/>
    <n v="0"/>
  </r>
  <r>
    <s v="INCREMENTAL"/>
    <s v="Media"/>
    <m/>
    <m/>
    <m/>
    <m/>
    <x v="45"/>
    <x v="2"/>
    <s v="Brazil"/>
    <x v="31"/>
    <n v="0"/>
  </r>
  <r>
    <s v="INCREMENTAL"/>
    <s v="Media"/>
    <m/>
    <m/>
    <m/>
    <m/>
    <x v="45"/>
    <x v="3"/>
    <s v="Brazil"/>
    <x v="31"/>
    <n v="0"/>
  </r>
  <r>
    <s v="BASE"/>
    <s v="BaseLine"/>
    <m/>
    <m/>
    <m/>
    <m/>
    <x v="46"/>
    <x v="0"/>
    <s v="Brazil"/>
    <x v="31"/>
    <n v="0"/>
  </r>
  <r>
    <s v="BASE"/>
    <s v="BaseLine"/>
    <m/>
    <m/>
    <m/>
    <m/>
    <x v="46"/>
    <x v="1"/>
    <s v="Brazil"/>
    <x v="31"/>
    <n v="0"/>
  </r>
  <r>
    <s v="BASE"/>
    <s v="BaseLine"/>
    <m/>
    <m/>
    <m/>
    <m/>
    <x v="46"/>
    <x v="2"/>
    <s v="Brazil"/>
    <x v="31"/>
    <n v="0"/>
  </r>
  <r>
    <s v="BASE"/>
    <s v="BaseLine"/>
    <m/>
    <m/>
    <m/>
    <m/>
    <x v="46"/>
    <x v="3"/>
    <s v="Brazil"/>
    <x v="31"/>
    <n v="0"/>
  </r>
  <r>
    <s v="INCREMENTAL"/>
    <s v="Media"/>
    <m/>
    <m/>
    <m/>
    <m/>
    <x v="47"/>
    <x v="0"/>
    <s v="Brazil"/>
    <x v="31"/>
    <n v="0"/>
  </r>
  <r>
    <s v="INCREMENTAL"/>
    <s v="Media"/>
    <m/>
    <m/>
    <m/>
    <m/>
    <x v="47"/>
    <x v="1"/>
    <s v="Brazil"/>
    <x v="31"/>
    <n v="0"/>
  </r>
  <r>
    <s v="INCREMENTAL"/>
    <s v="Media"/>
    <m/>
    <m/>
    <m/>
    <m/>
    <x v="47"/>
    <x v="2"/>
    <s v="Brazil"/>
    <x v="31"/>
    <n v="0"/>
  </r>
  <r>
    <s v="INCREMENTAL"/>
    <s v="Media"/>
    <m/>
    <m/>
    <m/>
    <m/>
    <x v="47"/>
    <x v="3"/>
    <s v="Brazil"/>
    <x v="31"/>
    <n v="0"/>
  </r>
  <r>
    <s v="INCREMENTAL"/>
    <s v="Media"/>
    <m/>
    <m/>
    <m/>
    <m/>
    <x v="48"/>
    <x v="0"/>
    <s v="Brazil"/>
    <x v="31"/>
    <n v="0"/>
  </r>
  <r>
    <s v="INCREMENTAL"/>
    <s v="Media"/>
    <m/>
    <m/>
    <m/>
    <m/>
    <x v="48"/>
    <x v="1"/>
    <s v="Brazil"/>
    <x v="31"/>
    <n v="0"/>
  </r>
  <r>
    <s v="INCREMENTAL"/>
    <s v="Media"/>
    <m/>
    <m/>
    <m/>
    <m/>
    <x v="48"/>
    <x v="2"/>
    <s v="Brazil"/>
    <x v="31"/>
    <n v="0"/>
  </r>
  <r>
    <s v="INCREMENTAL"/>
    <s v="Media"/>
    <m/>
    <m/>
    <m/>
    <m/>
    <x v="48"/>
    <x v="3"/>
    <s v="Brazil"/>
    <x v="31"/>
    <n v="0"/>
  </r>
  <r>
    <s v="INCREMENTAL"/>
    <s v="Media"/>
    <m/>
    <m/>
    <m/>
    <m/>
    <x v="49"/>
    <x v="0"/>
    <s v="Brazil"/>
    <x v="31"/>
    <n v="0"/>
  </r>
  <r>
    <s v="INCREMENTAL"/>
    <s v="Media"/>
    <m/>
    <m/>
    <m/>
    <m/>
    <x v="49"/>
    <x v="1"/>
    <s v="Brazil"/>
    <x v="31"/>
    <n v="0"/>
  </r>
  <r>
    <s v="INCREMENTAL"/>
    <s v="Media"/>
    <m/>
    <m/>
    <m/>
    <m/>
    <x v="49"/>
    <x v="2"/>
    <s v="Brazil"/>
    <x v="31"/>
    <n v="0"/>
  </r>
  <r>
    <s v="INCREMENTAL"/>
    <s v="Media"/>
    <m/>
    <m/>
    <m/>
    <m/>
    <x v="49"/>
    <x v="3"/>
    <s v="Brazil"/>
    <x v="31"/>
    <n v="0"/>
  </r>
  <r>
    <s v="BASE"/>
    <s v="BaseLine"/>
    <m/>
    <m/>
    <m/>
    <m/>
    <x v="50"/>
    <x v="0"/>
    <s v="Brazil"/>
    <x v="31"/>
    <n v="0"/>
  </r>
  <r>
    <s v="BASE"/>
    <s v="BaseLine"/>
    <m/>
    <m/>
    <m/>
    <m/>
    <x v="50"/>
    <x v="1"/>
    <s v="Brazil"/>
    <x v="31"/>
    <n v="0"/>
  </r>
  <r>
    <s v="BASE"/>
    <s v="BaseLine"/>
    <m/>
    <m/>
    <m/>
    <m/>
    <x v="50"/>
    <x v="2"/>
    <s v="Brazil"/>
    <x v="31"/>
    <n v="0"/>
  </r>
  <r>
    <s v="BASE"/>
    <s v="BaseLine"/>
    <m/>
    <m/>
    <m/>
    <m/>
    <x v="50"/>
    <x v="3"/>
    <s v="Brazil"/>
    <x v="31"/>
    <n v="0"/>
  </r>
  <r>
    <s v="BASE"/>
    <s v="BaseLine"/>
    <m/>
    <m/>
    <m/>
    <m/>
    <x v="51"/>
    <x v="0"/>
    <s v="Brazil"/>
    <x v="31"/>
    <n v="0"/>
  </r>
  <r>
    <s v="BASE"/>
    <s v="BaseLine"/>
    <m/>
    <m/>
    <m/>
    <m/>
    <x v="51"/>
    <x v="1"/>
    <s v="Brazil"/>
    <x v="31"/>
    <n v="0"/>
  </r>
  <r>
    <s v="BASE"/>
    <s v="BaseLine"/>
    <m/>
    <m/>
    <m/>
    <m/>
    <x v="51"/>
    <x v="2"/>
    <s v="Brazil"/>
    <x v="31"/>
    <n v="0"/>
  </r>
  <r>
    <s v="BASE"/>
    <s v="BaseLine"/>
    <m/>
    <m/>
    <m/>
    <m/>
    <x v="51"/>
    <x v="3"/>
    <s v="Brazil"/>
    <x v="31"/>
    <n v="0"/>
  </r>
  <r>
    <s v="INCREMENTAL"/>
    <s v="Media"/>
    <m/>
    <m/>
    <m/>
    <m/>
    <x v="52"/>
    <x v="0"/>
    <s v="Brazil"/>
    <x v="31"/>
    <n v="0"/>
  </r>
  <r>
    <s v="INCREMENTAL"/>
    <s v="Media"/>
    <m/>
    <m/>
    <m/>
    <m/>
    <x v="52"/>
    <x v="1"/>
    <s v="Brazil"/>
    <x v="31"/>
    <n v="0"/>
  </r>
  <r>
    <s v="INCREMENTAL"/>
    <s v="Media"/>
    <m/>
    <m/>
    <m/>
    <m/>
    <x v="52"/>
    <x v="2"/>
    <s v="Brazil"/>
    <x v="31"/>
    <n v="0"/>
  </r>
  <r>
    <s v="INCREMENTAL"/>
    <s v="Media"/>
    <m/>
    <m/>
    <m/>
    <m/>
    <x v="52"/>
    <x v="3"/>
    <s v="Brazil"/>
    <x v="31"/>
    <n v="0"/>
  </r>
  <r>
    <s v="BASE"/>
    <s v="BaseLine"/>
    <m/>
    <m/>
    <m/>
    <m/>
    <x v="53"/>
    <x v="0"/>
    <s v="Brazil"/>
    <x v="31"/>
    <n v="-106.896217564167"/>
  </r>
  <r>
    <s v="BASE"/>
    <s v="BaseLine"/>
    <m/>
    <m/>
    <m/>
    <m/>
    <x v="53"/>
    <x v="1"/>
    <s v="Brazil"/>
    <x v="31"/>
    <n v="-78.280676091196398"/>
  </r>
  <r>
    <s v="BASE"/>
    <s v="BaseLine"/>
    <m/>
    <m/>
    <m/>
    <m/>
    <x v="53"/>
    <x v="2"/>
    <s v="Brazil"/>
    <x v="31"/>
    <n v="-146.06866894502201"/>
  </r>
  <r>
    <s v="BASE"/>
    <s v="BaseLine"/>
    <m/>
    <m/>
    <m/>
    <m/>
    <x v="53"/>
    <x v="3"/>
    <s v="Brazil"/>
    <x v="31"/>
    <n v="-77.324862227164999"/>
  </r>
  <r>
    <s v="BASE"/>
    <s v="BaseLine"/>
    <m/>
    <m/>
    <m/>
    <m/>
    <x v="54"/>
    <x v="0"/>
    <s v="Brazil"/>
    <x v="31"/>
    <n v="-519.49159087577095"/>
  </r>
  <r>
    <s v="BASE"/>
    <s v="BaseLine"/>
    <m/>
    <m/>
    <m/>
    <m/>
    <x v="54"/>
    <x v="1"/>
    <s v="Brazil"/>
    <x v="31"/>
    <n v="-2592.98696318766"/>
  </r>
  <r>
    <s v="BASE"/>
    <s v="BaseLine"/>
    <m/>
    <m/>
    <m/>
    <m/>
    <x v="54"/>
    <x v="2"/>
    <s v="Brazil"/>
    <x v="31"/>
    <n v="-2814.2435380745101"/>
  </r>
  <r>
    <s v="BASE"/>
    <s v="BaseLine"/>
    <m/>
    <m/>
    <m/>
    <m/>
    <x v="54"/>
    <x v="3"/>
    <s v="Brazil"/>
    <x v="31"/>
    <n v="-501.66823646013302"/>
  </r>
  <r>
    <s v="INCREMENTAL"/>
    <s v="Media"/>
    <m/>
    <m/>
    <m/>
    <m/>
    <x v="0"/>
    <x v="0"/>
    <s v="Brazil"/>
    <x v="32"/>
    <n v="0"/>
  </r>
  <r>
    <s v="INCREMENTAL"/>
    <s v="Media"/>
    <m/>
    <m/>
    <m/>
    <m/>
    <x v="0"/>
    <x v="1"/>
    <s v="Brazil"/>
    <x v="32"/>
    <n v="0"/>
  </r>
  <r>
    <s v="INCREMENTAL"/>
    <s v="Media"/>
    <m/>
    <m/>
    <m/>
    <m/>
    <x v="0"/>
    <x v="2"/>
    <s v="Brazil"/>
    <x v="32"/>
    <n v="0"/>
  </r>
  <r>
    <s v="INCREMENTAL"/>
    <s v="Media"/>
    <m/>
    <m/>
    <m/>
    <m/>
    <x v="0"/>
    <x v="3"/>
    <s v="Brazil"/>
    <x v="32"/>
    <n v="0"/>
  </r>
  <r>
    <s v="INCREMENTAL"/>
    <s v="Media"/>
    <m/>
    <m/>
    <m/>
    <m/>
    <x v="1"/>
    <x v="0"/>
    <s v="Brazil"/>
    <x v="32"/>
    <n v="0"/>
  </r>
  <r>
    <s v="INCREMENTAL"/>
    <s v="Media"/>
    <m/>
    <m/>
    <m/>
    <m/>
    <x v="1"/>
    <x v="1"/>
    <s v="Brazil"/>
    <x v="32"/>
    <n v="0"/>
  </r>
  <r>
    <s v="INCREMENTAL"/>
    <s v="Media"/>
    <m/>
    <m/>
    <m/>
    <m/>
    <x v="1"/>
    <x v="2"/>
    <s v="Brazil"/>
    <x v="32"/>
    <n v="0"/>
  </r>
  <r>
    <s v="INCREMENTAL"/>
    <s v="Media"/>
    <m/>
    <m/>
    <m/>
    <m/>
    <x v="1"/>
    <x v="3"/>
    <s v="Brazil"/>
    <x v="32"/>
    <n v="0"/>
  </r>
  <r>
    <s v="INCREMENTAL"/>
    <s v="Media"/>
    <m/>
    <m/>
    <m/>
    <m/>
    <x v="2"/>
    <x v="0"/>
    <s v="Brazil"/>
    <x v="32"/>
    <n v="0"/>
  </r>
  <r>
    <s v="INCREMENTAL"/>
    <s v="Media"/>
    <m/>
    <m/>
    <m/>
    <m/>
    <x v="2"/>
    <x v="1"/>
    <s v="Brazil"/>
    <x v="32"/>
    <n v="0"/>
  </r>
  <r>
    <s v="INCREMENTAL"/>
    <s v="Media"/>
    <m/>
    <m/>
    <m/>
    <m/>
    <x v="2"/>
    <x v="2"/>
    <s v="Brazil"/>
    <x v="32"/>
    <n v="0"/>
  </r>
  <r>
    <s v="INCREMENTAL"/>
    <s v="Media"/>
    <m/>
    <m/>
    <m/>
    <m/>
    <x v="2"/>
    <x v="3"/>
    <s v="Brazil"/>
    <x v="32"/>
    <n v="0"/>
  </r>
  <r>
    <s v="BASE"/>
    <s v="BaseLine"/>
    <m/>
    <m/>
    <m/>
    <m/>
    <x v="3"/>
    <x v="0"/>
    <s v="Brazil"/>
    <x v="32"/>
    <n v="0"/>
  </r>
  <r>
    <s v="BASE"/>
    <s v="BaseLine"/>
    <m/>
    <m/>
    <m/>
    <m/>
    <x v="3"/>
    <x v="1"/>
    <s v="Brazil"/>
    <x v="32"/>
    <n v="0"/>
  </r>
  <r>
    <s v="BASE"/>
    <s v="BaseLine"/>
    <m/>
    <m/>
    <m/>
    <m/>
    <x v="3"/>
    <x v="2"/>
    <s v="Brazil"/>
    <x v="32"/>
    <n v="0"/>
  </r>
  <r>
    <s v="BASE"/>
    <s v="BaseLine"/>
    <m/>
    <m/>
    <m/>
    <m/>
    <x v="3"/>
    <x v="3"/>
    <s v="Brazil"/>
    <x v="32"/>
    <n v="0"/>
  </r>
  <r>
    <s v="BASE"/>
    <s v="BaseLine"/>
    <m/>
    <m/>
    <m/>
    <m/>
    <x v="4"/>
    <x v="0"/>
    <s v="Brazil"/>
    <x v="32"/>
    <n v="0"/>
  </r>
  <r>
    <s v="BASE"/>
    <s v="BaseLine"/>
    <m/>
    <m/>
    <m/>
    <m/>
    <x v="4"/>
    <x v="1"/>
    <s v="Brazil"/>
    <x v="32"/>
    <n v="0"/>
  </r>
  <r>
    <s v="BASE"/>
    <s v="BaseLine"/>
    <m/>
    <m/>
    <m/>
    <m/>
    <x v="4"/>
    <x v="2"/>
    <s v="Brazil"/>
    <x v="32"/>
    <n v="0"/>
  </r>
  <r>
    <s v="BASE"/>
    <s v="BaseLine"/>
    <m/>
    <m/>
    <m/>
    <m/>
    <x v="4"/>
    <x v="3"/>
    <s v="Brazil"/>
    <x v="32"/>
    <n v="0"/>
  </r>
  <r>
    <s v="BASE"/>
    <s v="BaseLine"/>
    <m/>
    <m/>
    <m/>
    <m/>
    <x v="5"/>
    <x v="0"/>
    <s v="Brazil"/>
    <x v="32"/>
    <n v="0"/>
  </r>
  <r>
    <s v="BASE"/>
    <s v="BaseLine"/>
    <m/>
    <m/>
    <m/>
    <m/>
    <x v="5"/>
    <x v="1"/>
    <s v="Brazil"/>
    <x v="32"/>
    <n v="0"/>
  </r>
  <r>
    <s v="BASE"/>
    <s v="BaseLine"/>
    <m/>
    <m/>
    <m/>
    <m/>
    <x v="5"/>
    <x v="2"/>
    <s v="Brazil"/>
    <x v="32"/>
    <n v="0"/>
  </r>
  <r>
    <s v="BASE"/>
    <s v="BaseLine"/>
    <m/>
    <m/>
    <m/>
    <m/>
    <x v="5"/>
    <x v="3"/>
    <s v="Brazil"/>
    <x v="32"/>
    <n v="0"/>
  </r>
  <r>
    <s v="BASE"/>
    <s v="BaseLine"/>
    <m/>
    <m/>
    <m/>
    <m/>
    <x v="6"/>
    <x v="0"/>
    <s v="Brazil"/>
    <x v="32"/>
    <n v="0"/>
  </r>
  <r>
    <s v="BASE"/>
    <s v="BaseLine"/>
    <m/>
    <m/>
    <m/>
    <m/>
    <x v="6"/>
    <x v="1"/>
    <s v="Brazil"/>
    <x v="32"/>
    <n v="0"/>
  </r>
  <r>
    <s v="BASE"/>
    <s v="BaseLine"/>
    <m/>
    <m/>
    <m/>
    <m/>
    <x v="6"/>
    <x v="2"/>
    <s v="Brazil"/>
    <x v="32"/>
    <n v="0"/>
  </r>
  <r>
    <s v="BASE"/>
    <s v="BaseLine"/>
    <m/>
    <m/>
    <m/>
    <m/>
    <x v="6"/>
    <x v="3"/>
    <s v="Brazil"/>
    <x v="32"/>
    <n v="0"/>
  </r>
  <r>
    <s v="BASE"/>
    <s v="BaseLine"/>
    <m/>
    <m/>
    <m/>
    <m/>
    <x v="7"/>
    <x v="0"/>
    <s v="Brazil"/>
    <x v="32"/>
    <n v="0"/>
  </r>
  <r>
    <s v="BASE"/>
    <s v="BaseLine"/>
    <m/>
    <m/>
    <m/>
    <m/>
    <x v="7"/>
    <x v="1"/>
    <s v="Brazil"/>
    <x v="32"/>
    <n v="0"/>
  </r>
  <r>
    <s v="BASE"/>
    <s v="BaseLine"/>
    <m/>
    <m/>
    <m/>
    <m/>
    <x v="7"/>
    <x v="2"/>
    <s v="Brazil"/>
    <x v="32"/>
    <n v="0"/>
  </r>
  <r>
    <s v="BASE"/>
    <s v="BaseLine"/>
    <m/>
    <m/>
    <m/>
    <m/>
    <x v="7"/>
    <x v="3"/>
    <s v="Brazil"/>
    <x v="32"/>
    <n v="0"/>
  </r>
  <r>
    <s v="BASE"/>
    <s v="BaseLine"/>
    <m/>
    <m/>
    <m/>
    <m/>
    <x v="8"/>
    <x v="0"/>
    <s v="Brazil"/>
    <x v="32"/>
    <n v="728.67127127617505"/>
  </r>
  <r>
    <s v="BASE"/>
    <s v="BaseLine"/>
    <m/>
    <m/>
    <m/>
    <m/>
    <x v="8"/>
    <x v="1"/>
    <s v="Brazil"/>
    <x v="32"/>
    <n v="0"/>
  </r>
  <r>
    <s v="BASE"/>
    <s v="BaseLine"/>
    <m/>
    <m/>
    <m/>
    <m/>
    <x v="8"/>
    <x v="2"/>
    <s v="Brazil"/>
    <x v="32"/>
    <n v="0"/>
  </r>
  <r>
    <s v="BASE"/>
    <s v="BaseLine"/>
    <m/>
    <m/>
    <m/>
    <m/>
    <x v="8"/>
    <x v="3"/>
    <s v="Brazil"/>
    <x v="32"/>
    <n v="0"/>
  </r>
  <r>
    <s v="INCREMENTAL"/>
    <s v="Media"/>
    <m/>
    <m/>
    <m/>
    <m/>
    <x v="9"/>
    <x v="0"/>
    <s v="Brazil"/>
    <x v="32"/>
    <n v="0"/>
  </r>
  <r>
    <s v="INCREMENTAL"/>
    <s v="Media"/>
    <m/>
    <m/>
    <m/>
    <m/>
    <x v="9"/>
    <x v="1"/>
    <s v="Brazil"/>
    <x v="32"/>
    <n v="0"/>
  </r>
  <r>
    <s v="INCREMENTAL"/>
    <s v="Media"/>
    <m/>
    <m/>
    <m/>
    <m/>
    <x v="9"/>
    <x v="2"/>
    <s v="Brazil"/>
    <x v="32"/>
    <n v="0"/>
  </r>
  <r>
    <s v="INCREMENTAL"/>
    <s v="Media"/>
    <m/>
    <m/>
    <m/>
    <m/>
    <x v="9"/>
    <x v="3"/>
    <s v="Brazil"/>
    <x v="32"/>
    <n v="0"/>
  </r>
  <r>
    <s v="BASE"/>
    <s v="Price"/>
    <m/>
    <m/>
    <m/>
    <m/>
    <x v="10"/>
    <x v="0"/>
    <s v="Brazil"/>
    <x v="32"/>
    <n v="-1172.6162351407399"/>
  </r>
  <r>
    <s v="BASE"/>
    <s v="Price"/>
    <m/>
    <m/>
    <m/>
    <m/>
    <x v="10"/>
    <x v="1"/>
    <s v="Brazil"/>
    <x v="32"/>
    <n v="0"/>
  </r>
  <r>
    <s v="BASE"/>
    <s v="Price"/>
    <m/>
    <m/>
    <m/>
    <m/>
    <x v="10"/>
    <x v="2"/>
    <s v="Brazil"/>
    <x v="32"/>
    <n v="0"/>
  </r>
  <r>
    <s v="BASE"/>
    <s v="Price"/>
    <m/>
    <m/>
    <m/>
    <m/>
    <x v="10"/>
    <x v="3"/>
    <s v="Brazil"/>
    <x v="32"/>
    <n v="0"/>
  </r>
  <r>
    <s v="BASE"/>
    <s v="Price"/>
    <m/>
    <m/>
    <m/>
    <m/>
    <x v="11"/>
    <x v="0"/>
    <s v="Brazil"/>
    <x v="32"/>
    <n v="0"/>
  </r>
  <r>
    <s v="BASE"/>
    <s v="Price"/>
    <m/>
    <m/>
    <m/>
    <m/>
    <x v="11"/>
    <x v="1"/>
    <s v="Brazil"/>
    <x v="32"/>
    <n v="0"/>
  </r>
  <r>
    <s v="BASE"/>
    <s v="Price"/>
    <m/>
    <m/>
    <m/>
    <m/>
    <x v="11"/>
    <x v="2"/>
    <s v="Brazil"/>
    <x v="32"/>
    <n v="0"/>
  </r>
  <r>
    <s v="BASE"/>
    <s v="Price"/>
    <m/>
    <m/>
    <m/>
    <m/>
    <x v="11"/>
    <x v="3"/>
    <s v="Brazil"/>
    <x v="32"/>
    <n v="0"/>
  </r>
  <r>
    <s v="BASE"/>
    <s v="BaseLine"/>
    <m/>
    <m/>
    <m/>
    <m/>
    <x v="12"/>
    <x v="0"/>
    <s v="Brazil"/>
    <x v="32"/>
    <n v="407.59075727381003"/>
  </r>
  <r>
    <s v="BASE"/>
    <s v="BaseLine"/>
    <m/>
    <m/>
    <m/>
    <m/>
    <x v="12"/>
    <x v="1"/>
    <s v="Brazil"/>
    <x v="32"/>
    <n v="734.787427075643"/>
  </r>
  <r>
    <s v="BASE"/>
    <s v="BaseLine"/>
    <m/>
    <m/>
    <m/>
    <m/>
    <x v="12"/>
    <x v="2"/>
    <s v="Brazil"/>
    <x v="32"/>
    <n v="900.81200323097005"/>
  </r>
  <r>
    <s v="BASE"/>
    <s v="BaseLine"/>
    <m/>
    <m/>
    <m/>
    <m/>
    <x v="12"/>
    <x v="3"/>
    <s v="Brazil"/>
    <x v="32"/>
    <n v="23.858990596690099"/>
  </r>
  <r>
    <s v="INCREMENTAL"/>
    <s v="Media"/>
    <m/>
    <m/>
    <m/>
    <m/>
    <x v="13"/>
    <x v="0"/>
    <s v="Brazil"/>
    <x v="32"/>
    <n v="101.443512078119"/>
  </r>
  <r>
    <s v="INCREMENTAL"/>
    <s v="Media"/>
    <m/>
    <m/>
    <m/>
    <m/>
    <x v="13"/>
    <x v="1"/>
    <s v="Brazil"/>
    <x v="32"/>
    <n v="125.668203121939"/>
  </r>
  <r>
    <s v="INCREMENTAL"/>
    <s v="Media"/>
    <m/>
    <m/>
    <m/>
    <m/>
    <x v="13"/>
    <x v="2"/>
    <s v="Brazil"/>
    <x v="32"/>
    <n v="111.698579458148"/>
  </r>
  <r>
    <s v="INCREMENTAL"/>
    <s v="Media"/>
    <m/>
    <m/>
    <m/>
    <m/>
    <x v="13"/>
    <x v="3"/>
    <s v="Brazil"/>
    <x v="32"/>
    <n v="0"/>
  </r>
  <r>
    <s v="INCREMENTAL"/>
    <s v="Media"/>
    <m/>
    <m/>
    <m/>
    <m/>
    <x v="14"/>
    <x v="0"/>
    <s v="Brazil"/>
    <x v="32"/>
    <n v="0"/>
  </r>
  <r>
    <s v="INCREMENTAL"/>
    <s v="Media"/>
    <m/>
    <m/>
    <m/>
    <m/>
    <x v="14"/>
    <x v="1"/>
    <s v="Brazil"/>
    <x v="32"/>
    <n v="0"/>
  </r>
  <r>
    <s v="INCREMENTAL"/>
    <s v="Media"/>
    <m/>
    <m/>
    <m/>
    <m/>
    <x v="14"/>
    <x v="2"/>
    <s v="Brazil"/>
    <x v="32"/>
    <n v="0"/>
  </r>
  <r>
    <s v="INCREMENTAL"/>
    <s v="Media"/>
    <m/>
    <m/>
    <m/>
    <m/>
    <x v="14"/>
    <x v="3"/>
    <s v="Brazil"/>
    <x v="32"/>
    <n v="0"/>
  </r>
  <r>
    <s v="INCREMENTAL"/>
    <s v="Media"/>
    <m/>
    <m/>
    <m/>
    <m/>
    <x v="15"/>
    <x v="0"/>
    <s v="Brazil"/>
    <x v="32"/>
    <n v="8.7239102336963992"/>
  </r>
  <r>
    <s v="INCREMENTAL"/>
    <s v="Media"/>
    <m/>
    <m/>
    <m/>
    <m/>
    <x v="15"/>
    <x v="1"/>
    <s v="Brazil"/>
    <x v="32"/>
    <n v="8.0731384554891594"/>
  </r>
  <r>
    <s v="INCREMENTAL"/>
    <s v="Media"/>
    <m/>
    <m/>
    <m/>
    <m/>
    <x v="15"/>
    <x v="2"/>
    <s v="Brazil"/>
    <x v="32"/>
    <n v="5.5073591827198998"/>
  </r>
  <r>
    <s v="INCREMENTAL"/>
    <s v="Media"/>
    <m/>
    <m/>
    <m/>
    <m/>
    <x v="15"/>
    <x v="3"/>
    <s v="Brazil"/>
    <x v="32"/>
    <n v="0"/>
  </r>
  <r>
    <s v="INCREMENTAL"/>
    <s v="Media"/>
    <m/>
    <m/>
    <m/>
    <m/>
    <x v="16"/>
    <x v="0"/>
    <s v="Brazil"/>
    <x v="32"/>
    <n v="0"/>
  </r>
  <r>
    <s v="INCREMENTAL"/>
    <s v="Media"/>
    <m/>
    <m/>
    <m/>
    <m/>
    <x v="16"/>
    <x v="1"/>
    <s v="Brazil"/>
    <x v="32"/>
    <n v="0"/>
  </r>
  <r>
    <s v="INCREMENTAL"/>
    <s v="Media"/>
    <m/>
    <m/>
    <m/>
    <m/>
    <x v="16"/>
    <x v="2"/>
    <s v="Brazil"/>
    <x v="32"/>
    <n v="0"/>
  </r>
  <r>
    <s v="INCREMENTAL"/>
    <s v="Media"/>
    <m/>
    <m/>
    <m/>
    <m/>
    <x v="16"/>
    <x v="3"/>
    <s v="Brazil"/>
    <x v="32"/>
    <n v="0"/>
  </r>
  <r>
    <s v="INCREMENTAL"/>
    <s v="Media"/>
    <m/>
    <m/>
    <m/>
    <m/>
    <x v="17"/>
    <x v="0"/>
    <s v="Brazil"/>
    <x v="32"/>
    <n v="460.02793620366401"/>
  </r>
  <r>
    <s v="INCREMENTAL"/>
    <s v="Media"/>
    <m/>
    <m/>
    <m/>
    <m/>
    <x v="17"/>
    <x v="1"/>
    <s v="Brazil"/>
    <x v="32"/>
    <n v="282.07094274980398"/>
  </r>
  <r>
    <s v="INCREMENTAL"/>
    <s v="Media"/>
    <m/>
    <m/>
    <m/>
    <m/>
    <x v="17"/>
    <x v="2"/>
    <s v="Brazil"/>
    <x v="32"/>
    <n v="283.102055903983"/>
  </r>
  <r>
    <s v="INCREMENTAL"/>
    <s v="Media"/>
    <m/>
    <m/>
    <m/>
    <m/>
    <x v="17"/>
    <x v="3"/>
    <s v="Brazil"/>
    <x v="32"/>
    <n v="0"/>
  </r>
  <r>
    <s v="INCREMENTAL"/>
    <s v="Media"/>
    <m/>
    <m/>
    <m/>
    <m/>
    <x v="18"/>
    <x v="0"/>
    <s v="Brazil"/>
    <x v="32"/>
    <n v="0"/>
  </r>
  <r>
    <s v="INCREMENTAL"/>
    <s v="Media"/>
    <m/>
    <m/>
    <m/>
    <m/>
    <x v="18"/>
    <x v="1"/>
    <s v="Brazil"/>
    <x v="32"/>
    <n v="0"/>
  </r>
  <r>
    <s v="INCREMENTAL"/>
    <s v="Media"/>
    <m/>
    <m/>
    <m/>
    <m/>
    <x v="18"/>
    <x v="2"/>
    <s v="Brazil"/>
    <x v="32"/>
    <n v="0"/>
  </r>
  <r>
    <s v="INCREMENTAL"/>
    <s v="Media"/>
    <m/>
    <m/>
    <m/>
    <m/>
    <x v="18"/>
    <x v="3"/>
    <s v="Brazil"/>
    <x v="32"/>
    <n v="0"/>
  </r>
  <r>
    <s v="INCREMENTAL"/>
    <s v="Media"/>
    <m/>
    <m/>
    <m/>
    <m/>
    <x v="19"/>
    <x v="0"/>
    <s v="Brazil"/>
    <x v="32"/>
    <n v="12.767149770619399"/>
  </r>
  <r>
    <s v="INCREMENTAL"/>
    <s v="Media"/>
    <m/>
    <m/>
    <m/>
    <m/>
    <x v="19"/>
    <x v="1"/>
    <s v="Brazil"/>
    <x v="32"/>
    <n v="14.5178312257596"/>
  </r>
  <r>
    <s v="INCREMENTAL"/>
    <s v="Media"/>
    <m/>
    <m/>
    <m/>
    <m/>
    <x v="19"/>
    <x v="2"/>
    <s v="Brazil"/>
    <x v="32"/>
    <n v="13.690060972149"/>
  </r>
  <r>
    <s v="INCREMENTAL"/>
    <s v="Media"/>
    <m/>
    <m/>
    <m/>
    <m/>
    <x v="19"/>
    <x v="3"/>
    <s v="Brazil"/>
    <x v="32"/>
    <n v="0"/>
  </r>
  <r>
    <s v="INCREMENTAL"/>
    <s v="Media"/>
    <m/>
    <m/>
    <m/>
    <m/>
    <x v="20"/>
    <x v="0"/>
    <s v="Brazil"/>
    <x v="32"/>
    <n v="0"/>
  </r>
  <r>
    <s v="INCREMENTAL"/>
    <s v="Media"/>
    <m/>
    <m/>
    <m/>
    <m/>
    <x v="20"/>
    <x v="1"/>
    <s v="Brazil"/>
    <x v="32"/>
    <n v="0"/>
  </r>
  <r>
    <s v="INCREMENTAL"/>
    <s v="Media"/>
    <m/>
    <m/>
    <m/>
    <m/>
    <x v="20"/>
    <x v="2"/>
    <s v="Brazil"/>
    <x v="32"/>
    <n v="0"/>
  </r>
  <r>
    <s v="INCREMENTAL"/>
    <s v="Media"/>
    <m/>
    <m/>
    <m/>
    <m/>
    <x v="20"/>
    <x v="3"/>
    <s v="Brazil"/>
    <x v="32"/>
    <n v="0"/>
  </r>
  <r>
    <s v="INCREMENTAL"/>
    <s v="Media"/>
    <m/>
    <m/>
    <m/>
    <m/>
    <x v="21"/>
    <x v="0"/>
    <s v="Brazil"/>
    <x v="32"/>
    <n v="100.619044962332"/>
  </r>
  <r>
    <s v="INCREMENTAL"/>
    <s v="Media"/>
    <m/>
    <m/>
    <m/>
    <m/>
    <x v="21"/>
    <x v="1"/>
    <s v="Brazil"/>
    <x v="32"/>
    <n v="98.270029116487507"/>
  </r>
  <r>
    <s v="INCREMENTAL"/>
    <s v="Media"/>
    <m/>
    <m/>
    <m/>
    <m/>
    <x v="21"/>
    <x v="2"/>
    <s v="Brazil"/>
    <x v="32"/>
    <n v="93.220108324705194"/>
  </r>
  <r>
    <s v="INCREMENTAL"/>
    <s v="Media"/>
    <m/>
    <m/>
    <m/>
    <m/>
    <x v="21"/>
    <x v="3"/>
    <s v="Brazil"/>
    <x v="32"/>
    <n v="0"/>
  </r>
  <r>
    <s v="INCREMENTAL"/>
    <s v="Media"/>
    <m/>
    <m/>
    <m/>
    <m/>
    <x v="22"/>
    <x v="0"/>
    <s v="Brazil"/>
    <x v="32"/>
    <n v="0"/>
  </r>
  <r>
    <s v="INCREMENTAL"/>
    <s v="Media"/>
    <m/>
    <m/>
    <m/>
    <m/>
    <x v="22"/>
    <x v="1"/>
    <s v="Brazil"/>
    <x v="32"/>
    <n v="0"/>
  </r>
  <r>
    <s v="INCREMENTAL"/>
    <s v="Media"/>
    <m/>
    <m/>
    <m/>
    <m/>
    <x v="22"/>
    <x v="2"/>
    <s v="Brazil"/>
    <x v="32"/>
    <n v="0"/>
  </r>
  <r>
    <s v="INCREMENTAL"/>
    <s v="Media"/>
    <m/>
    <m/>
    <m/>
    <m/>
    <x v="22"/>
    <x v="3"/>
    <s v="Brazil"/>
    <x v="32"/>
    <n v="0"/>
  </r>
  <r>
    <s v="INCREMENTAL"/>
    <s v="Media"/>
    <m/>
    <m/>
    <m/>
    <m/>
    <x v="23"/>
    <x v="0"/>
    <s v="Brazil"/>
    <x v="32"/>
    <n v="0"/>
  </r>
  <r>
    <s v="INCREMENTAL"/>
    <s v="Media"/>
    <m/>
    <m/>
    <m/>
    <m/>
    <x v="23"/>
    <x v="1"/>
    <s v="Brazil"/>
    <x v="32"/>
    <n v="0"/>
  </r>
  <r>
    <s v="INCREMENTAL"/>
    <s v="Media"/>
    <m/>
    <m/>
    <m/>
    <m/>
    <x v="23"/>
    <x v="2"/>
    <s v="Brazil"/>
    <x v="32"/>
    <n v="0"/>
  </r>
  <r>
    <s v="INCREMENTAL"/>
    <s v="Media"/>
    <m/>
    <m/>
    <m/>
    <m/>
    <x v="23"/>
    <x v="3"/>
    <s v="Brazil"/>
    <x v="32"/>
    <n v="0"/>
  </r>
  <r>
    <s v="INCREMENTAL"/>
    <s v="Media"/>
    <m/>
    <m/>
    <m/>
    <m/>
    <x v="24"/>
    <x v="0"/>
    <s v="Brazil"/>
    <x v="32"/>
    <n v="0"/>
  </r>
  <r>
    <s v="INCREMENTAL"/>
    <s v="Media"/>
    <m/>
    <m/>
    <m/>
    <m/>
    <x v="24"/>
    <x v="1"/>
    <s v="Brazil"/>
    <x v="32"/>
    <n v="0"/>
  </r>
  <r>
    <s v="INCREMENTAL"/>
    <s v="Media"/>
    <m/>
    <m/>
    <m/>
    <m/>
    <x v="24"/>
    <x v="2"/>
    <s v="Brazil"/>
    <x v="32"/>
    <n v="0"/>
  </r>
  <r>
    <s v="INCREMENTAL"/>
    <s v="Media"/>
    <m/>
    <m/>
    <m/>
    <m/>
    <x v="24"/>
    <x v="3"/>
    <s v="Brazil"/>
    <x v="32"/>
    <n v="0"/>
  </r>
  <r>
    <s v="BASE"/>
    <s v="BaseLine"/>
    <m/>
    <m/>
    <m/>
    <m/>
    <x v="25"/>
    <x v="0"/>
    <s v="Brazil"/>
    <x v="32"/>
    <n v="0"/>
  </r>
  <r>
    <s v="BASE"/>
    <s v="BaseLine"/>
    <m/>
    <m/>
    <m/>
    <m/>
    <x v="25"/>
    <x v="1"/>
    <s v="Brazil"/>
    <x v="32"/>
    <n v="304.90489774110802"/>
  </r>
  <r>
    <s v="BASE"/>
    <s v="BaseLine"/>
    <m/>
    <m/>
    <m/>
    <m/>
    <x v="25"/>
    <x v="2"/>
    <s v="Brazil"/>
    <x v="32"/>
    <n v="0"/>
  </r>
  <r>
    <s v="BASE"/>
    <s v="BaseLine"/>
    <m/>
    <m/>
    <m/>
    <m/>
    <x v="25"/>
    <x v="3"/>
    <s v="Brazil"/>
    <x v="32"/>
    <n v="0"/>
  </r>
  <r>
    <s v="BASE"/>
    <s v="BaseLine"/>
    <m/>
    <m/>
    <m/>
    <m/>
    <x v="26"/>
    <x v="0"/>
    <s v="Brazil"/>
    <x v="32"/>
    <n v="0"/>
  </r>
  <r>
    <s v="BASE"/>
    <s v="BaseLine"/>
    <m/>
    <m/>
    <m/>
    <m/>
    <x v="26"/>
    <x v="1"/>
    <s v="Brazil"/>
    <x v="32"/>
    <n v="0"/>
  </r>
  <r>
    <s v="BASE"/>
    <s v="BaseLine"/>
    <m/>
    <m/>
    <m/>
    <m/>
    <x v="26"/>
    <x v="2"/>
    <s v="Brazil"/>
    <x v="32"/>
    <n v="0"/>
  </r>
  <r>
    <s v="BASE"/>
    <s v="BaseLine"/>
    <m/>
    <m/>
    <m/>
    <m/>
    <x v="26"/>
    <x v="3"/>
    <s v="Brazil"/>
    <x v="32"/>
    <n v="0"/>
  </r>
  <r>
    <s v="INCREMENTAL"/>
    <s v="Media"/>
    <m/>
    <m/>
    <m/>
    <m/>
    <x v="27"/>
    <x v="0"/>
    <s v="Brazil"/>
    <x v="32"/>
    <n v="0"/>
  </r>
  <r>
    <s v="INCREMENTAL"/>
    <s v="Media"/>
    <m/>
    <m/>
    <m/>
    <m/>
    <x v="27"/>
    <x v="1"/>
    <s v="Brazil"/>
    <x v="32"/>
    <n v="0"/>
  </r>
  <r>
    <s v="INCREMENTAL"/>
    <s v="Media"/>
    <m/>
    <m/>
    <m/>
    <m/>
    <x v="27"/>
    <x v="2"/>
    <s v="Brazil"/>
    <x v="32"/>
    <n v="0"/>
  </r>
  <r>
    <s v="INCREMENTAL"/>
    <s v="Media"/>
    <m/>
    <m/>
    <m/>
    <m/>
    <x v="27"/>
    <x v="3"/>
    <s v="Brazil"/>
    <x v="32"/>
    <n v="0"/>
  </r>
  <r>
    <s v="INCREMENTAL"/>
    <s v="Media"/>
    <m/>
    <m/>
    <m/>
    <m/>
    <x v="28"/>
    <x v="0"/>
    <s v="Brazil"/>
    <x v="32"/>
    <n v="0"/>
  </r>
  <r>
    <s v="INCREMENTAL"/>
    <s v="Media"/>
    <m/>
    <m/>
    <m/>
    <m/>
    <x v="28"/>
    <x v="1"/>
    <s v="Brazil"/>
    <x v="32"/>
    <n v="0"/>
  </r>
  <r>
    <s v="INCREMENTAL"/>
    <s v="Media"/>
    <m/>
    <m/>
    <m/>
    <m/>
    <x v="28"/>
    <x v="2"/>
    <s v="Brazil"/>
    <x v="32"/>
    <n v="0"/>
  </r>
  <r>
    <s v="INCREMENTAL"/>
    <s v="Media"/>
    <m/>
    <m/>
    <m/>
    <m/>
    <x v="28"/>
    <x v="3"/>
    <s v="Brazil"/>
    <x v="32"/>
    <n v="0"/>
  </r>
  <r>
    <s v="BASE"/>
    <s v="BaseLine"/>
    <m/>
    <m/>
    <m/>
    <m/>
    <x v="29"/>
    <x v="0"/>
    <s v="Brazil"/>
    <x v="32"/>
    <n v="0"/>
  </r>
  <r>
    <s v="BASE"/>
    <s v="BaseLine"/>
    <m/>
    <m/>
    <m/>
    <m/>
    <x v="29"/>
    <x v="1"/>
    <s v="Brazil"/>
    <x v="32"/>
    <n v="438.91970313151597"/>
  </r>
  <r>
    <s v="BASE"/>
    <s v="BaseLine"/>
    <m/>
    <m/>
    <m/>
    <m/>
    <x v="29"/>
    <x v="2"/>
    <s v="Brazil"/>
    <x v="32"/>
    <n v="0"/>
  </r>
  <r>
    <s v="BASE"/>
    <s v="BaseLine"/>
    <m/>
    <m/>
    <m/>
    <m/>
    <x v="29"/>
    <x v="3"/>
    <s v="Brazil"/>
    <x v="32"/>
    <n v="0"/>
  </r>
  <r>
    <s v="BASE"/>
    <s v="BaseLine"/>
    <m/>
    <m/>
    <m/>
    <m/>
    <x v="30"/>
    <x v="0"/>
    <s v="Brazil"/>
    <x v="32"/>
    <n v="0"/>
  </r>
  <r>
    <s v="BASE"/>
    <s v="BaseLine"/>
    <m/>
    <m/>
    <m/>
    <m/>
    <x v="30"/>
    <x v="1"/>
    <s v="Brazil"/>
    <x v="32"/>
    <n v="937.81846861758902"/>
  </r>
  <r>
    <s v="BASE"/>
    <s v="BaseLine"/>
    <m/>
    <m/>
    <m/>
    <m/>
    <x v="30"/>
    <x v="2"/>
    <s v="Brazil"/>
    <x v="32"/>
    <n v="0"/>
  </r>
  <r>
    <s v="BASE"/>
    <s v="BaseLine"/>
    <m/>
    <m/>
    <m/>
    <m/>
    <x v="30"/>
    <x v="3"/>
    <s v="Brazil"/>
    <x v="32"/>
    <n v="0"/>
  </r>
  <r>
    <s v="INCREMENTAL"/>
    <s v="Media"/>
    <m/>
    <m/>
    <m/>
    <m/>
    <x v="31"/>
    <x v="0"/>
    <s v="Brazil"/>
    <x v="32"/>
    <n v="0"/>
  </r>
  <r>
    <s v="INCREMENTAL"/>
    <s v="Media"/>
    <m/>
    <m/>
    <m/>
    <m/>
    <x v="31"/>
    <x v="1"/>
    <s v="Brazil"/>
    <x v="32"/>
    <n v="0"/>
  </r>
  <r>
    <s v="INCREMENTAL"/>
    <s v="Media"/>
    <m/>
    <m/>
    <m/>
    <m/>
    <x v="31"/>
    <x v="2"/>
    <s v="Brazil"/>
    <x v="32"/>
    <n v="0"/>
  </r>
  <r>
    <s v="INCREMENTAL"/>
    <s v="Media"/>
    <m/>
    <m/>
    <m/>
    <m/>
    <x v="31"/>
    <x v="3"/>
    <s v="Brazil"/>
    <x v="32"/>
    <n v="0"/>
  </r>
  <r>
    <m/>
    <m/>
    <m/>
    <m/>
    <m/>
    <m/>
    <x v="32"/>
    <x v="0"/>
    <s v="Brazil"/>
    <x v="32"/>
    <n v="1288.8368238743701"/>
  </r>
  <r>
    <m/>
    <m/>
    <m/>
    <m/>
    <m/>
    <m/>
    <x v="32"/>
    <x v="1"/>
    <s v="Brazil"/>
    <x v="32"/>
    <n v="943.82215052234096"/>
  </r>
  <r>
    <m/>
    <m/>
    <m/>
    <m/>
    <m/>
    <m/>
    <x v="32"/>
    <x v="2"/>
    <s v="Brazil"/>
    <x v="32"/>
    <n v="1761.1350863528301"/>
  </r>
  <r>
    <m/>
    <m/>
    <m/>
    <m/>
    <m/>
    <m/>
    <x v="32"/>
    <x v="3"/>
    <s v="Brazil"/>
    <x v="32"/>
    <n v="932.29799996955103"/>
  </r>
  <r>
    <s v="BASE"/>
    <s v="BaseLine"/>
    <m/>
    <m/>
    <m/>
    <m/>
    <x v="33"/>
    <x v="0"/>
    <s v="Brazil"/>
    <x v="32"/>
    <n v="-250.71786355713601"/>
  </r>
  <r>
    <s v="BASE"/>
    <s v="BaseLine"/>
    <m/>
    <m/>
    <m/>
    <m/>
    <x v="33"/>
    <x v="1"/>
    <s v="Brazil"/>
    <x v="32"/>
    <n v="-682.48619820046304"/>
  </r>
  <r>
    <s v="BASE"/>
    <s v="BaseLine"/>
    <m/>
    <m/>
    <m/>
    <m/>
    <x v="33"/>
    <x v="2"/>
    <s v="Brazil"/>
    <x v="32"/>
    <n v="-340.72558467941099"/>
  </r>
  <r>
    <s v="BASE"/>
    <s v="BaseLine"/>
    <m/>
    <m/>
    <m/>
    <m/>
    <x v="33"/>
    <x v="3"/>
    <s v="Brazil"/>
    <x v="32"/>
    <n v="-212.81311374729199"/>
  </r>
  <r>
    <s v="BASE"/>
    <s v="BaseLine"/>
    <m/>
    <m/>
    <m/>
    <m/>
    <x v="34"/>
    <x v="0"/>
    <s v="Brazil"/>
    <x v="32"/>
    <n v="0"/>
  </r>
  <r>
    <s v="BASE"/>
    <s v="BaseLine"/>
    <m/>
    <m/>
    <m/>
    <m/>
    <x v="34"/>
    <x v="1"/>
    <s v="Brazil"/>
    <x v="32"/>
    <n v="0"/>
  </r>
  <r>
    <s v="BASE"/>
    <s v="BaseLine"/>
    <m/>
    <m/>
    <m/>
    <m/>
    <x v="34"/>
    <x v="2"/>
    <s v="Brazil"/>
    <x v="32"/>
    <n v="0"/>
  </r>
  <r>
    <s v="BASE"/>
    <s v="BaseLine"/>
    <m/>
    <m/>
    <m/>
    <m/>
    <x v="34"/>
    <x v="3"/>
    <s v="Brazil"/>
    <x v="32"/>
    <n v="0"/>
  </r>
  <r>
    <s v="BASE"/>
    <s v="BaseLine"/>
    <s v="NY"/>
    <m/>
    <m/>
    <m/>
    <x v="35"/>
    <x v="0"/>
    <s v="Brazil"/>
    <x v="32"/>
    <n v="0"/>
  </r>
  <r>
    <s v="BASE"/>
    <s v="BaseLine"/>
    <s v="NY"/>
    <m/>
    <m/>
    <m/>
    <x v="35"/>
    <x v="1"/>
    <s v="Brazil"/>
    <x v="32"/>
    <n v="0"/>
  </r>
  <r>
    <s v="BASE"/>
    <s v="BaseLine"/>
    <s v="NY"/>
    <m/>
    <m/>
    <m/>
    <x v="35"/>
    <x v="2"/>
    <s v="Brazil"/>
    <x v="32"/>
    <n v="0"/>
  </r>
  <r>
    <s v="BASE"/>
    <s v="BaseLine"/>
    <s v="NY"/>
    <m/>
    <m/>
    <m/>
    <x v="35"/>
    <x v="3"/>
    <s v="Brazil"/>
    <x v="32"/>
    <n v="0"/>
  </r>
  <r>
    <s v="BASE"/>
    <s v="BaseLine"/>
    <s v="PL_Dummy"/>
    <m/>
    <m/>
    <m/>
    <x v="36"/>
    <x v="0"/>
    <s v="Brazil"/>
    <x v="32"/>
    <n v="0"/>
  </r>
  <r>
    <s v="BASE"/>
    <s v="BaseLine"/>
    <s v="PL_Dummy"/>
    <m/>
    <m/>
    <m/>
    <x v="36"/>
    <x v="1"/>
    <s v="Brazil"/>
    <x v="32"/>
    <n v="0"/>
  </r>
  <r>
    <s v="BASE"/>
    <s v="BaseLine"/>
    <s v="PL_Dummy"/>
    <m/>
    <m/>
    <m/>
    <x v="36"/>
    <x v="2"/>
    <s v="Brazil"/>
    <x v="32"/>
    <n v="0"/>
  </r>
  <r>
    <s v="BASE"/>
    <s v="BaseLine"/>
    <s v="PL_Dummy"/>
    <m/>
    <m/>
    <m/>
    <x v="36"/>
    <x v="3"/>
    <s v="Brazil"/>
    <x v="32"/>
    <n v="0"/>
  </r>
  <r>
    <s v="BASE"/>
    <s v="BaseLine"/>
    <s v="PL_Dummy"/>
    <m/>
    <m/>
    <m/>
    <x v="37"/>
    <x v="0"/>
    <s v="Brazil"/>
    <x v="32"/>
    <n v="0"/>
  </r>
  <r>
    <s v="BASE"/>
    <s v="BaseLine"/>
    <s v="PL_Dummy"/>
    <m/>
    <m/>
    <m/>
    <x v="37"/>
    <x v="1"/>
    <s v="Brazil"/>
    <x v="32"/>
    <n v="0"/>
  </r>
  <r>
    <s v="BASE"/>
    <s v="BaseLine"/>
    <s v="PL_Dummy"/>
    <m/>
    <m/>
    <m/>
    <x v="37"/>
    <x v="2"/>
    <s v="Brazil"/>
    <x v="32"/>
    <n v="0"/>
  </r>
  <r>
    <s v="BASE"/>
    <s v="BaseLine"/>
    <s v="PL_Dummy"/>
    <m/>
    <m/>
    <m/>
    <x v="37"/>
    <x v="3"/>
    <s v="Brazil"/>
    <x v="32"/>
    <n v="0"/>
  </r>
  <r>
    <s v="BASE"/>
    <s v="BaseLine"/>
    <m/>
    <m/>
    <m/>
    <m/>
    <x v="38"/>
    <x v="0"/>
    <s v="Brazil"/>
    <x v="32"/>
    <n v="0"/>
  </r>
  <r>
    <s v="BASE"/>
    <s v="BaseLine"/>
    <m/>
    <m/>
    <m/>
    <m/>
    <x v="38"/>
    <x v="1"/>
    <s v="Brazil"/>
    <x v="32"/>
    <n v="0"/>
  </r>
  <r>
    <s v="BASE"/>
    <s v="BaseLine"/>
    <m/>
    <m/>
    <m/>
    <m/>
    <x v="38"/>
    <x v="2"/>
    <s v="Brazil"/>
    <x v="32"/>
    <n v="0"/>
  </r>
  <r>
    <s v="BASE"/>
    <s v="BaseLine"/>
    <m/>
    <m/>
    <m/>
    <m/>
    <x v="38"/>
    <x v="3"/>
    <s v="Brazil"/>
    <x v="32"/>
    <n v="0"/>
  </r>
  <r>
    <s v="BASE"/>
    <s v="BaseLine"/>
    <m/>
    <m/>
    <m/>
    <m/>
    <x v="39"/>
    <x v="0"/>
    <s v="Brazil"/>
    <x v="32"/>
    <n v="0"/>
  </r>
  <r>
    <s v="BASE"/>
    <s v="BaseLine"/>
    <m/>
    <m/>
    <m/>
    <m/>
    <x v="39"/>
    <x v="1"/>
    <s v="Brazil"/>
    <x v="32"/>
    <n v="0"/>
  </r>
  <r>
    <s v="BASE"/>
    <s v="BaseLine"/>
    <m/>
    <m/>
    <m/>
    <m/>
    <x v="39"/>
    <x v="2"/>
    <s v="Brazil"/>
    <x v="32"/>
    <n v="0"/>
  </r>
  <r>
    <s v="BASE"/>
    <s v="BaseLine"/>
    <m/>
    <m/>
    <m/>
    <m/>
    <x v="39"/>
    <x v="3"/>
    <s v="Brazil"/>
    <x v="32"/>
    <n v="0"/>
  </r>
  <r>
    <s v="BASE"/>
    <s v="BaseLine"/>
    <s v="PL_Dummy"/>
    <m/>
    <m/>
    <m/>
    <x v="40"/>
    <x v="0"/>
    <s v="Brazil"/>
    <x v="32"/>
    <n v="0"/>
  </r>
  <r>
    <s v="BASE"/>
    <s v="BaseLine"/>
    <s v="PL_Dummy"/>
    <m/>
    <m/>
    <m/>
    <x v="40"/>
    <x v="1"/>
    <s v="Brazil"/>
    <x v="32"/>
    <n v="0"/>
  </r>
  <r>
    <s v="BASE"/>
    <s v="BaseLine"/>
    <s v="PL_Dummy"/>
    <m/>
    <m/>
    <m/>
    <x v="40"/>
    <x v="2"/>
    <s v="Brazil"/>
    <x v="32"/>
    <n v="0"/>
  </r>
  <r>
    <s v="BASE"/>
    <s v="BaseLine"/>
    <s v="PL_Dummy"/>
    <m/>
    <m/>
    <m/>
    <x v="40"/>
    <x v="3"/>
    <s v="Brazil"/>
    <x v="32"/>
    <n v="0"/>
  </r>
  <r>
    <s v="BASE"/>
    <s v="BaseLine"/>
    <m/>
    <m/>
    <m/>
    <m/>
    <x v="41"/>
    <x v="0"/>
    <s v="Brazil"/>
    <x v="32"/>
    <n v="0"/>
  </r>
  <r>
    <s v="BASE"/>
    <s v="BaseLine"/>
    <m/>
    <m/>
    <m/>
    <m/>
    <x v="41"/>
    <x v="1"/>
    <s v="Brazil"/>
    <x v="32"/>
    <n v="0"/>
  </r>
  <r>
    <s v="BASE"/>
    <s v="BaseLine"/>
    <m/>
    <m/>
    <m/>
    <m/>
    <x v="41"/>
    <x v="2"/>
    <s v="Brazil"/>
    <x v="32"/>
    <n v="3943.2382455669099"/>
  </r>
  <r>
    <s v="BASE"/>
    <s v="BaseLine"/>
    <m/>
    <m/>
    <m/>
    <m/>
    <x v="41"/>
    <x v="3"/>
    <s v="Brazil"/>
    <x v="32"/>
    <n v="0"/>
  </r>
  <r>
    <s v="BASE"/>
    <s v="BaseLine"/>
    <m/>
    <m/>
    <m/>
    <m/>
    <x v="42"/>
    <x v="0"/>
    <s v="Brazil"/>
    <x v="32"/>
    <n v="0"/>
  </r>
  <r>
    <s v="BASE"/>
    <s v="BaseLine"/>
    <m/>
    <m/>
    <m/>
    <m/>
    <x v="42"/>
    <x v="1"/>
    <s v="Brazil"/>
    <x v="32"/>
    <n v="0"/>
  </r>
  <r>
    <s v="BASE"/>
    <s v="BaseLine"/>
    <m/>
    <m/>
    <m/>
    <m/>
    <x v="42"/>
    <x v="2"/>
    <s v="Brazil"/>
    <x v="32"/>
    <n v="2205.9853367855599"/>
  </r>
  <r>
    <s v="BASE"/>
    <s v="BaseLine"/>
    <m/>
    <m/>
    <m/>
    <m/>
    <x v="42"/>
    <x v="3"/>
    <s v="Brazil"/>
    <x v="32"/>
    <n v="0"/>
  </r>
  <r>
    <s v="BASE"/>
    <s v="BaseLine"/>
    <m/>
    <m/>
    <m/>
    <m/>
    <x v="43"/>
    <x v="0"/>
    <s v="Brazil"/>
    <x v="32"/>
    <n v="0"/>
  </r>
  <r>
    <s v="BASE"/>
    <s v="BaseLine"/>
    <m/>
    <m/>
    <m/>
    <m/>
    <x v="43"/>
    <x v="1"/>
    <s v="Brazil"/>
    <x v="32"/>
    <n v="0"/>
  </r>
  <r>
    <s v="BASE"/>
    <s v="BaseLine"/>
    <m/>
    <m/>
    <m/>
    <m/>
    <x v="43"/>
    <x v="2"/>
    <s v="Brazil"/>
    <x v="32"/>
    <n v="0"/>
  </r>
  <r>
    <s v="BASE"/>
    <s v="BaseLine"/>
    <m/>
    <m/>
    <m/>
    <m/>
    <x v="43"/>
    <x v="3"/>
    <s v="Brazil"/>
    <x v="32"/>
    <n v="0"/>
  </r>
  <r>
    <s v="INCREMENTAL"/>
    <s v="Media"/>
    <m/>
    <m/>
    <m/>
    <m/>
    <x v="44"/>
    <x v="0"/>
    <s v="Brazil"/>
    <x v="32"/>
    <n v="0"/>
  </r>
  <r>
    <s v="INCREMENTAL"/>
    <s v="Media"/>
    <m/>
    <m/>
    <m/>
    <m/>
    <x v="44"/>
    <x v="1"/>
    <s v="Brazil"/>
    <x v="32"/>
    <n v="0"/>
  </r>
  <r>
    <s v="INCREMENTAL"/>
    <s v="Media"/>
    <m/>
    <m/>
    <m/>
    <m/>
    <x v="44"/>
    <x v="2"/>
    <s v="Brazil"/>
    <x v="32"/>
    <n v="0"/>
  </r>
  <r>
    <s v="INCREMENTAL"/>
    <s v="Media"/>
    <m/>
    <m/>
    <m/>
    <m/>
    <x v="44"/>
    <x v="3"/>
    <s v="Brazil"/>
    <x v="32"/>
    <n v="0"/>
  </r>
  <r>
    <s v="INCREMENTAL"/>
    <s v="Media"/>
    <m/>
    <m/>
    <m/>
    <m/>
    <x v="45"/>
    <x v="0"/>
    <s v="Brazil"/>
    <x v="32"/>
    <n v="0"/>
  </r>
  <r>
    <s v="INCREMENTAL"/>
    <s v="Media"/>
    <m/>
    <m/>
    <m/>
    <m/>
    <x v="45"/>
    <x v="1"/>
    <s v="Brazil"/>
    <x v="32"/>
    <n v="0"/>
  </r>
  <r>
    <s v="INCREMENTAL"/>
    <s v="Media"/>
    <m/>
    <m/>
    <m/>
    <m/>
    <x v="45"/>
    <x v="2"/>
    <s v="Brazil"/>
    <x v="32"/>
    <n v="0"/>
  </r>
  <r>
    <s v="INCREMENTAL"/>
    <s v="Media"/>
    <m/>
    <m/>
    <m/>
    <m/>
    <x v="45"/>
    <x v="3"/>
    <s v="Brazil"/>
    <x v="32"/>
    <n v="0"/>
  </r>
  <r>
    <s v="BASE"/>
    <s v="BaseLine"/>
    <m/>
    <m/>
    <m/>
    <m/>
    <x v="46"/>
    <x v="0"/>
    <s v="Brazil"/>
    <x v="32"/>
    <n v="0"/>
  </r>
  <r>
    <s v="BASE"/>
    <s v="BaseLine"/>
    <m/>
    <m/>
    <m/>
    <m/>
    <x v="46"/>
    <x v="1"/>
    <s v="Brazil"/>
    <x v="32"/>
    <n v="0"/>
  </r>
  <r>
    <s v="BASE"/>
    <s v="BaseLine"/>
    <m/>
    <m/>
    <m/>
    <m/>
    <x v="46"/>
    <x v="2"/>
    <s v="Brazil"/>
    <x v="32"/>
    <n v="0"/>
  </r>
  <r>
    <s v="BASE"/>
    <s v="BaseLine"/>
    <m/>
    <m/>
    <m/>
    <m/>
    <x v="46"/>
    <x v="3"/>
    <s v="Brazil"/>
    <x v="32"/>
    <n v="0"/>
  </r>
  <r>
    <s v="INCREMENTAL"/>
    <s v="Media"/>
    <m/>
    <m/>
    <m/>
    <m/>
    <x v="47"/>
    <x v="0"/>
    <s v="Brazil"/>
    <x v="32"/>
    <n v="0"/>
  </r>
  <r>
    <s v="INCREMENTAL"/>
    <s v="Media"/>
    <m/>
    <m/>
    <m/>
    <m/>
    <x v="47"/>
    <x v="1"/>
    <s v="Brazil"/>
    <x v="32"/>
    <n v="0"/>
  </r>
  <r>
    <s v="INCREMENTAL"/>
    <s v="Media"/>
    <m/>
    <m/>
    <m/>
    <m/>
    <x v="47"/>
    <x v="2"/>
    <s v="Brazil"/>
    <x v="32"/>
    <n v="0"/>
  </r>
  <r>
    <s v="INCREMENTAL"/>
    <s v="Media"/>
    <m/>
    <m/>
    <m/>
    <m/>
    <x v="47"/>
    <x v="3"/>
    <s v="Brazil"/>
    <x v="32"/>
    <n v="0"/>
  </r>
  <r>
    <s v="INCREMENTAL"/>
    <s v="Media"/>
    <m/>
    <m/>
    <m/>
    <m/>
    <x v="48"/>
    <x v="0"/>
    <s v="Brazil"/>
    <x v="32"/>
    <n v="0"/>
  </r>
  <r>
    <s v="INCREMENTAL"/>
    <s v="Media"/>
    <m/>
    <m/>
    <m/>
    <m/>
    <x v="48"/>
    <x v="1"/>
    <s v="Brazil"/>
    <x v="32"/>
    <n v="0"/>
  </r>
  <r>
    <s v="INCREMENTAL"/>
    <s v="Media"/>
    <m/>
    <m/>
    <m/>
    <m/>
    <x v="48"/>
    <x v="2"/>
    <s v="Brazil"/>
    <x v="32"/>
    <n v="0"/>
  </r>
  <r>
    <s v="INCREMENTAL"/>
    <s v="Media"/>
    <m/>
    <m/>
    <m/>
    <m/>
    <x v="48"/>
    <x v="3"/>
    <s v="Brazil"/>
    <x v="32"/>
    <n v="0"/>
  </r>
  <r>
    <s v="INCREMENTAL"/>
    <s v="Media"/>
    <m/>
    <m/>
    <m/>
    <m/>
    <x v="49"/>
    <x v="0"/>
    <s v="Brazil"/>
    <x v="32"/>
    <n v="0"/>
  </r>
  <r>
    <s v="INCREMENTAL"/>
    <s v="Media"/>
    <m/>
    <m/>
    <m/>
    <m/>
    <x v="49"/>
    <x v="1"/>
    <s v="Brazil"/>
    <x v="32"/>
    <n v="0"/>
  </r>
  <r>
    <s v="INCREMENTAL"/>
    <s v="Media"/>
    <m/>
    <m/>
    <m/>
    <m/>
    <x v="49"/>
    <x v="2"/>
    <s v="Brazil"/>
    <x v="32"/>
    <n v="0"/>
  </r>
  <r>
    <s v="INCREMENTAL"/>
    <s v="Media"/>
    <m/>
    <m/>
    <m/>
    <m/>
    <x v="49"/>
    <x v="3"/>
    <s v="Brazil"/>
    <x v="32"/>
    <n v="0"/>
  </r>
  <r>
    <s v="BASE"/>
    <s v="BaseLine"/>
    <m/>
    <m/>
    <m/>
    <m/>
    <x v="50"/>
    <x v="0"/>
    <s v="Brazil"/>
    <x v="32"/>
    <n v="0"/>
  </r>
  <r>
    <s v="BASE"/>
    <s v="BaseLine"/>
    <m/>
    <m/>
    <m/>
    <m/>
    <x v="50"/>
    <x v="1"/>
    <s v="Brazil"/>
    <x v="32"/>
    <n v="0"/>
  </r>
  <r>
    <s v="BASE"/>
    <s v="BaseLine"/>
    <m/>
    <m/>
    <m/>
    <m/>
    <x v="50"/>
    <x v="2"/>
    <s v="Brazil"/>
    <x v="32"/>
    <n v="0"/>
  </r>
  <r>
    <s v="BASE"/>
    <s v="BaseLine"/>
    <m/>
    <m/>
    <m/>
    <m/>
    <x v="50"/>
    <x v="3"/>
    <s v="Brazil"/>
    <x v="32"/>
    <n v="0"/>
  </r>
  <r>
    <s v="BASE"/>
    <s v="BaseLine"/>
    <m/>
    <m/>
    <m/>
    <m/>
    <x v="51"/>
    <x v="0"/>
    <s v="Brazil"/>
    <x v="32"/>
    <n v="0"/>
  </r>
  <r>
    <s v="BASE"/>
    <s v="BaseLine"/>
    <m/>
    <m/>
    <m/>
    <m/>
    <x v="51"/>
    <x v="1"/>
    <s v="Brazil"/>
    <x v="32"/>
    <n v="0"/>
  </r>
  <r>
    <s v="BASE"/>
    <s v="BaseLine"/>
    <m/>
    <m/>
    <m/>
    <m/>
    <x v="51"/>
    <x v="2"/>
    <s v="Brazil"/>
    <x v="32"/>
    <n v="0"/>
  </r>
  <r>
    <s v="BASE"/>
    <s v="BaseLine"/>
    <m/>
    <m/>
    <m/>
    <m/>
    <x v="51"/>
    <x v="3"/>
    <s v="Brazil"/>
    <x v="32"/>
    <n v="0"/>
  </r>
  <r>
    <s v="INCREMENTAL"/>
    <s v="Media"/>
    <m/>
    <m/>
    <m/>
    <m/>
    <x v="52"/>
    <x v="0"/>
    <s v="Brazil"/>
    <x v="32"/>
    <n v="0"/>
  </r>
  <r>
    <s v="INCREMENTAL"/>
    <s v="Media"/>
    <m/>
    <m/>
    <m/>
    <m/>
    <x v="52"/>
    <x v="1"/>
    <s v="Brazil"/>
    <x v="32"/>
    <n v="0"/>
  </r>
  <r>
    <s v="INCREMENTAL"/>
    <s v="Media"/>
    <m/>
    <m/>
    <m/>
    <m/>
    <x v="52"/>
    <x v="2"/>
    <s v="Brazil"/>
    <x v="32"/>
    <n v="0"/>
  </r>
  <r>
    <s v="INCREMENTAL"/>
    <s v="Media"/>
    <m/>
    <m/>
    <m/>
    <m/>
    <x v="52"/>
    <x v="3"/>
    <s v="Brazil"/>
    <x v="32"/>
    <n v="0"/>
  </r>
  <r>
    <s v="BASE"/>
    <s v="BaseLine"/>
    <m/>
    <m/>
    <m/>
    <m/>
    <x v="53"/>
    <x v="0"/>
    <s v="Brazil"/>
    <x v="32"/>
    <n v="-106.896217564167"/>
  </r>
  <r>
    <s v="BASE"/>
    <s v="BaseLine"/>
    <m/>
    <m/>
    <m/>
    <m/>
    <x v="53"/>
    <x v="1"/>
    <s v="Brazil"/>
    <x v="32"/>
    <n v="-78.280676091196398"/>
  </r>
  <r>
    <s v="BASE"/>
    <s v="BaseLine"/>
    <m/>
    <m/>
    <m/>
    <m/>
    <x v="53"/>
    <x v="2"/>
    <s v="Brazil"/>
    <x v="32"/>
    <n v="-146.06866894502201"/>
  </r>
  <r>
    <s v="BASE"/>
    <s v="BaseLine"/>
    <m/>
    <m/>
    <m/>
    <m/>
    <x v="53"/>
    <x v="3"/>
    <s v="Brazil"/>
    <x v="32"/>
    <n v="-77.324862227164999"/>
  </r>
  <r>
    <s v="BASE"/>
    <s v="BaseLine"/>
    <m/>
    <m/>
    <m/>
    <m/>
    <x v="54"/>
    <x v="0"/>
    <s v="Brazil"/>
    <x v="32"/>
    <n v="-519.49159087577095"/>
  </r>
  <r>
    <s v="BASE"/>
    <s v="BaseLine"/>
    <m/>
    <m/>
    <m/>
    <m/>
    <x v="54"/>
    <x v="1"/>
    <s v="Brazil"/>
    <x v="32"/>
    <n v="-2592.98696318766"/>
  </r>
  <r>
    <s v="BASE"/>
    <s v="BaseLine"/>
    <m/>
    <m/>
    <m/>
    <m/>
    <x v="54"/>
    <x v="2"/>
    <s v="Brazil"/>
    <x v="32"/>
    <n v="-2814.2435380745101"/>
  </r>
  <r>
    <s v="BASE"/>
    <s v="BaseLine"/>
    <m/>
    <m/>
    <m/>
    <m/>
    <x v="54"/>
    <x v="3"/>
    <s v="Brazil"/>
    <x v="32"/>
    <n v="-501.66823646013302"/>
  </r>
  <r>
    <s v="INCREMENTAL"/>
    <s v="Media"/>
    <m/>
    <m/>
    <m/>
    <m/>
    <x v="0"/>
    <x v="0"/>
    <s v="Brazil"/>
    <x v="33"/>
    <n v="0"/>
  </r>
  <r>
    <s v="INCREMENTAL"/>
    <s v="Media"/>
    <m/>
    <m/>
    <m/>
    <m/>
    <x v="0"/>
    <x v="1"/>
    <s v="Brazil"/>
    <x v="33"/>
    <n v="0"/>
  </r>
  <r>
    <s v="INCREMENTAL"/>
    <s v="Media"/>
    <m/>
    <m/>
    <m/>
    <m/>
    <x v="0"/>
    <x v="2"/>
    <s v="Brazil"/>
    <x v="33"/>
    <n v="0"/>
  </r>
  <r>
    <s v="INCREMENTAL"/>
    <s v="Media"/>
    <m/>
    <m/>
    <m/>
    <m/>
    <x v="0"/>
    <x v="3"/>
    <s v="Brazil"/>
    <x v="33"/>
    <n v="0"/>
  </r>
  <r>
    <s v="INCREMENTAL"/>
    <s v="Media"/>
    <m/>
    <m/>
    <m/>
    <m/>
    <x v="1"/>
    <x v="0"/>
    <s v="Brazil"/>
    <x v="33"/>
    <n v="0"/>
  </r>
  <r>
    <s v="INCREMENTAL"/>
    <s v="Media"/>
    <m/>
    <m/>
    <m/>
    <m/>
    <x v="1"/>
    <x v="1"/>
    <s v="Brazil"/>
    <x v="33"/>
    <n v="0"/>
  </r>
  <r>
    <s v="INCREMENTAL"/>
    <s v="Media"/>
    <m/>
    <m/>
    <m/>
    <m/>
    <x v="1"/>
    <x v="2"/>
    <s v="Brazil"/>
    <x v="33"/>
    <n v="0"/>
  </r>
  <r>
    <s v="INCREMENTAL"/>
    <s v="Media"/>
    <m/>
    <m/>
    <m/>
    <m/>
    <x v="1"/>
    <x v="3"/>
    <s v="Brazil"/>
    <x v="33"/>
    <n v="0"/>
  </r>
  <r>
    <s v="INCREMENTAL"/>
    <s v="Media"/>
    <m/>
    <m/>
    <m/>
    <m/>
    <x v="2"/>
    <x v="0"/>
    <s v="Brazil"/>
    <x v="33"/>
    <n v="0"/>
  </r>
  <r>
    <s v="INCREMENTAL"/>
    <s v="Media"/>
    <m/>
    <m/>
    <m/>
    <m/>
    <x v="2"/>
    <x v="1"/>
    <s v="Brazil"/>
    <x v="33"/>
    <n v="0"/>
  </r>
  <r>
    <s v="INCREMENTAL"/>
    <s v="Media"/>
    <m/>
    <m/>
    <m/>
    <m/>
    <x v="2"/>
    <x v="2"/>
    <s v="Brazil"/>
    <x v="33"/>
    <n v="0"/>
  </r>
  <r>
    <s v="INCREMENTAL"/>
    <s v="Media"/>
    <m/>
    <m/>
    <m/>
    <m/>
    <x v="2"/>
    <x v="3"/>
    <s v="Brazil"/>
    <x v="33"/>
    <n v="0"/>
  </r>
  <r>
    <s v="BASE"/>
    <s v="BaseLine"/>
    <m/>
    <m/>
    <m/>
    <m/>
    <x v="3"/>
    <x v="0"/>
    <s v="Brazil"/>
    <x v="33"/>
    <n v="0"/>
  </r>
  <r>
    <s v="BASE"/>
    <s v="BaseLine"/>
    <m/>
    <m/>
    <m/>
    <m/>
    <x v="3"/>
    <x v="1"/>
    <s v="Brazil"/>
    <x v="33"/>
    <n v="0"/>
  </r>
  <r>
    <s v="BASE"/>
    <s v="BaseLine"/>
    <m/>
    <m/>
    <m/>
    <m/>
    <x v="3"/>
    <x v="2"/>
    <s v="Brazil"/>
    <x v="33"/>
    <n v="0"/>
  </r>
  <r>
    <s v="BASE"/>
    <s v="BaseLine"/>
    <m/>
    <m/>
    <m/>
    <m/>
    <x v="3"/>
    <x v="3"/>
    <s v="Brazil"/>
    <x v="33"/>
    <n v="0"/>
  </r>
  <r>
    <s v="BASE"/>
    <s v="BaseLine"/>
    <m/>
    <m/>
    <m/>
    <m/>
    <x v="4"/>
    <x v="0"/>
    <s v="Brazil"/>
    <x v="33"/>
    <n v="0"/>
  </r>
  <r>
    <s v="BASE"/>
    <s v="BaseLine"/>
    <m/>
    <m/>
    <m/>
    <m/>
    <x v="4"/>
    <x v="1"/>
    <s v="Brazil"/>
    <x v="33"/>
    <n v="0"/>
  </r>
  <r>
    <s v="BASE"/>
    <s v="BaseLine"/>
    <m/>
    <m/>
    <m/>
    <m/>
    <x v="4"/>
    <x v="2"/>
    <s v="Brazil"/>
    <x v="33"/>
    <n v="0"/>
  </r>
  <r>
    <s v="BASE"/>
    <s v="BaseLine"/>
    <m/>
    <m/>
    <m/>
    <m/>
    <x v="4"/>
    <x v="3"/>
    <s v="Brazil"/>
    <x v="33"/>
    <n v="0"/>
  </r>
  <r>
    <s v="BASE"/>
    <s v="BaseLine"/>
    <m/>
    <m/>
    <m/>
    <m/>
    <x v="5"/>
    <x v="0"/>
    <s v="Brazil"/>
    <x v="33"/>
    <n v="0"/>
  </r>
  <r>
    <s v="BASE"/>
    <s v="BaseLine"/>
    <m/>
    <m/>
    <m/>
    <m/>
    <x v="5"/>
    <x v="1"/>
    <s v="Brazil"/>
    <x v="33"/>
    <n v="0"/>
  </r>
  <r>
    <s v="BASE"/>
    <s v="BaseLine"/>
    <m/>
    <m/>
    <m/>
    <m/>
    <x v="5"/>
    <x v="2"/>
    <s v="Brazil"/>
    <x v="33"/>
    <n v="0"/>
  </r>
  <r>
    <s v="BASE"/>
    <s v="BaseLine"/>
    <m/>
    <m/>
    <m/>
    <m/>
    <x v="5"/>
    <x v="3"/>
    <s v="Brazil"/>
    <x v="33"/>
    <n v="0"/>
  </r>
  <r>
    <s v="BASE"/>
    <s v="BaseLine"/>
    <m/>
    <m/>
    <m/>
    <m/>
    <x v="6"/>
    <x v="0"/>
    <s v="Brazil"/>
    <x v="33"/>
    <n v="0"/>
  </r>
  <r>
    <s v="BASE"/>
    <s v="BaseLine"/>
    <m/>
    <m/>
    <m/>
    <m/>
    <x v="6"/>
    <x v="1"/>
    <s v="Brazil"/>
    <x v="33"/>
    <n v="0"/>
  </r>
  <r>
    <s v="BASE"/>
    <s v="BaseLine"/>
    <m/>
    <m/>
    <m/>
    <m/>
    <x v="6"/>
    <x v="2"/>
    <s v="Brazil"/>
    <x v="33"/>
    <n v="0"/>
  </r>
  <r>
    <s v="BASE"/>
    <s v="BaseLine"/>
    <m/>
    <m/>
    <m/>
    <m/>
    <x v="6"/>
    <x v="3"/>
    <s v="Brazil"/>
    <x v="33"/>
    <n v="0"/>
  </r>
  <r>
    <s v="BASE"/>
    <s v="BaseLine"/>
    <m/>
    <m/>
    <m/>
    <m/>
    <x v="7"/>
    <x v="0"/>
    <s v="Brazil"/>
    <x v="33"/>
    <n v="0"/>
  </r>
  <r>
    <s v="BASE"/>
    <s v="BaseLine"/>
    <m/>
    <m/>
    <m/>
    <m/>
    <x v="7"/>
    <x v="1"/>
    <s v="Brazil"/>
    <x v="33"/>
    <n v="0"/>
  </r>
  <r>
    <s v="BASE"/>
    <s v="BaseLine"/>
    <m/>
    <m/>
    <m/>
    <m/>
    <x v="7"/>
    <x v="2"/>
    <s v="Brazil"/>
    <x v="33"/>
    <n v="0"/>
  </r>
  <r>
    <s v="BASE"/>
    <s v="BaseLine"/>
    <m/>
    <m/>
    <m/>
    <m/>
    <x v="7"/>
    <x v="3"/>
    <s v="Brazil"/>
    <x v="33"/>
    <n v="0"/>
  </r>
  <r>
    <s v="BASE"/>
    <s v="BaseLine"/>
    <m/>
    <m/>
    <m/>
    <m/>
    <x v="8"/>
    <x v="0"/>
    <s v="Brazil"/>
    <x v="33"/>
    <n v="758.89294598588003"/>
  </r>
  <r>
    <s v="BASE"/>
    <s v="BaseLine"/>
    <m/>
    <m/>
    <m/>
    <m/>
    <x v="8"/>
    <x v="1"/>
    <s v="Brazil"/>
    <x v="33"/>
    <n v="0"/>
  </r>
  <r>
    <s v="BASE"/>
    <s v="BaseLine"/>
    <m/>
    <m/>
    <m/>
    <m/>
    <x v="8"/>
    <x v="2"/>
    <s v="Brazil"/>
    <x v="33"/>
    <n v="0"/>
  </r>
  <r>
    <s v="BASE"/>
    <s v="BaseLine"/>
    <m/>
    <m/>
    <m/>
    <m/>
    <x v="8"/>
    <x v="3"/>
    <s v="Brazil"/>
    <x v="33"/>
    <n v="0"/>
  </r>
  <r>
    <s v="INCREMENTAL"/>
    <s v="Media"/>
    <m/>
    <m/>
    <m/>
    <m/>
    <x v="9"/>
    <x v="0"/>
    <s v="Brazil"/>
    <x v="33"/>
    <n v="0"/>
  </r>
  <r>
    <s v="INCREMENTAL"/>
    <s v="Media"/>
    <m/>
    <m/>
    <m/>
    <m/>
    <x v="9"/>
    <x v="1"/>
    <s v="Brazil"/>
    <x v="33"/>
    <n v="0"/>
  </r>
  <r>
    <s v="INCREMENTAL"/>
    <s v="Media"/>
    <m/>
    <m/>
    <m/>
    <m/>
    <x v="9"/>
    <x v="2"/>
    <s v="Brazil"/>
    <x v="33"/>
    <n v="0"/>
  </r>
  <r>
    <s v="INCREMENTAL"/>
    <s v="Media"/>
    <m/>
    <m/>
    <m/>
    <m/>
    <x v="9"/>
    <x v="3"/>
    <s v="Brazil"/>
    <x v="33"/>
    <n v="0"/>
  </r>
  <r>
    <s v="BASE"/>
    <s v="Price"/>
    <m/>
    <m/>
    <m/>
    <m/>
    <x v="10"/>
    <x v="0"/>
    <s v="Brazil"/>
    <x v="33"/>
    <n v="-1172.6162351407399"/>
  </r>
  <r>
    <s v="BASE"/>
    <s v="Price"/>
    <m/>
    <m/>
    <m/>
    <m/>
    <x v="10"/>
    <x v="1"/>
    <s v="Brazil"/>
    <x v="33"/>
    <n v="0"/>
  </r>
  <r>
    <s v="BASE"/>
    <s v="Price"/>
    <m/>
    <m/>
    <m/>
    <m/>
    <x v="10"/>
    <x v="2"/>
    <s v="Brazil"/>
    <x v="33"/>
    <n v="0"/>
  </r>
  <r>
    <s v="BASE"/>
    <s v="Price"/>
    <m/>
    <m/>
    <m/>
    <m/>
    <x v="10"/>
    <x v="3"/>
    <s v="Brazil"/>
    <x v="33"/>
    <n v="0"/>
  </r>
  <r>
    <s v="BASE"/>
    <s v="Price"/>
    <m/>
    <m/>
    <m/>
    <m/>
    <x v="11"/>
    <x v="0"/>
    <s v="Brazil"/>
    <x v="33"/>
    <n v="0"/>
  </r>
  <r>
    <s v="BASE"/>
    <s v="Price"/>
    <m/>
    <m/>
    <m/>
    <m/>
    <x v="11"/>
    <x v="1"/>
    <s v="Brazil"/>
    <x v="33"/>
    <n v="0"/>
  </r>
  <r>
    <s v="BASE"/>
    <s v="Price"/>
    <m/>
    <m/>
    <m/>
    <m/>
    <x v="11"/>
    <x v="2"/>
    <s v="Brazil"/>
    <x v="33"/>
    <n v="0"/>
  </r>
  <r>
    <s v="BASE"/>
    <s v="Price"/>
    <m/>
    <m/>
    <m/>
    <m/>
    <x v="11"/>
    <x v="3"/>
    <s v="Brazil"/>
    <x v="33"/>
    <n v="0"/>
  </r>
  <r>
    <s v="BASE"/>
    <s v="BaseLine"/>
    <m/>
    <m/>
    <m/>
    <m/>
    <x v="12"/>
    <x v="0"/>
    <s v="Brazil"/>
    <x v="33"/>
    <n v="407.59075727381003"/>
  </r>
  <r>
    <s v="BASE"/>
    <s v="BaseLine"/>
    <m/>
    <m/>
    <m/>
    <m/>
    <x v="12"/>
    <x v="1"/>
    <s v="Brazil"/>
    <x v="33"/>
    <n v="734.787427075643"/>
  </r>
  <r>
    <s v="BASE"/>
    <s v="BaseLine"/>
    <m/>
    <m/>
    <m/>
    <m/>
    <x v="12"/>
    <x v="2"/>
    <s v="Brazil"/>
    <x v="33"/>
    <n v="900.81200323097005"/>
  </r>
  <r>
    <s v="BASE"/>
    <s v="BaseLine"/>
    <m/>
    <m/>
    <m/>
    <m/>
    <x v="12"/>
    <x v="3"/>
    <s v="Brazil"/>
    <x v="33"/>
    <n v="23.858990596690099"/>
  </r>
  <r>
    <s v="INCREMENTAL"/>
    <s v="Media"/>
    <m/>
    <m/>
    <m/>
    <m/>
    <x v="13"/>
    <x v="0"/>
    <s v="Brazil"/>
    <x v="33"/>
    <n v="129.42837356821099"/>
  </r>
  <r>
    <s v="INCREMENTAL"/>
    <s v="Media"/>
    <m/>
    <m/>
    <m/>
    <m/>
    <x v="13"/>
    <x v="1"/>
    <s v="Brazil"/>
    <x v="33"/>
    <n v="160.33584411772799"/>
  </r>
  <r>
    <s v="INCREMENTAL"/>
    <s v="Media"/>
    <m/>
    <m/>
    <m/>
    <m/>
    <x v="13"/>
    <x v="2"/>
    <s v="Brazil"/>
    <x v="33"/>
    <n v="142.51246997456801"/>
  </r>
  <r>
    <s v="INCREMENTAL"/>
    <s v="Media"/>
    <m/>
    <m/>
    <m/>
    <m/>
    <x v="13"/>
    <x v="3"/>
    <s v="Brazil"/>
    <x v="33"/>
    <n v="0"/>
  </r>
  <r>
    <s v="INCREMENTAL"/>
    <s v="Media"/>
    <m/>
    <m/>
    <m/>
    <m/>
    <x v="14"/>
    <x v="0"/>
    <s v="Brazil"/>
    <x v="33"/>
    <n v="0"/>
  </r>
  <r>
    <s v="INCREMENTAL"/>
    <s v="Media"/>
    <m/>
    <m/>
    <m/>
    <m/>
    <x v="14"/>
    <x v="1"/>
    <s v="Brazil"/>
    <x v="33"/>
    <n v="0"/>
  </r>
  <r>
    <s v="INCREMENTAL"/>
    <s v="Media"/>
    <m/>
    <m/>
    <m/>
    <m/>
    <x v="14"/>
    <x v="2"/>
    <s v="Brazil"/>
    <x v="33"/>
    <n v="0"/>
  </r>
  <r>
    <s v="INCREMENTAL"/>
    <s v="Media"/>
    <m/>
    <m/>
    <m/>
    <m/>
    <x v="14"/>
    <x v="3"/>
    <s v="Brazil"/>
    <x v="33"/>
    <n v="0"/>
  </r>
  <r>
    <s v="INCREMENTAL"/>
    <s v="Media"/>
    <m/>
    <m/>
    <m/>
    <m/>
    <x v="15"/>
    <x v="0"/>
    <s v="Brazil"/>
    <x v="33"/>
    <n v="11.1351405000153"/>
  </r>
  <r>
    <s v="INCREMENTAL"/>
    <s v="Media"/>
    <m/>
    <m/>
    <m/>
    <m/>
    <x v="15"/>
    <x v="1"/>
    <s v="Brazil"/>
    <x v="33"/>
    <n v="10.304499767859101"/>
  </r>
  <r>
    <s v="INCREMENTAL"/>
    <s v="Media"/>
    <m/>
    <m/>
    <m/>
    <m/>
    <x v="15"/>
    <x v="2"/>
    <s v="Brazil"/>
    <x v="33"/>
    <n v="7.0295563160157997"/>
  </r>
  <r>
    <s v="INCREMENTAL"/>
    <s v="Media"/>
    <m/>
    <m/>
    <m/>
    <m/>
    <x v="15"/>
    <x v="3"/>
    <s v="Brazil"/>
    <x v="33"/>
    <n v="0"/>
  </r>
  <r>
    <s v="INCREMENTAL"/>
    <s v="Media"/>
    <m/>
    <m/>
    <m/>
    <m/>
    <x v="16"/>
    <x v="0"/>
    <s v="Brazil"/>
    <x v="33"/>
    <n v="0"/>
  </r>
  <r>
    <s v="INCREMENTAL"/>
    <s v="Media"/>
    <m/>
    <m/>
    <m/>
    <m/>
    <x v="16"/>
    <x v="1"/>
    <s v="Brazil"/>
    <x v="33"/>
    <n v="0"/>
  </r>
  <r>
    <s v="INCREMENTAL"/>
    <s v="Media"/>
    <m/>
    <m/>
    <m/>
    <m/>
    <x v="16"/>
    <x v="2"/>
    <s v="Brazil"/>
    <x v="33"/>
    <n v="0"/>
  </r>
  <r>
    <s v="INCREMENTAL"/>
    <s v="Media"/>
    <m/>
    <m/>
    <m/>
    <m/>
    <x v="16"/>
    <x v="3"/>
    <s v="Brazil"/>
    <x v="33"/>
    <n v="0"/>
  </r>
  <r>
    <s v="INCREMENTAL"/>
    <s v="Media"/>
    <m/>
    <m/>
    <m/>
    <m/>
    <x v="17"/>
    <x v="0"/>
    <s v="Brazil"/>
    <x v="33"/>
    <n v="456.01243136495202"/>
  </r>
  <r>
    <s v="INCREMENTAL"/>
    <s v="Media"/>
    <m/>
    <m/>
    <m/>
    <m/>
    <x v="17"/>
    <x v="1"/>
    <s v="Brazil"/>
    <x v="33"/>
    <n v="279.60879394028001"/>
  </r>
  <r>
    <s v="INCREMENTAL"/>
    <s v="Media"/>
    <m/>
    <m/>
    <m/>
    <m/>
    <x v="17"/>
    <x v="2"/>
    <s v="Brazil"/>
    <x v="33"/>
    <n v="280.63090668484398"/>
  </r>
  <r>
    <s v="INCREMENTAL"/>
    <s v="Media"/>
    <m/>
    <m/>
    <m/>
    <m/>
    <x v="17"/>
    <x v="3"/>
    <s v="Brazil"/>
    <x v="33"/>
    <n v="0"/>
  </r>
  <r>
    <s v="INCREMENTAL"/>
    <s v="Media"/>
    <m/>
    <m/>
    <m/>
    <m/>
    <x v="18"/>
    <x v="0"/>
    <s v="Brazil"/>
    <x v="33"/>
    <n v="0"/>
  </r>
  <r>
    <s v="INCREMENTAL"/>
    <s v="Media"/>
    <m/>
    <m/>
    <m/>
    <m/>
    <x v="18"/>
    <x v="1"/>
    <s v="Brazil"/>
    <x v="33"/>
    <n v="0"/>
  </r>
  <r>
    <s v="INCREMENTAL"/>
    <s v="Media"/>
    <m/>
    <m/>
    <m/>
    <m/>
    <x v="18"/>
    <x v="2"/>
    <s v="Brazil"/>
    <x v="33"/>
    <n v="0"/>
  </r>
  <r>
    <s v="INCREMENTAL"/>
    <s v="Media"/>
    <m/>
    <m/>
    <m/>
    <m/>
    <x v="18"/>
    <x v="3"/>
    <s v="Brazil"/>
    <x v="33"/>
    <n v="0"/>
  </r>
  <r>
    <s v="INCREMENTAL"/>
    <s v="Media"/>
    <m/>
    <m/>
    <m/>
    <m/>
    <x v="19"/>
    <x v="0"/>
    <s v="Brazil"/>
    <x v="33"/>
    <n v="27.093624606573101"/>
  </r>
  <r>
    <s v="INCREMENTAL"/>
    <s v="Media"/>
    <m/>
    <m/>
    <m/>
    <m/>
    <x v="19"/>
    <x v="1"/>
    <s v="Brazil"/>
    <x v="33"/>
    <n v="30.80880826177"/>
  </r>
  <r>
    <s v="INCREMENTAL"/>
    <s v="Media"/>
    <m/>
    <m/>
    <m/>
    <m/>
    <x v="19"/>
    <x v="2"/>
    <s v="Brazil"/>
    <x v="33"/>
    <n v="29.0521674363115"/>
  </r>
  <r>
    <s v="INCREMENTAL"/>
    <s v="Media"/>
    <m/>
    <m/>
    <m/>
    <m/>
    <x v="19"/>
    <x v="3"/>
    <s v="Brazil"/>
    <x v="33"/>
    <n v="0"/>
  </r>
  <r>
    <s v="INCREMENTAL"/>
    <s v="Media"/>
    <m/>
    <m/>
    <m/>
    <m/>
    <x v="20"/>
    <x v="0"/>
    <s v="Brazil"/>
    <x v="33"/>
    <n v="0"/>
  </r>
  <r>
    <s v="INCREMENTAL"/>
    <s v="Media"/>
    <m/>
    <m/>
    <m/>
    <m/>
    <x v="20"/>
    <x v="1"/>
    <s v="Brazil"/>
    <x v="33"/>
    <n v="0"/>
  </r>
  <r>
    <s v="INCREMENTAL"/>
    <s v="Media"/>
    <m/>
    <m/>
    <m/>
    <m/>
    <x v="20"/>
    <x v="2"/>
    <s v="Brazil"/>
    <x v="33"/>
    <n v="0"/>
  </r>
  <r>
    <s v="INCREMENTAL"/>
    <s v="Media"/>
    <m/>
    <m/>
    <m/>
    <m/>
    <x v="20"/>
    <x v="3"/>
    <s v="Brazil"/>
    <x v="33"/>
    <n v="0"/>
  </r>
  <r>
    <s v="INCREMENTAL"/>
    <s v="Media"/>
    <m/>
    <m/>
    <m/>
    <m/>
    <x v="21"/>
    <x v="0"/>
    <s v="Brazil"/>
    <x v="33"/>
    <n v="133.43913721311699"/>
  </r>
  <r>
    <s v="INCREMENTAL"/>
    <s v="Media"/>
    <m/>
    <m/>
    <m/>
    <m/>
    <x v="21"/>
    <x v="1"/>
    <s v="Brazil"/>
    <x v="33"/>
    <n v="130.32391535937401"/>
  </r>
  <r>
    <s v="INCREMENTAL"/>
    <s v="Media"/>
    <m/>
    <m/>
    <m/>
    <m/>
    <x v="21"/>
    <x v="2"/>
    <s v="Brazil"/>
    <x v="33"/>
    <n v="123.62680276302299"/>
  </r>
  <r>
    <s v="INCREMENTAL"/>
    <s v="Media"/>
    <m/>
    <m/>
    <m/>
    <m/>
    <x v="21"/>
    <x v="3"/>
    <s v="Brazil"/>
    <x v="33"/>
    <n v="0"/>
  </r>
  <r>
    <s v="INCREMENTAL"/>
    <s v="Media"/>
    <m/>
    <m/>
    <m/>
    <m/>
    <x v="22"/>
    <x v="0"/>
    <s v="Brazil"/>
    <x v="33"/>
    <n v="0"/>
  </r>
  <r>
    <s v="INCREMENTAL"/>
    <s v="Media"/>
    <m/>
    <m/>
    <m/>
    <m/>
    <x v="22"/>
    <x v="1"/>
    <s v="Brazil"/>
    <x v="33"/>
    <n v="0"/>
  </r>
  <r>
    <s v="INCREMENTAL"/>
    <s v="Media"/>
    <m/>
    <m/>
    <m/>
    <m/>
    <x v="22"/>
    <x v="2"/>
    <s v="Brazil"/>
    <x v="33"/>
    <n v="0"/>
  </r>
  <r>
    <s v="INCREMENTAL"/>
    <s v="Media"/>
    <m/>
    <m/>
    <m/>
    <m/>
    <x v="22"/>
    <x v="3"/>
    <s v="Brazil"/>
    <x v="33"/>
    <n v="0"/>
  </r>
  <r>
    <s v="INCREMENTAL"/>
    <s v="Media"/>
    <m/>
    <m/>
    <m/>
    <m/>
    <x v="23"/>
    <x v="0"/>
    <s v="Brazil"/>
    <x v="33"/>
    <n v="0"/>
  </r>
  <r>
    <s v="INCREMENTAL"/>
    <s v="Media"/>
    <m/>
    <m/>
    <m/>
    <m/>
    <x v="23"/>
    <x v="1"/>
    <s v="Brazil"/>
    <x v="33"/>
    <n v="0"/>
  </r>
  <r>
    <s v="INCREMENTAL"/>
    <s v="Media"/>
    <m/>
    <m/>
    <m/>
    <m/>
    <x v="23"/>
    <x v="2"/>
    <s v="Brazil"/>
    <x v="33"/>
    <n v="0"/>
  </r>
  <r>
    <s v="INCREMENTAL"/>
    <s v="Media"/>
    <m/>
    <m/>
    <m/>
    <m/>
    <x v="23"/>
    <x v="3"/>
    <s v="Brazil"/>
    <x v="33"/>
    <n v="0"/>
  </r>
  <r>
    <s v="INCREMENTAL"/>
    <s v="Media"/>
    <m/>
    <m/>
    <m/>
    <m/>
    <x v="24"/>
    <x v="0"/>
    <s v="Brazil"/>
    <x v="33"/>
    <n v="0"/>
  </r>
  <r>
    <s v="INCREMENTAL"/>
    <s v="Media"/>
    <m/>
    <m/>
    <m/>
    <m/>
    <x v="24"/>
    <x v="1"/>
    <s v="Brazil"/>
    <x v="33"/>
    <n v="0"/>
  </r>
  <r>
    <s v="INCREMENTAL"/>
    <s v="Media"/>
    <m/>
    <m/>
    <m/>
    <m/>
    <x v="24"/>
    <x v="2"/>
    <s v="Brazil"/>
    <x v="33"/>
    <n v="0"/>
  </r>
  <r>
    <s v="INCREMENTAL"/>
    <s v="Media"/>
    <m/>
    <m/>
    <m/>
    <m/>
    <x v="24"/>
    <x v="3"/>
    <s v="Brazil"/>
    <x v="33"/>
    <n v="0"/>
  </r>
  <r>
    <s v="BASE"/>
    <s v="BaseLine"/>
    <m/>
    <m/>
    <m/>
    <m/>
    <x v="25"/>
    <x v="0"/>
    <s v="Brazil"/>
    <x v="33"/>
    <n v="0"/>
  </r>
  <r>
    <s v="BASE"/>
    <s v="BaseLine"/>
    <m/>
    <m/>
    <m/>
    <m/>
    <x v="25"/>
    <x v="1"/>
    <s v="Brazil"/>
    <x v="33"/>
    <n v="355.72238069795998"/>
  </r>
  <r>
    <s v="BASE"/>
    <s v="BaseLine"/>
    <m/>
    <m/>
    <m/>
    <m/>
    <x v="25"/>
    <x v="2"/>
    <s v="Brazil"/>
    <x v="33"/>
    <n v="0"/>
  </r>
  <r>
    <s v="BASE"/>
    <s v="BaseLine"/>
    <m/>
    <m/>
    <m/>
    <m/>
    <x v="25"/>
    <x v="3"/>
    <s v="Brazil"/>
    <x v="33"/>
    <n v="0"/>
  </r>
  <r>
    <s v="BASE"/>
    <s v="BaseLine"/>
    <m/>
    <m/>
    <m/>
    <m/>
    <x v="26"/>
    <x v="0"/>
    <s v="Brazil"/>
    <x v="33"/>
    <n v="0"/>
  </r>
  <r>
    <s v="BASE"/>
    <s v="BaseLine"/>
    <m/>
    <m/>
    <m/>
    <m/>
    <x v="26"/>
    <x v="1"/>
    <s v="Brazil"/>
    <x v="33"/>
    <n v="0"/>
  </r>
  <r>
    <s v="BASE"/>
    <s v="BaseLine"/>
    <m/>
    <m/>
    <m/>
    <m/>
    <x v="26"/>
    <x v="2"/>
    <s v="Brazil"/>
    <x v="33"/>
    <n v="0"/>
  </r>
  <r>
    <s v="BASE"/>
    <s v="BaseLine"/>
    <m/>
    <m/>
    <m/>
    <m/>
    <x v="26"/>
    <x v="3"/>
    <s v="Brazil"/>
    <x v="33"/>
    <n v="0"/>
  </r>
  <r>
    <s v="INCREMENTAL"/>
    <s v="Media"/>
    <m/>
    <m/>
    <m/>
    <m/>
    <x v="27"/>
    <x v="0"/>
    <s v="Brazil"/>
    <x v="33"/>
    <n v="0"/>
  </r>
  <r>
    <s v="INCREMENTAL"/>
    <s v="Media"/>
    <m/>
    <m/>
    <m/>
    <m/>
    <x v="27"/>
    <x v="1"/>
    <s v="Brazil"/>
    <x v="33"/>
    <n v="0"/>
  </r>
  <r>
    <s v="INCREMENTAL"/>
    <s v="Media"/>
    <m/>
    <m/>
    <m/>
    <m/>
    <x v="27"/>
    <x v="2"/>
    <s v="Brazil"/>
    <x v="33"/>
    <n v="0"/>
  </r>
  <r>
    <s v="INCREMENTAL"/>
    <s v="Media"/>
    <m/>
    <m/>
    <m/>
    <m/>
    <x v="27"/>
    <x v="3"/>
    <s v="Brazil"/>
    <x v="33"/>
    <n v="0"/>
  </r>
  <r>
    <s v="INCREMENTAL"/>
    <s v="Media"/>
    <m/>
    <m/>
    <m/>
    <m/>
    <x v="28"/>
    <x v="0"/>
    <s v="Brazil"/>
    <x v="33"/>
    <n v="0"/>
  </r>
  <r>
    <s v="INCREMENTAL"/>
    <s v="Media"/>
    <m/>
    <m/>
    <m/>
    <m/>
    <x v="28"/>
    <x v="1"/>
    <s v="Brazil"/>
    <x v="33"/>
    <n v="0"/>
  </r>
  <r>
    <s v="INCREMENTAL"/>
    <s v="Media"/>
    <m/>
    <m/>
    <m/>
    <m/>
    <x v="28"/>
    <x v="2"/>
    <s v="Brazil"/>
    <x v="33"/>
    <n v="0"/>
  </r>
  <r>
    <s v="INCREMENTAL"/>
    <s v="Media"/>
    <m/>
    <m/>
    <m/>
    <m/>
    <x v="28"/>
    <x v="3"/>
    <s v="Brazil"/>
    <x v="33"/>
    <n v="0"/>
  </r>
  <r>
    <s v="BASE"/>
    <s v="BaseLine"/>
    <m/>
    <m/>
    <m/>
    <m/>
    <x v="29"/>
    <x v="0"/>
    <s v="Brazil"/>
    <x v="33"/>
    <n v="0"/>
  </r>
  <r>
    <s v="BASE"/>
    <s v="BaseLine"/>
    <m/>
    <m/>
    <m/>
    <m/>
    <x v="29"/>
    <x v="1"/>
    <s v="Brazil"/>
    <x v="33"/>
    <n v="440.30830468257398"/>
  </r>
  <r>
    <s v="BASE"/>
    <s v="BaseLine"/>
    <m/>
    <m/>
    <m/>
    <m/>
    <x v="29"/>
    <x v="2"/>
    <s v="Brazil"/>
    <x v="33"/>
    <n v="0"/>
  </r>
  <r>
    <s v="BASE"/>
    <s v="BaseLine"/>
    <m/>
    <m/>
    <m/>
    <m/>
    <x v="29"/>
    <x v="3"/>
    <s v="Brazil"/>
    <x v="33"/>
    <n v="0"/>
  </r>
  <r>
    <s v="BASE"/>
    <s v="BaseLine"/>
    <m/>
    <m/>
    <m/>
    <m/>
    <x v="30"/>
    <x v="0"/>
    <s v="Brazil"/>
    <x v="33"/>
    <n v="0"/>
  </r>
  <r>
    <s v="BASE"/>
    <s v="BaseLine"/>
    <m/>
    <m/>
    <m/>
    <m/>
    <x v="30"/>
    <x v="1"/>
    <s v="Brazil"/>
    <x v="33"/>
    <n v="926.28550213188601"/>
  </r>
  <r>
    <s v="BASE"/>
    <s v="BaseLine"/>
    <m/>
    <m/>
    <m/>
    <m/>
    <x v="30"/>
    <x v="2"/>
    <s v="Brazil"/>
    <x v="33"/>
    <n v="0"/>
  </r>
  <r>
    <s v="BASE"/>
    <s v="BaseLine"/>
    <m/>
    <m/>
    <m/>
    <m/>
    <x v="30"/>
    <x v="3"/>
    <s v="Brazil"/>
    <x v="33"/>
    <n v="0"/>
  </r>
  <r>
    <s v="INCREMENTAL"/>
    <s v="Media"/>
    <m/>
    <m/>
    <m/>
    <m/>
    <x v="31"/>
    <x v="0"/>
    <s v="Brazil"/>
    <x v="33"/>
    <n v="0"/>
  </r>
  <r>
    <s v="INCREMENTAL"/>
    <s v="Media"/>
    <m/>
    <m/>
    <m/>
    <m/>
    <x v="31"/>
    <x v="1"/>
    <s v="Brazil"/>
    <x v="33"/>
    <n v="0"/>
  </r>
  <r>
    <s v="INCREMENTAL"/>
    <s v="Media"/>
    <m/>
    <m/>
    <m/>
    <m/>
    <x v="31"/>
    <x v="2"/>
    <s v="Brazil"/>
    <x v="33"/>
    <n v="0"/>
  </r>
  <r>
    <s v="INCREMENTAL"/>
    <s v="Media"/>
    <m/>
    <m/>
    <m/>
    <m/>
    <x v="31"/>
    <x v="3"/>
    <s v="Brazil"/>
    <x v="33"/>
    <n v="0"/>
  </r>
  <r>
    <m/>
    <m/>
    <m/>
    <m/>
    <m/>
    <m/>
    <x v="32"/>
    <x v="0"/>
    <s v="Brazil"/>
    <x v="33"/>
    <n v="1288.8368238743701"/>
  </r>
  <r>
    <m/>
    <m/>
    <m/>
    <m/>
    <m/>
    <m/>
    <x v="32"/>
    <x v="1"/>
    <s v="Brazil"/>
    <x v="33"/>
    <n v="943.82215052234096"/>
  </r>
  <r>
    <m/>
    <m/>
    <m/>
    <m/>
    <m/>
    <m/>
    <x v="32"/>
    <x v="2"/>
    <s v="Brazil"/>
    <x v="33"/>
    <n v="1761.1350863528301"/>
  </r>
  <r>
    <m/>
    <m/>
    <m/>
    <m/>
    <m/>
    <m/>
    <x v="32"/>
    <x v="3"/>
    <s v="Brazil"/>
    <x v="33"/>
    <n v="932.29799996955103"/>
  </r>
  <r>
    <s v="BASE"/>
    <s v="BaseLine"/>
    <m/>
    <m/>
    <m/>
    <m/>
    <x v="33"/>
    <x v="0"/>
    <s v="Brazil"/>
    <x v="33"/>
    <n v="-206.36120413066001"/>
  </r>
  <r>
    <s v="BASE"/>
    <s v="BaseLine"/>
    <m/>
    <m/>
    <m/>
    <m/>
    <x v="33"/>
    <x v="1"/>
    <s v="Brazil"/>
    <x v="33"/>
    <n v="-561.74167913291899"/>
  </r>
  <r>
    <s v="BASE"/>
    <s v="BaseLine"/>
    <m/>
    <m/>
    <m/>
    <m/>
    <x v="33"/>
    <x v="2"/>
    <s v="Brazil"/>
    <x v="33"/>
    <n v="-280.44488308485802"/>
  </r>
  <r>
    <s v="BASE"/>
    <s v="BaseLine"/>
    <m/>
    <m/>
    <m/>
    <m/>
    <x v="33"/>
    <x v="3"/>
    <s v="Brazil"/>
    <x v="33"/>
    <n v="-175.16251049928999"/>
  </r>
  <r>
    <s v="BASE"/>
    <s v="BaseLine"/>
    <m/>
    <m/>
    <m/>
    <m/>
    <x v="34"/>
    <x v="0"/>
    <s v="Brazil"/>
    <x v="33"/>
    <n v="0"/>
  </r>
  <r>
    <s v="BASE"/>
    <s v="BaseLine"/>
    <m/>
    <m/>
    <m/>
    <m/>
    <x v="34"/>
    <x v="1"/>
    <s v="Brazil"/>
    <x v="33"/>
    <n v="0"/>
  </r>
  <r>
    <s v="BASE"/>
    <s v="BaseLine"/>
    <m/>
    <m/>
    <m/>
    <m/>
    <x v="34"/>
    <x v="2"/>
    <s v="Brazil"/>
    <x v="33"/>
    <n v="0"/>
  </r>
  <r>
    <s v="BASE"/>
    <s v="BaseLine"/>
    <m/>
    <m/>
    <m/>
    <m/>
    <x v="34"/>
    <x v="3"/>
    <s v="Brazil"/>
    <x v="33"/>
    <n v="0"/>
  </r>
  <r>
    <s v="BASE"/>
    <s v="BaseLine"/>
    <s v="NY"/>
    <m/>
    <m/>
    <m/>
    <x v="35"/>
    <x v="0"/>
    <s v="Brazil"/>
    <x v="33"/>
    <n v="0"/>
  </r>
  <r>
    <s v="BASE"/>
    <s v="BaseLine"/>
    <s v="NY"/>
    <m/>
    <m/>
    <m/>
    <x v="35"/>
    <x v="1"/>
    <s v="Brazil"/>
    <x v="33"/>
    <n v="0"/>
  </r>
  <r>
    <s v="BASE"/>
    <s v="BaseLine"/>
    <s v="NY"/>
    <m/>
    <m/>
    <m/>
    <x v="35"/>
    <x v="2"/>
    <s v="Brazil"/>
    <x v="33"/>
    <n v="0"/>
  </r>
  <r>
    <s v="BASE"/>
    <s v="BaseLine"/>
    <s v="NY"/>
    <m/>
    <m/>
    <m/>
    <x v="35"/>
    <x v="3"/>
    <s v="Brazil"/>
    <x v="33"/>
    <n v="0"/>
  </r>
  <r>
    <s v="BASE"/>
    <s v="BaseLine"/>
    <s v="PL_Dummy"/>
    <m/>
    <m/>
    <m/>
    <x v="36"/>
    <x v="0"/>
    <s v="Brazil"/>
    <x v="33"/>
    <n v="0"/>
  </r>
  <r>
    <s v="BASE"/>
    <s v="BaseLine"/>
    <s v="PL_Dummy"/>
    <m/>
    <m/>
    <m/>
    <x v="36"/>
    <x v="1"/>
    <s v="Brazil"/>
    <x v="33"/>
    <n v="0"/>
  </r>
  <r>
    <s v="BASE"/>
    <s v="BaseLine"/>
    <s v="PL_Dummy"/>
    <m/>
    <m/>
    <m/>
    <x v="36"/>
    <x v="2"/>
    <s v="Brazil"/>
    <x v="33"/>
    <n v="0"/>
  </r>
  <r>
    <s v="BASE"/>
    <s v="BaseLine"/>
    <s v="PL_Dummy"/>
    <m/>
    <m/>
    <m/>
    <x v="36"/>
    <x v="3"/>
    <s v="Brazil"/>
    <x v="33"/>
    <n v="0"/>
  </r>
  <r>
    <s v="BASE"/>
    <s v="BaseLine"/>
    <s v="PL_Dummy"/>
    <m/>
    <m/>
    <m/>
    <x v="37"/>
    <x v="0"/>
    <s v="Brazil"/>
    <x v="33"/>
    <n v="0"/>
  </r>
  <r>
    <s v="BASE"/>
    <s v="BaseLine"/>
    <s v="PL_Dummy"/>
    <m/>
    <m/>
    <m/>
    <x v="37"/>
    <x v="1"/>
    <s v="Brazil"/>
    <x v="33"/>
    <n v="0"/>
  </r>
  <r>
    <s v="BASE"/>
    <s v="BaseLine"/>
    <s v="PL_Dummy"/>
    <m/>
    <m/>
    <m/>
    <x v="37"/>
    <x v="2"/>
    <s v="Brazil"/>
    <x v="33"/>
    <n v="0"/>
  </r>
  <r>
    <s v="BASE"/>
    <s v="BaseLine"/>
    <s v="PL_Dummy"/>
    <m/>
    <m/>
    <m/>
    <x v="37"/>
    <x v="3"/>
    <s v="Brazil"/>
    <x v="33"/>
    <n v="0"/>
  </r>
  <r>
    <s v="BASE"/>
    <s v="BaseLine"/>
    <m/>
    <m/>
    <m/>
    <m/>
    <x v="38"/>
    <x v="0"/>
    <s v="Brazil"/>
    <x v="33"/>
    <n v="0"/>
  </r>
  <r>
    <s v="BASE"/>
    <s v="BaseLine"/>
    <m/>
    <m/>
    <m/>
    <m/>
    <x v="38"/>
    <x v="1"/>
    <s v="Brazil"/>
    <x v="33"/>
    <n v="0"/>
  </r>
  <r>
    <s v="BASE"/>
    <s v="BaseLine"/>
    <m/>
    <m/>
    <m/>
    <m/>
    <x v="38"/>
    <x v="2"/>
    <s v="Brazil"/>
    <x v="33"/>
    <n v="0"/>
  </r>
  <r>
    <s v="BASE"/>
    <s v="BaseLine"/>
    <m/>
    <m/>
    <m/>
    <m/>
    <x v="38"/>
    <x v="3"/>
    <s v="Brazil"/>
    <x v="33"/>
    <n v="0"/>
  </r>
  <r>
    <s v="BASE"/>
    <s v="BaseLine"/>
    <m/>
    <m/>
    <m/>
    <m/>
    <x v="39"/>
    <x v="0"/>
    <s v="Brazil"/>
    <x v="33"/>
    <n v="0"/>
  </r>
  <r>
    <s v="BASE"/>
    <s v="BaseLine"/>
    <m/>
    <m/>
    <m/>
    <m/>
    <x v="39"/>
    <x v="1"/>
    <s v="Brazil"/>
    <x v="33"/>
    <n v="0"/>
  </r>
  <r>
    <s v="BASE"/>
    <s v="BaseLine"/>
    <m/>
    <m/>
    <m/>
    <m/>
    <x v="39"/>
    <x v="2"/>
    <s v="Brazil"/>
    <x v="33"/>
    <n v="0"/>
  </r>
  <r>
    <s v="BASE"/>
    <s v="BaseLine"/>
    <m/>
    <m/>
    <m/>
    <m/>
    <x v="39"/>
    <x v="3"/>
    <s v="Brazil"/>
    <x v="33"/>
    <n v="0"/>
  </r>
  <r>
    <s v="BASE"/>
    <s v="BaseLine"/>
    <s v="PL_Dummy"/>
    <m/>
    <m/>
    <m/>
    <x v="40"/>
    <x v="0"/>
    <s v="Brazil"/>
    <x v="33"/>
    <n v="0"/>
  </r>
  <r>
    <s v="BASE"/>
    <s v="BaseLine"/>
    <s v="PL_Dummy"/>
    <m/>
    <m/>
    <m/>
    <x v="40"/>
    <x v="1"/>
    <s v="Brazil"/>
    <x v="33"/>
    <n v="0"/>
  </r>
  <r>
    <s v="BASE"/>
    <s v="BaseLine"/>
    <s v="PL_Dummy"/>
    <m/>
    <m/>
    <m/>
    <x v="40"/>
    <x v="2"/>
    <s v="Brazil"/>
    <x v="33"/>
    <n v="0"/>
  </r>
  <r>
    <s v="BASE"/>
    <s v="BaseLine"/>
    <s v="PL_Dummy"/>
    <m/>
    <m/>
    <m/>
    <x v="40"/>
    <x v="3"/>
    <s v="Brazil"/>
    <x v="33"/>
    <n v="0"/>
  </r>
  <r>
    <s v="BASE"/>
    <s v="BaseLine"/>
    <m/>
    <m/>
    <m/>
    <m/>
    <x v="41"/>
    <x v="0"/>
    <s v="Brazil"/>
    <x v="33"/>
    <n v="0"/>
  </r>
  <r>
    <s v="BASE"/>
    <s v="BaseLine"/>
    <m/>
    <m/>
    <m/>
    <m/>
    <x v="41"/>
    <x v="1"/>
    <s v="Brazil"/>
    <x v="33"/>
    <n v="0"/>
  </r>
  <r>
    <s v="BASE"/>
    <s v="BaseLine"/>
    <m/>
    <m/>
    <m/>
    <m/>
    <x v="41"/>
    <x v="2"/>
    <s v="Brazil"/>
    <x v="33"/>
    <n v="4026.95376052967"/>
  </r>
  <r>
    <s v="BASE"/>
    <s v="BaseLine"/>
    <m/>
    <m/>
    <m/>
    <m/>
    <x v="41"/>
    <x v="3"/>
    <s v="Brazil"/>
    <x v="33"/>
    <n v="0"/>
  </r>
  <r>
    <s v="BASE"/>
    <s v="BaseLine"/>
    <m/>
    <m/>
    <m/>
    <m/>
    <x v="42"/>
    <x v="0"/>
    <s v="Brazil"/>
    <x v="33"/>
    <n v="0"/>
  </r>
  <r>
    <s v="BASE"/>
    <s v="BaseLine"/>
    <m/>
    <m/>
    <m/>
    <m/>
    <x v="42"/>
    <x v="1"/>
    <s v="Brazil"/>
    <x v="33"/>
    <n v="0"/>
  </r>
  <r>
    <s v="BASE"/>
    <s v="BaseLine"/>
    <m/>
    <m/>
    <m/>
    <m/>
    <x v="42"/>
    <x v="2"/>
    <s v="Brazil"/>
    <x v="33"/>
    <n v="2205.9853367855599"/>
  </r>
  <r>
    <s v="BASE"/>
    <s v="BaseLine"/>
    <m/>
    <m/>
    <m/>
    <m/>
    <x v="42"/>
    <x v="3"/>
    <s v="Brazil"/>
    <x v="33"/>
    <n v="0"/>
  </r>
  <r>
    <s v="BASE"/>
    <s v="BaseLine"/>
    <m/>
    <m/>
    <m/>
    <m/>
    <x v="43"/>
    <x v="0"/>
    <s v="Brazil"/>
    <x v="33"/>
    <n v="0"/>
  </r>
  <r>
    <s v="BASE"/>
    <s v="BaseLine"/>
    <m/>
    <m/>
    <m/>
    <m/>
    <x v="43"/>
    <x v="1"/>
    <s v="Brazil"/>
    <x v="33"/>
    <n v="0"/>
  </r>
  <r>
    <s v="BASE"/>
    <s v="BaseLine"/>
    <m/>
    <m/>
    <m/>
    <m/>
    <x v="43"/>
    <x v="2"/>
    <s v="Brazil"/>
    <x v="33"/>
    <n v="0"/>
  </r>
  <r>
    <s v="BASE"/>
    <s v="BaseLine"/>
    <m/>
    <m/>
    <m/>
    <m/>
    <x v="43"/>
    <x v="3"/>
    <s v="Brazil"/>
    <x v="33"/>
    <n v="0"/>
  </r>
  <r>
    <s v="INCREMENTAL"/>
    <s v="Media"/>
    <m/>
    <m/>
    <m/>
    <m/>
    <x v="44"/>
    <x v="0"/>
    <s v="Brazil"/>
    <x v="33"/>
    <n v="0"/>
  </r>
  <r>
    <s v="INCREMENTAL"/>
    <s v="Media"/>
    <m/>
    <m/>
    <m/>
    <m/>
    <x v="44"/>
    <x v="1"/>
    <s v="Brazil"/>
    <x v="33"/>
    <n v="0"/>
  </r>
  <r>
    <s v="INCREMENTAL"/>
    <s v="Media"/>
    <m/>
    <m/>
    <m/>
    <m/>
    <x v="44"/>
    <x v="2"/>
    <s v="Brazil"/>
    <x v="33"/>
    <n v="0"/>
  </r>
  <r>
    <s v="INCREMENTAL"/>
    <s v="Media"/>
    <m/>
    <m/>
    <m/>
    <m/>
    <x v="44"/>
    <x v="3"/>
    <s v="Brazil"/>
    <x v="33"/>
    <n v="0"/>
  </r>
  <r>
    <s v="INCREMENTAL"/>
    <s v="Media"/>
    <m/>
    <m/>
    <m/>
    <m/>
    <x v="45"/>
    <x v="0"/>
    <s v="Brazil"/>
    <x v="33"/>
    <n v="0"/>
  </r>
  <r>
    <s v="INCREMENTAL"/>
    <s v="Media"/>
    <m/>
    <m/>
    <m/>
    <m/>
    <x v="45"/>
    <x v="1"/>
    <s v="Brazil"/>
    <x v="33"/>
    <n v="0"/>
  </r>
  <r>
    <s v="INCREMENTAL"/>
    <s v="Media"/>
    <m/>
    <m/>
    <m/>
    <m/>
    <x v="45"/>
    <x v="2"/>
    <s v="Brazil"/>
    <x v="33"/>
    <n v="0"/>
  </r>
  <r>
    <s v="INCREMENTAL"/>
    <s v="Media"/>
    <m/>
    <m/>
    <m/>
    <m/>
    <x v="45"/>
    <x v="3"/>
    <s v="Brazil"/>
    <x v="33"/>
    <n v="0"/>
  </r>
  <r>
    <s v="BASE"/>
    <s v="BaseLine"/>
    <m/>
    <m/>
    <m/>
    <m/>
    <x v="46"/>
    <x v="0"/>
    <s v="Brazil"/>
    <x v="33"/>
    <n v="0"/>
  </r>
  <r>
    <s v="BASE"/>
    <s v="BaseLine"/>
    <m/>
    <m/>
    <m/>
    <m/>
    <x v="46"/>
    <x v="1"/>
    <s v="Brazil"/>
    <x v="33"/>
    <n v="0"/>
  </r>
  <r>
    <s v="BASE"/>
    <s v="BaseLine"/>
    <m/>
    <m/>
    <m/>
    <m/>
    <x v="46"/>
    <x v="2"/>
    <s v="Brazil"/>
    <x v="33"/>
    <n v="0"/>
  </r>
  <r>
    <s v="BASE"/>
    <s v="BaseLine"/>
    <m/>
    <m/>
    <m/>
    <m/>
    <x v="46"/>
    <x v="3"/>
    <s v="Brazil"/>
    <x v="33"/>
    <n v="0"/>
  </r>
  <r>
    <s v="INCREMENTAL"/>
    <s v="Media"/>
    <m/>
    <m/>
    <m/>
    <m/>
    <x v="47"/>
    <x v="0"/>
    <s v="Brazil"/>
    <x v="33"/>
    <n v="0"/>
  </r>
  <r>
    <s v="INCREMENTAL"/>
    <s v="Media"/>
    <m/>
    <m/>
    <m/>
    <m/>
    <x v="47"/>
    <x v="1"/>
    <s v="Brazil"/>
    <x v="33"/>
    <n v="0"/>
  </r>
  <r>
    <s v="INCREMENTAL"/>
    <s v="Media"/>
    <m/>
    <m/>
    <m/>
    <m/>
    <x v="47"/>
    <x v="2"/>
    <s v="Brazil"/>
    <x v="33"/>
    <n v="0"/>
  </r>
  <r>
    <s v="INCREMENTAL"/>
    <s v="Media"/>
    <m/>
    <m/>
    <m/>
    <m/>
    <x v="47"/>
    <x v="3"/>
    <s v="Brazil"/>
    <x v="33"/>
    <n v="0"/>
  </r>
  <r>
    <s v="INCREMENTAL"/>
    <s v="Media"/>
    <m/>
    <m/>
    <m/>
    <m/>
    <x v="48"/>
    <x v="0"/>
    <s v="Brazil"/>
    <x v="33"/>
    <n v="0"/>
  </r>
  <r>
    <s v="INCREMENTAL"/>
    <s v="Media"/>
    <m/>
    <m/>
    <m/>
    <m/>
    <x v="48"/>
    <x v="1"/>
    <s v="Brazil"/>
    <x v="33"/>
    <n v="0"/>
  </r>
  <r>
    <s v="INCREMENTAL"/>
    <s v="Media"/>
    <m/>
    <m/>
    <m/>
    <m/>
    <x v="48"/>
    <x v="2"/>
    <s v="Brazil"/>
    <x v="33"/>
    <n v="0"/>
  </r>
  <r>
    <s v="INCREMENTAL"/>
    <s v="Media"/>
    <m/>
    <m/>
    <m/>
    <m/>
    <x v="48"/>
    <x v="3"/>
    <s v="Brazil"/>
    <x v="33"/>
    <n v="0"/>
  </r>
  <r>
    <s v="INCREMENTAL"/>
    <s v="Media"/>
    <m/>
    <m/>
    <m/>
    <m/>
    <x v="49"/>
    <x v="0"/>
    <s v="Brazil"/>
    <x v="33"/>
    <n v="0"/>
  </r>
  <r>
    <s v="INCREMENTAL"/>
    <s v="Media"/>
    <m/>
    <m/>
    <m/>
    <m/>
    <x v="49"/>
    <x v="1"/>
    <s v="Brazil"/>
    <x v="33"/>
    <n v="0"/>
  </r>
  <r>
    <s v="INCREMENTAL"/>
    <s v="Media"/>
    <m/>
    <m/>
    <m/>
    <m/>
    <x v="49"/>
    <x v="2"/>
    <s v="Brazil"/>
    <x v="33"/>
    <n v="0"/>
  </r>
  <r>
    <s v="INCREMENTAL"/>
    <s v="Media"/>
    <m/>
    <m/>
    <m/>
    <m/>
    <x v="49"/>
    <x v="3"/>
    <s v="Brazil"/>
    <x v="33"/>
    <n v="0"/>
  </r>
  <r>
    <s v="BASE"/>
    <s v="BaseLine"/>
    <m/>
    <m/>
    <m/>
    <m/>
    <x v="50"/>
    <x v="0"/>
    <s v="Brazil"/>
    <x v="33"/>
    <n v="0"/>
  </r>
  <r>
    <s v="BASE"/>
    <s v="BaseLine"/>
    <m/>
    <m/>
    <m/>
    <m/>
    <x v="50"/>
    <x v="1"/>
    <s v="Brazil"/>
    <x v="33"/>
    <n v="0"/>
  </r>
  <r>
    <s v="BASE"/>
    <s v="BaseLine"/>
    <m/>
    <m/>
    <m/>
    <m/>
    <x v="50"/>
    <x v="2"/>
    <s v="Brazil"/>
    <x v="33"/>
    <n v="0"/>
  </r>
  <r>
    <s v="BASE"/>
    <s v="BaseLine"/>
    <m/>
    <m/>
    <m/>
    <m/>
    <x v="50"/>
    <x v="3"/>
    <s v="Brazil"/>
    <x v="33"/>
    <n v="0"/>
  </r>
  <r>
    <s v="BASE"/>
    <s v="BaseLine"/>
    <m/>
    <m/>
    <m/>
    <m/>
    <x v="51"/>
    <x v="0"/>
    <s v="Brazil"/>
    <x v="33"/>
    <n v="0"/>
  </r>
  <r>
    <s v="BASE"/>
    <s v="BaseLine"/>
    <m/>
    <m/>
    <m/>
    <m/>
    <x v="51"/>
    <x v="1"/>
    <s v="Brazil"/>
    <x v="33"/>
    <n v="0"/>
  </r>
  <r>
    <s v="BASE"/>
    <s v="BaseLine"/>
    <m/>
    <m/>
    <m/>
    <m/>
    <x v="51"/>
    <x v="2"/>
    <s v="Brazil"/>
    <x v="33"/>
    <n v="0"/>
  </r>
  <r>
    <s v="BASE"/>
    <s v="BaseLine"/>
    <m/>
    <m/>
    <m/>
    <m/>
    <x v="51"/>
    <x v="3"/>
    <s v="Brazil"/>
    <x v="33"/>
    <n v="0"/>
  </r>
  <r>
    <s v="INCREMENTAL"/>
    <s v="Media"/>
    <m/>
    <m/>
    <m/>
    <m/>
    <x v="52"/>
    <x v="0"/>
    <s v="Brazil"/>
    <x v="33"/>
    <n v="0"/>
  </r>
  <r>
    <s v="INCREMENTAL"/>
    <s v="Media"/>
    <m/>
    <m/>
    <m/>
    <m/>
    <x v="52"/>
    <x v="1"/>
    <s v="Brazil"/>
    <x v="33"/>
    <n v="0"/>
  </r>
  <r>
    <s v="INCREMENTAL"/>
    <s v="Media"/>
    <m/>
    <m/>
    <m/>
    <m/>
    <x v="52"/>
    <x v="2"/>
    <s v="Brazil"/>
    <x v="33"/>
    <n v="0"/>
  </r>
  <r>
    <s v="INCREMENTAL"/>
    <s v="Media"/>
    <m/>
    <m/>
    <m/>
    <m/>
    <x v="52"/>
    <x v="3"/>
    <s v="Brazil"/>
    <x v="33"/>
    <n v="0"/>
  </r>
  <r>
    <s v="BASE"/>
    <s v="BaseLine"/>
    <m/>
    <m/>
    <m/>
    <m/>
    <x v="53"/>
    <x v="0"/>
    <s v="Brazil"/>
    <x v="33"/>
    <n v="-106.896217564167"/>
  </r>
  <r>
    <s v="BASE"/>
    <s v="BaseLine"/>
    <m/>
    <m/>
    <m/>
    <m/>
    <x v="53"/>
    <x v="1"/>
    <s v="Brazil"/>
    <x v="33"/>
    <n v="-78.280676091196398"/>
  </r>
  <r>
    <s v="BASE"/>
    <s v="BaseLine"/>
    <m/>
    <m/>
    <m/>
    <m/>
    <x v="53"/>
    <x v="2"/>
    <s v="Brazil"/>
    <x v="33"/>
    <n v="-146.06866894502201"/>
  </r>
  <r>
    <s v="BASE"/>
    <s v="BaseLine"/>
    <m/>
    <m/>
    <m/>
    <m/>
    <x v="53"/>
    <x v="3"/>
    <s v="Brazil"/>
    <x v="33"/>
    <n v="-77.324862227164999"/>
  </r>
  <r>
    <s v="BASE"/>
    <s v="BaseLine"/>
    <m/>
    <m/>
    <m/>
    <m/>
    <x v="54"/>
    <x v="0"/>
    <s v="Brazil"/>
    <x v="33"/>
    <n v="-519.49159087577095"/>
  </r>
  <r>
    <s v="BASE"/>
    <s v="BaseLine"/>
    <m/>
    <m/>
    <m/>
    <m/>
    <x v="54"/>
    <x v="1"/>
    <s v="Brazil"/>
    <x v="33"/>
    <n v="-2592.98696318766"/>
  </r>
  <r>
    <s v="BASE"/>
    <s v="BaseLine"/>
    <m/>
    <m/>
    <m/>
    <m/>
    <x v="54"/>
    <x v="2"/>
    <s v="Brazil"/>
    <x v="33"/>
    <n v="-2814.2435380745101"/>
  </r>
  <r>
    <s v="BASE"/>
    <s v="BaseLine"/>
    <m/>
    <m/>
    <m/>
    <m/>
    <x v="54"/>
    <x v="3"/>
    <s v="Brazil"/>
    <x v="33"/>
    <n v="-501.66823646013302"/>
  </r>
  <r>
    <s v="INCREMENTAL"/>
    <s v="Media"/>
    <m/>
    <m/>
    <m/>
    <m/>
    <x v="0"/>
    <x v="0"/>
    <s v="Brazil"/>
    <x v="34"/>
    <n v="0"/>
  </r>
  <r>
    <s v="INCREMENTAL"/>
    <s v="Media"/>
    <m/>
    <m/>
    <m/>
    <m/>
    <x v="0"/>
    <x v="1"/>
    <s v="Brazil"/>
    <x v="34"/>
    <n v="0"/>
  </r>
  <r>
    <s v="INCREMENTAL"/>
    <s v="Media"/>
    <m/>
    <m/>
    <m/>
    <m/>
    <x v="0"/>
    <x v="2"/>
    <s v="Brazil"/>
    <x v="34"/>
    <n v="0"/>
  </r>
  <r>
    <s v="INCREMENTAL"/>
    <s v="Media"/>
    <m/>
    <m/>
    <m/>
    <m/>
    <x v="0"/>
    <x v="3"/>
    <s v="Brazil"/>
    <x v="34"/>
    <n v="0"/>
  </r>
  <r>
    <s v="INCREMENTAL"/>
    <s v="Media"/>
    <m/>
    <m/>
    <m/>
    <m/>
    <x v="1"/>
    <x v="0"/>
    <s v="Brazil"/>
    <x v="34"/>
    <n v="0"/>
  </r>
  <r>
    <s v="INCREMENTAL"/>
    <s v="Media"/>
    <m/>
    <m/>
    <m/>
    <m/>
    <x v="1"/>
    <x v="1"/>
    <s v="Brazil"/>
    <x v="34"/>
    <n v="0"/>
  </r>
  <r>
    <s v="INCREMENTAL"/>
    <s v="Media"/>
    <m/>
    <m/>
    <m/>
    <m/>
    <x v="1"/>
    <x v="2"/>
    <s v="Brazil"/>
    <x v="34"/>
    <n v="0"/>
  </r>
  <r>
    <s v="INCREMENTAL"/>
    <s v="Media"/>
    <m/>
    <m/>
    <m/>
    <m/>
    <x v="1"/>
    <x v="3"/>
    <s v="Brazil"/>
    <x v="34"/>
    <n v="0"/>
  </r>
  <r>
    <s v="INCREMENTAL"/>
    <s v="Media"/>
    <m/>
    <m/>
    <m/>
    <m/>
    <x v="2"/>
    <x v="0"/>
    <s v="Brazil"/>
    <x v="34"/>
    <n v="0"/>
  </r>
  <r>
    <s v="INCREMENTAL"/>
    <s v="Media"/>
    <m/>
    <m/>
    <m/>
    <m/>
    <x v="2"/>
    <x v="1"/>
    <s v="Brazil"/>
    <x v="34"/>
    <n v="0"/>
  </r>
  <r>
    <s v="INCREMENTAL"/>
    <s v="Media"/>
    <m/>
    <m/>
    <m/>
    <m/>
    <x v="2"/>
    <x v="2"/>
    <s v="Brazil"/>
    <x v="34"/>
    <n v="0"/>
  </r>
  <r>
    <s v="INCREMENTAL"/>
    <s v="Media"/>
    <m/>
    <m/>
    <m/>
    <m/>
    <x v="2"/>
    <x v="3"/>
    <s v="Brazil"/>
    <x v="34"/>
    <n v="0"/>
  </r>
  <r>
    <s v="BASE"/>
    <s v="BaseLine"/>
    <m/>
    <m/>
    <m/>
    <m/>
    <x v="3"/>
    <x v="0"/>
    <s v="Brazil"/>
    <x v="34"/>
    <n v="0"/>
  </r>
  <r>
    <s v="BASE"/>
    <s v="BaseLine"/>
    <m/>
    <m/>
    <m/>
    <m/>
    <x v="3"/>
    <x v="1"/>
    <s v="Brazil"/>
    <x v="34"/>
    <n v="0"/>
  </r>
  <r>
    <s v="BASE"/>
    <s v="BaseLine"/>
    <m/>
    <m/>
    <m/>
    <m/>
    <x v="3"/>
    <x v="2"/>
    <s v="Brazil"/>
    <x v="34"/>
    <n v="0"/>
  </r>
  <r>
    <s v="BASE"/>
    <s v="BaseLine"/>
    <m/>
    <m/>
    <m/>
    <m/>
    <x v="3"/>
    <x v="3"/>
    <s v="Brazil"/>
    <x v="34"/>
    <n v="0"/>
  </r>
  <r>
    <s v="BASE"/>
    <s v="BaseLine"/>
    <m/>
    <m/>
    <m/>
    <m/>
    <x v="4"/>
    <x v="0"/>
    <s v="Brazil"/>
    <x v="34"/>
    <n v="0"/>
  </r>
  <r>
    <s v="BASE"/>
    <s v="BaseLine"/>
    <m/>
    <m/>
    <m/>
    <m/>
    <x v="4"/>
    <x v="1"/>
    <s v="Brazil"/>
    <x v="34"/>
    <n v="0"/>
  </r>
  <r>
    <s v="BASE"/>
    <s v="BaseLine"/>
    <m/>
    <m/>
    <m/>
    <m/>
    <x v="4"/>
    <x v="2"/>
    <s v="Brazil"/>
    <x v="34"/>
    <n v="0"/>
  </r>
  <r>
    <s v="BASE"/>
    <s v="BaseLine"/>
    <m/>
    <m/>
    <m/>
    <m/>
    <x v="4"/>
    <x v="3"/>
    <s v="Brazil"/>
    <x v="34"/>
    <n v="0"/>
  </r>
  <r>
    <s v="BASE"/>
    <s v="BaseLine"/>
    <m/>
    <m/>
    <m/>
    <m/>
    <x v="5"/>
    <x v="0"/>
    <s v="Brazil"/>
    <x v="34"/>
    <n v="1374.0572490359"/>
  </r>
  <r>
    <s v="BASE"/>
    <s v="BaseLine"/>
    <m/>
    <m/>
    <m/>
    <m/>
    <x v="5"/>
    <x v="1"/>
    <s v="Brazil"/>
    <x v="34"/>
    <n v="0"/>
  </r>
  <r>
    <s v="BASE"/>
    <s v="BaseLine"/>
    <m/>
    <m/>
    <m/>
    <m/>
    <x v="5"/>
    <x v="2"/>
    <s v="Brazil"/>
    <x v="34"/>
    <n v="0"/>
  </r>
  <r>
    <s v="BASE"/>
    <s v="BaseLine"/>
    <m/>
    <m/>
    <m/>
    <m/>
    <x v="5"/>
    <x v="3"/>
    <s v="Brazil"/>
    <x v="34"/>
    <n v="0"/>
  </r>
  <r>
    <s v="BASE"/>
    <s v="BaseLine"/>
    <m/>
    <m/>
    <m/>
    <m/>
    <x v="6"/>
    <x v="0"/>
    <s v="Brazil"/>
    <x v="34"/>
    <n v="0"/>
  </r>
  <r>
    <s v="BASE"/>
    <s v="BaseLine"/>
    <m/>
    <m/>
    <m/>
    <m/>
    <x v="6"/>
    <x v="1"/>
    <s v="Brazil"/>
    <x v="34"/>
    <n v="0"/>
  </r>
  <r>
    <s v="BASE"/>
    <s v="BaseLine"/>
    <m/>
    <m/>
    <m/>
    <m/>
    <x v="6"/>
    <x v="2"/>
    <s v="Brazil"/>
    <x v="34"/>
    <n v="0"/>
  </r>
  <r>
    <s v="BASE"/>
    <s v="BaseLine"/>
    <m/>
    <m/>
    <m/>
    <m/>
    <x v="6"/>
    <x v="3"/>
    <s v="Brazil"/>
    <x v="34"/>
    <n v="0"/>
  </r>
  <r>
    <s v="BASE"/>
    <s v="BaseLine"/>
    <m/>
    <m/>
    <m/>
    <m/>
    <x v="7"/>
    <x v="0"/>
    <s v="Brazil"/>
    <x v="34"/>
    <n v="0"/>
  </r>
  <r>
    <s v="BASE"/>
    <s v="BaseLine"/>
    <m/>
    <m/>
    <m/>
    <m/>
    <x v="7"/>
    <x v="1"/>
    <s v="Brazil"/>
    <x v="34"/>
    <n v="0"/>
  </r>
  <r>
    <s v="BASE"/>
    <s v="BaseLine"/>
    <m/>
    <m/>
    <m/>
    <m/>
    <x v="7"/>
    <x v="2"/>
    <s v="Brazil"/>
    <x v="34"/>
    <n v="0"/>
  </r>
  <r>
    <s v="BASE"/>
    <s v="BaseLine"/>
    <m/>
    <m/>
    <m/>
    <m/>
    <x v="7"/>
    <x v="3"/>
    <s v="Brazil"/>
    <x v="34"/>
    <n v="0"/>
  </r>
  <r>
    <s v="BASE"/>
    <s v="BaseLine"/>
    <m/>
    <m/>
    <m/>
    <m/>
    <x v="8"/>
    <x v="0"/>
    <s v="Brazil"/>
    <x v="34"/>
    <n v="788.70860518912104"/>
  </r>
  <r>
    <s v="BASE"/>
    <s v="BaseLine"/>
    <m/>
    <m/>
    <m/>
    <m/>
    <x v="8"/>
    <x v="1"/>
    <s v="Brazil"/>
    <x v="34"/>
    <n v="0"/>
  </r>
  <r>
    <s v="BASE"/>
    <s v="BaseLine"/>
    <m/>
    <m/>
    <m/>
    <m/>
    <x v="8"/>
    <x v="2"/>
    <s v="Brazil"/>
    <x v="34"/>
    <n v="0"/>
  </r>
  <r>
    <s v="BASE"/>
    <s v="BaseLine"/>
    <m/>
    <m/>
    <m/>
    <m/>
    <x v="8"/>
    <x v="3"/>
    <s v="Brazil"/>
    <x v="34"/>
    <n v="0"/>
  </r>
  <r>
    <s v="INCREMENTAL"/>
    <s v="Media"/>
    <m/>
    <m/>
    <m/>
    <m/>
    <x v="9"/>
    <x v="0"/>
    <s v="Brazil"/>
    <x v="34"/>
    <n v="0"/>
  </r>
  <r>
    <s v="INCREMENTAL"/>
    <s v="Media"/>
    <m/>
    <m/>
    <m/>
    <m/>
    <x v="9"/>
    <x v="1"/>
    <s v="Brazil"/>
    <x v="34"/>
    <n v="0"/>
  </r>
  <r>
    <s v="INCREMENTAL"/>
    <s v="Media"/>
    <m/>
    <m/>
    <m/>
    <m/>
    <x v="9"/>
    <x v="2"/>
    <s v="Brazil"/>
    <x v="34"/>
    <n v="0"/>
  </r>
  <r>
    <s v="INCREMENTAL"/>
    <s v="Media"/>
    <m/>
    <m/>
    <m/>
    <m/>
    <x v="9"/>
    <x v="3"/>
    <s v="Brazil"/>
    <x v="34"/>
    <n v="0"/>
  </r>
  <r>
    <s v="BASE"/>
    <s v="Price"/>
    <m/>
    <m/>
    <m/>
    <m/>
    <x v="10"/>
    <x v="0"/>
    <s v="Brazil"/>
    <x v="34"/>
    <n v="-1187.63708073099"/>
  </r>
  <r>
    <s v="BASE"/>
    <s v="Price"/>
    <m/>
    <m/>
    <m/>
    <m/>
    <x v="10"/>
    <x v="1"/>
    <s v="Brazil"/>
    <x v="34"/>
    <n v="0"/>
  </r>
  <r>
    <s v="BASE"/>
    <s v="Price"/>
    <m/>
    <m/>
    <m/>
    <m/>
    <x v="10"/>
    <x v="2"/>
    <s v="Brazil"/>
    <x v="34"/>
    <n v="0"/>
  </r>
  <r>
    <s v="BASE"/>
    <s v="Price"/>
    <m/>
    <m/>
    <m/>
    <m/>
    <x v="10"/>
    <x v="3"/>
    <s v="Brazil"/>
    <x v="34"/>
    <n v="0"/>
  </r>
  <r>
    <s v="BASE"/>
    <s v="Price"/>
    <m/>
    <m/>
    <m/>
    <m/>
    <x v="11"/>
    <x v="0"/>
    <s v="Brazil"/>
    <x v="34"/>
    <n v="0"/>
  </r>
  <r>
    <s v="BASE"/>
    <s v="Price"/>
    <m/>
    <m/>
    <m/>
    <m/>
    <x v="11"/>
    <x v="1"/>
    <s v="Brazil"/>
    <x v="34"/>
    <n v="0"/>
  </r>
  <r>
    <s v="BASE"/>
    <s v="Price"/>
    <m/>
    <m/>
    <m/>
    <m/>
    <x v="11"/>
    <x v="2"/>
    <s v="Brazil"/>
    <x v="34"/>
    <n v="0"/>
  </r>
  <r>
    <s v="BASE"/>
    <s v="Price"/>
    <m/>
    <m/>
    <m/>
    <m/>
    <x v="11"/>
    <x v="3"/>
    <s v="Brazil"/>
    <x v="34"/>
    <n v="0"/>
  </r>
  <r>
    <s v="BASE"/>
    <s v="BaseLine"/>
    <m/>
    <m/>
    <m/>
    <m/>
    <x v="12"/>
    <x v="0"/>
    <s v="Brazil"/>
    <x v="34"/>
    <n v="407.59075727381003"/>
  </r>
  <r>
    <s v="BASE"/>
    <s v="BaseLine"/>
    <m/>
    <m/>
    <m/>
    <m/>
    <x v="12"/>
    <x v="1"/>
    <s v="Brazil"/>
    <x v="34"/>
    <n v="734.787427075643"/>
  </r>
  <r>
    <s v="BASE"/>
    <s v="BaseLine"/>
    <m/>
    <m/>
    <m/>
    <m/>
    <x v="12"/>
    <x v="2"/>
    <s v="Brazil"/>
    <x v="34"/>
    <n v="900.81200323097005"/>
  </r>
  <r>
    <s v="BASE"/>
    <s v="BaseLine"/>
    <m/>
    <m/>
    <m/>
    <m/>
    <x v="12"/>
    <x v="3"/>
    <s v="Brazil"/>
    <x v="34"/>
    <n v="23.858990596690099"/>
  </r>
  <r>
    <s v="INCREMENTAL"/>
    <s v="Media"/>
    <m/>
    <m/>
    <m/>
    <m/>
    <x v="13"/>
    <x v="0"/>
    <s v="Brazil"/>
    <x v="34"/>
    <n v="144.798848927363"/>
  </r>
  <r>
    <s v="INCREMENTAL"/>
    <s v="Media"/>
    <m/>
    <m/>
    <m/>
    <m/>
    <x v="13"/>
    <x v="1"/>
    <s v="Brazil"/>
    <x v="34"/>
    <n v="179.37678601677399"/>
  </r>
  <r>
    <s v="INCREMENTAL"/>
    <s v="Media"/>
    <m/>
    <m/>
    <m/>
    <m/>
    <x v="13"/>
    <x v="2"/>
    <s v="Brazil"/>
    <x v="34"/>
    <n v="159.43676831600999"/>
  </r>
  <r>
    <s v="INCREMENTAL"/>
    <s v="Media"/>
    <m/>
    <m/>
    <m/>
    <m/>
    <x v="13"/>
    <x v="3"/>
    <s v="Brazil"/>
    <x v="34"/>
    <n v="0"/>
  </r>
  <r>
    <s v="INCREMENTAL"/>
    <s v="Media"/>
    <m/>
    <m/>
    <m/>
    <m/>
    <x v="14"/>
    <x v="0"/>
    <s v="Brazil"/>
    <x v="34"/>
    <n v="0"/>
  </r>
  <r>
    <s v="INCREMENTAL"/>
    <s v="Media"/>
    <m/>
    <m/>
    <m/>
    <m/>
    <x v="14"/>
    <x v="1"/>
    <s v="Brazil"/>
    <x v="34"/>
    <n v="0"/>
  </r>
  <r>
    <s v="INCREMENTAL"/>
    <s v="Media"/>
    <m/>
    <m/>
    <m/>
    <m/>
    <x v="14"/>
    <x v="2"/>
    <s v="Brazil"/>
    <x v="34"/>
    <n v="0"/>
  </r>
  <r>
    <s v="INCREMENTAL"/>
    <s v="Media"/>
    <m/>
    <m/>
    <m/>
    <m/>
    <x v="14"/>
    <x v="3"/>
    <s v="Brazil"/>
    <x v="34"/>
    <n v="0"/>
  </r>
  <r>
    <s v="INCREMENTAL"/>
    <s v="Media"/>
    <m/>
    <m/>
    <m/>
    <m/>
    <x v="15"/>
    <x v="0"/>
    <s v="Brazil"/>
    <x v="34"/>
    <n v="11.2732748740387"/>
  </r>
  <r>
    <s v="INCREMENTAL"/>
    <s v="Media"/>
    <m/>
    <m/>
    <m/>
    <m/>
    <x v="15"/>
    <x v="1"/>
    <s v="Brazil"/>
    <x v="34"/>
    <n v="10.4323298230843"/>
  </r>
  <r>
    <s v="INCREMENTAL"/>
    <s v="Media"/>
    <m/>
    <m/>
    <m/>
    <m/>
    <x v="15"/>
    <x v="2"/>
    <s v="Brazil"/>
    <x v="34"/>
    <n v="7.1167598282996103"/>
  </r>
  <r>
    <s v="INCREMENTAL"/>
    <s v="Media"/>
    <m/>
    <m/>
    <m/>
    <m/>
    <x v="15"/>
    <x v="3"/>
    <s v="Brazil"/>
    <x v="34"/>
    <n v="0"/>
  </r>
  <r>
    <s v="INCREMENTAL"/>
    <s v="Media"/>
    <m/>
    <m/>
    <m/>
    <m/>
    <x v="16"/>
    <x v="0"/>
    <s v="Brazil"/>
    <x v="34"/>
    <n v="0"/>
  </r>
  <r>
    <s v="INCREMENTAL"/>
    <s v="Media"/>
    <m/>
    <m/>
    <m/>
    <m/>
    <x v="16"/>
    <x v="1"/>
    <s v="Brazil"/>
    <x v="34"/>
    <n v="0"/>
  </r>
  <r>
    <s v="INCREMENTAL"/>
    <s v="Media"/>
    <m/>
    <m/>
    <m/>
    <m/>
    <x v="16"/>
    <x v="2"/>
    <s v="Brazil"/>
    <x v="34"/>
    <n v="0"/>
  </r>
  <r>
    <s v="INCREMENTAL"/>
    <s v="Media"/>
    <m/>
    <m/>
    <m/>
    <m/>
    <x v="16"/>
    <x v="3"/>
    <s v="Brazil"/>
    <x v="34"/>
    <n v="0"/>
  </r>
  <r>
    <s v="INCREMENTAL"/>
    <s v="Media"/>
    <m/>
    <m/>
    <m/>
    <m/>
    <x v="17"/>
    <x v="0"/>
    <s v="Brazil"/>
    <x v="34"/>
    <n v="457.92381536995998"/>
  </r>
  <r>
    <s v="INCREMENTAL"/>
    <s v="Media"/>
    <m/>
    <m/>
    <m/>
    <m/>
    <x v="17"/>
    <x v="1"/>
    <s v="Brazil"/>
    <x v="34"/>
    <n v="280.78077904339898"/>
  </r>
  <r>
    <s v="INCREMENTAL"/>
    <s v="Media"/>
    <m/>
    <m/>
    <m/>
    <m/>
    <x v="17"/>
    <x v="2"/>
    <s v="Brazil"/>
    <x v="34"/>
    <n v="281.80717599123699"/>
  </r>
  <r>
    <s v="INCREMENTAL"/>
    <s v="Media"/>
    <m/>
    <m/>
    <m/>
    <m/>
    <x v="17"/>
    <x v="3"/>
    <s v="Brazil"/>
    <x v="34"/>
    <n v="0"/>
  </r>
  <r>
    <s v="INCREMENTAL"/>
    <s v="Media"/>
    <m/>
    <m/>
    <m/>
    <m/>
    <x v="18"/>
    <x v="0"/>
    <s v="Brazil"/>
    <x v="34"/>
    <n v="0"/>
  </r>
  <r>
    <s v="INCREMENTAL"/>
    <s v="Media"/>
    <m/>
    <m/>
    <m/>
    <m/>
    <x v="18"/>
    <x v="1"/>
    <s v="Brazil"/>
    <x v="34"/>
    <n v="0"/>
  </r>
  <r>
    <s v="INCREMENTAL"/>
    <s v="Media"/>
    <m/>
    <m/>
    <m/>
    <m/>
    <x v="18"/>
    <x v="2"/>
    <s v="Brazil"/>
    <x v="34"/>
    <n v="0"/>
  </r>
  <r>
    <s v="INCREMENTAL"/>
    <s v="Media"/>
    <m/>
    <m/>
    <m/>
    <m/>
    <x v="18"/>
    <x v="3"/>
    <s v="Brazil"/>
    <x v="34"/>
    <n v="0"/>
  </r>
  <r>
    <s v="INCREMENTAL"/>
    <s v="Media"/>
    <m/>
    <m/>
    <m/>
    <m/>
    <x v="19"/>
    <x v="0"/>
    <s v="Brazil"/>
    <x v="34"/>
    <n v="39.0632193549717"/>
  </r>
  <r>
    <s v="INCREMENTAL"/>
    <s v="Media"/>
    <m/>
    <m/>
    <m/>
    <m/>
    <x v="19"/>
    <x v="1"/>
    <s v="Brazil"/>
    <x v="34"/>
    <n v="44.419720604780501"/>
  </r>
  <r>
    <s v="INCREMENTAL"/>
    <s v="Media"/>
    <m/>
    <m/>
    <m/>
    <m/>
    <x v="19"/>
    <x v="2"/>
    <s v="Brazil"/>
    <x v="34"/>
    <n v="41.887019761345499"/>
  </r>
  <r>
    <s v="INCREMENTAL"/>
    <s v="Media"/>
    <m/>
    <m/>
    <m/>
    <m/>
    <x v="19"/>
    <x v="3"/>
    <s v="Brazil"/>
    <x v="34"/>
    <n v="0"/>
  </r>
  <r>
    <s v="INCREMENTAL"/>
    <s v="Media"/>
    <m/>
    <m/>
    <m/>
    <m/>
    <x v="20"/>
    <x v="0"/>
    <s v="Brazil"/>
    <x v="34"/>
    <n v="0"/>
  </r>
  <r>
    <s v="INCREMENTAL"/>
    <s v="Media"/>
    <m/>
    <m/>
    <m/>
    <m/>
    <x v="20"/>
    <x v="1"/>
    <s v="Brazil"/>
    <x v="34"/>
    <n v="0"/>
  </r>
  <r>
    <s v="INCREMENTAL"/>
    <s v="Media"/>
    <m/>
    <m/>
    <m/>
    <m/>
    <x v="20"/>
    <x v="2"/>
    <s v="Brazil"/>
    <x v="34"/>
    <n v="0"/>
  </r>
  <r>
    <s v="INCREMENTAL"/>
    <s v="Media"/>
    <m/>
    <m/>
    <m/>
    <m/>
    <x v="20"/>
    <x v="3"/>
    <s v="Brazil"/>
    <x v="34"/>
    <n v="0"/>
  </r>
  <r>
    <s v="INCREMENTAL"/>
    <s v="Media"/>
    <m/>
    <m/>
    <m/>
    <m/>
    <x v="21"/>
    <x v="0"/>
    <s v="Brazil"/>
    <x v="34"/>
    <n v="138.65057422241199"/>
  </r>
  <r>
    <s v="INCREMENTAL"/>
    <s v="Media"/>
    <m/>
    <m/>
    <m/>
    <m/>
    <x v="21"/>
    <x v="1"/>
    <s v="Brazil"/>
    <x v="34"/>
    <n v="135.413688044395"/>
  </r>
  <r>
    <s v="INCREMENTAL"/>
    <s v="Media"/>
    <m/>
    <m/>
    <m/>
    <m/>
    <x v="21"/>
    <x v="2"/>
    <s v="Brazil"/>
    <x v="34"/>
    <n v="128.45502114569399"/>
  </r>
  <r>
    <s v="INCREMENTAL"/>
    <s v="Media"/>
    <m/>
    <m/>
    <m/>
    <m/>
    <x v="21"/>
    <x v="3"/>
    <s v="Brazil"/>
    <x v="34"/>
    <n v="0"/>
  </r>
  <r>
    <s v="INCREMENTAL"/>
    <s v="Media"/>
    <m/>
    <m/>
    <m/>
    <m/>
    <x v="22"/>
    <x v="0"/>
    <s v="Brazil"/>
    <x v="34"/>
    <n v="0"/>
  </r>
  <r>
    <s v="INCREMENTAL"/>
    <s v="Media"/>
    <m/>
    <m/>
    <m/>
    <m/>
    <x v="22"/>
    <x v="1"/>
    <s v="Brazil"/>
    <x v="34"/>
    <n v="0"/>
  </r>
  <r>
    <s v="INCREMENTAL"/>
    <s v="Media"/>
    <m/>
    <m/>
    <m/>
    <m/>
    <x v="22"/>
    <x v="2"/>
    <s v="Brazil"/>
    <x v="34"/>
    <n v="0"/>
  </r>
  <r>
    <s v="INCREMENTAL"/>
    <s v="Media"/>
    <m/>
    <m/>
    <m/>
    <m/>
    <x v="22"/>
    <x v="3"/>
    <s v="Brazil"/>
    <x v="34"/>
    <n v="0"/>
  </r>
  <r>
    <s v="INCREMENTAL"/>
    <s v="Media"/>
    <m/>
    <m/>
    <m/>
    <m/>
    <x v="23"/>
    <x v="0"/>
    <s v="Brazil"/>
    <x v="34"/>
    <n v="0"/>
  </r>
  <r>
    <s v="INCREMENTAL"/>
    <s v="Media"/>
    <m/>
    <m/>
    <m/>
    <m/>
    <x v="23"/>
    <x v="1"/>
    <s v="Brazil"/>
    <x v="34"/>
    <n v="0"/>
  </r>
  <r>
    <s v="INCREMENTAL"/>
    <s v="Media"/>
    <m/>
    <m/>
    <m/>
    <m/>
    <x v="23"/>
    <x v="2"/>
    <s v="Brazil"/>
    <x v="34"/>
    <n v="0"/>
  </r>
  <r>
    <s v="INCREMENTAL"/>
    <s v="Media"/>
    <m/>
    <m/>
    <m/>
    <m/>
    <x v="23"/>
    <x v="3"/>
    <s v="Brazil"/>
    <x v="34"/>
    <n v="0"/>
  </r>
  <r>
    <s v="INCREMENTAL"/>
    <s v="Media"/>
    <m/>
    <m/>
    <m/>
    <m/>
    <x v="24"/>
    <x v="0"/>
    <s v="Brazil"/>
    <x v="34"/>
    <n v="0"/>
  </r>
  <r>
    <s v="INCREMENTAL"/>
    <s v="Media"/>
    <m/>
    <m/>
    <m/>
    <m/>
    <x v="24"/>
    <x v="1"/>
    <s v="Brazil"/>
    <x v="34"/>
    <n v="0"/>
  </r>
  <r>
    <s v="INCREMENTAL"/>
    <s v="Media"/>
    <m/>
    <m/>
    <m/>
    <m/>
    <x v="24"/>
    <x v="2"/>
    <s v="Brazil"/>
    <x v="34"/>
    <n v="0"/>
  </r>
  <r>
    <s v="INCREMENTAL"/>
    <s v="Media"/>
    <m/>
    <m/>
    <m/>
    <m/>
    <x v="24"/>
    <x v="3"/>
    <s v="Brazil"/>
    <x v="34"/>
    <n v="0"/>
  </r>
  <r>
    <s v="BASE"/>
    <s v="BaseLine"/>
    <m/>
    <m/>
    <m/>
    <m/>
    <x v="25"/>
    <x v="0"/>
    <s v="Brazil"/>
    <x v="34"/>
    <n v="0"/>
  </r>
  <r>
    <s v="BASE"/>
    <s v="BaseLine"/>
    <m/>
    <m/>
    <m/>
    <m/>
    <x v="25"/>
    <x v="1"/>
    <s v="Brazil"/>
    <x v="34"/>
    <n v="311.83455450795202"/>
  </r>
  <r>
    <s v="BASE"/>
    <s v="BaseLine"/>
    <m/>
    <m/>
    <m/>
    <m/>
    <x v="25"/>
    <x v="2"/>
    <s v="Brazil"/>
    <x v="34"/>
    <n v="0"/>
  </r>
  <r>
    <s v="BASE"/>
    <s v="BaseLine"/>
    <m/>
    <m/>
    <m/>
    <m/>
    <x v="25"/>
    <x v="3"/>
    <s v="Brazil"/>
    <x v="34"/>
    <n v="0"/>
  </r>
  <r>
    <s v="BASE"/>
    <s v="BaseLine"/>
    <m/>
    <m/>
    <m/>
    <m/>
    <x v="26"/>
    <x v="0"/>
    <s v="Brazil"/>
    <x v="34"/>
    <n v="0"/>
  </r>
  <r>
    <s v="BASE"/>
    <s v="BaseLine"/>
    <m/>
    <m/>
    <m/>
    <m/>
    <x v="26"/>
    <x v="1"/>
    <s v="Brazil"/>
    <x v="34"/>
    <n v="0"/>
  </r>
  <r>
    <s v="BASE"/>
    <s v="BaseLine"/>
    <m/>
    <m/>
    <m/>
    <m/>
    <x v="26"/>
    <x v="2"/>
    <s v="Brazil"/>
    <x v="34"/>
    <n v="0"/>
  </r>
  <r>
    <s v="BASE"/>
    <s v="BaseLine"/>
    <m/>
    <m/>
    <m/>
    <m/>
    <x v="26"/>
    <x v="3"/>
    <s v="Brazil"/>
    <x v="34"/>
    <n v="0"/>
  </r>
  <r>
    <s v="INCREMENTAL"/>
    <s v="Media"/>
    <m/>
    <m/>
    <m/>
    <m/>
    <x v="27"/>
    <x v="0"/>
    <s v="Brazil"/>
    <x v="34"/>
    <n v="0"/>
  </r>
  <r>
    <s v="INCREMENTAL"/>
    <s v="Media"/>
    <m/>
    <m/>
    <m/>
    <m/>
    <x v="27"/>
    <x v="1"/>
    <s v="Brazil"/>
    <x v="34"/>
    <n v="0"/>
  </r>
  <r>
    <s v="INCREMENTAL"/>
    <s v="Media"/>
    <m/>
    <m/>
    <m/>
    <m/>
    <x v="27"/>
    <x v="2"/>
    <s v="Brazil"/>
    <x v="34"/>
    <n v="0"/>
  </r>
  <r>
    <s v="INCREMENTAL"/>
    <s v="Media"/>
    <m/>
    <m/>
    <m/>
    <m/>
    <x v="27"/>
    <x v="3"/>
    <s v="Brazil"/>
    <x v="34"/>
    <n v="0"/>
  </r>
  <r>
    <s v="INCREMENTAL"/>
    <s v="Media"/>
    <m/>
    <m/>
    <m/>
    <m/>
    <x v="28"/>
    <x v="0"/>
    <s v="Brazil"/>
    <x v="34"/>
    <n v="0"/>
  </r>
  <r>
    <s v="INCREMENTAL"/>
    <s v="Media"/>
    <m/>
    <m/>
    <m/>
    <m/>
    <x v="28"/>
    <x v="1"/>
    <s v="Brazil"/>
    <x v="34"/>
    <n v="0"/>
  </r>
  <r>
    <s v="INCREMENTAL"/>
    <s v="Media"/>
    <m/>
    <m/>
    <m/>
    <m/>
    <x v="28"/>
    <x v="2"/>
    <s v="Brazil"/>
    <x v="34"/>
    <n v="0"/>
  </r>
  <r>
    <s v="INCREMENTAL"/>
    <s v="Media"/>
    <m/>
    <m/>
    <m/>
    <m/>
    <x v="28"/>
    <x v="3"/>
    <s v="Brazil"/>
    <x v="34"/>
    <n v="0"/>
  </r>
  <r>
    <s v="BASE"/>
    <s v="BaseLine"/>
    <m/>
    <m/>
    <m/>
    <m/>
    <x v="29"/>
    <x v="0"/>
    <s v="Brazil"/>
    <x v="34"/>
    <n v="0"/>
  </r>
  <r>
    <s v="BASE"/>
    <s v="BaseLine"/>
    <m/>
    <m/>
    <m/>
    <m/>
    <x v="29"/>
    <x v="1"/>
    <s v="Brazil"/>
    <x v="34"/>
    <n v="442.55835983113298"/>
  </r>
  <r>
    <s v="BASE"/>
    <s v="BaseLine"/>
    <m/>
    <m/>
    <m/>
    <m/>
    <x v="29"/>
    <x v="2"/>
    <s v="Brazil"/>
    <x v="34"/>
    <n v="0"/>
  </r>
  <r>
    <s v="BASE"/>
    <s v="BaseLine"/>
    <m/>
    <m/>
    <m/>
    <m/>
    <x v="29"/>
    <x v="3"/>
    <s v="Brazil"/>
    <x v="34"/>
    <n v="0"/>
  </r>
  <r>
    <s v="BASE"/>
    <s v="BaseLine"/>
    <m/>
    <m/>
    <m/>
    <m/>
    <x v="30"/>
    <x v="0"/>
    <s v="Brazil"/>
    <x v="34"/>
    <n v="0"/>
  </r>
  <r>
    <s v="BASE"/>
    <s v="BaseLine"/>
    <m/>
    <m/>
    <m/>
    <m/>
    <x v="30"/>
    <x v="1"/>
    <s v="Brazil"/>
    <x v="34"/>
    <n v="964.41490153357904"/>
  </r>
  <r>
    <s v="BASE"/>
    <s v="BaseLine"/>
    <m/>
    <m/>
    <m/>
    <m/>
    <x v="30"/>
    <x v="2"/>
    <s v="Brazil"/>
    <x v="34"/>
    <n v="0"/>
  </r>
  <r>
    <s v="BASE"/>
    <s v="BaseLine"/>
    <m/>
    <m/>
    <m/>
    <m/>
    <x v="30"/>
    <x v="3"/>
    <s v="Brazil"/>
    <x v="34"/>
    <n v="0"/>
  </r>
  <r>
    <s v="INCREMENTAL"/>
    <s v="Media"/>
    <m/>
    <m/>
    <m/>
    <m/>
    <x v="31"/>
    <x v="0"/>
    <s v="Brazil"/>
    <x v="34"/>
    <n v="0"/>
  </r>
  <r>
    <s v="INCREMENTAL"/>
    <s v="Media"/>
    <m/>
    <m/>
    <m/>
    <m/>
    <x v="31"/>
    <x v="1"/>
    <s v="Brazil"/>
    <x v="34"/>
    <n v="0"/>
  </r>
  <r>
    <s v="INCREMENTAL"/>
    <s v="Media"/>
    <m/>
    <m/>
    <m/>
    <m/>
    <x v="31"/>
    <x v="2"/>
    <s v="Brazil"/>
    <x v="34"/>
    <n v="0"/>
  </r>
  <r>
    <s v="INCREMENTAL"/>
    <s v="Media"/>
    <m/>
    <m/>
    <m/>
    <m/>
    <x v="31"/>
    <x v="3"/>
    <s v="Brazil"/>
    <x v="34"/>
    <n v="0"/>
  </r>
  <r>
    <m/>
    <m/>
    <m/>
    <m/>
    <m/>
    <m/>
    <x v="32"/>
    <x v="0"/>
    <s v="Brazil"/>
    <x v="34"/>
    <n v="1288.8368238743701"/>
  </r>
  <r>
    <m/>
    <m/>
    <m/>
    <m/>
    <m/>
    <m/>
    <x v="32"/>
    <x v="1"/>
    <s v="Brazil"/>
    <x v="34"/>
    <n v="943.82215052234096"/>
  </r>
  <r>
    <m/>
    <m/>
    <m/>
    <m/>
    <m/>
    <m/>
    <x v="32"/>
    <x v="2"/>
    <s v="Brazil"/>
    <x v="34"/>
    <n v="1761.1350863528301"/>
  </r>
  <r>
    <m/>
    <m/>
    <m/>
    <m/>
    <m/>
    <m/>
    <x v="32"/>
    <x v="3"/>
    <s v="Brazil"/>
    <x v="34"/>
    <n v="932.29799996955103"/>
  </r>
  <r>
    <s v="BASE"/>
    <s v="BaseLine"/>
    <m/>
    <m/>
    <m/>
    <m/>
    <x v="33"/>
    <x v="0"/>
    <s v="Brazil"/>
    <x v="34"/>
    <n v="-174.75010889864001"/>
  </r>
  <r>
    <s v="BASE"/>
    <s v="BaseLine"/>
    <m/>
    <m/>
    <m/>
    <m/>
    <x v="33"/>
    <x v="1"/>
    <s v="Brazil"/>
    <x v="34"/>
    <n v="-475.69222138880599"/>
  </r>
  <r>
    <s v="BASE"/>
    <s v="BaseLine"/>
    <m/>
    <m/>
    <m/>
    <m/>
    <x v="33"/>
    <x v="2"/>
    <s v="Brazil"/>
    <x v="34"/>
    <n v="-237.485403642612"/>
  </r>
  <r>
    <s v="BASE"/>
    <s v="BaseLine"/>
    <m/>
    <m/>
    <m/>
    <m/>
    <x v="33"/>
    <x v="3"/>
    <s v="Brazil"/>
    <x v="34"/>
    <n v="-148.33053486802299"/>
  </r>
  <r>
    <s v="BASE"/>
    <s v="BaseLine"/>
    <m/>
    <m/>
    <m/>
    <m/>
    <x v="34"/>
    <x v="0"/>
    <s v="Brazil"/>
    <x v="34"/>
    <n v="0"/>
  </r>
  <r>
    <s v="BASE"/>
    <s v="BaseLine"/>
    <m/>
    <m/>
    <m/>
    <m/>
    <x v="34"/>
    <x v="1"/>
    <s v="Brazil"/>
    <x v="34"/>
    <n v="0"/>
  </r>
  <r>
    <s v="BASE"/>
    <s v="BaseLine"/>
    <m/>
    <m/>
    <m/>
    <m/>
    <x v="34"/>
    <x v="2"/>
    <s v="Brazil"/>
    <x v="34"/>
    <n v="0"/>
  </r>
  <r>
    <s v="BASE"/>
    <s v="BaseLine"/>
    <m/>
    <m/>
    <m/>
    <m/>
    <x v="34"/>
    <x v="3"/>
    <s v="Brazil"/>
    <x v="34"/>
    <n v="0"/>
  </r>
  <r>
    <s v="BASE"/>
    <s v="BaseLine"/>
    <s v="NY"/>
    <m/>
    <m/>
    <m/>
    <x v="35"/>
    <x v="0"/>
    <s v="Brazil"/>
    <x v="34"/>
    <n v="0"/>
  </r>
  <r>
    <s v="BASE"/>
    <s v="BaseLine"/>
    <s v="NY"/>
    <m/>
    <m/>
    <m/>
    <x v="35"/>
    <x v="1"/>
    <s v="Brazil"/>
    <x v="34"/>
    <n v="0"/>
  </r>
  <r>
    <s v="BASE"/>
    <s v="BaseLine"/>
    <s v="NY"/>
    <m/>
    <m/>
    <m/>
    <x v="35"/>
    <x v="2"/>
    <s v="Brazil"/>
    <x v="34"/>
    <n v="0"/>
  </r>
  <r>
    <s v="BASE"/>
    <s v="BaseLine"/>
    <s v="NY"/>
    <m/>
    <m/>
    <m/>
    <x v="35"/>
    <x v="3"/>
    <s v="Brazil"/>
    <x v="34"/>
    <n v="0"/>
  </r>
  <r>
    <s v="BASE"/>
    <s v="BaseLine"/>
    <s v="PL_Dummy"/>
    <m/>
    <m/>
    <m/>
    <x v="36"/>
    <x v="0"/>
    <s v="Brazil"/>
    <x v="34"/>
    <n v="0"/>
  </r>
  <r>
    <s v="BASE"/>
    <s v="BaseLine"/>
    <s v="PL_Dummy"/>
    <m/>
    <m/>
    <m/>
    <x v="36"/>
    <x v="1"/>
    <s v="Brazil"/>
    <x v="34"/>
    <n v="0"/>
  </r>
  <r>
    <s v="BASE"/>
    <s v="BaseLine"/>
    <s v="PL_Dummy"/>
    <m/>
    <m/>
    <m/>
    <x v="36"/>
    <x v="2"/>
    <s v="Brazil"/>
    <x v="34"/>
    <n v="0"/>
  </r>
  <r>
    <s v="BASE"/>
    <s v="BaseLine"/>
    <s v="PL_Dummy"/>
    <m/>
    <m/>
    <m/>
    <x v="36"/>
    <x v="3"/>
    <s v="Brazil"/>
    <x v="34"/>
    <n v="0"/>
  </r>
  <r>
    <s v="BASE"/>
    <s v="BaseLine"/>
    <s v="PL_Dummy"/>
    <m/>
    <m/>
    <m/>
    <x v="37"/>
    <x v="0"/>
    <s v="Brazil"/>
    <x v="34"/>
    <n v="0"/>
  </r>
  <r>
    <s v="BASE"/>
    <s v="BaseLine"/>
    <s v="PL_Dummy"/>
    <m/>
    <m/>
    <m/>
    <x v="37"/>
    <x v="1"/>
    <s v="Brazil"/>
    <x v="34"/>
    <n v="0"/>
  </r>
  <r>
    <s v="BASE"/>
    <s v="BaseLine"/>
    <s v="PL_Dummy"/>
    <m/>
    <m/>
    <m/>
    <x v="37"/>
    <x v="2"/>
    <s v="Brazil"/>
    <x v="34"/>
    <n v="0"/>
  </r>
  <r>
    <s v="BASE"/>
    <s v="BaseLine"/>
    <s v="PL_Dummy"/>
    <m/>
    <m/>
    <m/>
    <x v="37"/>
    <x v="3"/>
    <s v="Brazil"/>
    <x v="34"/>
    <n v="0"/>
  </r>
  <r>
    <s v="BASE"/>
    <s v="BaseLine"/>
    <m/>
    <m/>
    <m/>
    <m/>
    <x v="38"/>
    <x v="0"/>
    <s v="Brazil"/>
    <x v="34"/>
    <n v="0"/>
  </r>
  <r>
    <s v="BASE"/>
    <s v="BaseLine"/>
    <m/>
    <m/>
    <m/>
    <m/>
    <x v="38"/>
    <x v="1"/>
    <s v="Brazil"/>
    <x v="34"/>
    <n v="0"/>
  </r>
  <r>
    <s v="BASE"/>
    <s v="BaseLine"/>
    <m/>
    <m/>
    <m/>
    <m/>
    <x v="38"/>
    <x v="2"/>
    <s v="Brazil"/>
    <x v="34"/>
    <n v="0"/>
  </r>
  <r>
    <s v="BASE"/>
    <s v="BaseLine"/>
    <m/>
    <m/>
    <m/>
    <m/>
    <x v="38"/>
    <x v="3"/>
    <s v="Brazil"/>
    <x v="34"/>
    <n v="0"/>
  </r>
  <r>
    <s v="BASE"/>
    <s v="BaseLine"/>
    <m/>
    <m/>
    <m/>
    <m/>
    <x v="39"/>
    <x v="0"/>
    <s v="Brazil"/>
    <x v="34"/>
    <n v="0"/>
  </r>
  <r>
    <s v="BASE"/>
    <s v="BaseLine"/>
    <m/>
    <m/>
    <m/>
    <m/>
    <x v="39"/>
    <x v="1"/>
    <s v="Brazil"/>
    <x v="34"/>
    <n v="0"/>
  </r>
  <r>
    <s v="BASE"/>
    <s v="BaseLine"/>
    <m/>
    <m/>
    <m/>
    <m/>
    <x v="39"/>
    <x v="2"/>
    <s v="Brazil"/>
    <x v="34"/>
    <n v="0"/>
  </r>
  <r>
    <s v="BASE"/>
    <s v="BaseLine"/>
    <m/>
    <m/>
    <m/>
    <m/>
    <x v="39"/>
    <x v="3"/>
    <s v="Brazil"/>
    <x v="34"/>
    <n v="0"/>
  </r>
  <r>
    <s v="BASE"/>
    <s v="BaseLine"/>
    <s v="PL_Dummy"/>
    <m/>
    <m/>
    <m/>
    <x v="40"/>
    <x v="0"/>
    <s v="Brazil"/>
    <x v="34"/>
    <n v="0"/>
  </r>
  <r>
    <s v="BASE"/>
    <s v="BaseLine"/>
    <s v="PL_Dummy"/>
    <m/>
    <m/>
    <m/>
    <x v="40"/>
    <x v="1"/>
    <s v="Brazil"/>
    <x v="34"/>
    <n v="0"/>
  </r>
  <r>
    <s v="BASE"/>
    <s v="BaseLine"/>
    <s v="PL_Dummy"/>
    <m/>
    <m/>
    <m/>
    <x v="40"/>
    <x v="2"/>
    <s v="Brazil"/>
    <x v="34"/>
    <n v="0"/>
  </r>
  <r>
    <s v="BASE"/>
    <s v="BaseLine"/>
    <s v="PL_Dummy"/>
    <m/>
    <m/>
    <m/>
    <x v="40"/>
    <x v="3"/>
    <s v="Brazil"/>
    <x v="34"/>
    <n v="0"/>
  </r>
  <r>
    <s v="BASE"/>
    <s v="BaseLine"/>
    <m/>
    <m/>
    <m/>
    <m/>
    <x v="41"/>
    <x v="0"/>
    <s v="Brazil"/>
    <x v="34"/>
    <n v="0"/>
  </r>
  <r>
    <s v="BASE"/>
    <s v="BaseLine"/>
    <m/>
    <m/>
    <m/>
    <m/>
    <x v="41"/>
    <x v="1"/>
    <s v="Brazil"/>
    <x v="34"/>
    <n v="0"/>
  </r>
  <r>
    <s v="BASE"/>
    <s v="BaseLine"/>
    <m/>
    <m/>
    <m/>
    <m/>
    <x v="41"/>
    <x v="2"/>
    <s v="Brazil"/>
    <x v="34"/>
    <n v="3841.1171918535301"/>
  </r>
  <r>
    <s v="BASE"/>
    <s v="BaseLine"/>
    <m/>
    <m/>
    <m/>
    <m/>
    <x v="41"/>
    <x v="3"/>
    <s v="Brazil"/>
    <x v="34"/>
    <n v="0"/>
  </r>
  <r>
    <s v="BASE"/>
    <s v="BaseLine"/>
    <m/>
    <m/>
    <m/>
    <m/>
    <x v="42"/>
    <x v="0"/>
    <s v="Brazil"/>
    <x v="34"/>
    <n v="0"/>
  </r>
  <r>
    <s v="BASE"/>
    <s v="BaseLine"/>
    <m/>
    <m/>
    <m/>
    <m/>
    <x v="42"/>
    <x v="1"/>
    <s v="Brazil"/>
    <x v="34"/>
    <n v="0"/>
  </r>
  <r>
    <s v="BASE"/>
    <s v="BaseLine"/>
    <m/>
    <m/>
    <m/>
    <m/>
    <x v="42"/>
    <x v="2"/>
    <s v="Brazil"/>
    <x v="34"/>
    <n v="2363.0617669462899"/>
  </r>
  <r>
    <s v="BASE"/>
    <s v="BaseLine"/>
    <m/>
    <m/>
    <m/>
    <m/>
    <x v="42"/>
    <x v="3"/>
    <s v="Brazil"/>
    <x v="34"/>
    <n v="0"/>
  </r>
  <r>
    <s v="BASE"/>
    <s v="BaseLine"/>
    <m/>
    <m/>
    <m/>
    <m/>
    <x v="43"/>
    <x v="0"/>
    <s v="Brazil"/>
    <x v="34"/>
    <n v="0"/>
  </r>
  <r>
    <s v="BASE"/>
    <s v="BaseLine"/>
    <m/>
    <m/>
    <m/>
    <m/>
    <x v="43"/>
    <x v="1"/>
    <s v="Brazil"/>
    <x v="34"/>
    <n v="0"/>
  </r>
  <r>
    <s v="BASE"/>
    <s v="BaseLine"/>
    <m/>
    <m/>
    <m/>
    <m/>
    <x v="43"/>
    <x v="2"/>
    <s v="Brazil"/>
    <x v="34"/>
    <n v="0"/>
  </r>
  <r>
    <s v="BASE"/>
    <s v="BaseLine"/>
    <m/>
    <m/>
    <m/>
    <m/>
    <x v="43"/>
    <x v="3"/>
    <s v="Brazil"/>
    <x v="34"/>
    <n v="0"/>
  </r>
  <r>
    <s v="INCREMENTAL"/>
    <s v="Media"/>
    <m/>
    <m/>
    <m/>
    <m/>
    <x v="44"/>
    <x v="0"/>
    <s v="Brazil"/>
    <x v="34"/>
    <n v="0"/>
  </r>
  <r>
    <s v="INCREMENTAL"/>
    <s v="Media"/>
    <m/>
    <m/>
    <m/>
    <m/>
    <x v="44"/>
    <x v="1"/>
    <s v="Brazil"/>
    <x v="34"/>
    <n v="0"/>
  </r>
  <r>
    <s v="INCREMENTAL"/>
    <s v="Media"/>
    <m/>
    <m/>
    <m/>
    <m/>
    <x v="44"/>
    <x v="2"/>
    <s v="Brazil"/>
    <x v="34"/>
    <n v="0"/>
  </r>
  <r>
    <s v="INCREMENTAL"/>
    <s v="Media"/>
    <m/>
    <m/>
    <m/>
    <m/>
    <x v="44"/>
    <x v="3"/>
    <s v="Brazil"/>
    <x v="34"/>
    <n v="0"/>
  </r>
  <r>
    <s v="INCREMENTAL"/>
    <s v="Media"/>
    <m/>
    <m/>
    <m/>
    <m/>
    <x v="45"/>
    <x v="0"/>
    <s v="Brazil"/>
    <x v="34"/>
    <n v="0"/>
  </r>
  <r>
    <s v="INCREMENTAL"/>
    <s v="Media"/>
    <m/>
    <m/>
    <m/>
    <m/>
    <x v="45"/>
    <x v="1"/>
    <s v="Brazil"/>
    <x v="34"/>
    <n v="0"/>
  </r>
  <r>
    <s v="INCREMENTAL"/>
    <s v="Media"/>
    <m/>
    <m/>
    <m/>
    <m/>
    <x v="45"/>
    <x v="2"/>
    <s v="Brazil"/>
    <x v="34"/>
    <n v="0"/>
  </r>
  <r>
    <s v="INCREMENTAL"/>
    <s v="Media"/>
    <m/>
    <m/>
    <m/>
    <m/>
    <x v="45"/>
    <x v="3"/>
    <s v="Brazil"/>
    <x v="34"/>
    <n v="0"/>
  </r>
  <r>
    <s v="BASE"/>
    <s v="BaseLine"/>
    <m/>
    <m/>
    <m/>
    <m/>
    <x v="46"/>
    <x v="0"/>
    <s v="Brazil"/>
    <x v="34"/>
    <n v="0"/>
  </r>
  <r>
    <s v="BASE"/>
    <s v="BaseLine"/>
    <m/>
    <m/>
    <m/>
    <m/>
    <x v="46"/>
    <x v="1"/>
    <s v="Brazil"/>
    <x v="34"/>
    <n v="0"/>
  </r>
  <r>
    <s v="BASE"/>
    <s v="BaseLine"/>
    <m/>
    <m/>
    <m/>
    <m/>
    <x v="46"/>
    <x v="2"/>
    <s v="Brazil"/>
    <x v="34"/>
    <n v="0"/>
  </r>
  <r>
    <s v="BASE"/>
    <s v="BaseLine"/>
    <m/>
    <m/>
    <m/>
    <m/>
    <x v="46"/>
    <x v="3"/>
    <s v="Brazil"/>
    <x v="34"/>
    <n v="0"/>
  </r>
  <r>
    <s v="INCREMENTAL"/>
    <s v="Media"/>
    <m/>
    <m/>
    <m/>
    <m/>
    <x v="47"/>
    <x v="0"/>
    <s v="Brazil"/>
    <x v="34"/>
    <n v="0"/>
  </r>
  <r>
    <s v="INCREMENTAL"/>
    <s v="Media"/>
    <m/>
    <m/>
    <m/>
    <m/>
    <x v="47"/>
    <x v="1"/>
    <s v="Brazil"/>
    <x v="34"/>
    <n v="0"/>
  </r>
  <r>
    <s v="INCREMENTAL"/>
    <s v="Media"/>
    <m/>
    <m/>
    <m/>
    <m/>
    <x v="47"/>
    <x v="2"/>
    <s v="Brazil"/>
    <x v="34"/>
    <n v="0"/>
  </r>
  <r>
    <s v="INCREMENTAL"/>
    <s v="Media"/>
    <m/>
    <m/>
    <m/>
    <m/>
    <x v="47"/>
    <x v="3"/>
    <s v="Brazil"/>
    <x v="34"/>
    <n v="0"/>
  </r>
  <r>
    <s v="INCREMENTAL"/>
    <s v="Media"/>
    <m/>
    <m/>
    <m/>
    <m/>
    <x v="48"/>
    <x v="0"/>
    <s v="Brazil"/>
    <x v="34"/>
    <n v="0"/>
  </r>
  <r>
    <s v="INCREMENTAL"/>
    <s v="Media"/>
    <m/>
    <m/>
    <m/>
    <m/>
    <x v="48"/>
    <x v="1"/>
    <s v="Brazil"/>
    <x v="34"/>
    <n v="0"/>
  </r>
  <r>
    <s v="INCREMENTAL"/>
    <s v="Media"/>
    <m/>
    <m/>
    <m/>
    <m/>
    <x v="48"/>
    <x v="2"/>
    <s v="Brazil"/>
    <x v="34"/>
    <n v="0"/>
  </r>
  <r>
    <s v="INCREMENTAL"/>
    <s v="Media"/>
    <m/>
    <m/>
    <m/>
    <m/>
    <x v="48"/>
    <x v="3"/>
    <s v="Brazil"/>
    <x v="34"/>
    <n v="0"/>
  </r>
  <r>
    <s v="INCREMENTAL"/>
    <s v="Media"/>
    <m/>
    <m/>
    <m/>
    <m/>
    <x v="49"/>
    <x v="0"/>
    <s v="Brazil"/>
    <x v="34"/>
    <n v="0"/>
  </r>
  <r>
    <s v="INCREMENTAL"/>
    <s v="Media"/>
    <m/>
    <m/>
    <m/>
    <m/>
    <x v="49"/>
    <x v="1"/>
    <s v="Brazil"/>
    <x v="34"/>
    <n v="0"/>
  </r>
  <r>
    <s v="INCREMENTAL"/>
    <s v="Media"/>
    <m/>
    <m/>
    <m/>
    <m/>
    <x v="49"/>
    <x v="2"/>
    <s v="Brazil"/>
    <x v="34"/>
    <n v="0"/>
  </r>
  <r>
    <s v="INCREMENTAL"/>
    <s v="Media"/>
    <m/>
    <m/>
    <m/>
    <m/>
    <x v="49"/>
    <x v="3"/>
    <s v="Brazil"/>
    <x v="34"/>
    <n v="0"/>
  </r>
  <r>
    <s v="BASE"/>
    <s v="BaseLine"/>
    <m/>
    <m/>
    <m/>
    <m/>
    <x v="50"/>
    <x v="0"/>
    <s v="Brazil"/>
    <x v="34"/>
    <n v="0"/>
  </r>
  <r>
    <s v="BASE"/>
    <s v="BaseLine"/>
    <m/>
    <m/>
    <m/>
    <m/>
    <x v="50"/>
    <x v="1"/>
    <s v="Brazil"/>
    <x v="34"/>
    <n v="0"/>
  </r>
  <r>
    <s v="BASE"/>
    <s v="BaseLine"/>
    <m/>
    <m/>
    <m/>
    <m/>
    <x v="50"/>
    <x v="2"/>
    <s v="Brazil"/>
    <x v="34"/>
    <n v="0"/>
  </r>
  <r>
    <s v="BASE"/>
    <s v="BaseLine"/>
    <m/>
    <m/>
    <m/>
    <m/>
    <x v="50"/>
    <x v="3"/>
    <s v="Brazil"/>
    <x v="34"/>
    <n v="0"/>
  </r>
  <r>
    <s v="BASE"/>
    <s v="BaseLine"/>
    <m/>
    <m/>
    <m/>
    <m/>
    <x v="51"/>
    <x v="0"/>
    <s v="Brazil"/>
    <x v="34"/>
    <n v="0"/>
  </r>
  <r>
    <s v="BASE"/>
    <s v="BaseLine"/>
    <m/>
    <m/>
    <m/>
    <m/>
    <x v="51"/>
    <x v="1"/>
    <s v="Brazil"/>
    <x v="34"/>
    <n v="0"/>
  </r>
  <r>
    <s v="BASE"/>
    <s v="BaseLine"/>
    <m/>
    <m/>
    <m/>
    <m/>
    <x v="51"/>
    <x v="2"/>
    <s v="Brazil"/>
    <x v="34"/>
    <n v="0"/>
  </r>
  <r>
    <s v="BASE"/>
    <s v="BaseLine"/>
    <m/>
    <m/>
    <m/>
    <m/>
    <x v="51"/>
    <x v="3"/>
    <s v="Brazil"/>
    <x v="34"/>
    <n v="0"/>
  </r>
  <r>
    <s v="INCREMENTAL"/>
    <s v="Media"/>
    <m/>
    <m/>
    <m/>
    <m/>
    <x v="52"/>
    <x v="0"/>
    <s v="Brazil"/>
    <x v="34"/>
    <n v="0"/>
  </r>
  <r>
    <s v="INCREMENTAL"/>
    <s v="Media"/>
    <m/>
    <m/>
    <m/>
    <m/>
    <x v="52"/>
    <x v="1"/>
    <s v="Brazil"/>
    <x v="34"/>
    <n v="0"/>
  </r>
  <r>
    <s v="INCREMENTAL"/>
    <s v="Media"/>
    <m/>
    <m/>
    <m/>
    <m/>
    <x v="52"/>
    <x v="2"/>
    <s v="Brazil"/>
    <x v="34"/>
    <n v="0"/>
  </r>
  <r>
    <s v="INCREMENTAL"/>
    <s v="Media"/>
    <m/>
    <m/>
    <m/>
    <m/>
    <x v="52"/>
    <x v="3"/>
    <s v="Brazil"/>
    <x v="34"/>
    <n v="0"/>
  </r>
  <r>
    <s v="BASE"/>
    <s v="BaseLine"/>
    <m/>
    <m/>
    <m/>
    <m/>
    <x v="53"/>
    <x v="0"/>
    <s v="Brazil"/>
    <x v="34"/>
    <n v="-106.896217564167"/>
  </r>
  <r>
    <s v="BASE"/>
    <s v="BaseLine"/>
    <m/>
    <m/>
    <m/>
    <m/>
    <x v="53"/>
    <x v="1"/>
    <s v="Brazil"/>
    <x v="34"/>
    <n v="-78.280676091196398"/>
  </r>
  <r>
    <s v="BASE"/>
    <s v="BaseLine"/>
    <m/>
    <m/>
    <m/>
    <m/>
    <x v="53"/>
    <x v="2"/>
    <s v="Brazil"/>
    <x v="34"/>
    <n v="-146.06866894502201"/>
  </r>
  <r>
    <s v="BASE"/>
    <s v="BaseLine"/>
    <m/>
    <m/>
    <m/>
    <m/>
    <x v="53"/>
    <x v="3"/>
    <s v="Brazil"/>
    <x v="34"/>
    <n v="-77.324862227164999"/>
  </r>
  <r>
    <s v="BASE"/>
    <s v="BaseLine"/>
    <m/>
    <m/>
    <m/>
    <m/>
    <x v="54"/>
    <x v="0"/>
    <s v="Brazil"/>
    <x v="34"/>
    <n v="-519.49159087577095"/>
  </r>
  <r>
    <s v="BASE"/>
    <s v="BaseLine"/>
    <m/>
    <m/>
    <m/>
    <m/>
    <x v="54"/>
    <x v="1"/>
    <s v="Brazil"/>
    <x v="34"/>
    <n v="-2592.98696318766"/>
  </r>
  <r>
    <s v="BASE"/>
    <s v="BaseLine"/>
    <m/>
    <m/>
    <m/>
    <m/>
    <x v="54"/>
    <x v="2"/>
    <s v="Brazil"/>
    <x v="34"/>
    <n v="-2814.2435380745101"/>
  </r>
  <r>
    <s v="BASE"/>
    <s v="BaseLine"/>
    <m/>
    <m/>
    <m/>
    <m/>
    <x v="54"/>
    <x v="3"/>
    <s v="Brazil"/>
    <x v="34"/>
    <n v="-501.66823646013302"/>
  </r>
  <r>
    <s v="INCREMENTAL"/>
    <s v="Media"/>
    <m/>
    <m/>
    <m/>
    <m/>
    <x v="0"/>
    <x v="0"/>
    <s v="Brazil"/>
    <x v="35"/>
    <n v="0"/>
  </r>
  <r>
    <s v="INCREMENTAL"/>
    <s v="Media"/>
    <m/>
    <m/>
    <m/>
    <m/>
    <x v="0"/>
    <x v="1"/>
    <s v="Brazil"/>
    <x v="35"/>
    <n v="0"/>
  </r>
  <r>
    <s v="INCREMENTAL"/>
    <s v="Media"/>
    <m/>
    <m/>
    <m/>
    <m/>
    <x v="0"/>
    <x v="2"/>
    <s v="Brazil"/>
    <x v="35"/>
    <n v="0"/>
  </r>
  <r>
    <s v="INCREMENTAL"/>
    <s v="Media"/>
    <m/>
    <m/>
    <m/>
    <m/>
    <x v="0"/>
    <x v="3"/>
    <s v="Brazil"/>
    <x v="35"/>
    <n v="0"/>
  </r>
  <r>
    <s v="INCREMENTAL"/>
    <s v="Media"/>
    <m/>
    <m/>
    <m/>
    <m/>
    <x v="1"/>
    <x v="0"/>
    <s v="Brazil"/>
    <x v="35"/>
    <n v="0"/>
  </r>
  <r>
    <s v="INCREMENTAL"/>
    <s v="Media"/>
    <m/>
    <m/>
    <m/>
    <m/>
    <x v="1"/>
    <x v="1"/>
    <s v="Brazil"/>
    <x v="35"/>
    <n v="0"/>
  </r>
  <r>
    <s v="INCREMENTAL"/>
    <s v="Media"/>
    <m/>
    <m/>
    <m/>
    <m/>
    <x v="1"/>
    <x v="2"/>
    <s v="Brazil"/>
    <x v="35"/>
    <n v="0"/>
  </r>
  <r>
    <s v="INCREMENTAL"/>
    <s v="Media"/>
    <m/>
    <m/>
    <m/>
    <m/>
    <x v="1"/>
    <x v="3"/>
    <s v="Brazil"/>
    <x v="35"/>
    <n v="0"/>
  </r>
  <r>
    <s v="INCREMENTAL"/>
    <s v="Media"/>
    <m/>
    <m/>
    <m/>
    <m/>
    <x v="2"/>
    <x v="0"/>
    <s v="Brazil"/>
    <x v="35"/>
    <n v="0"/>
  </r>
  <r>
    <s v="INCREMENTAL"/>
    <s v="Media"/>
    <m/>
    <m/>
    <m/>
    <m/>
    <x v="2"/>
    <x v="1"/>
    <s v="Brazil"/>
    <x v="35"/>
    <n v="0"/>
  </r>
  <r>
    <s v="INCREMENTAL"/>
    <s v="Media"/>
    <m/>
    <m/>
    <m/>
    <m/>
    <x v="2"/>
    <x v="2"/>
    <s v="Brazil"/>
    <x v="35"/>
    <n v="0"/>
  </r>
  <r>
    <s v="INCREMENTAL"/>
    <s v="Media"/>
    <m/>
    <m/>
    <m/>
    <m/>
    <x v="2"/>
    <x v="3"/>
    <s v="Brazil"/>
    <x v="35"/>
    <n v="0"/>
  </r>
  <r>
    <s v="BASE"/>
    <s v="BaseLine"/>
    <m/>
    <m/>
    <m/>
    <m/>
    <x v="3"/>
    <x v="0"/>
    <s v="Brazil"/>
    <x v="35"/>
    <n v="0"/>
  </r>
  <r>
    <s v="BASE"/>
    <s v="BaseLine"/>
    <m/>
    <m/>
    <m/>
    <m/>
    <x v="3"/>
    <x v="1"/>
    <s v="Brazil"/>
    <x v="35"/>
    <n v="0"/>
  </r>
  <r>
    <s v="BASE"/>
    <s v="BaseLine"/>
    <m/>
    <m/>
    <m/>
    <m/>
    <x v="3"/>
    <x v="2"/>
    <s v="Brazil"/>
    <x v="35"/>
    <n v="0"/>
  </r>
  <r>
    <s v="BASE"/>
    <s v="BaseLine"/>
    <m/>
    <m/>
    <m/>
    <m/>
    <x v="3"/>
    <x v="3"/>
    <s v="Brazil"/>
    <x v="35"/>
    <n v="0"/>
  </r>
  <r>
    <s v="BASE"/>
    <s v="BaseLine"/>
    <m/>
    <m/>
    <m/>
    <m/>
    <x v="4"/>
    <x v="0"/>
    <s v="Brazil"/>
    <x v="35"/>
    <n v="0"/>
  </r>
  <r>
    <s v="BASE"/>
    <s v="BaseLine"/>
    <m/>
    <m/>
    <m/>
    <m/>
    <x v="4"/>
    <x v="1"/>
    <s v="Brazil"/>
    <x v="35"/>
    <n v="0"/>
  </r>
  <r>
    <s v="BASE"/>
    <s v="BaseLine"/>
    <m/>
    <m/>
    <m/>
    <m/>
    <x v="4"/>
    <x v="2"/>
    <s v="Brazil"/>
    <x v="35"/>
    <n v="0"/>
  </r>
  <r>
    <s v="BASE"/>
    <s v="BaseLine"/>
    <m/>
    <m/>
    <m/>
    <m/>
    <x v="4"/>
    <x v="3"/>
    <s v="Brazil"/>
    <x v="35"/>
    <n v="0"/>
  </r>
  <r>
    <s v="BASE"/>
    <s v="BaseLine"/>
    <m/>
    <m/>
    <m/>
    <m/>
    <x v="5"/>
    <x v="0"/>
    <s v="Brazil"/>
    <x v="35"/>
    <n v="0"/>
  </r>
  <r>
    <s v="BASE"/>
    <s v="BaseLine"/>
    <m/>
    <m/>
    <m/>
    <m/>
    <x v="5"/>
    <x v="1"/>
    <s v="Brazil"/>
    <x v="35"/>
    <n v="0"/>
  </r>
  <r>
    <s v="BASE"/>
    <s v="BaseLine"/>
    <m/>
    <m/>
    <m/>
    <m/>
    <x v="5"/>
    <x v="2"/>
    <s v="Brazil"/>
    <x v="35"/>
    <n v="0"/>
  </r>
  <r>
    <s v="BASE"/>
    <s v="BaseLine"/>
    <m/>
    <m/>
    <m/>
    <m/>
    <x v="5"/>
    <x v="3"/>
    <s v="Brazil"/>
    <x v="35"/>
    <n v="0"/>
  </r>
  <r>
    <s v="BASE"/>
    <s v="BaseLine"/>
    <m/>
    <m/>
    <m/>
    <m/>
    <x v="6"/>
    <x v="0"/>
    <s v="Brazil"/>
    <x v="35"/>
    <n v="0"/>
  </r>
  <r>
    <s v="BASE"/>
    <s v="BaseLine"/>
    <m/>
    <m/>
    <m/>
    <m/>
    <x v="6"/>
    <x v="1"/>
    <s v="Brazil"/>
    <x v="35"/>
    <n v="0"/>
  </r>
  <r>
    <s v="BASE"/>
    <s v="BaseLine"/>
    <m/>
    <m/>
    <m/>
    <m/>
    <x v="6"/>
    <x v="2"/>
    <s v="Brazil"/>
    <x v="35"/>
    <n v="0"/>
  </r>
  <r>
    <s v="BASE"/>
    <s v="BaseLine"/>
    <m/>
    <m/>
    <m/>
    <m/>
    <x v="6"/>
    <x v="3"/>
    <s v="Brazil"/>
    <x v="35"/>
    <n v="0"/>
  </r>
  <r>
    <s v="BASE"/>
    <s v="BaseLine"/>
    <m/>
    <m/>
    <m/>
    <m/>
    <x v="7"/>
    <x v="0"/>
    <s v="Brazil"/>
    <x v="35"/>
    <n v="0"/>
  </r>
  <r>
    <s v="BASE"/>
    <s v="BaseLine"/>
    <m/>
    <m/>
    <m/>
    <m/>
    <x v="7"/>
    <x v="1"/>
    <s v="Brazil"/>
    <x v="35"/>
    <n v="0"/>
  </r>
  <r>
    <s v="BASE"/>
    <s v="BaseLine"/>
    <m/>
    <m/>
    <m/>
    <m/>
    <x v="7"/>
    <x v="2"/>
    <s v="Brazil"/>
    <x v="35"/>
    <n v="0"/>
  </r>
  <r>
    <s v="BASE"/>
    <s v="BaseLine"/>
    <m/>
    <m/>
    <m/>
    <m/>
    <x v="7"/>
    <x v="3"/>
    <s v="Brazil"/>
    <x v="35"/>
    <n v="0"/>
  </r>
  <r>
    <s v="BASE"/>
    <s v="BaseLine"/>
    <m/>
    <m/>
    <m/>
    <m/>
    <x v="8"/>
    <x v="0"/>
    <s v="Brazil"/>
    <x v="35"/>
    <n v="818.12128994262901"/>
  </r>
  <r>
    <s v="BASE"/>
    <s v="BaseLine"/>
    <m/>
    <m/>
    <m/>
    <m/>
    <x v="8"/>
    <x v="1"/>
    <s v="Brazil"/>
    <x v="35"/>
    <n v="0"/>
  </r>
  <r>
    <s v="BASE"/>
    <s v="BaseLine"/>
    <m/>
    <m/>
    <m/>
    <m/>
    <x v="8"/>
    <x v="2"/>
    <s v="Brazil"/>
    <x v="35"/>
    <n v="0"/>
  </r>
  <r>
    <s v="BASE"/>
    <s v="BaseLine"/>
    <m/>
    <m/>
    <m/>
    <m/>
    <x v="8"/>
    <x v="3"/>
    <s v="Brazil"/>
    <x v="35"/>
    <n v="0"/>
  </r>
  <r>
    <s v="INCREMENTAL"/>
    <s v="Media"/>
    <m/>
    <m/>
    <m/>
    <m/>
    <x v="9"/>
    <x v="0"/>
    <s v="Brazil"/>
    <x v="35"/>
    <n v="0"/>
  </r>
  <r>
    <s v="INCREMENTAL"/>
    <s v="Media"/>
    <m/>
    <m/>
    <m/>
    <m/>
    <x v="9"/>
    <x v="1"/>
    <s v="Brazil"/>
    <x v="35"/>
    <n v="0"/>
  </r>
  <r>
    <s v="INCREMENTAL"/>
    <s v="Media"/>
    <m/>
    <m/>
    <m/>
    <m/>
    <x v="9"/>
    <x v="2"/>
    <s v="Brazil"/>
    <x v="35"/>
    <n v="0"/>
  </r>
  <r>
    <s v="INCREMENTAL"/>
    <s v="Media"/>
    <m/>
    <m/>
    <m/>
    <m/>
    <x v="9"/>
    <x v="3"/>
    <s v="Brazil"/>
    <x v="35"/>
    <n v="0"/>
  </r>
  <r>
    <s v="BASE"/>
    <s v="Price"/>
    <m/>
    <m/>
    <m/>
    <m/>
    <x v="10"/>
    <x v="0"/>
    <s v="Brazil"/>
    <x v="35"/>
    <n v="-1187.63708073099"/>
  </r>
  <r>
    <s v="BASE"/>
    <s v="Price"/>
    <m/>
    <m/>
    <m/>
    <m/>
    <x v="10"/>
    <x v="1"/>
    <s v="Brazil"/>
    <x v="35"/>
    <n v="0"/>
  </r>
  <r>
    <s v="BASE"/>
    <s v="Price"/>
    <m/>
    <m/>
    <m/>
    <m/>
    <x v="10"/>
    <x v="2"/>
    <s v="Brazil"/>
    <x v="35"/>
    <n v="0"/>
  </r>
  <r>
    <s v="BASE"/>
    <s v="Price"/>
    <m/>
    <m/>
    <m/>
    <m/>
    <x v="10"/>
    <x v="3"/>
    <s v="Brazil"/>
    <x v="35"/>
    <n v="0"/>
  </r>
  <r>
    <s v="BASE"/>
    <s v="Price"/>
    <m/>
    <m/>
    <m/>
    <m/>
    <x v="11"/>
    <x v="0"/>
    <s v="Brazil"/>
    <x v="35"/>
    <n v="0"/>
  </r>
  <r>
    <s v="BASE"/>
    <s v="Price"/>
    <m/>
    <m/>
    <m/>
    <m/>
    <x v="11"/>
    <x v="1"/>
    <s v="Brazil"/>
    <x v="35"/>
    <n v="0"/>
  </r>
  <r>
    <s v="BASE"/>
    <s v="Price"/>
    <m/>
    <m/>
    <m/>
    <m/>
    <x v="11"/>
    <x v="2"/>
    <s v="Brazil"/>
    <x v="35"/>
    <n v="0"/>
  </r>
  <r>
    <s v="BASE"/>
    <s v="Price"/>
    <m/>
    <m/>
    <m/>
    <m/>
    <x v="11"/>
    <x v="3"/>
    <s v="Brazil"/>
    <x v="35"/>
    <n v="0"/>
  </r>
  <r>
    <s v="BASE"/>
    <s v="BaseLine"/>
    <m/>
    <m/>
    <m/>
    <m/>
    <x v="12"/>
    <x v="0"/>
    <s v="Brazil"/>
    <x v="35"/>
    <n v="423.85373013261602"/>
  </r>
  <r>
    <s v="BASE"/>
    <s v="BaseLine"/>
    <m/>
    <m/>
    <m/>
    <m/>
    <x v="12"/>
    <x v="1"/>
    <s v="Brazil"/>
    <x v="35"/>
    <n v="764.10562865472104"/>
  </r>
  <r>
    <s v="BASE"/>
    <s v="BaseLine"/>
    <m/>
    <m/>
    <m/>
    <m/>
    <x v="12"/>
    <x v="2"/>
    <s v="Brazil"/>
    <x v="35"/>
    <n v="936.75462680128396"/>
  </r>
  <r>
    <s v="BASE"/>
    <s v="BaseLine"/>
    <m/>
    <m/>
    <m/>
    <m/>
    <x v="12"/>
    <x v="3"/>
    <s v="Brazil"/>
    <x v="35"/>
    <n v="24.810970271371001"/>
  </r>
  <r>
    <s v="INCREMENTAL"/>
    <s v="Media"/>
    <m/>
    <m/>
    <m/>
    <m/>
    <x v="13"/>
    <x v="0"/>
    <s v="Brazil"/>
    <x v="35"/>
    <n v="164.27266497747701"/>
  </r>
  <r>
    <s v="INCREMENTAL"/>
    <s v="Media"/>
    <m/>
    <m/>
    <m/>
    <m/>
    <x v="13"/>
    <x v="1"/>
    <s v="Brazil"/>
    <x v="35"/>
    <n v="203.500945569338"/>
  </r>
  <r>
    <s v="INCREMENTAL"/>
    <s v="Media"/>
    <m/>
    <m/>
    <m/>
    <m/>
    <x v="13"/>
    <x v="2"/>
    <s v="Brazil"/>
    <x v="35"/>
    <n v="180.87921983279099"/>
  </r>
  <r>
    <s v="INCREMENTAL"/>
    <s v="Media"/>
    <m/>
    <m/>
    <m/>
    <m/>
    <x v="13"/>
    <x v="3"/>
    <s v="Brazil"/>
    <x v="35"/>
    <n v="0"/>
  </r>
  <r>
    <s v="INCREMENTAL"/>
    <s v="Media"/>
    <m/>
    <m/>
    <m/>
    <m/>
    <x v="14"/>
    <x v="0"/>
    <s v="Brazil"/>
    <x v="35"/>
    <n v="0"/>
  </r>
  <r>
    <s v="INCREMENTAL"/>
    <s v="Media"/>
    <m/>
    <m/>
    <m/>
    <m/>
    <x v="14"/>
    <x v="1"/>
    <s v="Brazil"/>
    <x v="35"/>
    <n v="0"/>
  </r>
  <r>
    <s v="INCREMENTAL"/>
    <s v="Media"/>
    <m/>
    <m/>
    <m/>
    <m/>
    <x v="14"/>
    <x v="2"/>
    <s v="Brazil"/>
    <x v="35"/>
    <n v="0"/>
  </r>
  <r>
    <s v="INCREMENTAL"/>
    <s v="Media"/>
    <m/>
    <m/>
    <m/>
    <m/>
    <x v="14"/>
    <x v="3"/>
    <s v="Brazil"/>
    <x v="35"/>
    <n v="0"/>
  </r>
  <r>
    <s v="INCREMENTAL"/>
    <s v="Media"/>
    <m/>
    <m/>
    <m/>
    <m/>
    <x v="15"/>
    <x v="0"/>
    <s v="Brazil"/>
    <x v="35"/>
    <n v="9.8134930629956703"/>
  </r>
  <r>
    <s v="INCREMENTAL"/>
    <s v="Media"/>
    <m/>
    <m/>
    <m/>
    <m/>
    <x v="15"/>
    <x v="1"/>
    <s v="Brazil"/>
    <x v="35"/>
    <n v="9.0814423930606907"/>
  </r>
  <r>
    <s v="INCREMENTAL"/>
    <s v="Media"/>
    <m/>
    <m/>
    <m/>
    <m/>
    <x v="15"/>
    <x v="2"/>
    <s v="Brazil"/>
    <x v="35"/>
    <n v="6.19520715908918"/>
  </r>
  <r>
    <s v="INCREMENTAL"/>
    <s v="Media"/>
    <m/>
    <m/>
    <m/>
    <m/>
    <x v="15"/>
    <x v="3"/>
    <s v="Brazil"/>
    <x v="35"/>
    <n v="0"/>
  </r>
  <r>
    <s v="INCREMENTAL"/>
    <s v="Media"/>
    <m/>
    <m/>
    <m/>
    <m/>
    <x v="16"/>
    <x v="0"/>
    <s v="Brazil"/>
    <x v="35"/>
    <n v="0"/>
  </r>
  <r>
    <s v="INCREMENTAL"/>
    <s v="Media"/>
    <m/>
    <m/>
    <m/>
    <m/>
    <x v="16"/>
    <x v="1"/>
    <s v="Brazil"/>
    <x v="35"/>
    <n v="0"/>
  </r>
  <r>
    <s v="INCREMENTAL"/>
    <s v="Media"/>
    <m/>
    <m/>
    <m/>
    <m/>
    <x v="16"/>
    <x v="2"/>
    <s v="Brazil"/>
    <x v="35"/>
    <n v="0"/>
  </r>
  <r>
    <s v="INCREMENTAL"/>
    <s v="Media"/>
    <m/>
    <m/>
    <m/>
    <m/>
    <x v="16"/>
    <x v="3"/>
    <s v="Brazil"/>
    <x v="35"/>
    <n v="0"/>
  </r>
  <r>
    <s v="INCREMENTAL"/>
    <s v="Media"/>
    <m/>
    <m/>
    <m/>
    <m/>
    <x v="17"/>
    <x v="0"/>
    <s v="Brazil"/>
    <x v="35"/>
    <n v="444.22870333889699"/>
  </r>
  <r>
    <s v="INCREMENTAL"/>
    <s v="Media"/>
    <m/>
    <m/>
    <m/>
    <m/>
    <x v="17"/>
    <x v="1"/>
    <s v="Brazil"/>
    <x v="35"/>
    <n v="272.38347779785897"/>
  </r>
  <r>
    <s v="INCREMENTAL"/>
    <s v="Media"/>
    <m/>
    <m/>
    <m/>
    <m/>
    <x v="17"/>
    <x v="2"/>
    <s v="Brazil"/>
    <x v="35"/>
    <n v="273.37917832695399"/>
  </r>
  <r>
    <s v="INCREMENTAL"/>
    <s v="Media"/>
    <m/>
    <m/>
    <m/>
    <m/>
    <x v="17"/>
    <x v="3"/>
    <s v="Brazil"/>
    <x v="35"/>
    <n v="0"/>
  </r>
  <r>
    <s v="INCREMENTAL"/>
    <s v="Media"/>
    <m/>
    <m/>
    <m/>
    <m/>
    <x v="18"/>
    <x v="0"/>
    <s v="Brazil"/>
    <x v="35"/>
    <n v="0"/>
  </r>
  <r>
    <s v="INCREMENTAL"/>
    <s v="Media"/>
    <m/>
    <m/>
    <m/>
    <m/>
    <x v="18"/>
    <x v="1"/>
    <s v="Brazil"/>
    <x v="35"/>
    <n v="0"/>
  </r>
  <r>
    <s v="INCREMENTAL"/>
    <s v="Media"/>
    <m/>
    <m/>
    <m/>
    <m/>
    <x v="18"/>
    <x v="2"/>
    <s v="Brazil"/>
    <x v="35"/>
    <n v="0"/>
  </r>
  <r>
    <s v="INCREMENTAL"/>
    <s v="Media"/>
    <m/>
    <m/>
    <m/>
    <m/>
    <x v="18"/>
    <x v="3"/>
    <s v="Brazil"/>
    <x v="35"/>
    <n v="0"/>
  </r>
  <r>
    <s v="INCREMENTAL"/>
    <s v="Media"/>
    <m/>
    <m/>
    <m/>
    <m/>
    <x v="19"/>
    <x v="0"/>
    <s v="Brazil"/>
    <x v="35"/>
    <n v="61.368821658771601"/>
  </r>
  <r>
    <s v="INCREMENTAL"/>
    <s v="Media"/>
    <m/>
    <m/>
    <m/>
    <m/>
    <x v="19"/>
    <x v="1"/>
    <s v="Brazil"/>
    <x v="35"/>
    <n v="69.783954239815898"/>
  </r>
  <r>
    <s v="INCREMENTAL"/>
    <s v="Media"/>
    <m/>
    <m/>
    <m/>
    <m/>
    <x v="19"/>
    <x v="2"/>
    <s v="Brazil"/>
    <x v="35"/>
    <n v="65.805048534083198"/>
  </r>
  <r>
    <s v="INCREMENTAL"/>
    <s v="Media"/>
    <m/>
    <m/>
    <m/>
    <m/>
    <x v="19"/>
    <x v="3"/>
    <s v="Brazil"/>
    <x v="35"/>
    <n v="0"/>
  </r>
  <r>
    <s v="INCREMENTAL"/>
    <s v="Media"/>
    <m/>
    <m/>
    <m/>
    <m/>
    <x v="20"/>
    <x v="0"/>
    <s v="Brazil"/>
    <x v="35"/>
    <n v="0"/>
  </r>
  <r>
    <s v="INCREMENTAL"/>
    <s v="Media"/>
    <m/>
    <m/>
    <m/>
    <m/>
    <x v="20"/>
    <x v="1"/>
    <s v="Brazil"/>
    <x v="35"/>
    <n v="0"/>
  </r>
  <r>
    <s v="INCREMENTAL"/>
    <s v="Media"/>
    <m/>
    <m/>
    <m/>
    <m/>
    <x v="20"/>
    <x v="2"/>
    <s v="Brazil"/>
    <x v="35"/>
    <n v="0"/>
  </r>
  <r>
    <s v="INCREMENTAL"/>
    <s v="Media"/>
    <m/>
    <m/>
    <m/>
    <m/>
    <x v="20"/>
    <x v="3"/>
    <s v="Brazil"/>
    <x v="35"/>
    <n v="0"/>
  </r>
  <r>
    <s v="INCREMENTAL"/>
    <s v="Media"/>
    <m/>
    <m/>
    <m/>
    <m/>
    <x v="21"/>
    <x v="0"/>
    <s v="Brazil"/>
    <x v="35"/>
    <n v="106.829245281664"/>
  </r>
  <r>
    <s v="INCREMENTAL"/>
    <s v="Media"/>
    <m/>
    <m/>
    <m/>
    <m/>
    <x v="21"/>
    <x v="1"/>
    <s v="Brazil"/>
    <x v="35"/>
    <n v="104.335248344403"/>
  </r>
  <r>
    <s v="INCREMENTAL"/>
    <s v="Media"/>
    <m/>
    <m/>
    <m/>
    <m/>
    <x v="21"/>
    <x v="2"/>
    <s v="Brazil"/>
    <x v="35"/>
    <n v="98.9736467994843"/>
  </r>
  <r>
    <s v="INCREMENTAL"/>
    <s v="Media"/>
    <m/>
    <m/>
    <m/>
    <m/>
    <x v="21"/>
    <x v="3"/>
    <s v="Brazil"/>
    <x v="35"/>
    <n v="0"/>
  </r>
  <r>
    <s v="INCREMENTAL"/>
    <s v="Media"/>
    <m/>
    <m/>
    <m/>
    <m/>
    <x v="22"/>
    <x v="0"/>
    <s v="Brazil"/>
    <x v="35"/>
    <n v="0"/>
  </r>
  <r>
    <s v="INCREMENTAL"/>
    <s v="Media"/>
    <m/>
    <m/>
    <m/>
    <m/>
    <x v="22"/>
    <x v="1"/>
    <s v="Brazil"/>
    <x v="35"/>
    <n v="0"/>
  </r>
  <r>
    <s v="INCREMENTAL"/>
    <s v="Media"/>
    <m/>
    <m/>
    <m/>
    <m/>
    <x v="22"/>
    <x v="2"/>
    <s v="Brazil"/>
    <x v="35"/>
    <n v="0"/>
  </r>
  <r>
    <s v="INCREMENTAL"/>
    <s v="Media"/>
    <m/>
    <m/>
    <m/>
    <m/>
    <x v="22"/>
    <x v="3"/>
    <s v="Brazil"/>
    <x v="35"/>
    <n v="0"/>
  </r>
  <r>
    <s v="INCREMENTAL"/>
    <s v="Media"/>
    <m/>
    <m/>
    <m/>
    <m/>
    <x v="23"/>
    <x v="0"/>
    <s v="Brazil"/>
    <x v="35"/>
    <n v="0"/>
  </r>
  <r>
    <s v="INCREMENTAL"/>
    <s v="Media"/>
    <m/>
    <m/>
    <m/>
    <m/>
    <x v="23"/>
    <x v="1"/>
    <s v="Brazil"/>
    <x v="35"/>
    <n v="0"/>
  </r>
  <r>
    <s v="INCREMENTAL"/>
    <s v="Media"/>
    <m/>
    <m/>
    <m/>
    <m/>
    <x v="23"/>
    <x v="2"/>
    <s v="Brazil"/>
    <x v="35"/>
    <n v="0"/>
  </r>
  <r>
    <s v="INCREMENTAL"/>
    <s v="Media"/>
    <m/>
    <m/>
    <m/>
    <m/>
    <x v="23"/>
    <x v="3"/>
    <s v="Brazil"/>
    <x v="35"/>
    <n v="0"/>
  </r>
  <r>
    <s v="INCREMENTAL"/>
    <s v="Media"/>
    <m/>
    <m/>
    <m/>
    <m/>
    <x v="24"/>
    <x v="0"/>
    <s v="Brazil"/>
    <x v="35"/>
    <n v="0"/>
  </r>
  <r>
    <s v="INCREMENTAL"/>
    <s v="Media"/>
    <m/>
    <m/>
    <m/>
    <m/>
    <x v="24"/>
    <x v="1"/>
    <s v="Brazil"/>
    <x v="35"/>
    <n v="0"/>
  </r>
  <r>
    <s v="INCREMENTAL"/>
    <s v="Media"/>
    <m/>
    <m/>
    <m/>
    <m/>
    <x v="24"/>
    <x v="2"/>
    <s v="Brazil"/>
    <x v="35"/>
    <n v="0"/>
  </r>
  <r>
    <s v="INCREMENTAL"/>
    <s v="Media"/>
    <m/>
    <m/>
    <m/>
    <m/>
    <x v="24"/>
    <x v="3"/>
    <s v="Brazil"/>
    <x v="35"/>
    <n v="0"/>
  </r>
  <r>
    <s v="BASE"/>
    <s v="BaseLine"/>
    <m/>
    <m/>
    <m/>
    <m/>
    <x v="25"/>
    <x v="0"/>
    <s v="Brazil"/>
    <x v="35"/>
    <n v="0"/>
  </r>
  <r>
    <s v="BASE"/>
    <s v="BaseLine"/>
    <m/>
    <m/>
    <m/>
    <m/>
    <x v="25"/>
    <x v="1"/>
    <s v="Brazil"/>
    <x v="35"/>
    <n v="261.0170715511"/>
  </r>
  <r>
    <s v="BASE"/>
    <s v="BaseLine"/>
    <m/>
    <m/>
    <m/>
    <m/>
    <x v="25"/>
    <x v="2"/>
    <s v="Brazil"/>
    <x v="35"/>
    <n v="0"/>
  </r>
  <r>
    <s v="BASE"/>
    <s v="BaseLine"/>
    <m/>
    <m/>
    <m/>
    <m/>
    <x v="25"/>
    <x v="3"/>
    <s v="Brazil"/>
    <x v="35"/>
    <n v="0"/>
  </r>
  <r>
    <s v="BASE"/>
    <s v="BaseLine"/>
    <m/>
    <m/>
    <m/>
    <m/>
    <x v="26"/>
    <x v="0"/>
    <s v="Brazil"/>
    <x v="35"/>
    <n v="0"/>
  </r>
  <r>
    <s v="BASE"/>
    <s v="BaseLine"/>
    <m/>
    <m/>
    <m/>
    <m/>
    <x v="26"/>
    <x v="1"/>
    <s v="Brazil"/>
    <x v="35"/>
    <n v="0"/>
  </r>
  <r>
    <s v="BASE"/>
    <s v="BaseLine"/>
    <m/>
    <m/>
    <m/>
    <m/>
    <x v="26"/>
    <x v="2"/>
    <s v="Brazil"/>
    <x v="35"/>
    <n v="0"/>
  </r>
  <r>
    <s v="BASE"/>
    <s v="BaseLine"/>
    <m/>
    <m/>
    <m/>
    <m/>
    <x v="26"/>
    <x v="3"/>
    <s v="Brazil"/>
    <x v="35"/>
    <n v="0"/>
  </r>
  <r>
    <s v="INCREMENTAL"/>
    <s v="Media"/>
    <m/>
    <m/>
    <m/>
    <m/>
    <x v="27"/>
    <x v="0"/>
    <s v="Brazil"/>
    <x v="35"/>
    <n v="0"/>
  </r>
  <r>
    <s v="INCREMENTAL"/>
    <s v="Media"/>
    <m/>
    <m/>
    <m/>
    <m/>
    <x v="27"/>
    <x v="1"/>
    <s v="Brazil"/>
    <x v="35"/>
    <n v="0"/>
  </r>
  <r>
    <s v="INCREMENTAL"/>
    <s v="Media"/>
    <m/>
    <m/>
    <m/>
    <m/>
    <x v="27"/>
    <x v="2"/>
    <s v="Brazil"/>
    <x v="35"/>
    <n v="0"/>
  </r>
  <r>
    <s v="INCREMENTAL"/>
    <s v="Media"/>
    <m/>
    <m/>
    <m/>
    <m/>
    <x v="27"/>
    <x v="3"/>
    <s v="Brazil"/>
    <x v="35"/>
    <n v="0"/>
  </r>
  <r>
    <s v="INCREMENTAL"/>
    <s v="Media"/>
    <m/>
    <m/>
    <m/>
    <m/>
    <x v="28"/>
    <x v="0"/>
    <s v="Brazil"/>
    <x v="35"/>
    <n v="0"/>
  </r>
  <r>
    <s v="INCREMENTAL"/>
    <s v="Media"/>
    <m/>
    <m/>
    <m/>
    <m/>
    <x v="28"/>
    <x v="1"/>
    <s v="Brazil"/>
    <x v="35"/>
    <n v="0"/>
  </r>
  <r>
    <s v="INCREMENTAL"/>
    <s v="Media"/>
    <m/>
    <m/>
    <m/>
    <m/>
    <x v="28"/>
    <x v="2"/>
    <s v="Brazil"/>
    <x v="35"/>
    <n v="0"/>
  </r>
  <r>
    <s v="INCREMENTAL"/>
    <s v="Media"/>
    <m/>
    <m/>
    <m/>
    <m/>
    <x v="28"/>
    <x v="3"/>
    <s v="Brazil"/>
    <x v="35"/>
    <n v="0"/>
  </r>
  <r>
    <s v="BASE"/>
    <s v="BaseLine"/>
    <m/>
    <m/>
    <m/>
    <m/>
    <x v="29"/>
    <x v="0"/>
    <s v="Brazil"/>
    <x v="35"/>
    <n v="0"/>
  </r>
  <r>
    <s v="BASE"/>
    <s v="BaseLine"/>
    <m/>
    <m/>
    <m/>
    <m/>
    <x v="29"/>
    <x v="1"/>
    <s v="Brazil"/>
    <x v="35"/>
    <n v="445.72009914000898"/>
  </r>
  <r>
    <s v="BASE"/>
    <s v="BaseLine"/>
    <m/>
    <m/>
    <m/>
    <m/>
    <x v="29"/>
    <x v="2"/>
    <s v="Brazil"/>
    <x v="35"/>
    <n v="0"/>
  </r>
  <r>
    <s v="BASE"/>
    <s v="BaseLine"/>
    <m/>
    <m/>
    <m/>
    <m/>
    <x v="29"/>
    <x v="3"/>
    <s v="Brazil"/>
    <x v="35"/>
    <n v="0"/>
  </r>
  <r>
    <s v="BASE"/>
    <s v="BaseLine"/>
    <m/>
    <m/>
    <m/>
    <m/>
    <x v="30"/>
    <x v="0"/>
    <s v="Brazil"/>
    <x v="35"/>
    <n v="0"/>
  </r>
  <r>
    <s v="BASE"/>
    <s v="BaseLine"/>
    <m/>
    <m/>
    <m/>
    <m/>
    <x v="30"/>
    <x v="1"/>
    <s v="Brazil"/>
    <x v="35"/>
    <n v="873.68105295733301"/>
  </r>
  <r>
    <s v="BASE"/>
    <s v="BaseLine"/>
    <m/>
    <m/>
    <m/>
    <m/>
    <x v="30"/>
    <x v="2"/>
    <s v="Brazil"/>
    <x v="35"/>
    <n v="0"/>
  </r>
  <r>
    <s v="BASE"/>
    <s v="BaseLine"/>
    <m/>
    <m/>
    <m/>
    <m/>
    <x v="30"/>
    <x v="3"/>
    <s v="Brazil"/>
    <x v="35"/>
    <n v="0"/>
  </r>
  <r>
    <s v="INCREMENTAL"/>
    <s v="Media"/>
    <m/>
    <m/>
    <m/>
    <m/>
    <x v="31"/>
    <x v="0"/>
    <s v="Brazil"/>
    <x v="35"/>
    <n v="0"/>
  </r>
  <r>
    <s v="INCREMENTAL"/>
    <s v="Media"/>
    <m/>
    <m/>
    <m/>
    <m/>
    <x v="31"/>
    <x v="1"/>
    <s v="Brazil"/>
    <x v="35"/>
    <n v="0"/>
  </r>
  <r>
    <s v="INCREMENTAL"/>
    <s v="Media"/>
    <m/>
    <m/>
    <m/>
    <m/>
    <x v="31"/>
    <x v="2"/>
    <s v="Brazil"/>
    <x v="35"/>
    <n v="0"/>
  </r>
  <r>
    <s v="INCREMENTAL"/>
    <s v="Media"/>
    <m/>
    <m/>
    <m/>
    <m/>
    <x v="31"/>
    <x v="3"/>
    <s v="Brazil"/>
    <x v="35"/>
    <n v="0"/>
  </r>
  <r>
    <m/>
    <m/>
    <m/>
    <m/>
    <m/>
    <m/>
    <x v="32"/>
    <x v="0"/>
    <s v="Brazil"/>
    <x v="35"/>
    <n v="1288.8368238743701"/>
  </r>
  <r>
    <m/>
    <m/>
    <m/>
    <m/>
    <m/>
    <m/>
    <x v="32"/>
    <x v="1"/>
    <s v="Brazil"/>
    <x v="35"/>
    <n v="943.82215052234096"/>
  </r>
  <r>
    <m/>
    <m/>
    <m/>
    <m/>
    <m/>
    <m/>
    <x v="32"/>
    <x v="2"/>
    <s v="Brazil"/>
    <x v="35"/>
    <n v="1761.1350863528301"/>
  </r>
  <r>
    <m/>
    <m/>
    <m/>
    <m/>
    <m/>
    <m/>
    <x v="32"/>
    <x v="3"/>
    <s v="Brazil"/>
    <x v="35"/>
    <n v="932.29799996955103"/>
  </r>
  <r>
    <s v="BASE"/>
    <s v="BaseLine"/>
    <m/>
    <m/>
    <m/>
    <m/>
    <x v="33"/>
    <x v="0"/>
    <s v="Brazil"/>
    <x v="35"/>
    <n v="-194.28353206330601"/>
  </r>
  <r>
    <s v="BASE"/>
    <s v="BaseLine"/>
    <m/>
    <m/>
    <m/>
    <m/>
    <x v="33"/>
    <x v="1"/>
    <s v="Brazil"/>
    <x v="35"/>
    <n v="-528.86470588732698"/>
  </r>
  <r>
    <s v="BASE"/>
    <s v="BaseLine"/>
    <m/>
    <m/>
    <m/>
    <m/>
    <x v="33"/>
    <x v="2"/>
    <s v="Brazil"/>
    <x v="35"/>
    <n v="-264.03132635487498"/>
  </r>
  <r>
    <s v="BASE"/>
    <s v="BaseLine"/>
    <m/>
    <m/>
    <m/>
    <m/>
    <x v="33"/>
    <x v="3"/>
    <s v="Brazil"/>
    <x v="35"/>
    <n v="-164.91079981938199"/>
  </r>
  <r>
    <s v="BASE"/>
    <s v="BaseLine"/>
    <m/>
    <m/>
    <m/>
    <m/>
    <x v="34"/>
    <x v="0"/>
    <s v="Brazil"/>
    <x v="35"/>
    <n v="0"/>
  </r>
  <r>
    <s v="BASE"/>
    <s v="BaseLine"/>
    <m/>
    <m/>
    <m/>
    <m/>
    <x v="34"/>
    <x v="1"/>
    <s v="Brazil"/>
    <x v="35"/>
    <n v="0"/>
  </r>
  <r>
    <s v="BASE"/>
    <s v="BaseLine"/>
    <m/>
    <m/>
    <m/>
    <m/>
    <x v="34"/>
    <x v="2"/>
    <s v="Brazil"/>
    <x v="35"/>
    <n v="0"/>
  </r>
  <r>
    <s v="BASE"/>
    <s v="BaseLine"/>
    <m/>
    <m/>
    <m/>
    <m/>
    <x v="34"/>
    <x v="3"/>
    <s v="Brazil"/>
    <x v="35"/>
    <n v="0"/>
  </r>
  <r>
    <s v="BASE"/>
    <s v="BaseLine"/>
    <s v="NY"/>
    <m/>
    <m/>
    <m/>
    <x v="35"/>
    <x v="0"/>
    <s v="Brazil"/>
    <x v="35"/>
    <n v="0"/>
  </r>
  <r>
    <s v="BASE"/>
    <s v="BaseLine"/>
    <s v="NY"/>
    <m/>
    <m/>
    <m/>
    <x v="35"/>
    <x v="1"/>
    <s v="Brazil"/>
    <x v="35"/>
    <n v="0"/>
  </r>
  <r>
    <s v="BASE"/>
    <s v="BaseLine"/>
    <s v="NY"/>
    <m/>
    <m/>
    <m/>
    <x v="35"/>
    <x v="2"/>
    <s v="Brazil"/>
    <x v="35"/>
    <n v="0"/>
  </r>
  <r>
    <s v="BASE"/>
    <s v="BaseLine"/>
    <s v="NY"/>
    <m/>
    <m/>
    <m/>
    <x v="35"/>
    <x v="3"/>
    <s v="Brazil"/>
    <x v="35"/>
    <n v="0"/>
  </r>
  <r>
    <s v="BASE"/>
    <s v="BaseLine"/>
    <s v="PL_Dummy"/>
    <m/>
    <m/>
    <m/>
    <x v="36"/>
    <x v="0"/>
    <s v="Brazil"/>
    <x v="35"/>
    <n v="0"/>
  </r>
  <r>
    <s v="BASE"/>
    <s v="BaseLine"/>
    <s v="PL_Dummy"/>
    <m/>
    <m/>
    <m/>
    <x v="36"/>
    <x v="1"/>
    <s v="Brazil"/>
    <x v="35"/>
    <n v="0"/>
  </r>
  <r>
    <s v="BASE"/>
    <s v="BaseLine"/>
    <s v="PL_Dummy"/>
    <m/>
    <m/>
    <m/>
    <x v="36"/>
    <x v="2"/>
    <s v="Brazil"/>
    <x v="35"/>
    <n v="0"/>
  </r>
  <r>
    <s v="BASE"/>
    <s v="BaseLine"/>
    <s v="PL_Dummy"/>
    <m/>
    <m/>
    <m/>
    <x v="36"/>
    <x v="3"/>
    <s v="Brazil"/>
    <x v="35"/>
    <n v="0"/>
  </r>
  <r>
    <s v="BASE"/>
    <s v="BaseLine"/>
    <s v="PL_Dummy"/>
    <m/>
    <m/>
    <m/>
    <x v="37"/>
    <x v="0"/>
    <s v="Brazil"/>
    <x v="35"/>
    <n v="0"/>
  </r>
  <r>
    <s v="BASE"/>
    <s v="BaseLine"/>
    <s v="PL_Dummy"/>
    <m/>
    <m/>
    <m/>
    <x v="37"/>
    <x v="1"/>
    <s v="Brazil"/>
    <x v="35"/>
    <n v="0"/>
  </r>
  <r>
    <s v="BASE"/>
    <s v="BaseLine"/>
    <s v="PL_Dummy"/>
    <m/>
    <m/>
    <m/>
    <x v="37"/>
    <x v="2"/>
    <s v="Brazil"/>
    <x v="35"/>
    <n v="0"/>
  </r>
  <r>
    <s v="BASE"/>
    <s v="BaseLine"/>
    <s v="PL_Dummy"/>
    <m/>
    <m/>
    <m/>
    <x v="37"/>
    <x v="3"/>
    <s v="Brazil"/>
    <x v="35"/>
    <n v="0"/>
  </r>
  <r>
    <s v="BASE"/>
    <s v="BaseLine"/>
    <m/>
    <m/>
    <m/>
    <m/>
    <x v="38"/>
    <x v="0"/>
    <s v="Brazil"/>
    <x v="35"/>
    <n v="0"/>
  </r>
  <r>
    <s v="BASE"/>
    <s v="BaseLine"/>
    <m/>
    <m/>
    <m/>
    <m/>
    <x v="38"/>
    <x v="1"/>
    <s v="Brazil"/>
    <x v="35"/>
    <n v="0"/>
  </r>
  <r>
    <s v="BASE"/>
    <s v="BaseLine"/>
    <m/>
    <m/>
    <m/>
    <m/>
    <x v="38"/>
    <x v="2"/>
    <s v="Brazil"/>
    <x v="35"/>
    <n v="0"/>
  </r>
  <r>
    <s v="BASE"/>
    <s v="BaseLine"/>
    <m/>
    <m/>
    <m/>
    <m/>
    <x v="38"/>
    <x v="3"/>
    <s v="Brazil"/>
    <x v="35"/>
    <n v="0"/>
  </r>
  <r>
    <s v="BASE"/>
    <s v="BaseLine"/>
    <m/>
    <m/>
    <m/>
    <m/>
    <x v="39"/>
    <x v="0"/>
    <s v="Brazil"/>
    <x v="35"/>
    <n v="0"/>
  </r>
  <r>
    <s v="BASE"/>
    <s v="BaseLine"/>
    <m/>
    <m/>
    <m/>
    <m/>
    <x v="39"/>
    <x v="1"/>
    <s v="Brazil"/>
    <x v="35"/>
    <n v="0"/>
  </r>
  <r>
    <s v="BASE"/>
    <s v="BaseLine"/>
    <m/>
    <m/>
    <m/>
    <m/>
    <x v="39"/>
    <x v="2"/>
    <s v="Brazil"/>
    <x v="35"/>
    <n v="0"/>
  </r>
  <r>
    <s v="BASE"/>
    <s v="BaseLine"/>
    <m/>
    <m/>
    <m/>
    <m/>
    <x v="39"/>
    <x v="3"/>
    <s v="Brazil"/>
    <x v="35"/>
    <n v="0"/>
  </r>
  <r>
    <s v="BASE"/>
    <s v="BaseLine"/>
    <s v="PL_Dummy"/>
    <m/>
    <m/>
    <m/>
    <x v="40"/>
    <x v="0"/>
    <s v="Brazil"/>
    <x v="35"/>
    <n v="0"/>
  </r>
  <r>
    <s v="BASE"/>
    <s v="BaseLine"/>
    <s v="PL_Dummy"/>
    <m/>
    <m/>
    <m/>
    <x v="40"/>
    <x v="1"/>
    <s v="Brazil"/>
    <x v="35"/>
    <n v="0"/>
  </r>
  <r>
    <s v="BASE"/>
    <s v="BaseLine"/>
    <s v="PL_Dummy"/>
    <m/>
    <m/>
    <m/>
    <x v="40"/>
    <x v="2"/>
    <s v="Brazil"/>
    <x v="35"/>
    <n v="0"/>
  </r>
  <r>
    <s v="BASE"/>
    <s v="BaseLine"/>
    <s v="PL_Dummy"/>
    <m/>
    <m/>
    <m/>
    <x v="40"/>
    <x v="3"/>
    <s v="Brazil"/>
    <x v="35"/>
    <n v="0"/>
  </r>
  <r>
    <s v="BASE"/>
    <s v="BaseLine"/>
    <m/>
    <m/>
    <m/>
    <m/>
    <x v="41"/>
    <x v="0"/>
    <s v="Brazil"/>
    <x v="35"/>
    <n v="0"/>
  </r>
  <r>
    <s v="BASE"/>
    <s v="BaseLine"/>
    <m/>
    <m/>
    <m/>
    <m/>
    <x v="41"/>
    <x v="1"/>
    <s v="Brazil"/>
    <x v="35"/>
    <n v="0"/>
  </r>
  <r>
    <s v="BASE"/>
    <s v="BaseLine"/>
    <m/>
    <m/>
    <m/>
    <m/>
    <x v="41"/>
    <x v="2"/>
    <s v="Brazil"/>
    <x v="35"/>
    <n v="3230.7657777990598"/>
  </r>
  <r>
    <s v="BASE"/>
    <s v="BaseLine"/>
    <m/>
    <m/>
    <m/>
    <m/>
    <x v="41"/>
    <x v="3"/>
    <s v="Brazil"/>
    <x v="35"/>
    <n v="0"/>
  </r>
  <r>
    <s v="BASE"/>
    <s v="BaseLine"/>
    <m/>
    <m/>
    <m/>
    <m/>
    <x v="42"/>
    <x v="0"/>
    <s v="Brazil"/>
    <x v="35"/>
    <n v="0"/>
  </r>
  <r>
    <s v="BASE"/>
    <s v="BaseLine"/>
    <m/>
    <m/>
    <m/>
    <m/>
    <x v="42"/>
    <x v="1"/>
    <s v="Brazil"/>
    <x v="35"/>
    <n v="0"/>
  </r>
  <r>
    <s v="BASE"/>
    <s v="BaseLine"/>
    <m/>
    <m/>
    <m/>
    <m/>
    <x v="42"/>
    <x v="2"/>
    <s v="Brazil"/>
    <x v="35"/>
    <n v="2389.2411719730799"/>
  </r>
  <r>
    <s v="BASE"/>
    <s v="BaseLine"/>
    <m/>
    <m/>
    <m/>
    <m/>
    <x v="42"/>
    <x v="3"/>
    <s v="Brazil"/>
    <x v="35"/>
    <n v="0"/>
  </r>
  <r>
    <s v="BASE"/>
    <s v="BaseLine"/>
    <m/>
    <m/>
    <m/>
    <m/>
    <x v="43"/>
    <x v="0"/>
    <s v="Brazil"/>
    <x v="35"/>
    <n v="0"/>
  </r>
  <r>
    <s v="BASE"/>
    <s v="BaseLine"/>
    <m/>
    <m/>
    <m/>
    <m/>
    <x v="43"/>
    <x v="1"/>
    <s v="Brazil"/>
    <x v="35"/>
    <n v="0"/>
  </r>
  <r>
    <s v="BASE"/>
    <s v="BaseLine"/>
    <m/>
    <m/>
    <m/>
    <m/>
    <x v="43"/>
    <x v="2"/>
    <s v="Brazil"/>
    <x v="35"/>
    <n v="0"/>
  </r>
  <r>
    <s v="BASE"/>
    <s v="BaseLine"/>
    <m/>
    <m/>
    <m/>
    <m/>
    <x v="43"/>
    <x v="3"/>
    <s v="Brazil"/>
    <x v="35"/>
    <n v="0"/>
  </r>
  <r>
    <s v="INCREMENTAL"/>
    <s v="Media"/>
    <m/>
    <m/>
    <m/>
    <m/>
    <x v="44"/>
    <x v="0"/>
    <s v="Brazil"/>
    <x v="35"/>
    <n v="0"/>
  </r>
  <r>
    <s v="INCREMENTAL"/>
    <s v="Media"/>
    <m/>
    <m/>
    <m/>
    <m/>
    <x v="44"/>
    <x v="1"/>
    <s v="Brazil"/>
    <x v="35"/>
    <n v="0"/>
  </r>
  <r>
    <s v="INCREMENTAL"/>
    <s v="Media"/>
    <m/>
    <m/>
    <m/>
    <m/>
    <x v="44"/>
    <x v="2"/>
    <s v="Brazil"/>
    <x v="35"/>
    <n v="0"/>
  </r>
  <r>
    <s v="INCREMENTAL"/>
    <s v="Media"/>
    <m/>
    <m/>
    <m/>
    <m/>
    <x v="44"/>
    <x v="3"/>
    <s v="Brazil"/>
    <x v="35"/>
    <n v="0"/>
  </r>
  <r>
    <s v="INCREMENTAL"/>
    <s v="Media"/>
    <m/>
    <m/>
    <m/>
    <m/>
    <x v="45"/>
    <x v="0"/>
    <s v="Brazil"/>
    <x v="35"/>
    <n v="0"/>
  </r>
  <r>
    <s v="INCREMENTAL"/>
    <s v="Media"/>
    <m/>
    <m/>
    <m/>
    <m/>
    <x v="45"/>
    <x v="1"/>
    <s v="Brazil"/>
    <x v="35"/>
    <n v="0"/>
  </r>
  <r>
    <s v="INCREMENTAL"/>
    <s v="Media"/>
    <m/>
    <m/>
    <m/>
    <m/>
    <x v="45"/>
    <x v="2"/>
    <s v="Brazil"/>
    <x v="35"/>
    <n v="0"/>
  </r>
  <r>
    <s v="INCREMENTAL"/>
    <s v="Media"/>
    <m/>
    <m/>
    <m/>
    <m/>
    <x v="45"/>
    <x v="3"/>
    <s v="Brazil"/>
    <x v="35"/>
    <n v="0"/>
  </r>
  <r>
    <s v="BASE"/>
    <s v="BaseLine"/>
    <m/>
    <m/>
    <m/>
    <m/>
    <x v="46"/>
    <x v="0"/>
    <s v="Brazil"/>
    <x v="35"/>
    <n v="0"/>
  </r>
  <r>
    <s v="BASE"/>
    <s v="BaseLine"/>
    <m/>
    <m/>
    <m/>
    <m/>
    <x v="46"/>
    <x v="1"/>
    <s v="Brazil"/>
    <x v="35"/>
    <n v="0"/>
  </r>
  <r>
    <s v="BASE"/>
    <s v="BaseLine"/>
    <m/>
    <m/>
    <m/>
    <m/>
    <x v="46"/>
    <x v="2"/>
    <s v="Brazil"/>
    <x v="35"/>
    <n v="0"/>
  </r>
  <r>
    <s v="BASE"/>
    <s v="BaseLine"/>
    <m/>
    <m/>
    <m/>
    <m/>
    <x v="46"/>
    <x v="3"/>
    <s v="Brazil"/>
    <x v="35"/>
    <n v="0"/>
  </r>
  <r>
    <s v="INCREMENTAL"/>
    <s v="Media"/>
    <m/>
    <m/>
    <m/>
    <m/>
    <x v="47"/>
    <x v="0"/>
    <s v="Brazil"/>
    <x v="35"/>
    <n v="0"/>
  </r>
  <r>
    <s v="INCREMENTAL"/>
    <s v="Media"/>
    <m/>
    <m/>
    <m/>
    <m/>
    <x v="47"/>
    <x v="1"/>
    <s v="Brazil"/>
    <x v="35"/>
    <n v="0"/>
  </r>
  <r>
    <s v="INCREMENTAL"/>
    <s v="Media"/>
    <m/>
    <m/>
    <m/>
    <m/>
    <x v="47"/>
    <x v="2"/>
    <s v="Brazil"/>
    <x v="35"/>
    <n v="0"/>
  </r>
  <r>
    <s v="INCREMENTAL"/>
    <s v="Media"/>
    <m/>
    <m/>
    <m/>
    <m/>
    <x v="47"/>
    <x v="3"/>
    <s v="Brazil"/>
    <x v="35"/>
    <n v="0"/>
  </r>
  <r>
    <s v="INCREMENTAL"/>
    <s v="Media"/>
    <m/>
    <m/>
    <m/>
    <m/>
    <x v="48"/>
    <x v="0"/>
    <s v="Brazil"/>
    <x v="35"/>
    <n v="0"/>
  </r>
  <r>
    <s v="INCREMENTAL"/>
    <s v="Media"/>
    <m/>
    <m/>
    <m/>
    <m/>
    <x v="48"/>
    <x v="1"/>
    <s v="Brazil"/>
    <x v="35"/>
    <n v="0"/>
  </r>
  <r>
    <s v="INCREMENTAL"/>
    <s v="Media"/>
    <m/>
    <m/>
    <m/>
    <m/>
    <x v="48"/>
    <x v="2"/>
    <s v="Brazil"/>
    <x v="35"/>
    <n v="0"/>
  </r>
  <r>
    <s v="INCREMENTAL"/>
    <s v="Media"/>
    <m/>
    <m/>
    <m/>
    <m/>
    <x v="48"/>
    <x v="3"/>
    <s v="Brazil"/>
    <x v="35"/>
    <n v="0"/>
  </r>
  <r>
    <s v="INCREMENTAL"/>
    <s v="Media"/>
    <m/>
    <m/>
    <m/>
    <m/>
    <x v="49"/>
    <x v="0"/>
    <s v="Brazil"/>
    <x v="35"/>
    <n v="0"/>
  </r>
  <r>
    <s v="INCREMENTAL"/>
    <s v="Media"/>
    <m/>
    <m/>
    <m/>
    <m/>
    <x v="49"/>
    <x v="1"/>
    <s v="Brazil"/>
    <x v="35"/>
    <n v="0"/>
  </r>
  <r>
    <s v="INCREMENTAL"/>
    <s v="Media"/>
    <m/>
    <m/>
    <m/>
    <m/>
    <x v="49"/>
    <x v="2"/>
    <s v="Brazil"/>
    <x v="35"/>
    <n v="0"/>
  </r>
  <r>
    <s v="INCREMENTAL"/>
    <s v="Media"/>
    <m/>
    <m/>
    <m/>
    <m/>
    <x v="49"/>
    <x v="3"/>
    <s v="Brazil"/>
    <x v="35"/>
    <n v="0"/>
  </r>
  <r>
    <s v="BASE"/>
    <s v="BaseLine"/>
    <m/>
    <m/>
    <m/>
    <m/>
    <x v="50"/>
    <x v="0"/>
    <s v="Brazil"/>
    <x v="35"/>
    <n v="0"/>
  </r>
  <r>
    <s v="BASE"/>
    <s v="BaseLine"/>
    <m/>
    <m/>
    <m/>
    <m/>
    <x v="50"/>
    <x v="1"/>
    <s v="Brazil"/>
    <x v="35"/>
    <n v="0"/>
  </r>
  <r>
    <s v="BASE"/>
    <s v="BaseLine"/>
    <m/>
    <m/>
    <m/>
    <m/>
    <x v="50"/>
    <x v="2"/>
    <s v="Brazil"/>
    <x v="35"/>
    <n v="0"/>
  </r>
  <r>
    <s v="BASE"/>
    <s v="BaseLine"/>
    <m/>
    <m/>
    <m/>
    <m/>
    <x v="50"/>
    <x v="3"/>
    <s v="Brazil"/>
    <x v="35"/>
    <n v="0"/>
  </r>
  <r>
    <s v="BASE"/>
    <s v="BaseLine"/>
    <m/>
    <m/>
    <m/>
    <m/>
    <x v="51"/>
    <x v="0"/>
    <s v="Brazil"/>
    <x v="35"/>
    <n v="0"/>
  </r>
  <r>
    <s v="BASE"/>
    <s v="BaseLine"/>
    <m/>
    <m/>
    <m/>
    <m/>
    <x v="51"/>
    <x v="1"/>
    <s v="Brazil"/>
    <x v="35"/>
    <n v="0"/>
  </r>
  <r>
    <s v="BASE"/>
    <s v="BaseLine"/>
    <m/>
    <m/>
    <m/>
    <m/>
    <x v="51"/>
    <x v="2"/>
    <s v="Brazil"/>
    <x v="35"/>
    <n v="0"/>
  </r>
  <r>
    <s v="BASE"/>
    <s v="BaseLine"/>
    <m/>
    <m/>
    <m/>
    <m/>
    <x v="51"/>
    <x v="3"/>
    <s v="Brazil"/>
    <x v="35"/>
    <n v="0"/>
  </r>
  <r>
    <s v="INCREMENTAL"/>
    <s v="Media"/>
    <m/>
    <m/>
    <m/>
    <m/>
    <x v="52"/>
    <x v="0"/>
    <s v="Brazil"/>
    <x v="35"/>
    <n v="0"/>
  </r>
  <r>
    <s v="INCREMENTAL"/>
    <s v="Media"/>
    <m/>
    <m/>
    <m/>
    <m/>
    <x v="52"/>
    <x v="1"/>
    <s v="Brazil"/>
    <x v="35"/>
    <n v="0"/>
  </r>
  <r>
    <s v="INCREMENTAL"/>
    <s v="Media"/>
    <m/>
    <m/>
    <m/>
    <m/>
    <x v="52"/>
    <x v="2"/>
    <s v="Brazil"/>
    <x v="35"/>
    <n v="0"/>
  </r>
  <r>
    <s v="INCREMENTAL"/>
    <s v="Media"/>
    <m/>
    <m/>
    <m/>
    <m/>
    <x v="52"/>
    <x v="3"/>
    <s v="Brazil"/>
    <x v="35"/>
    <n v="0"/>
  </r>
  <r>
    <s v="BASE"/>
    <s v="BaseLine"/>
    <m/>
    <m/>
    <m/>
    <m/>
    <x v="53"/>
    <x v="0"/>
    <s v="Brazil"/>
    <x v="35"/>
    <n v="-106.896217564167"/>
  </r>
  <r>
    <s v="BASE"/>
    <s v="BaseLine"/>
    <m/>
    <m/>
    <m/>
    <m/>
    <x v="53"/>
    <x v="1"/>
    <s v="Brazil"/>
    <x v="35"/>
    <n v="-78.280676091196398"/>
  </r>
  <r>
    <s v="BASE"/>
    <s v="BaseLine"/>
    <m/>
    <m/>
    <m/>
    <m/>
    <x v="53"/>
    <x v="2"/>
    <s v="Brazil"/>
    <x v="35"/>
    <n v="-146.06866894502201"/>
  </r>
  <r>
    <s v="BASE"/>
    <s v="BaseLine"/>
    <m/>
    <m/>
    <m/>
    <m/>
    <x v="53"/>
    <x v="3"/>
    <s v="Brazil"/>
    <x v="35"/>
    <n v="-77.324862227164999"/>
  </r>
  <r>
    <s v="BASE"/>
    <s v="BaseLine"/>
    <m/>
    <m/>
    <m/>
    <m/>
    <x v="54"/>
    <x v="0"/>
    <s v="Brazil"/>
    <x v="35"/>
    <n v="-526.70675186015706"/>
  </r>
  <r>
    <s v="BASE"/>
    <s v="BaseLine"/>
    <m/>
    <m/>
    <m/>
    <m/>
    <x v="54"/>
    <x v="1"/>
    <s v="Brazil"/>
    <x v="35"/>
    <n v="-2629.00067100971"/>
  </r>
  <r>
    <s v="BASE"/>
    <s v="BaseLine"/>
    <m/>
    <m/>
    <m/>
    <m/>
    <x v="54"/>
    <x v="2"/>
    <s v="Brazil"/>
    <x v="35"/>
    <n v="-2853.3302538810999"/>
  </r>
  <r>
    <s v="BASE"/>
    <s v="BaseLine"/>
    <m/>
    <m/>
    <m/>
    <m/>
    <x v="54"/>
    <x v="3"/>
    <s v="Brazil"/>
    <x v="35"/>
    <n v="-508.635850855412"/>
  </r>
  <r>
    <s v="INCREMENTAL"/>
    <s v="Media"/>
    <m/>
    <m/>
    <m/>
    <m/>
    <x v="0"/>
    <x v="0"/>
    <s v="Brazil"/>
    <x v="36"/>
    <n v="0"/>
  </r>
  <r>
    <s v="INCREMENTAL"/>
    <s v="Media"/>
    <m/>
    <m/>
    <m/>
    <m/>
    <x v="0"/>
    <x v="1"/>
    <s v="Brazil"/>
    <x v="36"/>
    <n v="0"/>
  </r>
  <r>
    <s v="INCREMENTAL"/>
    <s v="Media"/>
    <m/>
    <m/>
    <m/>
    <m/>
    <x v="0"/>
    <x v="2"/>
    <s v="Brazil"/>
    <x v="36"/>
    <n v="0"/>
  </r>
  <r>
    <s v="INCREMENTAL"/>
    <s v="Media"/>
    <m/>
    <m/>
    <m/>
    <m/>
    <x v="0"/>
    <x v="3"/>
    <s v="Brazil"/>
    <x v="36"/>
    <n v="0"/>
  </r>
  <r>
    <s v="INCREMENTAL"/>
    <s v="Media"/>
    <m/>
    <m/>
    <m/>
    <m/>
    <x v="1"/>
    <x v="0"/>
    <s v="Brazil"/>
    <x v="36"/>
    <n v="0"/>
  </r>
  <r>
    <s v="INCREMENTAL"/>
    <s v="Media"/>
    <m/>
    <m/>
    <m/>
    <m/>
    <x v="1"/>
    <x v="1"/>
    <s v="Brazil"/>
    <x v="36"/>
    <n v="0"/>
  </r>
  <r>
    <s v="INCREMENTAL"/>
    <s v="Media"/>
    <m/>
    <m/>
    <m/>
    <m/>
    <x v="1"/>
    <x v="2"/>
    <s v="Brazil"/>
    <x v="36"/>
    <n v="0"/>
  </r>
  <r>
    <s v="INCREMENTAL"/>
    <s v="Media"/>
    <m/>
    <m/>
    <m/>
    <m/>
    <x v="1"/>
    <x v="3"/>
    <s v="Brazil"/>
    <x v="36"/>
    <n v="0"/>
  </r>
  <r>
    <s v="INCREMENTAL"/>
    <s v="Media"/>
    <m/>
    <m/>
    <m/>
    <m/>
    <x v="2"/>
    <x v="0"/>
    <s v="Brazil"/>
    <x v="36"/>
    <n v="0"/>
  </r>
  <r>
    <s v="INCREMENTAL"/>
    <s v="Media"/>
    <m/>
    <m/>
    <m/>
    <m/>
    <x v="2"/>
    <x v="1"/>
    <s v="Brazil"/>
    <x v="36"/>
    <n v="0"/>
  </r>
  <r>
    <s v="INCREMENTAL"/>
    <s v="Media"/>
    <m/>
    <m/>
    <m/>
    <m/>
    <x v="2"/>
    <x v="2"/>
    <s v="Brazil"/>
    <x v="36"/>
    <n v="0"/>
  </r>
  <r>
    <s v="INCREMENTAL"/>
    <s v="Media"/>
    <m/>
    <m/>
    <m/>
    <m/>
    <x v="2"/>
    <x v="3"/>
    <s v="Brazil"/>
    <x v="36"/>
    <n v="0"/>
  </r>
  <r>
    <s v="BASE"/>
    <s v="BaseLine"/>
    <m/>
    <m/>
    <m/>
    <m/>
    <x v="3"/>
    <x v="0"/>
    <s v="Brazil"/>
    <x v="36"/>
    <n v="0"/>
  </r>
  <r>
    <s v="BASE"/>
    <s v="BaseLine"/>
    <m/>
    <m/>
    <m/>
    <m/>
    <x v="3"/>
    <x v="1"/>
    <s v="Brazil"/>
    <x v="36"/>
    <n v="0"/>
  </r>
  <r>
    <s v="BASE"/>
    <s v="BaseLine"/>
    <m/>
    <m/>
    <m/>
    <m/>
    <x v="3"/>
    <x v="2"/>
    <s v="Brazil"/>
    <x v="36"/>
    <n v="0"/>
  </r>
  <r>
    <s v="BASE"/>
    <s v="BaseLine"/>
    <m/>
    <m/>
    <m/>
    <m/>
    <x v="3"/>
    <x v="3"/>
    <s v="Brazil"/>
    <x v="36"/>
    <n v="0"/>
  </r>
  <r>
    <s v="BASE"/>
    <s v="BaseLine"/>
    <m/>
    <m/>
    <m/>
    <m/>
    <x v="4"/>
    <x v="0"/>
    <s v="Brazil"/>
    <x v="36"/>
    <n v="0"/>
  </r>
  <r>
    <s v="BASE"/>
    <s v="BaseLine"/>
    <m/>
    <m/>
    <m/>
    <m/>
    <x v="4"/>
    <x v="1"/>
    <s v="Brazil"/>
    <x v="36"/>
    <n v="0"/>
  </r>
  <r>
    <s v="BASE"/>
    <s v="BaseLine"/>
    <m/>
    <m/>
    <m/>
    <m/>
    <x v="4"/>
    <x v="2"/>
    <s v="Brazil"/>
    <x v="36"/>
    <n v="0"/>
  </r>
  <r>
    <s v="BASE"/>
    <s v="BaseLine"/>
    <m/>
    <m/>
    <m/>
    <m/>
    <x v="4"/>
    <x v="3"/>
    <s v="Brazil"/>
    <x v="36"/>
    <n v="0"/>
  </r>
  <r>
    <s v="BASE"/>
    <s v="BaseLine"/>
    <m/>
    <m/>
    <m/>
    <m/>
    <x v="5"/>
    <x v="0"/>
    <s v="Brazil"/>
    <x v="36"/>
    <n v="0"/>
  </r>
  <r>
    <s v="BASE"/>
    <s v="BaseLine"/>
    <m/>
    <m/>
    <m/>
    <m/>
    <x v="5"/>
    <x v="1"/>
    <s v="Brazil"/>
    <x v="36"/>
    <n v="0"/>
  </r>
  <r>
    <s v="BASE"/>
    <s v="BaseLine"/>
    <m/>
    <m/>
    <m/>
    <m/>
    <x v="5"/>
    <x v="2"/>
    <s v="Brazil"/>
    <x v="36"/>
    <n v="0"/>
  </r>
  <r>
    <s v="BASE"/>
    <s v="BaseLine"/>
    <m/>
    <m/>
    <m/>
    <m/>
    <x v="5"/>
    <x v="3"/>
    <s v="Brazil"/>
    <x v="36"/>
    <n v="0"/>
  </r>
  <r>
    <s v="BASE"/>
    <s v="BaseLine"/>
    <m/>
    <m/>
    <m/>
    <m/>
    <x v="6"/>
    <x v="0"/>
    <s v="Brazil"/>
    <x v="36"/>
    <n v="0"/>
  </r>
  <r>
    <s v="BASE"/>
    <s v="BaseLine"/>
    <m/>
    <m/>
    <m/>
    <m/>
    <x v="6"/>
    <x v="1"/>
    <s v="Brazil"/>
    <x v="36"/>
    <n v="0"/>
  </r>
  <r>
    <s v="BASE"/>
    <s v="BaseLine"/>
    <m/>
    <m/>
    <m/>
    <m/>
    <x v="6"/>
    <x v="2"/>
    <s v="Brazil"/>
    <x v="36"/>
    <n v="0"/>
  </r>
  <r>
    <s v="BASE"/>
    <s v="BaseLine"/>
    <m/>
    <m/>
    <m/>
    <m/>
    <x v="6"/>
    <x v="3"/>
    <s v="Brazil"/>
    <x v="36"/>
    <n v="0"/>
  </r>
  <r>
    <s v="BASE"/>
    <s v="BaseLine"/>
    <m/>
    <m/>
    <m/>
    <m/>
    <x v="7"/>
    <x v="0"/>
    <s v="Brazil"/>
    <x v="36"/>
    <n v="0"/>
  </r>
  <r>
    <s v="BASE"/>
    <s v="BaseLine"/>
    <m/>
    <m/>
    <m/>
    <m/>
    <x v="7"/>
    <x v="1"/>
    <s v="Brazil"/>
    <x v="36"/>
    <n v="0"/>
  </r>
  <r>
    <s v="BASE"/>
    <s v="BaseLine"/>
    <m/>
    <m/>
    <m/>
    <m/>
    <x v="7"/>
    <x v="2"/>
    <s v="Brazil"/>
    <x v="36"/>
    <n v="0"/>
  </r>
  <r>
    <s v="BASE"/>
    <s v="BaseLine"/>
    <m/>
    <m/>
    <m/>
    <m/>
    <x v="7"/>
    <x v="3"/>
    <s v="Brazil"/>
    <x v="36"/>
    <n v="0"/>
  </r>
  <r>
    <s v="BASE"/>
    <s v="BaseLine"/>
    <m/>
    <m/>
    <m/>
    <m/>
    <x v="8"/>
    <x v="0"/>
    <s v="Brazil"/>
    <x v="36"/>
    <n v="847.14071043430295"/>
  </r>
  <r>
    <s v="BASE"/>
    <s v="BaseLine"/>
    <m/>
    <m/>
    <m/>
    <m/>
    <x v="8"/>
    <x v="1"/>
    <s v="Brazil"/>
    <x v="36"/>
    <n v="0"/>
  </r>
  <r>
    <s v="BASE"/>
    <s v="BaseLine"/>
    <m/>
    <m/>
    <m/>
    <m/>
    <x v="8"/>
    <x v="2"/>
    <s v="Brazil"/>
    <x v="36"/>
    <n v="0"/>
  </r>
  <r>
    <s v="BASE"/>
    <s v="BaseLine"/>
    <m/>
    <m/>
    <m/>
    <m/>
    <x v="8"/>
    <x v="3"/>
    <s v="Brazil"/>
    <x v="36"/>
    <n v="0"/>
  </r>
  <r>
    <s v="INCREMENTAL"/>
    <s v="Media"/>
    <m/>
    <m/>
    <m/>
    <m/>
    <x v="9"/>
    <x v="0"/>
    <s v="Brazil"/>
    <x v="36"/>
    <n v="0"/>
  </r>
  <r>
    <s v="INCREMENTAL"/>
    <s v="Media"/>
    <m/>
    <m/>
    <m/>
    <m/>
    <x v="9"/>
    <x v="1"/>
    <s v="Brazil"/>
    <x v="36"/>
    <n v="0"/>
  </r>
  <r>
    <s v="INCREMENTAL"/>
    <s v="Media"/>
    <m/>
    <m/>
    <m/>
    <m/>
    <x v="9"/>
    <x v="2"/>
    <s v="Brazil"/>
    <x v="36"/>
    <n v="0"/>
  </r>
  <r>
    <s v="INCREMENTAL"/>
    <s v="Media"/>
    <m/>
    <m/>
    <m/>
    <m/>
    <x v="9"/>
    <x v="3"/>
    <s v="Brazil"/>
    <x v="36"/>
    <n v="0"/>
  </r>
  <r>
    <s v="BASE"/>
    <s v="Price"/>
    <m/>
    <m/>
    <m/>
    <m/>
    <x v="10"/>
    <x v="0"/>
    <s v="Brazil"/>
    <x v="36"/>
    <n v="-1187.63708073099"/>
  </r>
  <r>
    <s v="BASE"/>
    <s v="Price"/>
    <m/>
    <m/>
    <m/>
    <m/>
    <x v="10"/>
    <x v="1"/>
    <s v="Brazil"/>
    <x v="36"/>
    <n v="0"/>
  </r>
  <r>
    <s v="BASE"/>
    <s v="Price"/>
    <m/>
    <m/>
    <m/>
    <m/>
    <x v="10"/>
    <x v="2"/>
    <s v="Brazil"/>
    <x v="36"/>
    <n v="0"/>
  </r>
  <r>
    <s v="BASE"/>
    <s v="Price"/>
    <m/>
    <m/>
    <m/>
    <m/>
    <x v="10"/>
    <x v="3"/>
    <s v="Brazil"/>
    <x v="36"/>
    <n v="0"/>
  </r>
  <r>
    <s v="BASE"/>
    <s v="Price"/>
    <m/>
    <m/>
    <m/>
    <m/>
    <x v="11"/>
    <x v="0"/>
    <s v="Brazil"/>
    <x v="36"/>
    <n v="0"/>
  </r>
  <r>
    <s v="BASE"/>
    <s v="Price"/>
    <m/>
    <m/>
    <m/>
    <m/>
    <x v="11"/>
    <x v="1"/>
    <s v="Brazil"/>
    <x v="36"/>
    <n v="0"/>
  </r>
  <r>
    <s v="BASE"/>
    <s v="Price"/>
    <m/>
    <m/>
    <m/>
    <m/>
    <x v="11"/>
    <x v="2"/>
    <s v="Brazil"/>
    <x v="36"/>
    <n v="0"/>
  </r>
  <r>
    <s v="BASE"/>
    <s v="Price"/>
    <m/>
    <m/>
    <m/>
    <m/>
    <x v="11"/>
    <x v="3"/>
    <s v="Brazil"/>
    <x v="36"/>
    <n v="0"/>
  </r>
  <r>
    <s v="BASE"/>
    <s v="BaseLine"/>
    <m/>
    <m/>
    <m/>
    <m/>
    <x v="12"/>
    <x v="0"/>
    <s v="Brazil"/>
    <x v="36"/>
    <n v="423.85373013261602"/>
  </r>
  <r>
    <s v="BASE"/>
    <s v="BaseLine"/>
    <m/>
    <m/>
    <m/>
    <m/>
    <x v="12"/>
    <x v="1"/>
    <s v="Brazil"/>
    <x v="36"/>
    <n v="764.10562865472104"/>
  </r>
  <r>
    <s v="BASE"/>
    <s v="BaseLine"/>
    <m/>
    <m/>
    <m/>
    <m/>
    <x v="12"/>
    <x v="2"/>
    <s v="Brazil"/>
    <x v="36"/>
    <n v="936.75462680128396"/>
  </r>
  <r>
    <s v="BASE"/>
    <s v="BaseLine"/>
    <m/>
    <m/>
    <m/>
    <m/>
    <x v="12"/>
    <x v="3"/>
    <s v="Brazil"/>
    <x v="36"/>
    <n v="24.810970271371001"/>
  </r>
  <r>
    <s v="INCREMENTAL"/>
    <s v="Media"/>
    <m/>
    <m/>
    <m/>
    <m/>
    <x v="13"/>
    <x v="0"/>
    <s v="Brazil"/>
    <x v="36"/>
    <n v="168.614027873369"/>
  </r>
  <r>
    <s v="INCREMENTAL"/>
    <s v="Media"/>
    <m/>
    <m/>
    <m/>
    <m/>
    <x v="13"/>
    <x v="1"/>
    <s v="Brazil"/>
    <x v="36"/>
    <n v="208.879025084239"/>
  </r>
  <r>
    <s v="INCREMENTAL"/>
    <s v="Media"/>
    <m/>
    <m/>
    <m/>
    <m/>
    <x v="13"/>
    <x v="2"/>
    <s v="Brazil"/>
    <x v="36"/>
    <n v="185.65945721268301"/>
  </r>
  <r>
    <s v="INCREMENTAL"/>
    <s v="Media"/>
    <m/>
    <m/>
    <m/>
    <m/>
    <x v="13"/>
    <x v="3"/>
    <s v="Brazil"/>
    <x v="36"/>
    <n v="0"/>
  </r>
  <r>
    <s v="INCREMENTAL"/>
    <s v="Media"/>
    <m/>
    <m/>
    <m/>
    <m/>
    <x v="14"/>
    <x v="0"/>
    <s v="Brazil"/>
    <x v="36"/>
    <n v="0"/>
  </r>
  <r>
    <s v="INCREMENTAL"/>
    <s v="Media"/>
    <m/>
    <m/>
    <m/>
    <m/>
    <x v="14"/>
    <x v="1"/>
    <s v="Brazil"/>
    <x v="36"/>
    <n v="0"/>
  </r>
  <r>
    <s v="INCREMENTAL"/>
    <s v="Media"/>
    <m/>
    <m/>
    <m/>
    <m/>
    <x v="14"/>
    <x v="2"/>
    <s v="Brazil"/>
    <x v="36"/>
    <n v="0"/>
  </r>
  <r>
    <s v="INCREMENTAL"/>
    <s v="Media"/>
    <m/>
    <m/>
    <m/>
    <m/>
    <x v="14"/>
    <x v="3"/>
    <s v="Brazil"/>
    <x v="36"/>
    <n v="0"/>
  </r>
  <r>
    <s v="INCREMENTAL"/>
    <s v="Media"/>
    <m/>
    <m/>
    <m/>
    <m/>
    <x v="15"/>
    <x v="0"/>
    <s v="Brazil"/>
    <x v="36"/>
    <n v="11.860958636454001"/>
  </r>
  <r>
    <s v="INCREMENTAL"/>
    <s v="Media"/>
    <m/>
    <m/>
    <m/>
    <m/>
    <x v="15"/>
    <x v="1"/>
    <s v="Brazil"/>
    <x v="36"/>
    <n v="10.976174527457299"/>
  </r>
  <r>
    <s v="INCREMENTAL"/>
    <s v="Media"/>
    <m/>
    <m/>
    <m/>
    <m/>
    <x v="15"/>
    <x v="2"/>
    <s v="Brazil"/>
    <x v="36"/>
    <n v="7.4877615326697304"/>
  </r>
  <r>
    <s v="INCREMENTAL"/>
    <s v="Media"/>
    <m/>
    <m/>
    <m/>
    <m/>
    <x v="15"/>
    <x v="3"/>
    <s v="Brazil"/>
    <x v="36"/>
    <n v="0"/>
  </r>
  <r>
    <s v="INCREMENTAL"/>
    <s v="Media"/>
    <m/>
    <m/>
    <m/>
    <m/>
    <x v="16"/>
    <x v="0"/>
    <s v="Brazil"/>
    <x v="36"/>
    <n v="0"/>
  </r>
  <r>
    <s v="INCREMENTAL"/>
    <s v="Media"/>
    <m/>
    <m/>
    <m/>
    <m/>
    <x v="16"/>
    <x v="1"/>
    <s v="Brazil"/>
    <x v="36"/>
    <n v="0"/>
  </r>
  <r>
    <s v="INCREMENTAL"/>
    <s v="Media"/>
    <m/>
    <m/>
    <m/>
    <m/>
    <x v="16"/>
    <x v="2"/>
    <s v="Brazil"/>
    <x v="36"/>
    <n v="0"/>
  </r>
  <r>
    <s v="INCREMENTAL"/>
    <s v="Media"/>
    <m/>
    <m/>
    <m/>
    <m/>
    <x v="16"/>
    <x v="3"/>
    <s v="Brazil"/>
    <x v="36"/>
    <n v="0"/>
  </r>
  <r>
    <s v="INCREMENTAL"/>
    <s v="Media"/>
    <m/>
    <m/>
    <m/>
    <m/>
    <x v="17"/>
    <x v="0"/>
    <s v="Brazil"/>
    <x v="36"/>
    <n v="464.20233120180501"/>
  </r>
  <r>
    <s v="INCREMENTAL"/>
    <s v="Media"/>
    <m/>
    <m/>
    <m/>
    <m/>
    <x v="17"/>
    <x v="1"/>
    <s v="Brazil"/>
    <x v="36"/>
    <n v="284.63051672318602"/>
  </r>
  <r>
    <s v="INCREMENTAL"/>
    <s v="Media"/>
    <m/>
    <m/>
    <m/>
    <m/>
    <x v="17"/>
    <x v="2"/>
    <s v="Brazil"/>
    <x v="36"/>
    <n v="285.67098642564099"/>
  </r>
  <r>
    <s v="INCREMENTAL"/>
    <s v="Media"/>
    <m/>
    <m/>
    <m/>
    <m/>
    <x v="17"/>
    <x v="3"/>
    <s v="Brazil"/>
    <x v="36"/>
    <n v="0"/>
  </r>
  <r>
    <s v="INCREMENTAL"/>
    <s v="Media"/>
    <m/>
    <m/>
    <m/>
    <m/>
    <x v="18"/>
    <x v="0"/>
    <s v="Brazil"/>
    <x v="36"/>
    <n v="0"/>
  </r>
  <r>
    <s v="INCREMENTAL"/>
    <s v="Media"/>
    <m/>
    <m/>
    <m/>
    <m/>
    <x v="18"/>
    <x v="1"/>
    <s v="Brazil"/>
    <x v="36"/>
    <n v="0"/>
  </r>
  <r>
    <s v="INCREMENTAL"/>
    <s v="Media"/>
    <m/>
    <m/>
    <m/>
    <m/>
    <x v="18"/>
    <x v="2"/>
    <s v="Brazil"/>
    <x v="36"/>
    <n v="0"/>
  </r>
  <r>
    <s v="INCREMENTAL"/>
    <s v="Media"/>
    <m/>
    <m/>
    <m/>
    <m/>
    <x v="18"/>
    <x v="3"/>
    <s v="Brazil"/>
    <x v="36"/>
    <n v="0"/>
  </r>
  <r>
    <s v="INCREMENTAL"/>
    <s v="Media"/>
    <m/>
    <m/>
    <m/>
    <m/>
    <x v="19"/>
    <x v="0"/>
    <s v="Brazil"/>
    <x v="36"/>
    <n v="67.932702400993605"/>
  </r>
  <r>
    <s v="INCREMENTAL"/>
    <s v="Media"/>
    <m/>
    <m/>
    <m/>
    <m/>
    <x v="19"/>
    <x v="1"/>
    <s v="Brazil"/>
    <x v="36"/>
    <n v="77.247899953125199"/>
  </r>
  <r>
    <s v="INCREMENTAL"/>
    <s v="Media"/>
    <m/>
    <m/>
    <m/>
    <m/>
    <x v="19"/>
    <x v="2"/>
    <s v="Brazil"/>
    <x v="36"/>
    <n v="72.843418819495298"/>
  </r>
  <r>
    <s v="INCREMENTAL"/>
    <s v="Media"/>
    <m/>
    <m/>
    <m/>
    <m/>
    <x v="19"/>
    <x v="3"/>
    <s v="Brazil"/>
    <x v="36"/>
    <n v="0"/>
  </r>
  <r>
    <s v="INCREMENTAL"/>
    <s v="Media"/>
    <m/>
    <m/>
    <m/>
    <m/>
    <x v="20"/>
    <x v="0"/>
    <s v="Brazil"/>
    <x v="36"/>
    <n v="0"/>
  </r>
  <r>
    <s v="INCREMENTAL"/>
    <s v="Media"/>
    <m/>
    <m/>
    <m/>
    <m/>
    <x v="20"/>
    <x v="1"/>
    <s v="Brazil"/>
    <x v="36"/>
    <n v="0"/>
  </r>
  <r>
    <s v="INCREMENTAL"/>
    <s v="Media"/>
    <m/>
    <m/>
    <m/>
    <m/>
    <x v="20"/>
    <x v="2"/>
    <s v="Brazil"/>
    <x v="36"/>
    <n v="0"/>
  </r>
  <r>
    <s v="INCREMENTAL"/>
    <s v="Media"/>
    <m/>
    <m/>
    <m/>
    <m/>
    <x v="20"/>
    <x v="3"/>
    <s v="Brazil"/>
    <x v="36"/>
    <n v="0"/>
  </r>
  <r>
    <s v="INCREMENTAL"/>
    <s v="Media"/>
    <m/>
    <m/>
    <m/>
    <m/>
    <x v="21"/>
    <x v="0"/>
    <s v="Brazil"/>
    <x v="36"/>
    <n v="111.165831161971"/>
  </r>
  <r>
    <s v="INCREMENTAL"/>
    <s v="Media"/>
    <m/>
    <m/>
    <m/>
    <m/>
    <x v="21"/>
    <x v="1"/>
    <s v="Brazil"/>
    <x v="36"/>
    <n v="108.570593858598"/>
  </r>
  <r>
    <s v="INCREMENTAL"/>
    <s v="Media"/>
    <m/>
    <m/>
    <m/>
    <m/>
    <x v="21"/>
    <x v="2"/>
    <s v="Brazil"/>
    <x v="36"/>
    <n v="102.99134549333399"/>
  </r>
  <r>
    <s v="INCREMENTAL"/>
    <s v="Media"/>
    <m/>
    <m/>
    <m/>
    <m/>
    <x v="21"/>
    <x v="3"/>
    <s v="Brazil"/>
    <x v="36"/>
    <n v="0"/>
  </r>
  <r>
    <s v="INCREMENTAL"/>
    <s v="Media"/>
    <m/>
    <m/>
    <m/>
    <m/>
    <x v="22"/>
    <x v="0"/>
    <s v="Brazil"/>
    <x v="36"/>
    <n v="0"/>
  </r>
  <r>
    <s v="INCREMENTAL"/>
    <s v="Media"/>
    <m/>
    <m/>
    <m/>
    <m/>
    <x v="22"/>
    <x v="1"/>
    <s v="Brazil"/>
    <x v="36"/>
    <n v="0"/>
  </r>
  <r>
    <s v="INCREMENTAL"/>
    <s v="Media"/>
    <m/>
    <m/>
    <m/>
    <m/>
    <x v="22"/>
    <x v="2"/>
    <s v="Brazil"/>
    <x v="36"/>
    <n v="0"/>
  </r>
  <r>
    <s v="INCREMENTAL"/>
    <s v="Media"/>
    <m/>
    <m/>
    <m/>
    <m/>
    <x v="22"/>
    <x v="3"/>
    <s v="Brazil"/>
    <x v="36"/>
    <n v="0"/>
  </r>
  <r>
    <s v="INCREMENTAL"/>
    <s v="Media"/>
    <m/>
    <m/>
    <m/>
    <m/>
    <x v="23"/>
    <x v="0"/>
    <s v="Brazil"/>
    <x v="36"/>
    <n v="0"/>
  </r>
  <r>
    <s v="INCREMENTAL"/>
    <s v="Media"/>
    <m/>
    <m/>
    <m/>
    <m/>
    <x v="23"/>
    <x v="1"/>
    <s v="Brazil"/>
    <x v="36"/>
    <n v="0"/>
  </r>
  <r>
    <s v="INCREMENTAL"/>
    <s v="Media"/>
    <m/>
    <m/>
    <m/>
    <m/>
    <x v="23"/>
    <x v="2"/>
    <s v="Brazil"/>
    <x v="36"/>
    <n v="0"/>
  </r>
  <r>
    <s v="INCREMENTAL"/>
    <s v="Media"/>
    <m/>
    <m/>
    <m/>
    <m/>
    <x v="23"/>
    <x v="3"/>
    <s v="Brazil"/>
    <x v="36"/>
    <n v="0"/>
  </r>
  <r>
    <s v="INCREMENTAL"/>
    <s v="Media"/>
    <m/>
    <m/>
    <m/>
    <m/>
    <x v="24"/>
    <x v="0"/>
    <s v="Brazil"/>
    <x v="36"/>
    <n v="0"/>
  </r>
  <r>
    <s v="INCREMENTAL"/>
    <s v="Media"/>
    <m/>
    <m/>
    <m/>
    <m/>
    <x v="24"/>
    <x v="1"/>
    <s v="Brazil"/>
    <x v="36"/>
    <n v="0"/>
  </r>
  <r>
    <s v="INCREMENTAL"/>
    <s v="Media"/>
    <m/>
    <m/>
    <m/>
    <m/>
    <x v="24"/>
    <x v="2"/>
    <s v="Brazil"/>
    <x v="36"/>
    <n v="0"/>
  </r>
  <r>
    <s v="INCREMENTAL"/>
    <s v="Media"/>
    <m/>
    <m/>
    <m/>
    <m/>
    <x v="24"/>
    <x v="3"/>
    <s v="Brazil"/>
    <x v="36"/>
    <n v="0"/>
  </r>
  <r>
    <s v="BASE"/>
    <s v="BaseLine"/>
    <m/>
    <m/>
    <m/>
    <m/>
    <x v="25"/>
    <x v="0"/>
    <s v="Brazil"/>
    <x v="36"/>
    <n v="0"/>
  </r>
  <r>
    <s v="BASE"/>
    <s v="BaseLine"/>
    <m/>
    <m/>
    <m/>
    <m/>
    <x v="25"/>
    <x v="1"/>
    <s v="Brazil"/>
    <x v="36"/>
    <n v="313.22048586132001"/>
  </r>
  <r>
    <s v="BASE"/>
    <s v="BaseLine"/>
    <m/>
    <m/>
    <m/>
    <m/>
    <x v="25"/>
    <x v="2"/>
    <s v="Brazil"/>
    <x v="36"/>
    <n v="0"/>
  </r>
  <r>
    <s v="BASE"/>
    <s v="BaseLine"/>
    <m/>
    <m/>
    <m/>
    <m/>
    <x v="25"/>
    <x v="3"/>
    <s v="Brazil"/>
    <x v="36"/>
    <n v="0"/>
  </r>
  <r>
    <s v="BASE"/>
    <s v="BaseLine"/>
    <m/>
    <m/>
    <m/>
    <m/>
    <x v="26"/>
    <x v="0"/>
    <s v="Brazil"/>
    <x v="36"/>
    <n v="0"/>
  </r>
  <r>
    <s v="BASE"/>
    <s v="BaseLine"/>
    <m/>
    <m/>
    <m/>
    <m/>
    <x v="26"/>
    <x v="1"/>
    <s v="Brazil"/>
    <x v="36"/>
    <n v="0"/>
  </r>
  <r>
    <s v="BASE"/>
    <s v="BaseLine"/>
    <m/>
    <m/>
    <m/>
    <m/>
    <x v="26"/>
    <x v="2"/>
    <s v="Brazil"/>
    <x v="36"/>
    <n v="0"/>
  </r>
  <r>
    <s v="BASE"/>
    <s v="BaseLine"/>
    <m/>
    <m/>
    <m/>
    <m/>
    <x v="26"/>
    <x v="3"/>
    <s v="Brazil"/>
    <x v="36"/>
    <n v="0"/>
  </r>
  <r>
    <s v="INCREMENTAL"/>
    <s v="Media"/>
    <m/>
    <m/>
    <m/>
    <m/>
    <x v="27"/>
    <x v="0"/>
    <s v="Brazil"/>
    <x v="36"/>
    <n v="0"/>
  </r>
  <r>
    <s v="INCREMENTAL"/>
    <s v="Media"/>
    <m/>
    <m/>
    <m/>
    <m/>
    <x v="27"/>
    <x v="1"/>
    <s v="Brazil"/>
    <x v="36"/>
    <n v="0"/>
  </r>
  <r>
    <s v="INCREMENTAL"/>
    <s v="Media"/>
    <m/>
    <m/>
    <m/>
    <m/>
    <x v="27"/>
    <x v="2"/>
    <s v="Brazil"/>
    <x v="36"/>
    <n v="0"/>
  </r>
  <r>
    <s v="INCREMENTAL"/>
    <s v="Media"/>
    <m/>
    <m/>
    <m/>
    <m/>
    <x v="27"/>
    <x v="3"/>
    <s v="Brazil"/>
    <x v="36"/>
    <n v="0"/>
  </r>
  <r>
    <s v="INCREMENTAL"/>
    <s v="Media"/>
    <m/>
    <m/>
    <m/>
    <m/>
    <x v="28"/>
    <x v="0"/>
    <s v="Brazil"/>
    <x v="36"/>
    <n v="0"/>
  </r>
  <r>
    <s v="INCREMENTAL"/>
    <s v="Media"/>
    <m/>
    <m/>
    <m/>
    <m/>
    <x v="28"/>
    <x v="1"/>
    <s v="Brazil"/>
    <x v="36"/>
    <n v="0"/>
  </r>
  <r>
    <s v="INCREMENTAL"/>
    <s v="Media"/>
    <m/>
    <m/>
    <m/>
    <m/>
    <x v="28"/>
    <x v="2"/>
    <s v="Brazil"/>
    <x v="36"/>
    <n v="0"/>
  </r>
  <r>
    <s v="INCREMENTAL"/>
    <s v="Media"/>
    <m/>
    <m/>
    <m/>
    <m/>
    <x v="28"/>
    <x v="3"/>
    <s v="Brazil"/>
    <x v="36"/>
    <n v="0"/>
  </r>
  <r>
    <s v="BASE"/>
    <s v="BaseLine"/>
    <m/>
    <m/>
    <m/>
    <m/>
    <x v="29"/>
    <x v="0"/>
    <s v="Brazil"/>
    <x v="36"/>
    <n v="0"/>
  </r>
  <r>
    <s v="BASE"/>
    <s v="BaseLine"/>
    <m/>
    <m/>
    <m/>
    <m/>
    <x v="29"/>
    <x v="1"/>
    <s v="Brazil"/>
    <x v="36"/>
    <n v="449.84042444021998"/>
  </r>
  <r>
    <s v="BASE"/>
    <s v="BaseLine"/>
    <m/>
    <m/>
    <m/>
    <m/>
    <x v="29"/>
    <x v="2"/>
    <s v="Brazil"/>
    <x v="36"/>
    <n v="0"/>
  </r>
  <r>
    <s v="BASE"/>
    <s v="BaseLine"/>
    <m/>
    <m/>
    <m/>
    <m/>
    <x v="29"/>
    <x v="3"/>
    <s v="Brazil"/>
    <x v="36"/>
    <n v="0"/>
  </r>
  <r>
    <s v="BASE"/>
    <s v="BaseLine"/>
    <m/>
    <m/>
    <m/>
    <m/>
    <x v="30"/>
    <x v="0"/>
    <s v="Brazil"/>
    <x v="36"/>
    <n v="0"/>
  </r>
  <r>
    <s v="BASE"/>
    <s v="BaseLine"/>
    <m/>
    <m/>
    <m/>
    <m/>
    <x v="30"/>
    <x v="1"/>
    <s v="Brazil"/>
    <x v="36"/>
    <n v="996.07171770350806"/>
  </r>
  <r>
    <s v="BASE"/>
    <s v="BaseLine"/>
    <m/>
    <m/>
    <m/>
    <m/>
    <x v="30"/>
    <x v="2"/>
    <s v="Brazil"/>
    <x v="36"/>
    <n v="0"/>
  </r>
  <r>
    <s v="BASE"/>
    <s v="BaseLine"/>
    <m/>
    <m/>
    <m/>
    <m/>
    <x v="30"/>
    <x v="3"/>
    <s v="Brazil"/>
    <x v="36"/>
    <n v="0"/>
  </r>
  <r>
    <s v="INCREMENTAL"/>
    <s v="Media"/>
    <m/>
    <m/>
    <m/>
    <m/>
    <x v="31"/>
    <x v="0"/>
    <s v="Brazil"/>
    <x v="36"/>
    <n v="0"/>
  </r>
  <r>
    <s v="INCREMENTAL"/>
    <s v="Media"/>
    <m/>
    <m/>
    <m/>
    <m/>
    <x v="31"/>
    <x v="1"/>
    <s v="Brazil"/>
    <x v="36"/>
    <n v="0"/>
  </r>
  <r>
    <s v="INCREMENTAL"/>
    <s v="Media"/>
    <m/>
    <m/>
    <m/>
    <m/>
    <x v="31"/>
    <x v="2"/>
    <s v="Brazil"/>
    <x v="36"/>
    <n v="0"/>
  </r>
  <r>
    <s v="INCREMENTAL"/>
    <s v="Media"/>
    <m/>
    <m/>
    <m/>
    <m/>
    <x v="31"/>
    <x v="3"/>
    <s v="Brazil"/>
    <x v="36"/>
    <n v="0"/>
  </r>
  <r>
    <m/>
    <m/>
    <m/>
    <m/>
    <m/>
    <m/>
    <x v="32"/>
    <x v="0"/>
    <s v="Brazil"/>
    <x v="36"/>
    <n v="1288.8368238743701"/>
  </r>
  <r>
    <m/>
    <m/>
    <m/>
    <m/>
    <m/>
    <m/>
    <x v="32"/>
    <x v="1"/>
    <s v="Brazil"/>
    <x v="36"/>
    <n v="943.82215052234096"/>
  </r>
  <r>
    <m/>
    <m/>
    <m/>
    <m/>
    <m/>
    <m/>
    <x v="32"/>
    <x v="2"/>
    <s v="Brazil"/>
    <x v="36"/>
    <n v="1761.1350863528301"/>
  </r>
  <r>
    <m/>
    <m/>
    <m/>
    <m/>
    <m/>
    <m/>
    <x v="32"/>
    <x v="3"/>
    <s v="Brazil"/>
    <x v="36"/>
    <n v="932.29799996955103"/>
  </r>
  <r>
    <s v="BASE"/>
    <s v="BaseLine"/>
    <m/>
    <m/>
    <m/>
    <m/>
    <x v="33"/>
    <x v="0"/>
    <s v="Brazil"/>
    <x v="36"/>
    <n v="-195.40729129814099"/>
  </r>
  <r>
    <s v="BASE"/>
    <s v="BaseLine"/>
    <m/>
    <m/>
    <m/>
    <m/>
    <x v="33"/>
    <x v="1"/>
    <s v="Brazil"/>
    <x v="36"/>
    <n v="-531.92372273197498"/>
  </r>
  <r>
    <s v="BASE"/>
    <s v="BaseLine"/>
    <m/>
    <m/>
    <m/>
    <m/>
    <x v="33"/>
    <x v="2"/>
    <s v="Brazil"/>
    <x v="36"/>
    <n v="-265.55851519134501"/>
  </r>
  <r>
    <s v="BASE"/>
    <s v="BaseLine"/>
    <m/>
    <m/>
    <m/>
    <m/>
    <x v="33"/>
    <x v="3"/>
    <s v="Brazil"/>
    <x v="36"/>
    <n v="-165.86466365052101"/>
  </r>
  <r>
    <s v="BASE"/>
    <s v="BaseLine"/>
    <m/>
    <m/>
    <m/>
    <m/>
    <x v="34"/>
    <x v="0"/>
    <s v="Brazil"/>
    <x v="36"/>
    <n v="0"/>
  </r>
  <r>
    <s v="BASE"/>
    <s v="BaseLine"/>
    <m/>
    <m/>
    <m/>
    <m/>
    <x v="34"/>
    <x v="1"/>
    <s v="Brazil"/>
    <x v="36"/>
    <n v="0"/>
  </r>
  <r>
    <s v="BASE"/>
    <s v="BaseLine"/>
    <m/>
    <m/>
    <m/>
    <m/>
    <x v="34"/>
    <x v="2"/>
    <s v="Brazil"/>
    <x v="36"/>
    <n v="0"/>
  </r>
  <r>
    <s v="BASE"/>
    <s v="BaseLine"/>
    <m/>
    <m/>
    <m/>
    <m/>
    <x v="34"/>
    <x v="3"/>
    <s v="Brazil"/>
    <x v="36"/>
    <n v="0"/>
  </r>
  <r>
    <s v="BASE"/>
    <s v="BaseLine"/>
    <s v="NY"/>
    <m/>
    <m/>
    <m/>
    <x v="35"/>
    <x v="0"/>
    <s v="Brazil"/>
    <x v="36"/>
    <n v="0"/>
  </r>
  <r>
    <s v="BASE"/>
    <s v="BaseLine"/>
    <s v="NY"/>
    <m/>
    <m/>
    <m/>
    <x v="35"/>
    <x v="1"/>
    <s v="Brazil"/>
    <x v="36"/>
    <n v="0"/>
  </r>
  <r>
    <s v="BASE"/>
    <s v="BaseLine"/>
    <s v="NY"/>
    <m/>
    <m/>
    <m/>
    <x v="35"/>
    <x v="2"/>
    <s v="Brazil"/>
    <x v="36"/>
    <n v="0"/>
  </r>
  <r>
    <s v="BASE"/>
    <s v="BaseLine"/>
    <s v="NY"/>
    <m/>
    <m/>
    <m/>
    <x v="35"/>
    <x v="3"/>
    <s v="Brazil"/>
    <x v="36"/>
    <n v="0"/>
  </r>
  <r>
    <s v="BASE"/>
    <s v="BaseLine"/>
    <s v="PL_Dummy"/>
    <m/>
    <m/>
    <m/>
    <x v="36"/>
    <x v="0"/>
    <s v="Brazil"/>
    <x v="36"/>
    <n v="0"/>
  </r>
  <r>
    <s v="BASE"/>
    <s v="BaseLine"/>
    <s v="PL_Dummy"/>
    <m/>
    <m/>
    <m/>
    <x v="36"/>
    <x v="1"/>
    <s v="Brazil"/>
    <x v="36"/>
    <n v="0"/>
  </r>
  <r>
    <s v="BASE"/>
    <s v="BaseLine"/>
    <s v="PL_Dummy"/>
    <m/>
    <m/>
    <m/>
    <x v="36"/>
    <x v="2"/>
    <s v="Brazil"/>
    <x v="36"/>
    <n v="0"/>
  </r>
  <r>
    <s v="BASE"/>
    <s v="BaseLine"/>
    <s v="PL_Dummy"/>
    <m/>
    <m/>
    <m/>
    <x v="36"/>
    <x v="3"/>
    <s v="Brazil"/>
    <x v="36"/>
    <n v="0"/>
  </r>
  <r>
    <s v="BASE"/>
    <s v="BaseLine"/>
    <s v="PL_Dummy"/>
    <m/>
    <m/>
    <m/>
    <x v="37"/>
    <x v="0"/>
    <s v="Brazil"/>
    <x v="36"/>
    <n v="0"/>
  </r>
  <r>
    <s v="BASE"/>
    <s v="BaseLine"/>
    <s v="PL_Dummy"/>
    <m/>
    <m/>
    <m/>
    <x v="37"/>
    <x v="1"/>
    <s v="Brazil"/>
    <x v="36"/>
    <n v="0"/>
  </r>
  <r>
    <s v="BASE"/>
    <s v="BaseLine"/>
    <s v="PL_Dummy"/>
    <m/>
    <m/>
    <m/>
    <x v="37"/>
    <x v="2"/>
    <s v="Brazil"/>
    <x v="36"/>
    <n v="0"/>
  </r>
  <r>
    <s v="BASE"/>
    <s v="BaseLine"/>
    <s v="PL_Dummy"/>
    <m/>
    <m/>
    <m/>
    <x v="37"/>
    <x v="3"/>
    <s v="Brazil"/>
    <x v="36"/>
    <n v="0"/>
  </r>
  <r>
    <s v="BASE"/>
    <s v="BaseLine"/>
    <m/>
    <m/>
    <m/>
    <m/>
    <x v="38"/>
    <x v="0"/>
    <s v="Brazil"/>
    <x v="36"/>
    <n v="0"/>
  </r>
  <r>
    <s v="BASE"/>
    <s v="BaseLine"/>
    <m/>
    <m/>
    <m/>
    <m/>
    <x v="38"/>
    <x v="1"/>
    <s v="Brazil"/>
    <x v="36"/>
    <n v="0"/>
  </r>
  <r>
    <s v="BASE"/>
    <s v="BaseLine"/>
    <m/>
    <m/>
    <m/>
    <m/>
    <x v="38"/>
    <x v="2"/>
    <s v="Brazil"/>
    <x v="36"/>
    <n v="0"/>
  </r>
  <r>
    <s v="BASE"/>
    <s v="BaseLine"/>
    <m/>
    <m/>
    <m/>
    <m/>
    <x v="38"/>
    <x v="3"/>
    <s v="Brazil"/>
    <x v="36"/>
    <n v="0"/>
  </r>
  <r>
    <s v="BASE"/>
    <s v="BaseLine"/>
    <m/>
    <m/>
    <m/>
    <m/>
    <x v="39"/>
    <x v="0"/>
    <s v="Brazil"/>
    <x v="36"/>
    <n v="0"/>
  </r>
  <r>
    <s v="BASE"/>
    <s v="BaseLine"/>
    <m/>
    <m/>
    <m/>
    <m/>
    <x v="39"/>
    <x v="1"/>
    <s v="Brazil"/>
    <x v="36"/>
    <n v="0"/>
  </r>
  <r>
    <s v="BASE"/>
    <s v="BaseLine"/>
    <m/>
    <m/>
    <m/>
    <m/>
    <x v="39"/>
    <x v="2"/>
    <s v="Brazil"/>
    <x v="36"/>
    <n v="0"/>
  </r>
  <r>
    <s v="BASE"/>
    <s v="BaseLine"/>
    <m/>
    <m/>
    <m/>
    <m/>
    <x v="39"/>
    <x v="3"/>
    <s v="Brazil"/>
    <x v="36"/>
    <n v="0"/>
  </r>
  <r>
    <s v="BASE"/>
    <s v="BaseLine"/>
    <s v="PL_Dummy"/>
    <m/>
    <m/>
    <m/>
    <x v="40"/>
    <x v="0"/>
    <s v="Brazil"/>
    <x v="36"/>
    <n v="0"/>
  </r>
  <r>
    <s v="BASE"/>
    <s v="BaseLine"/>
    <s v="PL_Dummy"/>
    <m/>
    <m/>
    <m/>
    <x v="40"/>
    <x v="1"/>
    <s v="Brazil"/>
    <x v="36"/>
    <n v="0"/>
  </r>
  <r>
    <s v="BASE"/>
    <s v="BaseLine"/>
    <s v="PL_Dummy"/>
    <m/>
    <m/>
    <m/>
    <x v="40"/>
    <x v="2"/>
    <s v="Brazil"/>
    <x v="36"/>
    <n v="0"/>
  </r>
  <r>
    <s v="BASE"/>
    <s v="BaseLine"/>
    <s v="PL_Dummy"/>
    <m/>
    <m/>
    <m/>
    <x v="40"/>
    <x v="3"/>
    <s v="Brazil"/>
    <x v="36"/>
    <n v="0"/>
  </r>
  <r>
    <s v="BASE"/>
    <s v="BaseLine"/>
    <m/>
    <m/>
    <m/>
    <m/>
    <x v="41"/>
    <x v="0"/>
    <s v="Brazil"/>
    <x v="36"/>
    <n v="0"/>
  </r>
  <r>
    <s v="BASE"/>
    <s v="BaseLine"/>
    <m/>
    <m/>
    <m/>
    <m/>
    <x v="41"/>
    <x v="1"/>
    <s v="Brazil"/>
    <x v="36"/>
    <n v="0"/>
  </r>
  <r>
    <s v="BASE"/>
    <s v="BaseLine"/>
    <m/>
    <m/>
    <m/>
    <m/>
    <x v="41"/>
    <x v="2"/>
    <s v="Brazil"/>
    <x v="36"/>
    <n v="4415.5481189913698"/>
  </r>
  <r>
    <s v="BASE"/>
    <s v="BaseLine"/>
    <m/>
    <m/>
    <m/>
    <m/>
    <x v="41"/>
    <x v="3"/>
    <s v="Brazil"/>
    <x v="36"/>
    <n v="0"/>
  </r>
  <r>
    <s v="BASE"/>
    <s v="BaseLine"/>
    <m/>
    <m/>
    <m/>
    <m/>
    <x v="42"/>
    <x v="0"/>
    <s v="Brazil"/>
    <x v="36"/>
    <n v="0"/>
  </r>
  <r>
    <s v="BASE"/>
    <s v="BaseLine"/>
    <m/>
    <m/>
    <m/>
    <m/>
    <x v="42"/>
    <x v="1"/>
    <s v="Brazil"/>
    <x v="36"/>
    <n v="0"/>
  </r>
  <r>
    <s v="BASE"/>
    <s v="BaseLine"/>
    <m/>
    <m/>
    <m/>
    <m/>
    <x v="42"/>
    <x v="2"/>
    <s v="Brazil"/>
    <x v="36"/>
    <n v="2389.2411719730799"/>
  </r>
  <r>
    <s v="BASE"/>
    <s v="BaseLine"/>
    <m/>
    <m/>
    <m/>
    <m/>
    <x v="42"/>
    <x v="3"/>
    <s v="Brazil"/>
    <x v="36"/>
    <n v="0"/>
  </r>
  <r>
    <s v="BASE"/>
    <s v="BaseLine"/>
    <m/>
    <m/>
    <m/>
    <m/>
    <x v="43"/>
    <x v="0"/>
    <s v="Brazil"/>
    <x v="36"/>
    <n v="0"/>
  </r>
  <r>
    <s v="BASE"/>
    <s v="BaseLine"/>
    <m/>
    <m/>
    <m/>
    <m/>
    <x v="43"/>
    <x v="1"/>
    <s v="Brazil"/>
    <x v="36"/>
    <n v="0"/>
  </r>
  <r>
    <s v="BASE"/>
    <s v="BaseLine"/>
    <m/>
    <m/>
    <m/>
    <m/>
    <x v="43"/>
    <x v="2"/>
    <s v="Brazil"/>
    <x v="36"/>
    <n v="0"/>
  </r>
  <r>
    <s v="BASE"/>
    <s v="BaseLine"/>
    <m/>
    <m/>
    <m/>
    <m/>
    <x v="43"/>
    <x v="3"/>
    <s v="Brazil"/>
    <x v="36"/>
    <n v="0"/>
  </r>
  <r>
    <s v="INCREMENTAL"/>
    <s v="Media"/>
    <m/>
    <m/>
    <m/>
    <m/>
    <x v="44"/>
    <x v="0"/>
    <s v="Brazil"/>
    <x v="36"/>
    <n v="0"/>
  </r>
  <r>
    <s v="INCREMENTAL"/>
    <s v="Media"/>
    <m/>
    <m/>
    <m/>
    <m/>
    <x v="44"/>
    <x v="1"/>
    <s v="Brazil"/>
    <x v="36"/>
    <n v="0"/>
  </r>
  <r>
    <s v="INCREMENTAL"/>
    <s v="Media"/>
    <m/>
    <m/>
    <m/>
    <m/>
    <x v="44"/>
    <x v="2"/>
    <s v="Brazil"/>
    <x v="36"/>
    <n v="0"/>
  </r>
  <r>
    <s v="INCREMENTAL"/>
    <s v="Media"/>
    <m/>
    <m/>
    <m/>
    <m/>
    <x v="44"/>
    <x v="3"/>
    <s v="Brazil"/>
    <x v="36"/>
    <n v="0"/>
  </r>
  <r>
    <s v="INCREMENTAL"/>
    <s v="Media"/>
    <m/>
    <m/>
    <m/>
    <m/>
    <x v="45"/>
    <x v="0"/>
    <s v="Brazil"/>
    <x v="36"/>
    <n v="0"/>
  </r>
  <r>
    <s v="INCREMENTAL"/>
    <s v="Media"/>
    <m/>
    <m/>
    <m/>
    <m/>
    <x v="45"/>
    <x v="1"/>
    <s v="Brazil"/>
    <x v="36"/>
    <n v="0"/>
  </r>
  <r>
    <s v="INCREMENTAL"/>
    <s v="Media"/>
    <m/>
    <m/>
    <m/>
    <m/>
    <x v="45"/>
    <x v="2"/>
    <s v="Brazil"/>
    <x v="36"/>
    <n v="0"/>
  </r>
  <r>
    <s v="INCREMENTAL"/>
    <s v="Media"/>
    <m/>
    <m/>
    <m/>
    <m/>
    <x v="45"/>
    <x v="3"/>
    <s v="Brazil"/>
    <x v="36"/>
    <n v="0"/>
  </r>
  <r>
    <s v="BASE"/>
    <s v="BaseLine"/>
    <m/>
    <m/>
    <m/>
    <m/>
    <x v="46"/>
    <x v="0"/>
    <s v="Brazil"/>
    <x v="36"/>
    <n v="0"/>
  </r>
  <r>
    <s v="BASE"/>
    <s v="BaseLine"/>
    <m/>
    <m/>
    <m/>
    <m/>
    <x v="46"/>
    <x v="1"/>
    <s v="Brazil"/>
    <x v="36"/>
    <n v="0"/>
  </r>
  <r>
    <s v="BASE"/>
    <s v="BaseLine"/>
    <m/>
    <m/>
    <m/>
    <m/>
    <x v="46"/>
    <x v="2"/>
    <s v="Brazil"/>
    <x v="36"/>
    <n v="0"/>
  </r>
  <r>
    <s v="BASE"/>
    <s v="BaseLine"/>
    <m/>
    <m/>
    <m/>
    <m/>
    <x v="46"/>
    <x v="3"/>
    <s v="Brazil"/>
    <x v="36"/>
    <n v="0"/>
  </r>
  <r>
    <s v="INCREMENTAL"/>
    <s v="Media"/>
    <m/>
    <m/>
    <m/>
    <m/>
    <x v="47"/>
    <x v="0"/>
    <s v="Brazil"/>
    <x v="36"/>
    <n v="0"/>
  </r>
  <r>
    <s v="INCREMENTAL"/>
    <s v="Media"/>
    <m/>
    <m/>
    <m/>
    <m/>
    <x v="47"/>
    <x v="1"/>
    <s v="Brazil"/>
    <x v="36"/>
    <n v="0"/>
  </r>
  <r>
    <s v="INCREMENTAL"/>
    <s v="Media"/>
    <m/>
    <m/>
    <m/>
    <m/>
    <x v="47"/>
    <x v="2"/>
    <s v="Brazil"/>
    <x v="36"/>
    <n v="0"/>
  </r>
  <r>
    <s v="INCREMENTAL"/>
    <s v="Media"/>
    <m/>
    <m/>
    <m/>
    <m/>
    <x v="47"/>
    <x v="3"/>
    <s v="Brazil"/>
    <x v="36"/>
    <n v="0"/>
  </r>
  <r>
    <s v="INCREMENTAL"/>
    <s v="Media"/>
    <m/>
    <m/>
    <m/>
    <m/>
    <x v="48"/>
    <x v="0"/>
    <s v="Brazil"/>
    <x v="36"/>
    <n v="0"/>
  </r>
  <r>
    <s v="INCREMENTAL"/>
    <s v="Media"/>
    <m/>
    <m/>
    <m/>
    <m/>
    <x v="48"/>
    <x v="1"/>
    <s v="Brazil"/>
    <x v="36"/>
    <n v="0"/>
  </r>
  <r>
    <s v="INCREMENTAL"/>
    <s v="Media"/>
    <m/>
    <m/>
    <m/>
    <m/>
    <x v="48"/>
    <x v="2"/>
    <s v="Brazil"/>
    <x v="36"/>
    <n v="0"/>
  </r>
  <r>
    <s v="INCREMENTAL"/>
    <s v="Media"/>
    <m/>
    <m/>
    <m/>
    <m/>
    <x v="48"/>
    <x v="3"/>
    <s v="Brazil"/>
    <x v="36"/>
    <n v="0"/>
  </r>
  <r>
    <s v="INCREMENTAL"/>
    <s v="Media"/>
    <m/>
    <m/>
    <m/>
    <m/>
    <x v="49"/>
    <x v="0"/>
    <s v="Brazil"/>
    <x v="36"/>
    <n v="0"/>
  </r>
  <r>
    <s v="INCREMENTAL"/>
    <s v="Media"/>
    <m/>
    <m/>
    <m/>
    <m/>
    <x v="49"/>
    <x v="1"/>
    <s v="Brazil"/>
    <x v="36"/>
    <n v="0"/>
  </r>
  <r>
    <s v="INCREMENTAL"/>
    <s v="Media"/>
    <m/>
    <m/>
    <m/>
    <m/>
    <x v="49"/>
    <x v="2"/>
    <s v="Brazil"/>
    <x v="36"/>
    <n v="0"/>
  </r>
  <r>
    <s v="INCREMENTAL"/>
    <s v="Media"/>
    <m/>
    <m/>
    <m/>
    <m/>
    <x v="49"/>
    <x v="3"/>
    <s v="Brazil"/>
    <x v="36"/>
    <n v="0"/>
  </r>
  <r>
    <s v="BASE"/>
    <s v="BaseLine"/>
    <m/>
    <m/>
    <m/>
    <m/>
    <x v="50"/>
    <x v="0"/>
    <s v="Brazil"/>
    <x v="36"/>
    <n v="0"/>
  </r>
  <r>
    <s v="BASE"/>
    <s v="BaseLine"/>
    <m/>
    <m/>
    <m/>
    <m/>
    <x v="50"/>
    <x v="1"/>
    <s v="Brazil"/>
    <x v="36"/>
    <n v="0"/>
  </r>
  <r>
    <s v="BASE"/>
    <s v="BaseLine"/>
    <m/>
    <m/>
    <m/>
    <m/>
    <x v="50"/>
    <x v="2"/>
    <s v="Brazil"/>
    <x v="36"/>
    <n v="0"/>
  </r>
  <r>
    <s v="BASE"/>
    <s v="BaseLine"/>
    <m/>
    <m/>
    <m/>
    <m/>
    <x v="50"/>
    <x v="3"/>
    <s v="Brazil"/>
    <x v="36"/>
    <n v="0"/>
  </r>
  <r>
    <s v="BASE"/>
    <s v="BaseLine"/>
    <m/>
    <m/>
    <m/>
    <m/>
    <x v="51"/>
    <x v="0"/>
    <s v="Brazil"/>
    <x v="36"/>
    <n v="0"/>
  </r>
  <r>
    <s v="BASE"/>
    <s v="BaseLine"/>
    <m/>
    <m/>
    <m/>
    <m/>
    <x v="51"/>
    <x v="1"/>
    <s v="Brazil"/>
    <x v="36"/>
    <n v="0"/>
  </r>
  <r>
    <s v="BASE"/>
    <s v="BaseLine"/>
    <m/>
    <m/>
    <m/>
    <m/>
    <x v="51"/>
    <x v="2"/>
    <s v="Brazil"/>
    <x v="36"/>
    <n v="0"/>
  </r>
  <r>
    <s v="BASE"/>
    <s v="BaseLine"/>
    <m/>
    <m/>
    <m/>
    <m/>
    <x v="51"/>
    <x v="3"/>
    <s v="Brazil"/>
    <x v="36"/>
    <n v="0"/>
  </r>
  <r>
    <s v="INCREMENTAL"/>
    <s v="Media"/>
    <m/>
    <m/>
    <m/>
    <m/>
    <x v="52"/>
    <x v="0"/>
    <s v="Brazil"/>
    <x v="36"/>
    <n v="0"/>
  </r>
  <r>
    <s v="INCREMENTAL"/>
    <s v="Media"/>
    <m/>
    <m/>
    <m/>
    <m/>
    <x v="52"/>
    <x v="1"/>
    <s v="Brazil"/>
    <x v="36"/>
    <n v="0"/>
  </r>
  <r>
    <s v="INCREMENTAL"/>
    <s v="Media"/>
    <m/>
    <m/>
    <m/>
    <m/>
    <x v="52"/>
    <x v="2"/>
    <s v="Brazil"/>
    <x v="36"/>
    <n v="0"/>
  </r>
  <r>
    <s v="INCREMENTAL"/>
    <s v="Media"/>
    <m/>
    <m/>
    <m/>
    <m/>
    <x v="52"/>
    <x v="3"/>
    <s v="Brazil"/>
    <x v="36"/>
    <n v="0"/>
  </r>
  <r>
    <s v="BASE"/>
    <s v="BaseLine"/>
    <m/>
    <m/>
    <m/>
    <m/>
    <x v="53"/>
    <x v="0"/>
    <s v="Brazil"/>
    <x v="36"/>
    <n v="-106.896217564167"/>
  </r>
  <r>
    <s v="BASE"/>
    <s v="BaseLine"/>
    <m/>
    <m/>
    <m/>
    <m/>
    <x v="53"/>
    <x v="1"/>
    <s v="Brazil"/>
    <x v="36"/>
    <n v="-78.280676091196398"/>
  </r>
  <r>
    <s v="BASE"/>
    <s v="BaseLine"/>
    <m/>
    <m/>
    <m/>
    <m/>
    <x v="53"/>
    <x v="2"/>
    <s v="Brazil"/>
    <x v="36"/>
    <n v="-146.06866894502201"/>
  </r>
  <r>
    <s v="BASE"/>
    <s v="BaseLine"/>
    <m/>
    <m/>
    <m/>
    <m/>
    <x v="53"/>
    <x v="3"/>
    <s v="Brazil"/>
    <x v="36"/>
    <n v="-77.324862227164999"/>
  </r>
  <r>
    <s v="BASE"/>
    <s v="BaseLine"/>
    <m/>
    <m/>
    <m/>
    <m/>
    <x v="54"/>
    <x v="0"/>
    <s v="Brazil"/>
    <x v="36"/>
    <n v="-526.70675186015706"/>
  </r>
  <r>
    <s v="BASE"/>
    <s v="BaseLine"/>
    <m/>
    <m/>
    <m/>
    <m/>
    <x v="54"/>
    <x v="1"/>
    <s v="Brazil"/>
    <x v="36"/>
    <n v="-2629.00067100971"/>
  </r>
  <r>
    <s v="BASE"/>
    <s v="BaseLine"/>
    <m/>
    <m/>
    <m/>
    <m/>
    <x v="54"/>
    <x v="2"/>
    <s v="Brazil"/>
    <x v="36"/>
    <n v="-2853.3302538810999"/>
  </r>
  <r>
    <s v="BASE"/>
    <s v="BaseLine"/>
    <m/>
    <m/>
    <m/>
    <m/>
    <x v="54"/>
    <x v="3"/>
    <s v="Brazil"/>
    <x v="36"/>
    <n v="-508.635850855412"/>
  </r>
  <r>
    <s v="INCREMENTAL"/>
    <s v="Media"/>
    <m/>
    <m/>
    <m/>
    <m/>
    <x v="0"/>
    <x v="0"/>
    <s v="Brazil"/>
    <x v="37"/>
    <n v="0"/>
  </r>
  <r>
    <s v="INCREMENTAL"/>
    <s v="Media"/>
    <m/>
    <m/>
    <m/>
    <m/>
    <x v="0"/>
    <x v="1"/>
    <s v="Brazil"/>
    <x v="37"/>
    <n v="0"/>
  </r>
  <r>
    <s v="INCREMENTAL"/>
    <s v="Media"/>
    <m/>
    <m/>
    <m/>
    <m/>
    <x v="0"/>
    <x v="2"/>
    <s v="Brazil"/>
    <x v="37"/>
    <n v="0"/>
  </r>
  <r>
    <s v="INCREMENTAL"/>
    <s v="Media"/>
    <m/>
    <m/>
    <m/>
    <m/>
    <x v="0"/>
    <x v="3"/>
    <s v="Brazil"/>
    <x v="37"/>
    <n v="0"/>
  </r>
  <r>
    <s v="INCREMENTAL"/>
    <s v="Media"/>
    <m/>
    <m/>
    <m/>
    <m/>
    <x v="1"/>
    <x v="0"/>
    <s v="Brazil"/>
    <x v="37"/>
    <n v="0"/>
  </r>
  <r>
    <s v="INCREMENTAL"/>
    <s v="Media"/>
    <m/>
    <m/>
    <m/>
    <m/>
    <x v="1"/>
    <x v="1"/>
    <s v="Brazil"/>
    <x v="37"/>
    <n v="0"/>
  </r>
  <r>
    <s v="INCREMENTAL"/>
    <s v="Media"/>
    <m/>
    <m/>
    <m/>
    <m/>
    <x v="1"/>
    <x v="2"/>
    <s v="Brazil"/>
    <x v="37"/>
    <n v="0"/>
  </r>
  <r>
    <s v="INCREMENTAL"/>
    <s v="Media"/>
    <m/>
    <m/>
    <m/>
    <m/>
    <x v="1"/>
    <x v="3"/>
    <s v="Brazil"/>
    <x v="37"/>
    <n v="0"/>
  </r>
  <r>
    <s v="INCREMENTAL"/>
    <s v="Media"/>
    <m/>
    <m/>
    <m/>
    <m/>
    <x v="2"/>
    <x v="0"/>
    <s v="Brazil"/>
    <x v="37"/>
    <n v="0"/>
  </r>
  <r>
    <s v="INCREMENTAL"/>
    <s v="Media"/>
    <m/>
    <m/>
    <m/>
    <m/>
    <x v="2"/>
    <x v="1"/>
    <s v="Brazil"/>
    <x v="37"/>
    <n v="0"/>
  </r>
  <r>
    <s v="INCREMENTAL"/>
    <s v="Media"/>
    <m/>
    <m/>
    <m/>
    <m/>
    <x v="2"/>
    <x v="2"/>
    <s v="Brazil"/>
    <x v="37"/>
    <n v="0"/>
  </r>
  <r>
    <s v="INCREMENTAL"/>
    <s v="Media"/>
    <m/>
    <m/>
    <m/>
    <m/>
    <x v="2"/>
    <x v="3"/>
    <s v="Brazil"/>
    <x v="37"/>
    <n v="0"/>
  </r>
  <r>
    <s v="BASE"/>
    <s v="BaseLine"/>
    <m/>
    <m/>
    <m/>
    <m/>
    <x v="3"/>
    <x v="0"/>
    <s v="Brazil"/>
    <x v="37"/>
    <n v="0"/>
  </r>
  <r>
    <s v="BASE"/>
    <s v="BaseLine"/>
    <m/>
    <m/>
    <m/>
    <m/>
    <x v="3"/>
    <x v="1"/>
    <s v="Brazil"/>
    <x v="37"/>
    <n v="0"/>
  </r>
  <r>
    <s v="BASE"/>
    <s v="BaseLine"/>
    <m/>
    <m/>
    <m/>
    <m/>
    <x v="3"/>
    <x v="2"/>
    <s v="Brazil"/>
    <x v="37"/>
    <n v="0"/>
  </r>
  <r>
    <s v="BASE"/>
    <s v="BaseLine"/>
    <m/>
    <m/>
    <m/>
    <m/>
    <x v="3"/>
    <x v="3"/>
    <s v="Brazil"/>
    <x v="37"/>
    <n v="0"/>
  </r>
  <r>
    <s v="BASE"/>
    <s v="BaseLine"/>
    <m/>
    <m/>
    <m/>
    <m/>
    <x v="4"/>
    <x v="0"/>
    <s v="Brazil"/>
    <x v="37"/>
    <n v="0"/>
  </r>
  <r>
    <s v="BASE"/>
    <s v="BaseLine"/>
    <m/>
    <m/>
    <m/>
    <m/>
    <x v="4"/>
    <x v="1"/>
    <s v="Brazil"/>
    <x v="37"/>
    <n v="0"/>
  </r>
  <r>
    <s v="BASE"/>
    <s v="BaseLine"/>
    <m/>
    <m/>
    <m/>
    <m/>
    <x v="4"/>
    <x v="2"/>
    <s v="Brazil"/>
    <x v="37"/>
    <n v="0"/>
  </r>
  <r>
    <s v="BASE"/>
    <s v="BaseLine"/>
    <m/>
    <m/>
    <m/>
    <m/>
    <x v="4"/>
    <x v="3"/>
    <s v="Brazil"/>
    <x v="37"/>
    <n v="0"/>
  </r>
  <r>
    <s v="BASE"/>
    <s v="BaseLine"/>
    <m/>
    <m/>
    <m/>
    <m/>
    <x v="5"/>
    <x v="0"/>
    <s v="Brazil"/>
    <x v="37"/>
    <n v="0"/>
  </r>
  <r>
    <s v="BASE"/>
    <s v="BaseLine"/>
    <m/>
    <m/>
    <m/>
    <m/>
    <x v="5"/>
    <x v="1"/>
    <s v="Brazil"/>
    <x v="37"/>
    <n v="0"/>
  </r>
  <r>
    <s v="BASE"/>
    <s v="BaseLine"/>
    <m/>
    <m/>
    <m/>
    <m/>
    <x v="5"/>
    <x v="2"/>
    <s v="Brazil"/>
    <x v="37"/>
    <n v="0"/>
  </r>
  <r>
    <s v="BASE"/>
    <s v="BaseLine"/>
    <m/>
    <m/>
    <m/>
    <m/>
    <x v="5"/>
    <x v="3"/>
    <s v="Brazil"/>
    <x v="37"/>
    <n v="0"/>
  </r>
  <r>
    <s v="BASE"/>
    <s v="BaseLine"/>
    <m/>
    <m/>
    <m/>
    <m/>
    <x v="6"/>
    <x v="0"/>
    <s v="Brazil"/>
    <x v="37"/>
    <n v="0"/>
  </r>
  <r>
    <s v="BASE"/>
    <s v="BaseLine"/>
    <m/>
    <m/>
    <m/>
    <m/>
    <x v="6"/>
    <x v="1"/>
    <s v="Brazil"/>
    <x v="37"/>
    <n v="0"/>
  </r>
  <r>
    <s v="BASE"/>
    <s v="BaseLine"/>
    <m/>
    <m/>
    <m/>
    <m/>
    <x v="6"/>
    <x v="2"/>
    <s v="Brazil"/>
    <x v="37"/>
    <n v="0"/>
  </r>
  <r>
    <s v="BASE"/>
    <s v="BaseLine"/>
    <m/>
    <m/>
    <m/>
    <m/>
    <x v="6"/>
    <x v="3"/>
    <s v="Brazil"/>
    <x v="37"/>
    <n v="0"/>
  </r>
  <r>
    <s v="BASE"/>
    <s v="BaseLine"/>
    <m/>
    <m/>
    <m/>
    <m/>
    <x v="7"/>
    <x v="0"/>
    <s v="Brazil"/>
    <x v="37"/>
    <n v="0"/>
  </r>
  <r>
    <s v="BASE"/>
    <s v="BaseLine"/>
    <m/>
    <m/>
    <m/>
    <m/>
    <x v="7"/>
    <x v="1"/>
    <s v="Brazil"/>
    <x v="37"/>
    <n v="0"/>
  </r>
  <r>
    <s v="BASE"/>
    <s v="BaseLine"/>
    <m/>
    <m/>
    <m/>
    <m/>
    <x v="7"/>
    <x v="2"/>
    <s v="Brazil"/>
    <x v="37"/>
    <n v="0"/>
  </r>
  <r>
    <s v="BASE"/>
    <s v="BaseLine"/>
    <m/>
    <m/>
    <m/>
    <m/>
    <x v="7"/>
    <x v="3"/>
    <s v="Brazil"/>
    <x v="37"/>
    <n v="0"/>
  </r>
  <r>
    <s v="BASE"/>
    <s v="BaseLine"/>
    <m/>
    <m/>
    <m/>
    <m/>
    <x v="8"/>
    <x v="0"/>
    <s v="Brazil"/>
    <x v="37"/>
    <n v="875.78267573743904"/>
  </r>
  <r>
    <s v="BASE"/>
    <s v="BaseLine"/>
    <m/>
    <m/>
    <m/>
    <m/>
    <x v="8"/>
    <x v="1"/>
    <s v="Brazil"/>
    <x v="37"/>
    <n v="0"/>
  </r>
  <r>
    <s v="BASE"/>
    <s v="BaseLine"/>
    <m/>
    <m/>
    <m/>
    <m/>
    <x v="8"/>
    <x v="2"/>
    <s v="Brazil"/>
    <x v="37"/>
    <n v="0"/>
  </r>
  <r>
    <s v="BASE"/>
    <s v="BaseLine"/>
    <m/>
    <m/>
    <m/>
    <m/>
    <x v="8"/>
    <x v="3"/>
    <s v="Brazil"/>
    <x v="37"/>
    <n v="0"/>
  </r>
  <r>
    <s v="INCREMENTAL"/>
    <s v="Media"/>
    <m/>
    <m/>
    <m/>
    <m/>
    <x v="9"/>
    <x v="0"/>
    <s v="Brazil"/>
    <x v="37"/>
    <n v="0"/>
  </r>
  <r>
    <s v="INCREMENTAL"/>
    <s v="Media"/>
    <m/>
    <m/>
    <m/>
    <m/>
    <x v="9"/>
    <x v="1"/>
    <s v="Brazil"/>
    <x v="37"/>
    <n v="0"/>
  </r>
  <r>
    <s v="INCREMENTAL"/>
    <s v="Media"/>
    <m/>
    <m/>
    <m/>
    <m/>
    <x v="9"/>
    <x v="2"/>
    <s v="Brazil"/>
    <x v="37"/>
    <n v="0"/>
  </r>
  <r>
    <s v="INCREMENTAL"/>
    <s v="Media"/>
    <m/>
    <m/>
    <m/>
    <m/>
    <x v="9"/>
    <x v="3"/>
    <s v="Brazil"/>
    <x v="37"/>
    <n v="0"/>
  </r>
  <r>
    <s v="BASE"/>
    <s v="Price"/>
    <m/>
    <m/>
    <m/>
    <m/>
    <x v="10"/>
    <x v="0"/>
    <s v="Brazil"/>
    <x v="37"/>
    <n v="-1187.63708073099"/>
  </r>
  <r>
    <s v="BASE"/>
    <s v="Price"/>
    <m/>
    <m/>
    <m/>
    <m/>
    <x v="10"/>
    <x v="1"/>
    <s v="Brazil"/>
    <x v="37"/>
    <n v="0"/>
  </r>
  <r>
    <s v="BASE"/>
    <s v="Price"/>
    <m/>
    <m/>
    <m/>
    <m/>
    <x v="10"/>
    <x v="2"/>
    <s v="Brazil"/>
    <x v="37"/>
    <n v="0"/>
  </r>
  <r>
    <s v="BASE"/>
    <s v="Price"/>
    <m/>
    <m/>
    <m/>
    <m/>
    <x v="10"/>
    <x v="3"/>
    <s v="Brazil"/>
    <x v="37"/>
    <n v="0"/>
  </r>
  <r>
    <s v="BASE"/>
    <s v="Price"/>
    <m/>
    <m/>
    <m/>
    <m/>
    <x v="11"/>
    <x v="0"/>
    <s v="Brazil"/>
    <x v="37"/>
    <n v="0"/>
  </r>
  <r>
    <s v="BASE"/>
    <s v="Price"/>
    <m/>
    <m/>
    <m/>
    <m/>
    <x v="11"/>
    <x v="1"/>
    <s v="Brazil"/>
    <x v="37"/>
    <n v="0"/>
  </r>
  <r>
    <s v="BASE"/>
    <s v="Price"/>
    <m/>
    <m/>
    <m/>
    <m/>
    <x v="11"/>
    <x v="2"/>
    <s v="Brazil"/>
    <x v="37"/>
    <n v="0"/>
  </r>
  <r>
    <s v="BASE"/>
    <s v="Price"/>
    <m/>
    <m/>
    <m/>
    <m/>
    <x v="11"/>
    <x v="3"/>
    <s v="Brazil"/>
    <x v="37"/>
    <n v="0"/>
  </r>
  <r>
    <s v="BASE"/>
    <s v="BaseLine"/>
    <m/>
    <m/>
    <m/>
    <m/>
    <x v="12"/>
    <x v="0"/>
    <s v="Brazil"/>
    <x v="37"/>
    <n v="423.85373013261602"/>
  </r>
  <r>
    <s v="BASE"/>
    <s v="BaseLine"/>
    <m/>
    <m/>
    <m/>
    <m/>
    <x v="12"/>
    <x v="1"/>
    <s v="Brazil"/>
    <x v="37"/>
    <n v="764.10562865472104"/>
  </r>
  <r>
    <s v="BASE"/>
    <s v="BaseLine"/>
    <m/>
    <m/>
    <m/>
    <m/>
    <x v="12"/>
    <x v="2"/>
    <s v="Brazil"/>
    <x v="37"/>
    <n v="936.75462680128396"/>
  </r>
  <r>
    <s v="BASE"/>
    <s v="BaseLine"/>
    <m/>
    <m/>
    <m/>
    <m/>
    <x v="12"/>
    <x v="3"/>
    <s v="Brazil"/>
    <x v="37"/>
    <n v="24.810970271371001"/>
  </r>
  <r>
    <s v="INCREMENTAL"/>
    <s v="Media"/>
    <m/>
    <m/>
    <m/>
    <m/>
    <x v="13"/>
    <x v="0"/>
    <s v="Brazil"/>
    <x v="37"/>
    <n v="174.80411252513599"/>
  </r>
  <r>
    <s v="INCREMENTAL"/>
    <s v="Media"/>
    <m/>
    <m/>
    <m/>
    <m/>
    <x v="13"/>
    <x v="1"/>
    <s v="Brazil"/>
    <x v="37"/>
    <n v="216.547300752388"/>
  </r>
  <r>
    <s v="INCREMENTAL"/>
    <s v="Media"/>
    <m/>
    <m/>
    <m/>
    <m/>
    <x v="13"/>
    <x v="2"/>
    <s v="Brazil"/>
    <x v="37"/>
    <n v="192.47530623214101"/>
  </r>
  <r>
    <s v="INCREMENTAL"/>
    <s v="Media"/>
    <m/>
    <m/>
    <m/>
    <m/>
    <x v="13"/>
    <x v="3"/>
    <s v="Brazil"/>
    <x v="37"/>
    <n v="0"/>
  </r>
  <r>
    <s v="INCREMENTAL"/>
    <s v="Media"/>
    <m/>
    <m/>
    <m/>
    <m/>
    <x v="14"/>
    <x v="0"/>
    <s v="Brazil"/>
    <x v="37"/>
    <n v="0"/>
  </r>
  <r>
    <s v="INCREMENTAL"/>
    <s v="Media"/>
    <m/>
    <m/>
    <m/>
    <m/>
    <x v="14"/>
    <x v="1"/>
    <s v="Brazil"/>
    <x v="37"/>
    <n v="0"/>
  </r>
  <r>
    <s v="INCREMENTAL"/>
    <s v="Media"/>
    <m/>
    <m/>
    <m/>
    <m/>
    <x v="14"/>
    <x v="2"/>
    <s v="Brazil"/>
    <x v="37"/>
    <n v="0"/>
  </r>
  <r>
    <s v="INCREMENTAL"/>
    <s v="Media"/>
    <m/>
    <m/>
    <m/>
    <m/>
    <x v="14"/>
    <x v="3"/>
    <s v="Brazil"/>
    <x v="37"/>
    <n v="0"/>
  </r>
  <r>
    <s v="INCREMENTAL"/>
    <s v="Media"/>
    <m/>
    <m/>
    <m/>
    <m/>
    <x v="15"/>
    <x v="0"/>
    <s v="Brazil"/>
    <x v="37"/>
    <n v="13.8780451370255"/>
  </r>
  <r>
    <s v="INCREMENTAL"/>
    <s v="Media"/>
    <m/>
    <m/>
    <m/>
    <m/>
    <x v="15"/>
    <x v="1"/>
    <s v="Brazil"/>
    <x v="37"/>
    <n v="12.8427937566321"/>
  </r>
  <r>
    <s v="INCREMENTAL"/>
    <s v="Media"/>
    <m/>
    <m/>
    <m/>
    <m/>
    <x v="15"/>
    <x v="2"/>
    <s v="Brazil"/>
    <x v="37"/>
    <n v="8.7611377554505392"/>
  </r>
  <r>
    <s v="INCREMENTAL"/>
    <s v="Media"/>
    <m/>
    <m/>
    <m/>
    <m/>
    <x v="15"/>
    <x v="3"/>
    <s v="Brazil"/>
    <x v="37"/>
    <n v="0"/>
  </r>
  <r>
    <s v="INCREMENTAL"/>
    <s v="Media"/>
    <m/>
    <m/>
    <m/>
    <m/>
    <x v="16"/>
    <x v="0"/>
    <s v="Brazil"/>
    <x v="37"/>
    <n v="0"/>
  </r>
  <r>
    <s v="INCREMENTAL"/>
    <s v="Media"/>
    <m/>
    <m/>
    <m/>
    <m/>
    <x v="16"/>
    <x v="1"/>
    <s v="Brazil"/>
    <x v="37"/>
    <n v="0"/>
  </r>
  <r>
    <s v="INCREMENTAL"/>
    <s v="Media"/>
    <m/>
    <m/>
    <m/>
    <m/>
    <x v="16"/>
    <x v="2"/>
    <s v="Brazil"/>
    <x v="37"/>
    <n v="0"/>
  </r>
  <r>
    <s v="INCREMENTAL"/>
    <s v="Media"/>
    <m/>
    <m/>
    <m/>
    <m/>
    <x v="16"/>
    <x v="3"/>
    <s v="Brazil"/>
    <x v="37"/>
    <n v="0"/>
  </r>
  <r>
    <s v="INCREMENTAL"/>
    <s v="Media"/>
    <m/>
    <m/>
    <m/>
    <m/>
    <x v="17"/>
    <x v="0"/>
    <s v="Brazil"/>
    <x v="37"/>
    <n v="453.61021213885402"/>
  </r>
  <r>
    <s v="INCREMENTAL"/>
    <s v="Media"/>
    <m/>
    <m/>
    <m/>
    <m/>
    <x v="17"/>
    <x v="1"/>
    <s v="Brazil"/>
    <x v="37"/>
    <n v="278.13584808531903"/>
  </r>
  <r>
    <s v="INCREMENTAL"/>
    <s v="Media"/>
    <m/>
    <m/>
    <m/>
    <m/>
    <x v="17"/>
    <x v="2"/>
    <s v="Brazil"/>
    <x v="37"/>
    <n v="279.15257646156999"/>
  </r>
  <r>
    <s v="INCREMENTAL"/>
    <s v="Media"/>
    <m/>
    <m/>
    <m/>
    <m/>
    <x v="17"/>
    <x v="3"/>
    <s v="Brazil"/>
    <x v="37"/>
    <n v="0"/>
  </r>
  <r>
    <s v="INCREMENTAL"/>
    <s v="Media"/>
    <m/>
    <m/>
    <m/>
    <m/>
    <x v="18"/>
    <x v="0"/>
    <s v="Brazil"/>
    <x v="37"/>
    <n v="0"/>
  </r>
  <r>
    <s v="INCREMENTAL"/>
    <s v="Media"/>
    <m/>
    <m/>
    <m/>
    <m/>
    <x v="18"/>
    <x v="1"/>
    <s v="Brazil"/>
    <x v="37"/>
    <n v="0"/>
  </r>
  <r>
    <s v="INCREMENTAL"/>
    <s v="Media"/>
    <m/>
    <m/>
    <m/>
    <m/>
    <x v="18"/>
    <x v="2"/>
    <s v="Brazil"/>
    <x v="37"/>
    <n v="0"/>
  </r>
  <r>
    <s v="INCREMENTAL"/>
    <s v="Media"/>
    <m/>
    <m/>
    <m/>
    <m/>
    <x v="18"/>
    <x v="3"/>
    <s v="Brazil"/>
    <x v="37"/>
    <n v="0"/>
  </r>
  <r>
    <s v="INCREMENTAL"/>
    <s v="Media"/>
    <m/>
    <m/>
    <m/>
    <m/>
    <x v="19"/>
    <x v="0"/>
    <s v="Brazil"/>
    <x v="37"/>
    <n v="62.899172348352302"/>
  </r>
  <r>
    <s v="INCREMENTAL"/>
    <s v="Media"/>
    <m/>
    <m/>
    <m/>
    <m/>
    <x v="19"/>
    <x v="1"/>
    <s v="Brazil"/>
    <x v="37"/>
    <n v="71.524152594713101"/>
  </r>
  <r>
    <s v="INCREMENTAL"/>
    <s v="Media"/>
    <m/>
    <m/>
    <m/>
    <m/>
    <x v="19"/>
    <x v="2"/>
    <s v="Brazil"/>
    <x v="37"/>
    <n v="67.446025151851302"/>
  </r>
  <r>
    <s v="INCREMENTAL"/>
    <s v="Media"/>
    <m/>
    <m/>
    <m/>
    <m/>
    <x v="19"/>
    <x v="3"/>
    <s v="Brazil"/>
    <x v="37"/>
    <n v="0"/>
  </r>
  <r>
    <s v="INCREMENTAL"/>
    <s v="Media"/>
    <m/>
    <m/>
    <m/>
    <m/>
    <x v="20"/>
    <x v="0"/>
    <s v="Brazil"/>
    <x v="37"/>
    <n v="0"/>
  </r>
  <r>
    <s v="INCREMENTAL"/>
    <s v="Media"/>
    <m/>
    <m/>
    <m/>
    <m/>
    <x v="20"/>
    <x v="1"/>
    <s v="Brazil"/>
    <x v="37"/>
    <n v="0"/>
  </r>
  <r>
    <s v="INCREMENTAL"/>
    <s v="Media"/>
    <m/>
    <m/>
    <m/>
    <m/>
    <x v="20"/>
    <x v="2"/>
    <s v="Brazil"/>
    <x v="37"/>
    <n v="0"/>
  </r>
  <r>
    <s v="INCREMENTAL"/>
    <s v="Media"/>
    <m/>
    <m/>
    <m/>
    <m/>
    <x v="20"/>
    <x v="3"/>
    <s v="Brazil"/>
    <x v="37"/>
    <n v="0"/>
  </r>
  <r>
    <s v="INCREMENTAL"/>
    <s v="Media"/>
    <m/>
    <m/>
    <m/>
    <m/>
    <x v="21"/>
    <x v="0"/>
    <s v="Brazil"/>
    <x v="37"/>
    <n v="174.81159678336701"/>
  </r>
  <r>
    <s v="INCREMENTAL"/>
    <s v="Media"/>
    <m/>
    <m/>
    <m/>
    <m/>
    <x v="21"/>
    <x v="1"/>
    <s v="Brazil"/>
    <x v="37"/>
    <n v="170.73050844631101"/>
  </r>
  <r>
    <s v="INCREMENTAL"/>
    <s v="Media"/>
    <m/>
    <m/>
    <m/>
    <m/>
    <x v="21"/>
    <x v="2"/>
    <s v="Brazil"/>
    <x v="37"/>
    <n v="161.95697340062"/>
  </r>
  <r>
    <s v="INCREMENTAL"/>
    <s v="Media"/>
    <m/>
    <m/>
    <m/>
    <m/>
    <x v="21"/>
    <x v="3"/>
    <s v="Brazil"/>
    <x v="37"/>
    <n v="0"/>
  </r>
  <r>
    <s v="INCREMENTAL"/>
    <s v="Media"/>
    <m/>
    <m/>
    <m/>
    <m/>
    <x v="22"/>
    <x v="0"/>
    <s v="Brazil"/>
    <x v="37"/>
    <n v="0"/>
  </r>
  <r>
    <s v="INCREMENTAL"/>
    <s v="Media"/>
    <m/>
    <m/>
    <m/>
    <m/>
    <x v="22"/>
    <x v="1"/>
    <s v="Brazil"/>
    <x v="37"/>
    <n v="0"/>
  </r>
  <r>
    <s v="INCREMENTAL"/>
    <s v="Media"/>
    <m/>
    <m/>
    <m/>
    <m/>
    <x v="22"/>
    <x v="2"/>
    <s v="Brazil"/>
    <x v="37"/>
    <n v="0"/>
  </r>
  <r>
    <s v="INCREMENTAL"/>
    <s v="Media"/>
    <m/>
    <m/>
    <m/>
    <m/>
    <x v="22"/>
    <x v="3"/>
    <s v="Brazil"/>
    <x v="37"/>
    <n v="0"/>
  </r>
  <r>
    <s v="INCREMENTAL"/>
    <s v="Media"/>
    <m/>
    <m/>
    <m/>
    <m/>
    <x v="23"/>
    <x v="0"/>
    <s v="Brazil"/>
    <x v="37"/>
    <n v="0"/>
  </r>
  <r>
    <s v="INCREMENTAL"/>
    <s v="Media"/>
    <m/>
    <m/>
    <m/>
    <m/>
    <x v="23"/>
    <x v="1"/>
    <s v="Brazil"/>
    <x v="37"/>
    <n v="0"/>
  </r>
  <r>
    <s v="INCREMENTAL"/>
    <s v="Media"/>
    <m/>
    <m/>
    <m/>
    <m/>
    <x v="23"/>
    <x v="2"/>
    <s v="Brazil"/>
    <x v="37"/>
    <n v="0"/>
  </r>
  <r>
    <s v="INCREMENTAL"/>
    <s v="Media"/>
    <m/>
    <m/>
    <m/>
    <m/>
    <x v="23"/>
    <x v="3"/>
    <s v="Brazil"/>
    <x v="37"/>
    <n v="0"/>
  </r>
  <r>
    <s v="INCREMENTAL"/>
    <s v="Media"/>
    <m/>
    <m/>
    <m/>
    <m/>
    <x v="24"/>
    <x v="0"/>
    <s v="Brazil"/>
    <x v="37"/>
    <n v="0"/>
  </r>
  <r>
    <s v="INCREMENTAL"/>
    <s v="Media"/>
    <m/>
    <m/>
    <m/>
    <m/>
    <x v="24"/>
    <x v="1"/>
    <s v="Brazil"/>
    <x v="37"/>
    <n v="0"/>
  </r>
  <r>
    <s v="INCREMENTAL"/>
    <s v="Media"/>
    <m/>
    <m/>
    <m/>
    <m/>
    <x v="24"/>
    <x v="2"/>
    <s v="Brazil"/>
    <x v="37"/>
    <n v="0"/>
  </r>
  <r>
    <s v="INCREMENTAL"/>
    <s v="Media"/>
    <m/>
    <m/>
    <m/>
    <m/>
    <x v="24"/>
    <x v="3"/>
    <s v="Brazil"/>
    <x v="37"/>
    <n v="0"/>
  </r>
  <r>
    <s v="BASE"/>
    <s v="BaseLine"/>
    <m/>
    <m/>
    <m/>
    <m/>
    <x v="25"/>
    <x v="0"/>
    <s v="Brazil"/>
    <x v="37"/>
    <n v="0"/>
  </r>
  <r>
    <s v="BASE"/>
    <s v="BaseLine"/>
    <m/>
    <m/>
    <m/>
    <m/>
    <x v="25"/>
    <x v="1"/>
    <s v="Brazil"/>
    <x v="37"/>
    <n v="365.42390017154003"/>
  </r>
  <r>
    <s v="BASE"/>
    <s v="BaseLine"/>
    <m/>
    <m/>
    <m/>
    <m/>
    <x v="25"/>
    <x v="2"/>
    <s v="Brazil"/>
    <x v="37"/>
    <n v="0"/>
  </r>
  <r>
    <s v="BASE"/>
    <s v="BaseLine"/>
    <m/>
    <m/>
    <m/>
    <m/>
    <x v="25"/>
    <x v="3"/>
    <s v="Brazil"/>
    <x v="37"/>
    <n v="0"/>
  </r>
  <r>
    <s v="BASE"/>
    <s v="BaseLine"/>
    <m/>
    <m/>
    <m/>
    <m/>
    <x v="26"/>
    <x v="0"/>
    <s v="Brazil"/>
    <x v="37"/>
    <n v="0"/>
  </r>
  <r>
    <s v="BASE"/>
    <s v="BaseLine"/>
    <m/>
    <m/>
    <m/>
    <m/>
    <x v="26"/>
    <x v="1"/>
    <s v="Brazil"/>
    <x v="37"/>
    <n v="0"/>
  </r>
  <r>
    <s v="BASE"/>
    <s v="BaseLine"/>
    <m/>
    <m/>
    <m/>
    <m/>
    <x v="26"/>
    <x v="2"/>
    <s v="Brazil"/>
    <x v="37"/>
    <n v="0"/>
  </r>
  <r>
    <s v="BASE"/>
    <s v="BaseLine"/>
    <m/>
    <m/>
    <m/>
    <m/>
    <x v="26"/>
    <x v="3"/>
    <s v="Brazil"/>
    <x v="37"/>
    <n v="0"/>
  </r>
  <r>
    <s v="INCREMENTAL"/>
    <s v="Media"/>
    <m/>
    <m/>
    <m/>
    <m/>
    <x v="27"/>
    <x v="0"/>
    <s v="Brazil"/>
    <x v="37"/>
    <n v="0"/>
  </r>
  <r>
    <s v="INCREMENTAL"/>
    <s v="Media"/>
    <m/>
    <m/>
    <m/>
    <m/>
    <x v="27"/>
    <x v="1"/>
    <s v="Brazil"/>
    <x v="37"/>
    <n v="0"/>
  </r>
  <r>
    <s v="INCREMENTAL"/>
    <s v="Media"/>
    <m/>
    <m/>
    <m/>
    <m/>
    <x v="27"/>
    <x v="2"/>
    <s v="Brazil"/>
    <x v="37"/>
    <n v="0"/>
  </r>
  <r>
    <s v="INCREMENTAL"/>
    <s v="Media"/>
    <m/>
    <m/>
    <m/>
    <m/>
    <x v="27"/>
    <x v="3"/>
    <s v="Brazil"/>
    <x v="37"/>
    <n v="0"/>
  </r>
  <r>
    <s v="INCREMENTAL"/>
    <s v="Media"/>
    <m/>
    <m/>
    <m/>
    <m/>
    <x v="28"/>
    <x v="0"/>
    <s v="Brazil"/>
    <x v="37"/>
    <n v="0"/>
  </r>
  <r>
    <s v="INCREMENTAL"/>
    <s v="Media"/>
    <m/>
    <m/>
    <m/>
    <m/>
    <x v="28"/>
    <x v="1"/>
    <s v="Brazil"/>
    <x v="37"/>
    <n v="0"/>
  </r>
  <r>
    <s v="INCREMENTAL"/>
    <s v="Media"/>
    <m/>
    <m/>
    <m/>
    <m/>
    <x v="28"/>
    <x v="2"/>
    <s v="Brazil"/>
    <x v="37"/>
    <n v="0"/>
  </r>
  <r>
    <s v="INCREMENTAL"/>
    <s v="Media"/>
    <m/>
    <m/>
    <m/>
    <m/>
    <x v="28"/>
    <x v="3"/>
    <s v="Brazil"/>
    <x v="37"/>
    <n v="0"/>
  </r>
  <r>
    <s v="BASE"/>
    <s v="BaseLine"/>
    <m/>
    <m/>
    <m/>
    <m/>
    <x v="29"/>
    <x v="0"/>
    <s v="Brazil"/>
    <x v="37"/>
    <n v="0"/>
  </r>
  <r>
    <s v="BASE"/>
    <s v="BaseLine"/>
    <m/>
    <m/>
    <m/>
    <m/>
    <x v="29"/>
    <x v="1"/>
    <s v="Brazil"/>
    <x v="37"/>
    <n v="454.96277568171701"/>
  </r>
  <r>
    <s v="BASE"/>
    <s v="BaseLine"/>
    <m/>
    <m/>
    <m/>
    <m/>
    <x v="29"/>
    <x v="2"/>
    <s v="Brazil"/>
    <x v="37"/>
    <n v="0"/>
  </r>
  <r>
    <s v="BASE"/>
    <s v="BaseLine"/>
    <m/>
    <m/>
    <m/>
    <m/>
    <x v="29"/>
    <x v="3"/>
    <s v="Brazil"/>
    <x v="37"/>
    <n v="0"/>
  </r>
  <r>
    <s v="BASE"/>
    <s v="BaseLine"/>
    <m/>
    <m/>
    <m/>
    <m/>
    <x v="30"/>
    <x v="0"/>
    <s v="Brazil"/>
    <x v="37"/>
    <n v="0"/>
  </r>
  <r>
    <s v="BASE"/>
    <s v="BaseLine"/>
    <m/>
    <m/>
    <m/>
    <m/>
    <x v="30"/>
    <x v="1"/>
    <s v="Brazil"/>
    <x v="37"/>
    <n v="998.77843432770203"/>
  </r>
  <r>
    <s v="BASE"/>
    <s v="BaseLine"/>
    <m/>
    <m/>
    <m/>
    <m/>
    <x v="30"/>
    <x v="2"/>
    <s v="Brazil"/>
    <x v="37"/>
    <n v="0"/>
  </r>
  <r>
    <s v="BASE"/>
    <s v="BaseLine"/>
    <m/>
    <m/>
    <m/>
    <m/>
    <x v="30"/>
    <x v="3"/>
    <s v="Brazil"/>
    <x v="37"/>
    <n v="0"/>
  </r>
  <r>
    <s v="INCREMENTAL"/>
    <s v="Media"/>
    <m/>
    <m/>
    <m/>
    <m/>
    <x v="31"/>
    <x v="0"/>
    <s v="Brazil"/>
    <x v="37"/>
    <n v="0"/>
  </r>
  <r>
    <s v="INCREMENTAL"/>
    <s v="Media"/>
    <m/>
    <m/>
    <m/>
    <m/>
    <x v="31"/>
    <x v="1"/>
    <s v="Brazil"/>
    <x v="37"/>
    <n v="0"/>
  </r>
  <r>
    <s v="INCREMENTAL"/>
    <s v="Media"/>
    <m/>
    <m/>
    <m/>
    <m/>
    <x v="31"/>
    <x v="2"/>
    <s v="Brazil"/>
    <x v="37"/>
    <n v="0"/>
  </r>
  <r>
    <s v="INCREMENTAL"/>
    <s v="Media"/>
    <m/>
    <m/>
    <m/>
    <m/>
    <x v="31"/>
    <x v="3"/>
    <s v="Brazil"/>
    <x v="37"/>
    <n v="0"/>
  </r>
  <r>
    <m/>
    <m/>
    <m/>
    <m/>
    <m/>
    <m/>
    <x v="32"/>
    <x v="0"/>
    <s v="Brazil"/>
    <x v="37"/>
    <n v="1288.8368238743701"/>
  </r>
  <r>
    <m/>
    <m/>
    <m/>
    <m/>
    <m/>
    <m/>
    <x v="32"/>
    <x v="1"/>
    <s v="Brazil"/>
    <x v="37"/>
    <n v="943.82215052234096"/>
  </r>
  <r>
    <m/>
    <m/>
    <m/>
    <m/>
    <m/>
    <m/>
    <x v="32"/>
    <x v="2"/>
    <s v="Brazil"/>
    <x v="37"/>
    <n v="1761.1350863528301"/>
  </r>
  <r>
    <m/>
    <m/>
    <m/>
    <m/>
    <m/>
    <m/>
    <x v="32"/>
    <x v="3"/>
    <s v="Brazil"/>
    <x v="37"/>
    <n v="932.29799996955103"/>
  </r>
  <r>
    <s v="BASE"/>
    <s v="BaseLine"/>
    <m/>
    <m/>
    <m/>
    <m/>
    <x v="33"/>
    <x v="0"/>
    <s v="Brazil"/>
    <x v="37"/>
    <n v="-199.14874886390299"/>
  </r>
  <r>
    <s v="BASE"/>
    <s v="BaseLine"/>
    <m/>
    <m/>
    <m/>
    <m/>
    <x v="33"/>
    <x v="1"/>
    <s v="Brazil"/>
    <x v="37"/>
    <n v="-542.10845035192403"/>
  </r>
  <r>
    <s v="BASE"/>
    <s v="BaseLine"/>
    <m/>
    <m/>
    <m/>
    <m/>
    <x v="33"/>
    <x v="2"/>
    <s v="Brazil"/>
    <x v="37"/>
    <n v="-270.64315614417001"/>
  </r>
  <r>
    <s v="BASE"/>
    <s v="BaseLine"/>
    <m/>
    <m/>
    <m/>
    <m/>
    <x v="33"/>
    <x v="3"/>
    <s v="Brazil"/>
    <x v="37"/>
    <n v="-169.04046940774299"/>
  </r>
  <r>
    <s v="BASE"/>
    <s v="BaseLine"/>
    <m/>
    <m/>
    <m/>
    <m/>
    <x v="34"/>
    <x v="0"/>
    <s v="Brazil"/>
    <x v="37"/>
    <n v="0"/>
  </r>
  <r>
    <s v="BASE"/>
    <s v="BaseLine"/>
    <m/>
    <m/>
    <m/>
    <m/>
    <x v="34"/>
    <x v="1"/>
    <s v="Brazil"/>
    <x v="37"/>
    <n v="0"/>
  </r>
  <r>
    <s v="BASE"/>
    <s v="BaseLine"/>
    <m/>
    <m/>
    <m/>
    <m/>
    <x v="34"/>
    <x v="2"/>
    <s v="Brazil"/>
    <x v="37"/>
    <n v="0"/>
  </r>
  <r>
    <s v="BASE"/>
    <s v="BaseLine"/>
    <m/>
    <m/>
    <m/>
    <m/>
    <x v="34"/>
    <x v="3"/>
    <s v="Brazil"/>
    <x v="37"/>
    <n v="0"/>
  </r>
  <r>
    <s v="BASE"/>
    <s v="BaseLine"/>
    <s v="NY"/>
    <m/>
    <m/>
    <m/>
    <x v="35"/>
    <x v="0"/>
    <s v="Brazil"/>
    <x v="37"/>
    <n v="0"/>
  </r>
  <r>
    <s v="BASE"/>
    <s v="BaseLine"/>
    <s v="NY"/>
    <m/>
    <m/>
    <m/>
    <x v="35"/>
    <x v="1"/>
    <s v="Brazil"/>
    <x v="37"/>
    <n v="0"/>
  </r>
  <r>
    <s v="BASE"/>
    <s v="BaseLine"/>
    <s v="NY"/>
    <m/>
    <m/>
    <m/>
    <x v="35"/>
    <x v="2"/>
    <s v="Brazil"/>
    <x v="37"/>
    <n v="0"/>
  </r>
  <r>
    <s v="BASE"/>
    <s v="BaseLine"/>
    <s v="NY"/>
    <m/>
    <m/>
    <m/>
    <x v="35"/>
    <x v="3"/>
    <s v="Brazil"/>
    <x v="37"/>
    <n v="0"/>
  </r>
  <r>
    <s v="BASE"/>
    <s v="BaseLine"/>
    <s v="PL_Dummy"/>
    <m/>
    <m/>
    <m/>
    <x v="36"/>
    <x v="0"/>
    <s v="Brazil"/>
    <x v="37"/>
    <n v="0"/>
  </r>
  <r>
    <s v="BASE"/>
    <s v="BaseLine"/>
    <s v="PL_Dummy"/>
    <m/>
    <m/>
    <m/>
    <x v="36"/>
    <x v="1"/>
    <s v="Brazil"/>
    <x v="37"/>
    <n v="0"/>
  </r>
  <r>
    <s v="BASE"/>
    <s v="BaseLine"/>
    <s v="PL_Dummy"/>
    <m/>
    <m/>
    <m/>
    <x v="36"/>
    <x v="2"/>
    <s v="Brazil"/>
    <x v="37"/>
    <n v="0"/>
  </r>
  <r>
    <s v="BASE"/>
    <s v="BaseLine"/>
    <s v="PL_Dummy"/>
    <m/>
    <m/>
    <m/>
    <x v="36"/>
    <x v="3"/>
    <s v="Brazil"/>
    <x v="37"/>
    <n v="0"/>
  </r>
  <r>
    <s v="BASE"/>
    <s v="BaseLine"/>
    <s v="PL_Dummy"/>
    <m/>
    <m/>
    <m/>
    <x v="37"/>
    <x v="0"/>
    <s v="Brazil"/>
    <x v="37"/>
    <n v="0"/>
  </r>
  <r>
    <s v="BASE"/>
    <s v="BaseLine"/>
    <s v="PL_Dummy"/>
    <m/>
    <m/>
    <m/>
    <x v="37"/>
    <x v="1"/>
    <s v="Brazil"/>
    <x v="37"/>
    <n v="0"/>
  </r>
  <r>
    <s v="BASE"/>
    <s v="BaseLine"/>
    <s v="PL_Dummy"/>
    <m/>
    <m/>
    <m/>
    <x v="37"/>
    <x v="2"/>
    <s v="Brazil"/>
    <x v="37"/>
    <n v="0"/>
  </r>
  <r>
    <s v="BASE"/>
    <s v="BaseLine"/>
    <s v="PL_Dummy"/>
    <m/>
    <m/>
    <m/>
    <x v="37"/>
    <x v="3"/>
    <s v="Brazil"/>
    <x v="37"/>
    <n v="0"/>
  </r>
  <r>
    <s v="BASE"/>
    <s v="BaseLine"/>
    <m/>
    <m/>
    <m/>
    <m/>
    <x v="38"/>
    <x v="0"/>
    <s v="Brazil"/>
    <x v="37"/>
    <n v="0"/>
  </r>
  <r>
    <s v="BASE"/>
    <s v="BaseLine"/>
    <m/>
    <m/>
    <m/>
    <m/>
    <x v="38"/>
    <x v="1"/>
    <s v="Brazil"/>
    <x v="37"/>
    <n v="0"/>
  </r>
  <r>
    <s v="BASE"/>
    <s v="BaseLine"/>
    <m/>
    <m/>
    <m/>
    <m/>
    <x v="38"/>
    <x v="2"/>
    <s v="Brazil"/>
    <x v="37"/>
    <n v="0"/>
  </r>
  <r>
    <s v="BASE"/>
    <s v="BaseLine"/>
    <m/>
    <m/>
    <m/>
    <m/>
    <x v="38"/>
    <x v="3"/>
    <s v="Brazil"/>
    <x v="37"/>
    <n v="0"/>
  </r>
  <r>
    <s v="BASE"/>
    <s v="BaseLine"/>
    <m/>
    <m/>
    <m/>
    <m/>
    <x v="39"/>
    <x v="0"/>
    <s v="Brazil"/>
    <x v="37"/>
    <n v="0"/>
  </r>
  <r>
    <s v="BASE"/>
    <s v="BaseLine"/>
    <m/>
    <m/>
    <m/>
    <m/>
    <x v="39"/>
    <x v="1"/>
    <s v="Brazil"/>
    <x v="37"/>
    <n v="0"/>
  </r>
  <r>
    <s v="BASE"/>
    <s v="BaseLine"/>
    <m/>
    <m/>
    <m/>
    <m/>
    <x v="39"/>
    <x v="2"/>
    <s v="Brazil"/>
    <x v="37"/>
    <n v="0"/>
  </r>
  <r>
    <s v="BASE"/>
    <s v="BaseLine"/>
    <m/>
    <m/>
    <m/>
    <m/>
    <x v="39"/>
    <x v="3"/>
    <s v="Brazil"/>
    <x v="37"/>
    <n v="0"/>
  </r>
  <r>
    <s v="BASE"/>
    <s v="BaseLine"/>
    <s v="PL_Dummy"/>
    <m/>
    <m/>
    <m/>
    <x v="40"/>
    <x v="0"/>
    <s v="Brazil"/>
    <x v="37"/>
    <n v="0"/>
  </r>
  <r>
    <s v="BASE"/>
    <s v="BaseLine"/>
    <s v="PL_Dummy"/>
    <m/>
    <m/>
    <m/>
    <x v="40"/>
    <x v="1"/>
    <s v="Brazil"/>
    <x v="37"/>
    <n v="0"/>
  </r>
  <r>
    <s v="BASE"/>
    <s v="BaseLine"/>
    <s v="PL_Dummy"/>
    <m/>
    <m/>
    <m/>
    <x v="40"/>
    <x v="2"/>
    <s v="Brazil"/>
    <x v="37"/>
    <n v="0"/>
  </r>
  <r>
    <s v="BASE"/>
    <s v="BaseLine"/>
    <s v="PL_Dummy"/>
    <m/>
    <m/>
    <m/>
    <x v="40"/>
    <x v="3"/>
    <s v="Brazil"/>
    <x v="37"/>
    <n v="0"/>
  </r>
  <r>
    <s v="BASE"/>
    <s v="BaseLine"/>
    <m/>
    <m/>
    <m/>
    <m/>
    <x v="41"/>
    <x v="0"/>
    <s v="Brazil"/>
    <x v="37"/>
    <n v="0"/>
  </r>
  <r>
    <s v="BASE"/>
    <s v="BaseLine"/>
    <m/>
    <m/>
    <m/>
    <m/>
    <x v="41"/>
    <x v="1"/>
    <s v="Brazil"/>
    <x v="37"/>
    <n v="0"/>
  </r>
  <r>
    <s v="BASE"/>
    <s v="BaseLine"/>
    <m/>
    <m/>
    <m/>
    <m/>
    <x v="41"/>
    <x v="2"/>
    <s v="Brazil"/>
    <x v="37"/>
    <n v="4237.1331385211797"/>
  </r>
  <r>
    <s v="BASE"/>
    <s v="BaseLine"/>
    <m/>
    <m/>
    <m/>
    <m/>
    <x v="41"/>
    <x v="3"/>
    <s v="Brazil"/>
    <x v="37"/>
    <n v="0"/>
  </r>
  <r>
    <s v="BASE"/>
    <s v="BaseLine"/>
    <m/>
    <m/>
    <m/>
    <m/>
    <x v="42"/>
    <x v="0"/>
    <s v="Brazil"/>
    <x v="37"/>
    <n v="0"/>
  </r>
  <r>
    <s v="BASE"/>
    <s v="BaseLine"/>
    <m/>
    <m/>
    <m/>
    <m/>
    <x v="42"/>
    <x v="1"/>
    <s v="Brazil"/>
    <x v="37"/>
    <n v="0"/>
  </r>
  <r>
    <s v="BASE"/>
    <s v="BaseLine"/>
    <m/>
    <m/>
    <m/>
    <m/>
    <x v="42"/>
    <x v="2"/>
    <s v="Brazil"/>
    <x v="37"/>
    <n v="2389.2411719730799"/>
  </r>
  <r>
    <s v="BASE"/>
    <s v="BaseLine"/>
    <m/>
    <m/>
    <m/>
    <m/>
    <x v="42"/>
    <x v="3"/>
    <s v="Brazil"/>
    <x v="37"/>
    <n v="0"/>
  </r>
  <r>
    <s v="BASE"/>
    <s v="BaseLine"/>
    <m/>
    <m/>
    <m/>
    <m/>
    <x v="43"/>
    <x v="0"/>
    <s v="Brazil"/>
    <x v="37"/>
    <n v="0"/>
  </r>
  <r>
    <s v="BASE"/>
    <s v="BaseLine"/>
    <m/>
    <m/>
    <m/>
    <m/>
    <x v="43"/>
    <x v="1"/>
    <s v="Brazil"/>
    <x v="37"/>
    <n v="0"/>
  </r>
  <r>
    <s v="BASE"/>
    <s v="BaseLine"/>
    <m/>
    <m/>
    <m/>
    <m/>
    <x v="43"/>
    <x v="2"/>
    <s v="Brazil"/>
    <x v="37"/>
    <n v="0"/>
  </r>
  <r>
    <s v="BASE"/>
    <s v="BaseLine"/>
    <m/>
    <m/>
    <m/>
    <m/>
    <x v="43"/>
    <x v="3"/>
    <s v="Brazil"/>
    <x v="37"/>
    <n v="0"/>
  </r>
  <r>
    <s v="INCREMENTAL"/>
    <s v="Media"/>
    <m/>
    <m/>
    <m/>
    <m/>
    <x v="44"/>
    <x v="0"/>
    <s v="Brazil"/>
    <x v="37"/>
    <n v="0"/>
  </r>
  <r>
    <s v="INCREMENTAL"/>
    <s v="Media"/>
    <m/>
    <m/>
    <m/>
    <m/>
    <x v="44"/>
    <x v="1"/>
    <s v="Brazil"/>
    <x v="37"/>
    <n v="0"/>
  </r>
  <r>
    <s v="INCREMENTAL"/>
    <s v="Media"/>
    <m/>
    <m/>
    <m/>
    <m/>
    <x v="44"/>
    <x v="2"/>
    <s v="Brazil"/>
    <x v="37"/>
    <n v="0"/>
  </r>
  <r>
    <s v="INCREMENTAL"/>
    <s v="Media"/>
    <m/>
    <m/>
    <m/>
    <m/>
    <x v="44"/>
    <x v="3"/>
    <s v="Brazil"/>
    <x v="37"/>
    <n v="0"/>
  </r>
  <r>
    <s v="INCREMENTAL"/>
    <s v="Media"/>
    <m/>
    <m/>
    <m/>
    <m/>
    <x v="45"/>
    <x v="0"/>
    <s v="Brazil"/>
    <x v="37"/>
    <n v="0"/>
  </r>
  <r>
    <s v="INCREMENTAL"/>
    <s v="Media"/>
    <m/>
    <m/>
    <m/>
    <m/>
    <x v="45"/>
    <x v="1"/>
    <s v="Brazil"/>
    <x v="37"/>
    <n v="0"/>
  </r>
  <r>
    <s v="INCREMENTAL"/>
    <s v="Media"/>
    <m/>
    <m/>
    <m/>
    <m/>
    <x v="45"/>
    <x v="2"/>
    <s v="Brazil"/>
    <x v="37"/>
    <n v="0"/>
  </r>
  <r>
    <s v="INCREMENTAL"/>
    <s v="Media"/>
    <m/>
    <m/>
    <m/>
    <m/>
    <x v="45"/>
    <x v="3"/>
    <s v="Brazil"/>
    <x v="37"/>
    <n v="0"/>
  </r>
  <r>
    <s v="BASE"/>
    <s v="BaseLine"/>
    <m/>
    <m/>
    <m/>
    <m/>
    <x v="46"/>
    <x v="0"/>
    <s v="Brazil"/>
    <x v="37"/>
    <n v="0"/>
  </r>
  <r>
    <s v="BASE"/>
    <s v="BaseLine"/>
    <m/>
    <m/>
    <m/>
    <m/>
    <x v="46"/>
    <x v="1"/>
    <s v="Brazil"/>
    <x v="37"/>
    <n v="0"/>
  </r>
  <r>
    <s v="BASE"/>
    <s v="BaseLine"/>
    <m/>
    <m/>
    <m/>
    <m/>
    <x v="46"/>
    <x v="2"/>
    <s v="Brazil"/>
    <x v="37"/>
    <n v="0"/>
  </r>
  <r>
    <s v="BASE"/>
    <s v="BaseLine"/>
    <m/>
    <m/>
    <m/>
    <m/>
    <x v="46"/>
    <x v="3"/>
    <s v="Brazil"/>
    <x v="37"/>
    <n v="0"/>
  </r>
  <r>
    <s v="INCREMENTAL"/>
    <s v="Media"/>
    <m/>
    <m/>
    <m/>
    <m/>
    <x v="47"/>
    <x v="0"/>
    <s v="Brazil"/>
    <x v="37"/>
    <n v="0"/>
  </r>
  <r>
    <s v="INCREMENTAL"/>
    <s v="Media"/>
    <m/>
    <m/>
    <m/>
    <m/>
    <x v="47"/>
    <x v="1"/>
    <s v="Brazil"/>
    <x v="37"/>
    <n v="0"/>
  </r>
  <r>
    <s v="INCREMENTAL"/>
    <s v="Media"/>
    <m/>
    <m/>
    <m/>
    <m/>
    <x v="47"/>
    <x v="2"/>
    <s v="Brazil"/>
    <x v="37"/>
    <n v="0"/>
  </r>
  <r>
    <s v="INCREMENTAL"/>
    <s v="Media"/>
    <m/>
    <m/>
    <m/>
    <m/>
    <x v="47"/>
    <x v="3"/>
    <s v="Brazil"/>
    <x v="37"/>
    <n v="0"/>
  </r>
  <r>
    <s v="INCREMENTAL"/>
    <s v="Media"/>
    <m/>
    <m/>
    <m/>
    <m/>
    <x v="48"/>
    <x v="0"/>
    <s v="Brazil"/>
    <x v="37"/>
    <n v="0"/>
  </r>
  <r>
    <s v="INCREMENTAL"/>
    <s v="Media"/>
    <m/>
    <m/>
    <m/>
    <m/>
    <x v="48"/>
    <x v="1"/>
    <s v="Brazil"/>
    <x v="37"/>
    <n v="0"/>
  </r>
  <r>
    <s v="INCREMENTAL"/>
    <s v="Media"/>
    <m/>
    <m/>
    <m/>
    <m/>
    <x v="48"/>
    <x v="2"/>
    <s v="Brazil"/>
    <x v="37"/>
    <n v="0"/>
  </r>
  <r>
    <s v="INCREMENTAL"/>
    <s v="Media"/>
    <m/>
    <m/>
    <m/>
    <m/>
    <x v="48"/>
    <x v="3"/>
    <s v="Brazil"/>
    <x v="37"/>
    <n v="0"/>
  </r>
  <r>
    <s v="INCREMENTAL"/>
    <s v="Media"/>
    <m/>
    <m/>
    <m/>
    <m/>
    <x v="49"/>
    <x v="0"/>
    <s v="Brazil"/>
    <x v="37"/>
    <n v="0"/>
  </r>
  <r>
    <s v="INCREMENTAL"/>
    <s v="Media"/>
    <m/>
    <m/>
    <m/>
    <m/>
    <x v="49"/>
    <x v="1"/>
    <s v="Brazil"/>
    <x v="37"/>
    <n v="0"/>
  </r>
  <r>
    <s v="INCREMENTAL"/>
    <s v="Media"/>
    <m/>
    <m/>
    <m/>
    <m/>
    <x v="49"/>
    <x v="2"/>
    <s v="Brazil"/>
    <x v="37"/>
    <n v="0"/>
  </r>
  <r>
    <s v="INCREMENTAL"/>
    <s v="Media"/>
    <m/>
    <m/>
    <m/>
    <m/>
    <x v="49"/>
    <x v="3"/>
    <s v="Brazil"/>
    <x v="37"/>
    <n v="0"/>
  </r>
  <r>
    <s v="BASE"/>
    <s v="BaseLine"/>
    <m/>
    <m/>
    <m/>
    <m/>
    <x v="50"/>
    <x v="0"/>
    <s v="Brazil"/>
    <x v="37"/>
    <n v="0"/>
  </r>
  <r>
    <s v="BASE"/>
    <s v="BaseLine"/>
    <m/>
    <m/>
    <m/>
    <m/>
    <x v="50"/>
    <x v="1"/>
    <s v="Brazil"/>
    <x v="37"/>
    <n v="0"/>
  </r>
  <r>
    <s v="BASE"/>
    <s v="BaseLine"/>
    <m/>
    <m/>
    <m/>
    <m/>
    <x v="50"/>
    <x v="2"/>
    <s v="Brazil"/>
    <x v="37"/>
    <n v="0"/>
  </r>
  <r>
    <s v="BASE"/>
    <s v="BaseLine"/>
    <m/>
    <m/>
    <m/>
    <m/>
    <x v="50"/>
    <x v="3"/>
    <s v="Brazil"/>
    <x v="37"/>
    <n v="0"/>
  </r>
  <r>
    <s v="BASE"/>
    <s v="BaseLine"/>
    <m/>
    <m/>
    <m/>
    <m/>
    <x v="51"/>
    <x v="0"/>
    <s v="Brazil"/>
    <x v="37"/>
    <n v="0"/>
  </r>
  <r>
    <s v="BASE"/>
    <s v="BaseLine"/>
    <m/>
    <m/>
    <m/>
    <m/>
    <x v="51"/>
    <x v="1"/>
    <s v="Brazil"/>
    <x v="37"/>
    <n v="0"/>
  </r>
  <r>
    <s v="BASE"/>
    <s v="BaseLine"/>
    <m/>
    <m/>
    <m/>
    <m/>
    <x v="51"/>
    <x v="2"/>
    <s v="Brazil"/>
    <x v="37"/>
    <n v="0"/>
  </r>
  <r>
    <s v="BASE"/>
    <s v="BaseLine"/>
    <m/>
    <m/>
    <m/>
    <m/>
    <x v="51"/>
    <x v="3"/>
    <s v="Brazil"/>
    <x v="37"/>
    <n v="0"/>
  </r>
  <r>
    <s v="INCREMENTAL"/>
    <s v="Media"/>
    <m/>
    <m/>
    <m/>
    <m/>
    <x v="52"/>
    <x v="0"/>
    <s v="Brazil"/>
    <x v="37"/>
    <n v="0"/>
  </r>
  <r>
    <s v="INCREMENTAL"/>
    <s v="Media"/>
    <m/>
    <m/>
    <m/>
    <m/>
    <x v="52"/>
    <x v="1"/>
    <s v="Brazil"/>
    <x v="37"/>
    <n v="0"/>
  </r>
  <r>
    <s v="INCREMENTAL"/>
    <s v="Media"/>
    <m/>
    <m/>
    <m/>
    <m/>
    <x v="52"/>
    <x v="2"/>
    <s v="Brazil"/>
    <x v="37"/>
    <n v="0"/>
  </r>
  <r>
    <s v="INCREMENTAL"/>
    <s v="Media"/>
    <m/>
    <m/>
    <m/>
    <m/>
    <x v="52"/>
    <x v="3"/>
    <s v="Brazil"/>
    <x v="37"/>
    <n v="0"/>
  </r>
  <r>
    <s v="BASE"/>
    <s v="BaseLine"/>
    <m/>
    <m/>
    <m/>
    <m/>
    <x v="53"/>
    <x v="0"/>
    <s v="Brazil"/>
    <x v="37"/>
    <n v="-106.896217564167"/>
  </r>
  <r>
    <s v="BASE"/>
    <s v="BaseLine"/>
    <m/>
    <m/>
    <m/>
    <m/>
    <x v="53"/>
    <x v="1"/>
    <s v="Brazil"/>
    <x v="37"/>
    <n v="-78.280676091196398"/>
  </r>
  <r>
    <s v="BASE"/>
    <s v="BaseLine"/>
    <m/>
    <m/>
    <m/>
    <m/>
    <x v="53"/>
    <x v="2"/>
    <s v="Brazil"/>
    <x v="37"/>
    <n v="-146.06866894502201"/>
  </r>
  <r>
    <s v="BASE"/>
    <s v="BaseLine"/>
    <m/>
    <m/>
    <m/>
    <m/>
    <x v="53"/>
    <x v="3"/>
    <s v="Brazil"/>
    <x v="37"/>
    <n v="-77.324862227164999"/>
  </r>
  <r>
    <s v="BASE"/>
    <s v="BaseLine"/>
    <m/>
    <m/>
    <m/>
    <m/>
    <x v="54"/>
    <x v="0"/>
    <s v="Brazil"/>
    <x v="37"/>
    <n v="-526.70675186015706"/>
  </r>
  <r>
    <s v="BASE"/>
    <s v="BaseLine"/>
    <m/>
    <m/>
    <m/>
    <m/>
    <x v="54"/>
    <x v="1"/>
    <s v="Brazil"/>
    <x v="37"/>
    <n v="-2629.00067100971"/>
  </r>
  <r>
    <s v="BASE"/>
    <s v="BaseLine"/>
    <m/>
    <m/>
    <m/>
    <m/>
    <x v="54"/>
    <x v="2"/>
    <s v="Brazil"/>
    <x v="37"/>
    <n v="-2853.3302538810999"/>
  </r>
  <r>
    <s v="BASE"/>
    <s v="BaseLine"/>
    <m/>
    <m/>
    <m/>
    <m/>
    <x v="54"/>
    <x v="3"/>
    <s v="Brazil"/>
    <x v="37"/>
    <n v="-508.635850855412"/>
  </r>
  <r>
    <s v="INCREMENTAL"/>
    <s v="Media"/>
    <m/>
    <m/>
    <m/>
    <m/>
    <x v="0"/>
    <x v="0"/>
    <s v="Brazil"/>
    <x v="38"/>
    <n v="0"/>
  </r>
  <r>
    <s v="INCREMENTAL"/>
    <s v="Media"/>
    <m/>
    <m/>
    <m/>
    <m/>
    <x v="0"/>
    <x v="1"/>
    <s v="Brazil"/>
    <x v="38"/>
    <n v="0"/>
  </r>
  <r>
    <s v="INCREMENTAL"/>
    <s v="Media"/>
    <m/>
    <m/>
    <m/>
    <m/>
    <x v="0"/>
    <x v="2"/>
    <s v="Brazil"/>
    <x v="38"/>
    <n v="0"/>
  </r>
  <r>
    <s v="INCREMENTAL"/>
    <s v="Media"/>
    <m/>
    <m/>
    <m/>
    <m/>
    <x v="0"/>
    <x v="3"/>
    <s v="Brazil"/>
    <x v="38"/>
    <n v="0"/>
  </r>
  <r>
    <s v="INCREMENTAL"/>
    <s v="Media"/>
    <m/>
    <m/>
    <m/>
    <m/>
    <x v="1"/>
    <x v="0"/>
    <s v="Brazil"/>
    <x v="38"/>
    <n v="0"/>
  </r>
  <r>
    <s v="INCREMENTAL"/>
    <s v="Media"/>
    <m/>
    <m/>
    <m/>
    <m/>
    <x v="1"/>
    <x v="1"/>
    <s v="Brazil"/>
    <x v="38"/>
    <n v="0"/>
  </r>
  <r>
    <s v="INCREMENTAL"/>
    <s v="Media"/>
    <m/>
    <m/>
    <m/>
    <m/>
    <x v="1"/>
    <x v="2"/>
    <s v="Brazil"/>
    <x v="38"/>
    <n v="0"/>
  </r>
  <r>
    <s v="INCREMENTAL"/>
    <s v="Media"/>
    <m/>
    <m/>
    <m/>
    <m/>
    <x v="1"/>
    <x v="3"/>
    <s v="Brazil"/>
    <x v="38"/>
    <n v="0"/>
  </r>
  <r>
    <s v="INCREMENTAL"/>
    <s v="Media"/>
    <m/>
    <m/>
    <m/>
    <m/>
    <x v="2"/>
    <x v="0"/>
    <s v="Brazil"/>
    <x v="38"/>
    <n v="0"/>
  </r>
  <r>
    <s v="INCREMENTAL"/>
    <s v="Media"/>
    <m/>
    <m/>
    <m/>
    <m/>
    <x v="2"/>
    <x v="1"/>
    <s v="Brazil"/>
    <x v="38"/>
    <n v="0"/>
  </r>
  <r>
    <s v="INCREMENTAL"/>
    <s v="Media"/>
    <m/>
    <m/>
    <m/>
    <m/>
    <x v="2"/>
    <x v="2"/>
    <s v="Brazil"/>
    <x v="38"/>
    <n v="0"/>
  </r>
  <r>
    <s v="INCREMENTAL"/>
    <s v="Media"/>
    <m/>
    <m/>
    <m/>
    <m/>
    <x v="2"/>
    <x v="3"/>
    <s v="Brazil"/>
    <x v="38"/>
    <n v="0"/>
  </r>
  <r>
    <s v="BASE"/>
    <s v="BaseLine"/>
    <m/>
    <m/>
    <m/>
    <m/>
    <x v="3"/>
    <x v="0"/>
    <s v="Brazil"/>
    <x v="38"/>
    <n v="0"/>
  </r>
  <r>
    <s v="BASE"/>
    <s v="BaseLine"/>
    <m/>
    <m/>
    <m/>
    <m/>
    <x v="3"/>
    <x v="1"/>
    <s v="Brazil"/>
    <x v="38"/>
    <n v="0"/>
  </r>
  <r>
    <s v="BASE"/>
    <s v="BaseLine"/>
    <m/>
    <m/>
    <m/>
    <m/>
    <x v="3"/>
    <x v="2"/>
    <s v="Brazil"/>
    <x v="38"/>
    <n v="0"/>
  </r>
  <r>
    <s v="BASE"/>
    <s v="BaseLine"/>
    <m/>
    <m/>
    <m/>
    <m/>
    <x v="3"/>
    <x v="3"/>
    <s v="Brazil"/>
    <x v="38"/>
    <n v="0"/>
  </r>
  <r>
    <s v="BASE"/>
    <s v="BaseLine"/>
    <m/>
    <m/>
    <m/>
    <m/>
    <x v="4"/>
    <x v="0"/>
    <s v="Brazil"/>
    <x v="38"/>
    <n v="0"/>
  </r>
  <r>
    <s v="BASE"/>
    <s v="BaseLine"/>
    <m/>
    <m/>
    <m/>
    <m/>
    <x v="4"/>
    <x v="1"/>
    <s v="Brazil"/>
    <x v="38"/>
    <n v="0"/>
  </r>
  <r>
    <s v="BASE"/>
    <s v="BaseLine"/>
    <m/>
    <m/>
    <m/>
    <m/>
    <x v="4"/>
    <x v="2"/>
    <s v="Brazil"/>
    <x v="38"/>
    <n v="0"/>
  </r>
  <r>
    <s v="BASE"/>
    <s v="BaseLine"/>
    <m/>
    <m/>
    <m/>
    <m/>
    <x v="4"/>
    <x v="3"/>
    <s v="Brazil"/>
    <x v="38"/>
    <n v="0"/>
  </r>
  <r>
    <s v="BASE"/>
    <s v="BaseLine"/>
    <m/>
    <m/>
    <m/>
    <m/>
    <x v="5"/>
    <x v="0"/>
    <s v="Brazil"/>
    <x v="38"/>
    <n v="0"/>
  </r>
  <r>
    <s v="BASE"/>
    <s v="BaseLine"/>
    <m/>
    <m/>
    <m/>
    <m/>
    <x v="5"/>
    <x v="1"/>
    <s v="Brazil"/>
    <x v="38"/>
    <n v="0"/>
  </r>
  <r>
    <s v="BASE"/>
    <s v="BaseLine"/>
    <m/>
    <m/>
    <m/>
    <m/>
    <x v="5"/>
    <x v="2"/>
    <s v="Brazil"/>
    <x v="38"/>
    <n v="0"/>
  </r>
  <r>
    <s v="BASE"/>
    <s v="BaseLine"/>
    <m/>
    <m/>
    <m/>
    <m/>
    <x v="5"/>
    <x v="3"/>
    <s v="Brazil"/>
    <x v="38"/>
    <n v="0"/>
  </r>
  <r>
    <s v="BASE"/>
    <s v="BaseLine"/>
    <m/>
    <m/>
    <m/>
    <m/>
    <x v="6"/>
    <x v="0"/>
    <s v="Brazil"/>
    <x v="38"/>
    <n v="0"/>
  </r>
  <r>
    <s v="BASE"/>
    <s v="BaseLine"/>
    <m/>
    <m/>
    <m/>
    <m/>
    <x v="6"/>
    <x v="1"/>
    <s v="Brazil"/>
    <x v="38"/>
    <n v="0"/>
  </r>
  <r>
    <s v="BASE"/>
    <s v="BaseLine"/>
    <m/>
    <m/>
    <m/>
    <m/>
    <x v="6"/>
    <x v="2"/>
    <s v="Brazil"/>
    <x v="38"/>
    <n v="0"/>
  </r>
  <r>
    <s v="BASE"/>
    <s v="BaseLine"/>
    <m/>
    <m/>
    <m/>
    <m/>
    <x v="6"/>
    <x v="3"/>
    <s v="Brazil"/>
    <x v="38"/>
    <n v="0"/>
  </r>
  <r>
    <s v="BASE"/>
    <s v="BaseLine"/>
    <m/>
    <m/>
    <m/>
    <m/>
    <x v="7"/>
    <x v="0"/>
    <s v="Brazil"/>
    <x v="38"/>
    <n v="0"/>
  </r>
  <r>
    <s v="BASE"/>
    <s v="BaseLine"/>
    <m/>
    <m/>
    <m/>
    <m/>
    <x v="7"/>
    <x v="1"/>
    <s v="Brazil"/>
    <x v="38"/>
    <n v="0"/>
  </r>
  <r>
    <s v="BASE"/>
    <s v="BaseLine"/>
    <m/>
    <m/>
    <m/>
    <m/>
    <x v="7"/>
    <x v="2"/>
    <s v="Brazil"/>
    <x v="38"/>
    <n v="0"/>
  </r>
  <r>
    <s v="BASE"/>
    <s v="BaseLine"/>
    <m/>
    <m/>
    <m/>
    <m/>
    <x v="7"/>
    <x v="3"/>
    <s v="Brazil"/>
    <x v="38"/>
    <n v="0"/>
  </r>
  <r>
    <s v="BASE"/>
    <s v="BaseLine"/>
    <m/>
    <m/>
    <m/>
    <m/>
    <x v="8"/>
    <x v="0"/>
    <s v="Brazil"/>
    <x v="38"/>
    <n v="904.06852356493403"/>
  </r>
  <r>
    <s v="BASE"/>
    <s v="BaseLine"/>
    <m/>
    <m/>
    <m/>
    <m/>
    <x v="8"/>
    <x v="1"/>
    <s v="Brazil"/>
    <x v="38"/>
    <n v="0"/>
  </r>
  <r>
    <s v="BASE"/>
    <s v="BaseLine"/>
    <m/>
    <m/>
    <m/>
    <m/>
    <x v="8"/>
    <x v="2"/>
    <s v="Brazil"/>
    <x v="38"/>
    <n v="0"/>
  </r>
  <r>
    <s v="BASE"/>
    <s v="BaseLine"/>
    <m/>
    <m/>
    <m/>
    <m/>
    <x v="8"/>
    <x v="3"/>
    <s v="Brazil"/>
    <x v="38"/>
    <n v="0"/>
  </r>
  <r>
    <s v="INCREMENTAL"/>
    <s v="Media"/>
    <m/>
    <m/>
    <m/>
    <m/>
    <x v="9"/>
    <x v="0"/>
    <s v="Brazil"/>
    <x v="38"/>
    <n v="0"/>
  </r>
  <r>
    <s v="INCREMENTAL"/>
    <s v="Media"/>
    <m/>
    <m/>
    <m/>
    <m/>
    <x v="9"/>
    <x v="1"/>
    <s v="Brazil"/>
    <x v="38"/>
    <n v="0"/>
  </r>
  <r>
    <s v="INCREMENTAL"/>
    <s v="Media"/>
    <m/>
    <m/>
    <m/>
    <m/>
    <x v="9"/>
    <x v="2"/>
    <s v="Brazil"/>
    <x v="38"/>
    <n v="0"/>
  </r>
  <r>
    <s v="INCREMENTAL"/>
    <s v="Media"/>
    <m/>
    <m/>
    <m/>
    <m/>
    <x v="9"/>
    <x v="3"/>
    <s v="Brazil"/>
    <x v="38"/>
    <n v="0"/>
  </r>
  <r>
    <s v="BASE"/>
    <s v="Price"/>
    <m/>
    <m/>
    <m/>
    <m/>
    <x v="10"/>
    <x v="0"/>
    <s v="Brazil"/>
    <x v="38"/>
    <n v="-1210.07104039764"/>
  </r>
  <r>
    <s v="BASE"/>
    <s v="Price"/>
    <m/>
    <m/>
    <m/>
    <m/>
    <x v="10"/>
    <x v="1"/>
    <s v="Brazil"/>
    <x v="38"/>
    <n v="0"/>
  </r>
  <r>
    <s v="BASE"/>
    <s v="Price"/>
    <m/>
    <m/>
    <m/>
    <m/>
    <x v="10"/>
    <x v="2"/>
    <s v="Brazil"/>
    <x v="38"/>
    <n v="0"/>
  </r>
  <r>
    <s v="BASE"/>
    <s v="Price"/>
    <m/>
    <m/>
    <m/>
    <m/>
    <x v="10"/>
    <x v="3"/>
    <s v="Brazil"/>
    <x v="38"/>
    <n v="0"/>
  </r>
  <r>
    <s v="BASE"/>
    <s v="Price"/>
    <m/>
    <m/>
    <m/>
    <m/>
    <x v="11"/>
    <x v="0"/>
    <s v="Brazil"/>
    <x v="38"/>
    <n v="0"/>
  </r>
  <r>
    <s v="BASE"/>
    <s v="Price"/>
    <m/>
    <m/>
    <m/>
    <m/>
    <x v="11"/>
    <x v="1"/>
    <s v="Brazil"/>
    <x v="38"/>
    <n v="0"/>
  </r>
  <r>
    <s v="BASE"/>
    <s v="Price"/>
    <m/>
    <m/>
    <m/>
    <m/>
    <x v="11"/>
    <x v="2"/>
    <s v="Brazil"/>
    <x v="38"/>
    <n v="0"/>
  </r>
  <r>
    <s v="BASE"/>
    <s v="Price"/>
    <m/>
    <m/>
    <m/>
    <m/>
    <x v="11"/>
    <x v="3"/>
    <s v="Brazil"/>
    <x v="38"/>
    <n v="0"/>
  </r>
  <r>
    <s v="BASE"/>
    <s v="BaseLine"/>
    <m/>
    <m/>
    <m/>
    <m/>
    <x v="12"/>
    <x v="0"/>
    <s v="Brazil"/>
    <x v="38"/>
    <n v="423.85373013261602"/>
  </r>
  <r>
    <s v="BASE"/>
    <s v="BaseLine"/>
    <m/>
    <m/>
    <m/>
    <m/>
    <x v="12"/>
    <x v="1"/>
    <s v="Brazil"/>
    <x v="38"/>
    <n v="764.10562865472104"/>
  </r>
  <r>
    <s v="BASE"/>
    <s v="BaseLine"/>
    <m/>
    <m/>
    <m/>
    <m/>
    <x v="12"/>
    <x v="2"/>
    <s v="Brazil"/>
    <x v="38"/>
    <n v="936.75462680128396"/>
  </r>
  <r>
    <s v="BASE"/>
    <s v="BaseLine"/>
    <m/>
    <m/>
    <m/>
    <m/>
    <x v="12"/>
    <x v="3"/>
    <s v="Brazil"/>
    <x v="38"/>
    <n v="24.810970271371001"/>
  </r>
  <r>
    <s v="INCREMENTAL"/>
    <s v="Media"/>
    <m/>
    <m/>
    <m/>
    <m/>
    <x v="13"/>
    <x v="0"/>
    <s v="Brazil"/>
    <x v="38"/>
    <n v="177.32469716538401"/>
  </r>
  <r>
    <s v="INCREMENTAL"/>
    <s v="Media"/>
    <m/>
    <m/>
    <m/>
    <m/>
    <x v="13"/>
    <x v="1"/>
    <s v="Brazil"/>
    <x v="38"/>
    <n v="219.669800516718"/>
  </r>
  <r>
    <s v="INCREMENTAL"/>
    <s v="Media"/>
    <m/>
    <m/>
    <m/>
    <m/>
    <x v="13"/>
    <x v="2"/>
    <s v="Brazil"/>
    <x v="38"/>
    <n v="195.25070032045801"/>
  </r>
  <r>
    <s v="INCREMENTAL"/>
    <s v="Media"/>
    <m/>
    <m/>
    <m/>
    <m/>
    <x v="13"/>
    <x v="3"/>
    <s v="Brazil"/>
    <x v="38"/>
    <n v="0"/>
  </r>
  <r>
    <s v="INCREMENTAL"/>
    <s v="Media"/>
    <m/>
    <m/>
    <m/>
    <m/>
    <x v="14"/>
    <x v="0"/>
    <s v="Brazil"/>
    <x v="38"/>
    <n v="0"/>
  </r>
  <r>
    <s v="INCREMENTAL"/>
    <s v="Media"/>
    <m/>
    <m/>
    <m/>
    <m/>
    <x v="14"/>
    <x v="1"/>
    <s v="Brazil"/>
    <x v="38"/>
    <n v="0"/>
  </r>
  <r>
    <s v="INCREMENTAL"/>
    <s v="Media"/>
    <m/>
    <m/>
    <m/>
    <m/>
    <x v="14"/>
    <x v="2"/>
    <s v="Brazil"/>
    <x v="38"/>
    <n v="0"/>
  </r>
  <r>
    <s v="INCREMENTAL"/>
    <s v="Media"/>
    <m/>
    <m/>
    <m/>
    <m/>
    <x v="14"/>
    <x v="3"/>
    <s v="Brazil"/>
    <x v="38"/>
    <n v="0"/>
  </r>
  <r>
    <s v="INCREMENTAL"/>
    <s v="Media"/>
    <m/>
    <m/>
    <m/>
    <m/>
    <x v="15"/>
    <x v="0"/>
    <s v="Brazil"/>
    <x v="38"/>
    <n v="15.771250111608"/>
  </r>
  <r>
    <s v="INCREMENTAL"/>
    <s v="Media"/>
    <m/>
    <m/>
    <m/>
    <m/>
    <x v="15"/>
    <x v="1"/>
    <s v="Brazil"/>
    <x v="38"/>
    <n v="14.5947725683111"/>
  </r>
  <r>
    <s v="INCREMENTAL"/>
    <s v="Media"/>
    <m/>
    <m/>
    <m/>
    <m/>
    <x v="15"/>
    <x v="2"/>
    <s v="Brazil"/>
    <x v="38"/>
    <n v="9.9563082148237907"/>
  </r>
  <r>
    <s v="INCREMENTAL"/>
    <s v="Media"/>
    <m/>
    <m/>
    <m/>
    <m/>
    <x v="15"/>
    <x v="3"/>
    <s v="Brazil"/>
    <x v="38"/>
    <n v="0"/>
  </r>
  <r>
    <s v="INCREMENTAL"/>
    <s v="Media"/>
    <m/>
    <m/>
    <m/>
    <m/>
    <x v="16"/>
    <x v="0"/>
    <s v="Brazil"/>
    <x v="38"/>
    <n v="0"/>
  </r>
  <r>
    <s v="INCREMENTAL"/>
    <s v="Media"/>
    <m/>
    <m/>
    <m/>
    <m/>
    <x v="16"/>
    <x v="1"/>
    <s v="Brazil"/>
    <x v="38"/>
    <n v="0"/>
  </r>
  <r>
    <s v="INCREMENTAL"/>
    <s v="Media"/>
    <m/>
    <m/>
    <m/>
    <m/>
    <x v="16"/>
    <x v="2"/>
    <s v="Brazil"/>
    <x v="38"/>
    <n v="0"/>
  </r>
  <r>
    <s v="INCREMENTAL"/>
    <s v="Media"/>
    <m/>
    <m/>
    <m/>
    <m/>
    <x v="16"/>
    <x v="3"/>
    <s v="Brazil"/>
    <x v="38"/>
    <n v="0"/>
  </r>
  <r>
    <s v="INCREMENTAL"/>
    <s v="Media"/>
    <m/>
    <m/>
    <m/>
    <m/>
    <x v="17"/>
    <x v="0"/>
    <s v="Brazil"/>
    <x v="38"/>
    <n v="513.39768076292205"/>
  </r>
  <r>
    <s v="INCREMENTAL"/>
    <s v="Media"/>
    <m/>
    <m/>
    <m/>
    <m/>
    <x v="17"/>
    <x v="1"/>
    <s v="Brazil"/>
    <x v="38"/>
    <n v="314.79516007968698"/>
  </r>
  <r>
    <s v="INCREMENTAL"/>
    <s v="Media"/>
    <m/>
    <m/>
    <m/>
    <m/>
    <x v="17"/>
    <x v="2"/>
    <s v="Brazil"/>
    <x v="38"/>
    <n v="315.94589693781802"/>
  </r>
  <r>
    <s v="INCREMENTAL"/>
    <s v="Media"/>
    <m/>
    <m/>
    <m/>
    <m/>
    <x v="17"/>
    <x v="3"/>
    <s v="Brazil"/>
    <x v="38"/>
    <n v="0"/>
  </r>
  <r>
    <s v="INCREMENTAL"/>
    <s v="Media"/>
    <m/>
    <m/>
    <m/>
    <m/>
    <x v="18"/>
    <x v="0"/>
    <s v="Brazil"/>
    <x v="38"/>
    <n v="0"/>
  </r>
  <r>
    <s v="INCREMENTAL"/>
    <s v="Media"/>
    <m/>
    <m/>
    <m/>
    <m/>
    <x v="18"/>
    <x v="1"/>
    <s v="Brazil"/>
    <x v="38"/>
    <n v="0"/>
  </r>
  <r>
    <s v="INCREMENTAL"/>
    <s v="Media"/>
    <m/>
    <m/>
    <m/>
    <m/>
    <x v="18"/>
    <x v="2"/>
    <s v="Brazil"/>
    <x v="38"/>
    <n v="0"/>
  </r>
  <r>
    <s v="INCREMENTAL"/>
    <s v="Media"/>
    <m/>
    <m/>
    <m/>
    <m/>
    <x v="18"/>
    <x v="3"/>
    <s v="Brazil"/>
    <x v="38"/>
    <n v="0"/>
  </r>
  <r>
    <s v="INCREMENTAL"/>
    <s v="Media"/>
    <m/>
    <m/>
    <m/>
    <m/>
    <x v="19"/>
    <x v="0"/>
    <s v="Brazil"/>
    <x v="38"/>
    <n v="69.445846258370494"/>
  </r>
  <r>
    <s v="INCREMENTAL"/>
    <s v="Media"/>
    <m/>
    <m/>
    <m/>
    <m/>
    <x v="19"/>
    <x v="1"/>
    <s v="Brazil"/>
    <x v="38"/>
    <n v="78.968532007763201"/>
  </r>
  <r>
    <s v="INCREMENTAL"/>
    <s v="Media"/>
    <m/>
    <m/>
    <m/>
    <m/>
    <x v="19"/>
    <x v="2"/>
    <s v="Brazil"/>
    <x v="38"/>
    <n v="74.465944758275597"/>
  </r>
  <r>
    <s v="INCREMENTAL"/>
    <s v="Media"/>
    <m/>
    <m/>
    <m/>
    <m/>
    <x v="19"/>
    <x v="3"/>
    <s v="Brazil"/>
    <x v="38"/>
    <n v="0"/>
  </r>
  <r>
    <s v="INCREMENTAL"/>
    <s v="Media"/>
    <m/>
    <m/>
    <m/>
    <m/>
    <x v="20"/>
    <x v="0"/>
    <s v="Brazil"/>
    <x v="38"/>
    <n v="0"/>
  </r>
  <r>
    <s v="INCREMENTAL"/>
    <s v="Media"/>
    <m/>
    <m/>
    <m/>
    <m/>
    <x v="20"/>
    <x v="1"/>
    <s v="Brazil"/>
    <x v="38"/>
    <n v="0"/>
  </r>
  <r>
    <s v="INCREMENTAL"/>
    <s v="Media"/>
    <m/>
    <m/>
    <m/>
    <m/>
    <x v="20"/>
    <x v="2"/>
    <s v="Brazil"/>
    <x v="38"/>
    <n v="0"/>
  </r>
  <r>
    <s v="INCREMENTAL"/>
    <s v="Media"/>
    <m/>
    <m/>
    <m/>
    <m/>
    <x v="20"/>
    <x v="3"/>
    <s v="Brazil"/>
    <x v="38"/>
    <n v="0"/>
  </r>
  <r>
    <s v="INCREMENTAL"/>
    <s v="Media"/>
    <m/>
    <m/>
    <m/>
    <m/>
    <x v="21"/>
    <x v="0"/>
    <s v="Brazil"/>
    <x v="38"/>
    <n v="287.02027166305697"/>
  </r>
  <r>
    <s v="INCREMENTAL"/>
    <s v="Media"/>
    <m/>
    <m/>
    <m/>
    <m/>
    <x v="21"/>
    <x v="1"/>
    <s v="Brazil"/>
    <x v="38"/>
    <n v="280.31960017022499"/>
  </r>
  <r>
    <s v="INCREMENTAL"/>
    <s v="Media"/>
    <m/>
    <m/>
    <m/>
    <m/>
    <x v="21"/>
    <x v="2"/>
    <s v="Brazil"/>
    <x v="38"/>
    <n v="265.91447797812998"/>
  </r>
  <r>
    <s v="INCREMENTAL"/>
    <s v="Media"/>
    <m/>
    <m/>
    <m/>
    <m/>
    <x v="21"/>
    <x v="3"/>
    <s v="Brazil"/>
    <x v="38"/>
    <n v="0"/>
  </r>
  <r>
    <s v="INCREMENTAL"/>
    <s v="Media"/>
    <m/>
    <m/>
    <m/>
    <m/>
    <x v="22"/>
    <x v="0"/>
    <s v="Brazil"/>
    <x v="38"/>
    <n v="0"/>
  </r>
  <r>
    <s v="INCREMENTAL"/>
    <s v="Media"/>
    <m/>
    <m/>
    <m/>
    <m/>
    <x v="22"/>
    <x v="1"/>
    <s v="Brazil"/>
    <x v="38"/>
    <n v="0"/>
  </r>
  <r>
    <s v="INCREMENTAL"/>
    <s v="Media"/>
    <m/>
    <m/>
    <m/>
    <m/>
    <x v="22"/>
    <x v="2"/>
    <s v="Brazil"/>
    <x v="38"/>
    <n v="0"/>
  </r>
  <r>
    <s v="INCREMENTAL"/>
    <s v="Media"/>
    <m/>
    <m/>
    <m/>
    <m/>
    <x v="22"/>
    <x v="3"/>
    <s v="Brazil"/>
    <x v="38"/>
    <n v="0"/>
  </r>
  <r>
    <s v="INCREMENTAL"/>
    <s v="Media"/>
    <m/>
    <m/>
    <m/>
    <m/>
    <x v="23"/>
    <x v="0"/>
    <s v="Brazil"/>
    <x v="38"/>
    <n v="0"/>
  </r>
  <r>
    <s v="INCREMENTAL"/>
    <s v="Media"/>
    <m/>
    <m/>
    <m/>
    <m/>
    <x v="23"/>
    <x v="1"/>
    <s v="Brazil"/>
    <x v="38"/>
    <n v="0"/>
  </r>
  <r>
    <s v="INCREMENTAL"/>
    <s v="Media"/>
    <m/>
    <m/>
    <m/>
    <m/>
    <x v="23"/>
    <x v="2"/>
    <s v="Brazil"/>
    <x v="38"/>
    <n v="0"/>
  </r>
  <r>
    <s v="INCREMENTAL"/>
    <s v="Media"/>
    <m/>
    <m/>
    <m/>
    <m/>
    <x v="23"/>
    <x v="3"/>
    <s v="Brazil"/>
    <x v="38"/>
    <n v="0"/>
  </r>
  <r>
    <s v="INCREMENTAL"/>
    <s v="Media"/>
    <m/>
    <m/>
    <m/>
    <m/>
    <x v="24"/>
    <x v="0"/>
    <s v="Brazil"/>
    <x v="38"/>
    <n v="0"/>
  </r>
  <r>
    <s v="INCREMENTAL"/>
    <s v="Media"/>
    <m/>
    <m/>
    <m/>
    <m/>
    <x v="24"/>
    <x v="1"/>
    <s v="Brazil"/>
    <x v="38"/>
    <n v="0"/>
  </r>
  <r>
    <s v="INCREMENTAL"/>
    <s v="Media"/>
    <m/>
    <m/>
    <m/>
    <m/>
    <x v="24"/>
    <x v="2"/>
    <s v="Brazil"/>
    <x v="38"/>
    <n v="0"/>
  </r>
  <r>
    <s v="INCREMENTAL"/>
    <s v="Media"/>
    <m/>
    <m/>
    <m/>
    <m/>
    <x v="24"/>
    <x v="3"/>
    <s v="Brazil"/>
    <x v="38"/>
    <n v="0"/>
  </r>
  <r>
    <s v="BASE"/>
    <s v="BaseLine"/>
    <m/>
    <m/>
    <m/>
    <m/>
    <x v="25"/>
    <x v="0"/>
    <s v="Brazil"/>
    <x v="38"/>
    <n v="0"/>
  </r>
  <r>
    <s v="BASE"/>
    <s v="BaseLine"/>
    <m/>
    <m/>
    <m/>
    <m/>
    <x v="25"/>
    <x v="1"/>
    <s v="Brazil"/>
    <x v="38"/>
    <n v="329.85166210174401"/>
  </r>
  <r>
    <s v="BASE"/>
    <s v="BaseLine"/>
    <m/>
    <m/>
    <m/>
    <m/>
    <x v="25"/>
    <x v="2"/>
    <s v="Brazil"/>
    <x v="38"/>
    <n v="0"/>
  </r>
  <r>
    <s v="BASE"/>
    <s v="BaseLine"/>
    <m/>
    <m/>
    <m/>
    <m/>
    <x v="25"/>
    <x v="3"/>
    <s v="Brazil"/>
    <x v="38"/>
    <n v="0"/>
  </r>
  <r>
    <s v="BASE"/>
    <s v="BaseLine"/>
    <m/>
    <m/>
    <m/>
    <m/>
    <x v="26"/>
    <x v="0"/>
    <s v="Brazil"/>
    <x v="38"/>
    <n v="0"/>
  </r>
  <r>
    <s v="BASE"/>
    <s v="BaseLine"/>
    <m/>
    <m/>
    <m/>
    <m/>
    <x v="26"/>
    <x v="1"/>
    <s v="Brazil"/>
    <x v="38"/>
    <n v="0"/>
  </r>
  <r>
    <s v="BASE"/>
    <s v="BaseLine"/>
    <m/>
    <m/>
    <m/>
    <m/>
    <x v="26"/>
    <x v="2"/>
    <s v="Brazil"/>
    <x v="38"/>
    <n v="0"/>
  </r>
  <r>
    <s v="BASE"/>
    <s v="BaseLine"/>
    <m/>
    <m/>
    <m/>
    <m/>
    <x v="26"/>
    <x v="3"/>
    <s v="Brazil"/>
    <x v="38"/>
    <n v="0"/>
  </r>
  <r>
    <s v="INCREMENTAL"/>
    <s v="Media"/>
    <m/>
    <m/>
    <m/>
    <m/>
    <x v="27"/>
    <x v="0"/>
    <s v="Brazil"/>
    <x v="38"/>
    <n v="0"/>
  </r>
  <r>
    <s v="INCREMENTAL"/>
    <s v="Media"/>
    <m/>
    <m/>
    <m/>
    <m/>
    <x v="27"/>
    <x v="1"/>
    <s v="Brazil"/>
    <x v="38"/>
    <n v="0"/>
  </r>
  <r>
    <s v="INCREMENTAL"/>
    <s v="Media"/>
    <m/>
    <m/>
    <m/>
    <m/>
    <x v="27"/>
    <x v="2"/>
    <s v="Brazil"/>
    <x v="38"/>
    <n v="0"/>
  </r>
  <r>
    <s v="INCREMENTAL"/>
    <s v="Media"/>
    <m/>
    <m/>
    <m/>
    <m/>
    <x v="27"/>
    <x v="3"/>
    <s v="Brazil"/>
    <x v="38"/>
    <n v="0"/>
  </r>
  <r>
    <s v="INCREMENTAL"/>
    <s v="Media"/>
    <m/>
    <m/>
    <m/>
    <m/>
    <x v="28"/>
    <x v="0"/>
    <s v="Brazil"/>
    <x v="38"/>
    <n v="0"/>
  </r>
  <r>
    <s v="INCREMENTAL"/>
    <s v="Media"/>
    <m/>
    <m/>
    <m/>
    <m/>
    <x v="28"/>
    <x v="1"/>
    <s v="Brazil"/>
    <x v="38"/>
    <n v="0"/>
  </r>
  <r>
    <s v="INCREMENTAL"/>
    <s v="Media"/>
    <m/>
    <m/>
    <m/>
    <m/>
    <x v="28"/>
    <x v="2"/>
    <s v="Brazil"/>
    <x v="38"/>
    <n v="0"/>
  </r>
  <r>
    <s v="INCREMENTAL"/>
    <s v="Media"/>
    <m/>
    <m/>
    <m/>
    <m/>
    <x v="28"/>
    <x v="3"/>
    <s v="Brazil"/>
    <x v="38"/>
    <n v="0"/>
  </r>
  <r>
    <s v="BASE"/>
    <s v="BaseLine"/>
    <m/>
    <m/>
    <m/>
    <m/>
    <x v="29"/>
    <x v="0"/>
    <s v="Brazil"/>
    <x v="38"/>
    <n v="0"/>
  </r>
  <r>
    <s v="BASE"/>
    <s v="BaseLine"/>
    <m/>
    <m/>
    <m/>
    <m/>
    <x v="29"/>
    <x v="1"/>
    <s v="Brazil"/>
    <x v="38"/>
    <n v="461.12699778410803"/>
  </r>
  <r>
    <s v="BASE"/>
    <s v="BaseLine"/>
    <m/>
    <m/>
    <m/>
    <m/>
    <x v="29"/>
    <x v="2"/>
    <s v="Brazil"/>
    <x v="38"/>
    <n v="0"/>
  </r>
  <r>
    <s v="BASE"/>
    <s v="BaseLine"/>
    <m/>
    <m/>
    <m/>
    <m/>
    <x v="29"/>
    <x v="3"/>
    <s v="Brazil"/>
    <x v="38"/>
    <n v="0"/>
  </r>
  <r>
    <s v="BASE"/>
    <s v="BaseLine"/>
    <m/>
    <m/>
    <m/>
    <m/>
    <x v="30"/>
    <x v="0"/>
    <s v="Brazil"/>
    <x v="38"/>
    <n v="0"/>
  </r>
  <r>
    <s v="BASE"/>
    <s v="BaseLine"/>
    <m/>
    <m/>
    <m/>
    <m/>
    <x v="30"/>
    <x v="1"/>
    <s v="Brazil"/>
    <x v="38"/>
    <n v="988.53998448835398"/>
  </r>
  <r>
    <s v="BASE"/>
    <s v="BaseLine"/>
    <m/>
    <m/>
    <m/>
    <m/>
    <x v="30"/>
    <x v="2"/>
    <s v="Brazil"/>
    <x v="38"/>
    <n v="0"/>
  </r>
  <r>
    <s v="BASE"/>
    <s v="BaseLine"/>
    <m/>
    <m/>
    <m/>
    <m/>
    <x v="30"/>
    <x v="3"/>
    <s v="Brazil"/>
    <x v="38"/>
    <n v="0"/>
  </r>
  <r>
    <s v="INCREMENTAL"/>
    <s v="Media"/>
    <m/>
    <m/>
    <m/>
    <m/>
    <x v="31"/>
    <x v="0"/>
    <s v="Brazil"/>
    <x v="38"/>
    <n v="0"/>
  </r>
  <r>
    <s v="INCREMENTAL"/>
    <s v="Media"/>
    <m/>
    <m/>
    <m/>
    <m/>
    <x v="31"/>
    <x v="1"/>
    <s v="Brazil"/>
    <x v="38"/>
    <n v="0"/>
  </r>
  <r>
    <s v="INCREMENTAL"/>
    <s v="Media"/>
    <m/>
    <m/>
    <m/>
    <m/>
    <x v="31"/>
    <x v="2"/>
    <s v="Brazil"/>
    <x v="38"/>
    <n v="0"/>
  </r>
  <r>
    <s v="INCREMENTAL"/>
    <s v="Media"/>
    <m/>
    <m/>
    <m/>
    <m/>
    <x v="31"/>
    <x v="3"/>
    <s v="Brazil"/>
    <x v="38"/>
    <n v="0"/>
  </r>
  <r>
    <m/>
    <m/>
    <m/>
    <m/>
    <m/>
    <m/>
    <x v="32"/>
    <x v="0"/>
    <s v="Brazil"/>
    <x v="38"/>
    <n v="1288.8368238743701"/>
  </r>
  <r>
    <m/>
    <m/>
    <m/>
    <m/>
    <m/>
    <m/>
    <x v="32"/>
    <x v="1"/>
    <s v="Brazil"/>
    <x v="38"/>
    <n v="943.82215052234096"/>
  </r>
  <r>
    <m/>
    <m/>
    <m/>
    <m/>
    <m/>
    <m/>
    <x v="32"/>
    <x v="2"/>
    <s v="Brazil"/>
    <x v="38"/>
    <n v="1761.1350863528301"/>
  </r>
  <r>
    <m/>
    <m/>
    <m/>
    <m/>
    <m/>
    <m/>
    <x v="32"/>
    <x v="3"/>
    <s v="Brazil"/>
    <x v="38"/>
    <n v="932.29799996955103"/>
  </r>
  <r>
    <s v="BASE"/>
    <s v="BaseLine"/>
    <m/>
    <m/>
    <m/>
    <m/>
    <x v="33"/>
    <x v="0"/>
    <s v="Brazil"/>
    <x v="38"/>
    <n v="-155.220977369623"/>
  </r>
  <r>
    <s v="BASE"/>
    <s v="BaseLine"/>
    <m/>
    <m/>
    <m/>
    <m/>
    <x v="33"/>
    <x v="1"/>
    <s v="Brazil"/>
    <x v="38"/>
    <n v="-422.531419273251"/>
  </r>
  <r>
    <s v="BASE"/>
    <s v="BaseLine"/>
    <m/>
    <m/>
    <m/>
    <m/>
    <x v="33"/>
    <x v="2"/>
    <s v="Brazil"/>
    <x v="38"/>
    <n v="-210.945313263336"/>
  </r>
  <r>
    <s v="BASE"/>
    <s v="BaseLine"/>
    <m/>
    <m/>
    <m/>
    <m/>
    <x v="33"/>
    <x v="3"/>
    <s v="Brazil"/>
    <x v="38"/>
    <n v="-131.753912721897"/>
  </r>
  <r>
    <s v="BASE"/>
    <s v="BaseLine"/>
    <m/>
    <m/>
    <m/>
    <m/>
    <x v="34"/>
    <x v="0"/>
    <s v="Brazil"/>
    <x v="38"/>
    <n v="0"/>
  </r>
  <r>
    <s v="BASE"/>
    <s v="BaseLine"/>
    <m/>
    <m/>
    <m/>
    <m/>
    <x v="34"/>
    <x v="1"/>
    <s v="Brazil"/>
    <x v="38"/>
    <n v="0"/>
  </r>
  <r>
    <s v="BASE"/>
    <s v="BaseLine"/>
    <m/>
    <m/>
    <m/>
    <m/>
    <x v="34"/>
    <x v="2"/>
    <s v="Brazil"/>
    <x v="38"/>
    <n v="0"/>
  </r>
  <r>
    <s v="BASE"/>
    <s v="BaseLine"/>
    <m/>
    <m/>
    <m/>
    <m/>
    <x v="34"/>
    <x v="3"/>
    <s v="Brazil"/>
    <x v="38"/>
    <n v="0"/>
  </r>
  <r>
    <s v="BASE"/>
    <s v="BaseLine"/>
    <s v="NY"/>
    <m/>
    <m/>
    <m/>
    <x v="35"/>
    <x v="0"/>
    <s v="Brazil"/>
    <x v="38"/>
    <n v="0"/>
  </r>
  <r>
    <s v="BASE"/>
    <s v="BaseLine"/>
    <s v="NY"/>
    <m/>
    <m/>
    <m/>
    <x v="35"/>
    <x v="1"/>
    <s v="Brazil"/>
    <x v="38"/>
    <n v="0"/>
  </r>
  <r>
    <s v="BASE"/>
    <s v="BaseLine"/>
    <s v="NY"/>
    <m/>
    <m/>
    <m/>
    <x v="35"/>
    <x v="2"/>
    <s v="Brazil"/>
    <x v="38"/>
    <n v="0"/>
  </r>
  <r>
    <s v="BASE"/>
    <s v="BaseLine"/>
    <s v="NY"/>
    <m/>
    <m/>
    <m/>
    <x v="35"/>
    <x v="3"/>
    <s v="Brazil"/>
    <x v="38"/>
    <n v="0"/>
  </r>
  <r>
    <s v="BASE"/>
    <s v="BaseLine"/>
    <s v="PL_Dummy"/>
    <m/>
    <m/>
    <m/>
    <x v="36"/>
    <x v="0"/>
    <s v="Brazil"/>
    <x v="38"/>
    <n v="0"/>
  </r>
  <r>
    <s v="BASE"/>
    <s v="BaseLine"/>
    <s v="PL_Dummy"/>
    <m/>
    <m/>
    <m/>
    <x v="36"/>
    <x v="1"/>
    <s v="Brazil"/>
    <x v="38"/>
    <n v="0"/>
  </r>
  <r>
    <s v="BASE"/>
    <s v="BaseLine"/>
    <s v="PL_Dummy"/>
    <m/>
    <m/>
    <m/>
    <x v="36"/>
    <x v="2"/>
    <s v="Brazil"/>
    <x v="38"/>
    <n v="0"/>
  </r>
  <r>
    <s v="BASE"/>
    <s v="BaseLine"/>
    <s v="PL_Dummy"/>
    <m/>
    <m/>
    <m/>
    <x v="36"/>
    <x v="3"/>
    <s v="Brazil"/>
    <x v="38"/>
    <n v="0"/>
  </r>
  <r>
    <s v="BASE"/>
    <s v="BaseLine"/>
    <s v="PL_Dummy"/>
    <m/>
    <m/>
    <m/>
    <x v="37"/>
    <x v="0"/>
    <s v="Brazil"/>
    <x v="38"/>
    <n v="0"/>
  </r>
  <r>
    <s v="BASE"/>
    <s v="BaseLine"/>
    <s v="PL_Dummy"/>
    <m/>
    <m/>
    <m/>
    <x v="37"/>
    <x v="1"/>
    <s v="Brazil"/>
    <x v="38"/>
    <n v="0"/>
  </r>
  <r>
    <s v="BASE"/>
    <s v="BaseLine"/>
    <s v="PL_Dummy"/>
    <m/>
    <m/>
    <m/>
    <x v="37"/>
    <x v="2"/>
    <s v="Brazil"/>
    <x v="38"/>
    <n v="0"/>
  </r>
  <r>
    <s v="BASE"/>
    <s v="BaseLine"/>
    <s v="PL_Dummy"/>
    <m/>
    <m/>
    <m/>
    <x v="37"/>
    <x v="3"/>
    <s v="Brazil"/>
    <x v="38"/>
    <n v="0"/>
  </r>
  <r>
    <s v="BASE"/>
    <s v="BaseLine"/>
    <m/>
    <m/>
    <m/>
    <m/>
    <x v="38"/>
    <x v="0"/>
    <s v="Brazil"/>
    <x v="38"/>
    <n v="0"/>
  </r>
  <r>
    <s v="BASE"/>
    <s v="BaseLine"/>
    <m/>
    <m/>
    <m/>
    <m/>
    <x v="38"/>
    <x v="1"/>
    <s v="Brazil"/>
    <x v="38"/>
    <n v="0"/>
  </r>
  <r>
    <s v="BASE"/>
    <s v="BaseLine"/>
    <m/>
    <m/>
    <m/>
    <m/>
    <x v="38"/>
    <x v="2"/>
    <s v="Brazil"/>
    <x v="38"/>
    <n v="0"/>
  </r>
  <r>
    <s v="BASE"/>
    <s v="BaseLine"/>
    <m/>
    <m/>
    <m/>
    <m/>
    <x v="38"/>
    <x v="3"/>
    <s v="Brazil"/>
    <x v="38"/>
    <n v="0"/>
  </r>
  <r>
    <s v="BASE"/>
    <s v="BaseLine"/>
    <m/>
    <m/>
    <m/>
    <m/>
    <x v="39"/>
    <x v="0"/>
    <s v="Brazil"/>
    <x v="38"/>
    <n v="0"/>
  </r>
  <r>
    <s v="BASE"/>
    <s v="BaseLine"/>
    <m/>
    <m/>
    <m/>
    <m/>
    <x v="39"/>
    <x v="1"/>
    <s v="Brazil"/>
    <x v="38"/>
    <n v="0"/>
  </r>
  <r>
    <s v="BASE"/>
    <s v="BaseLine"/>
    <m/>
    <m/>
    <m/>
    <m/>
    <x v="39"/>
    <x v="2"/>
    <s v="Brazil"/>
    <x v="38"/>
    <n v="0"/>
  </r>
  <r>
    <s v="BASE"/>
    <s v="BaseLine"/>
    <m/>
    <m/>
    <m/>
    <m/>
    <x v="39"/>
    <x v="3"/>
    <s v="Brazil"/>
    <x v="38"/>
    <n v="0"/>
  </r>
  <r>
    <s v="BASE"/>
    <s v="BaseLine"/>
    <s v="PL_Dummy"/>
    <m/>
    <m/>
    <m/>
    <x v="40"/>
    <x v="0"/>
    <s v="Brazil"/>
    <x v="38"/>
    <n v="0"/>
  </r>
  <r>
    <s v="BASE"/>
    <s v="BaseLine"/>
    <s v="PL_Dummy"/>
    <m/>
    <m/>
    <m/>
    <x v="40"/>
    <x v="1"/>
    <s v="Brazil"/>
    <x v="38"/>
    <n v="0"/>
  </r>
  <r>
    <s v="BASE"/>
    <s v="BaseLine"/>
    <s v="PL_Dummy"/>
    <m/>
    <m/>
    <m/>
    <x v="40"/>
    <x v="2"/>
    <s v="Brazil"/>
    <x v="38"/>
    <n v="0"/>
  </r>
  <r>
    <s v="BASE"/>
    <s v="BaseLine"/>
    <s v="PL_Dummy"/>
    <m/>
    <m/>
    <m/>
    <x v="40"/>
    <x v="3"/>
    <s v="Brazil"/>
    <x v="38"/>
    <n v="0"/>
  </r>
  <r>
    <s v="BASE"/>
    <s v="BaseLine"/>
    <m/>
    <m/>
    <m/>
    <m/>
    <x v="41"/>
    <x v="0"/>
    <s v="Brazil"/>
    <x v="38"/>
    <n v="0"/>
  </r>
  <r>
    <s v="BASE"/>
    <s v="BaseLine"/>
    <m/>
    <m/>
    <m/>
    <m/>
    <x v="41"/>
    <x v="1"/>
    <s v="Brazil"/>
    <x v="38"/>
    <n v="0"/>
  </r>
  <r>
    <s v="BASE"/>
    <s v="BaseLine"/>
    <m/>
    <m/>
    <m/>
    <m/>
    <x v="41"/>
    <x v="2"/>
    <s v="Brazil"/>
    <x v="38"/>
    <n v="4054.2652051274399"/>
  </r>
  <r>
    <s v="BASE"/>
    <s v="BaseLine"/>
    <m/>
    <m/>
    <m/>
    <m/>
    <x v="41"/>
    <x v="3"/>
    <s v="Brazil"/>
    <x v="38"/>
    <n v="0"/>
  </r>
  <r>
    <s v="BASE"/>
    <s v="BaseLine"/>
    <m/>
    <m/>
    <m/>
    <m/>
    <x v="42"/>
    <x v="0"/>
    <s v="Brazil"/>
    <x v="38"/>
    <n v="0"/>
  </r>
  <r>
    <s v="BASE"/>
    <s v="BaseLine"/>
    <m/>
    <m/>
    <m/>
    <m/>
    <x v="42"/>
    <x v="1"/>
    <s v="Brazil"/>
    <x v="38"/>
    <n v="0"/>
  </r>
  <r>
    <s v="BASE"/>
    <s v="BaseLine"/>
    <m/>
    <m/>
    <m/>
    <m/>
    <x v="42"/>
    <x v="2"/>
    <s v="Brazil"/>
    <x v="38"/>
    <n v="2458.3943173268599"/>
  </r>
  <r>
    <s v="BASE"/>
    <s v="BaseLine"/>
    <m/>
    <m/>
    <m/>
    <m/>
    <x v="42"/>
    <x v="3"/>
    <s v="Brazil"/>
    <x v="38"/>
    <n v="0"/>
  </r>
  <r>
    <s v="BASE"/>
    <s v="BaseLine"/>
    <m/>
    <m/>
    <m/>
    <m/>
    <x v="43"/>
    <x v="0"/>
    <s v="Brazil"/>
    <x v="38"/>
    <n v="0"/>
  </r>
  <r>
    <s v="BASE"/>
    <s v="BaseLine"/>
    <m/>
    <m/>
    <m/>
    <m/>
    <x v="43"/>
    <x v="1"/>
    <s v="Brazil"/>
    <x v="38"/>
    <n v="0"/>
  </r>
  <r>
    <s v="BASE"/>
    <s v="BaseLine"/>
    <m/>
    <m/>
    <m/>
    <m/>
    <x v="43"/>
    <x v="2"/>
    <s v="Brazil"/>
    <x v="38"/>
    <n v="0"/>
  </r>
  <r>
    <s v="BASE"/>
    <s v="BaseLine"/>
    <m/>
    <m/>
    <m/>
    <m/>
    <x v="43"/>
    <x v="3"/>
    <s v="Brazil"/>
    <x v="38"/>
    <n v="0"/>
  </r>
  <r>
    <s v="INCREMENTAL"/>
    <s v="Media"/>
    <m/>
    <m/>
    <m/>
    <m/>
    <x v="44"/>
    <x v="0"/>
    <s v="Brazil"/>
    <x v="38"/>
    <n v="0"/>
  </r>
  <r>
    <s v="INCREMENTAL"/>
    <s v="Media"/>
    <m/>
    <m/>
    <m/>
    <m/>
    <x v="44"/>
    <x v="1"/>
    <s v="Brazil"/>
    <x v="38"/>
    <n v="0"/>
  </r>
  <r>
    <s v="INCREMENTAL"/>
    <s v="Media"/>
    <m/>
    <m/>
    <m/>
    <m/>
    <x v="44"/>
    <x v="2"/>
    <s v="Brazil"/>
    <x v="38"/>
    <n v="0"/>
  </r>
  <r>
    <s v="INCREMENTAL"/>
    <s v="Media"/>
    <m/>
    <m/>
    <m/>
    <m/>
    <x v="44"/>
    <x v="3"/>
    <s v="Brazil"/>
    <x v="38"/>
    <n v="0"/>
  </r>
  <r>
    <s v="INCREMENTAL"/>
    <s v="Media"/>
    <m/>
    <m/>
    <m/>
    <m/>
    <x v="45"/>
    <x v="0"/>
    <s v="Brazil"/>
    <x v="38"/>
    <n v="0"/>
  </r>
  <r>
    <s v="INCREMENTAL"/>
    <s v="Media"/>
    <m/>
    <m/>
    <m/>
    <m/>
    <x v="45"/>
    <x v="1"/>
    <s v="Brazil"/>
    <x v="38"/>
    <n v="0"/>
  </r>
  <r>
    <s v="INCREMENTAL"/>
    <s v="Media"/>
    <m/>
    <m/>
    <m/>
    <m/>
    <x v="45"/>
    <x v="2"/>
    <s v="Brazil"/>
    <x v="38"/>
    <n v="0"/>
  </r>
  <r>
    <s v="INCREMENTAL"/>
    <s v="Media"/>
    <m/>
    <m/>
    <m/>
    <m/>
    <x v="45"/>
    <x v="3"/>
    <s v="Brazil"/>
    <x v="38"/>
    <n v="0"/>
  </r>
  <r>
    <s v="BASE"/>
    <s v="BaseLine"/>
    <m/>
    <m/>
    <m/>
    <m/>
    <x v="46"/>
    <x v="0"/>
    <s v="Brazil"/>
    <x v="38"/>
    <n v="0"/>
  </r>
  <r>
    <s v="BASE"/>
    <s v="BaseLine"/>
    <m/>
    <m/>
    <m/>
    <m/>
    <x v="46"/>
    <x v="1"/>
    <s v="Brazil"/>
    <x v="38"/>
    <n v="0"/>
  </r>
  <r>
    <s v="BASE"/>
    <s v="BaseLine"/>
    <m/>
    <m/>
    <m/>
    <m/>
    <x v="46"/>
    <x v="2"/>
    <s v="Brazil"/>
    <x v="38"/>
    <n v="0"/>
  </r>
  <r>
    <s v="BASE"/>
    <s v="BaseLine"/>
    <m/>
    <m/>
    <m/>
    <m/>
    <x v="46"/>
    <x v="3"/>
    <s v="Brazil"/>
    <x v="38"/>
    <n v="0"/>
  </r>
  <r>
    <s v="INCREMENTAL"/>
    <s v="Media"/>
    <m/>
    <m/>
    <m/>
    <m/>
    <x v="47"/>
    <x v="0"/>
    <s v="Brazil"/>
    <x v="38"/>
    <n v="0"/>
  </r>
  <r>
    <s v="INCREMENTAL"/>
    <s v="Media"/>
    <m/>
    <m/>
    <m/>
    <m/>
    <x v="47"/>
    <x v="1"/>
    <s v="Brazil"/>
    <x v="38"/>
    <n v="0"/>
  </r>
  <r>
    <s v="INCREMENTAL"/>
    <s v="Media"/>
    <m/>
    <m/>
    <m/>
    <m/>
    <x v="47"/>
    <x v="2"/>
    <s v="Brazil"/>
    <x v="38"/>
    <n v="0"/>
  </r>
  <r>
    <s v="INCREMENTAL"/>
    <s v="Media"/>
    <m/>
    <m/>
    <m/>
    <m/>
    <x v="47"/>
    <x v="3"/>
    <s v="Brazil"/>
    <x v="38"/>
    <n v="0"/>
  </r>
  <r>
    <s v="INCREMENTAL"/>
    <s v="Media"/>
    <m/>
    <m/>
    <m/>
    <m/>
    <x v="48"/>
    <x v="0"/>
    <s v="Brazil"/>
    <x v="38"/>
    <n v="0"/>
  </r>
  <r>
    <s v="INCREMENTAL"/>
    <s v="Media"/>
    <m/>
    <m/>
    <m/>
    <m/>
    <x v="48"/>
    <x v="1"/>
    <s v="Brazil"/>
    <x v="38"/>
    <n v="0"/>
  </r>
  <r>
    <s v="INCREMENTAL"/>
    <s v="Media"/>
    <m/>
    <m/>
    <m/>
    <m/>
    <x v="48"/>
    <x v="2"/>
    <s v="Brazil"/>
    <x v="38"/>
    <n v="0"/>
  </r>
  <r>
    <s v="INCREMENTAL"/>
    <s v="Media"/>
    <m/>
    <m/>
    <m/>
    <m/>
    <x v="48"/>
    <x v="3"/>
    <s v="Brazil"/>
    <x v="38"/>
    <n v="0"/>
  </r>
  <r>
    <s v="INCREMENTAL"/>
    <s v="Media"/>
    <m/>
    <m/>
    <m/>
    <m/>
    <x v="49"/>
    <x v="0"/>
    <s v="Brazil"/>
    <x v="38"/>
    <n v="0"/>
  </r>
  <r>
    <s v="INCREMENTAL"/>
    <s v="Media"/>
    <m/>
    <m/>
    <m/>
    <m/>
    <x v="49"/>
    <x v="1"/>
    <s v="Brazil"/>
    <x v="38"/>
    <n v="0"/>
  </r>
  <r>
    <s v="INCREMENTAL"/>
    <s v="Media"/>
    <m/>
    <m/>
    <m/>
    <m/>
    <x v="49"/>
    <x v="2"/>
    <s v="Brazil"/>
    <x v="38"/>
    <n v="0"/>
  </r>
  <r>
    <s v="INCREMENTAL"/>
    <s v="Media"/>
    <m/>
    <m/>
    <m/>
    <m/>
    <x v="49"/>
    <x v="3"/>
    <s v="Brazil"/>
    <x v="38"/>
    <n v="0"/>
  </r>
  <r>
    <s v="BASE"/>
    <s v="BaseLine"/>
    <m/>
    <m/>
    <m/>
    <m/>
    <x v="50"/>
    <x v="0"/>
    <s v="Brazil"/>
    <x v="38"/>
    <n v="0"/>
  </r>
  <r>
    <s v="BASE"/>
    <s v="BaseLine"/>
    <m/>
    <m/>
    <m/>
    <m/>
    <x v="50"/>
    <x v="1"/>
    <s v="Brazil"/>
    <x v="38"/>
    <n v="0"/>
  </r>
  <r>
    <s v="BASE"/>
    <s v="BaseLine"/>
    <m/>
    <m/>
    <m/>
    <m/>
    <x v="50"/>
    <x v="2"/>
    <s v="Brazil"/>
    <x v="38"/>
    <n v="0"/>
  </r>
  <r>
    <s v="BASE"/>
    <s v="BaseLine"/>
    <m/>
    <m/>
    <m/>
    <m/>
    <x v="50"/>
    <x v="3"/>
    <s v="Brazil"/>
    <x v="38"/>
    <n v="0"/>
  </r>
  <r>
    <s v="BASE"/>
    <s v="BaseLine"/>
    <m/>
    <m/>
    <m/>
    <m/>
    <x v="51"/>
    <x v="0"/>
    <s v="Brazil"/>
    <x v="38"/>
    <n v="0"/>
  </r>
  <r>
    <s v="BASE"/>
    <s v="BaseLine"/>
    <m/>
    <m/>
    <m/>
    <m/>
    <x v="51"/>
    <x v="1"/>
    <s v="Brazil"/>
    <x v="38"/>
    <n v="0"/>
  </r>
  <r>
    <s v="BASE"/>
    <s v="BaseLine"/>
    <m/>
    <m/>
    <m/>
    <m/>
    <x v="51"/>
    <x v="2"/>
    <s v="Brazil"/>
    <x v="38"/>
    <n v="0"/>
  </r>
  <r>
    <s v="BASE"/>
    <s v="BaseLine"/>
    <m/>
    <m/>
    <m/>
    <m/>
    <x v="51"/>
    <x v="3"/>
    <s v="Brazil"/>
    <x v="38"/>
    <n v="0"/>
  </r>
  <r>
    <s v="INCREMENTAL"/>
    <s v="Media"/>
    <m/>
    <m/>
    <m/>
    <m/>
    <x v="52"/>
    <x v="0"/>
    <s v="Brazil"/>
    <x v="38"/>
    <n v="0"/>
  </r>
  <r>
    <s v="INCREMENTAL"/>
    <s v="Media"/>
    <m/>
    <m/>
    <m/>
    <m/>
    <x v="52"/>
    <x v="1"/>
    <s v="Brazil"/>
    <x v="38"/>
    <n v="0"/>
  </r>
  <r>
    <s v="INCREMENTAL"/>
    <s v="Media"/>
    <m/>
    <m/>
    <m/>
    <m/>
    <x v="52"/>
    <x v="2"/>
    <s v="Brazil"/>
    <x v="38"/>
    <n v="0"/>
  </r>
  <r>
    <s v="INCREMENTAL"/>
    <s v="Media"/>
    <m/>
    <m/>
    <m/>
    <m/>
    <x v="52"/>
    <x v="3"/>
    <s v="Brazil"/>
    <x v="38"/>
    <n v="0"/>
  </r>
  <r>
    <s v="BASE"/>
    <s v="BaseLine"/>
    <m/>
    <m/>
    <m/>
    <m/>
    <x v="53"/>
    <x v="0"/>
    <s v="Brazil"/>
    <x v="38"/>
    <n v="-106.896217564167"/>
  </r>
  <r>
    <s v="BASE"/>
    <s v="BaseLine"/>
    <m/>
    <m/>
    <m/>
    <m/>
    <x v="53"/>
    <x v="1"/>
    <s v="Brazil"/>
    <x v="38"/>
    <n v="-78.280676091196398"/>
  </r>
  <r>
    <s v="BASE"/>
    <s v="BaseLine"/>
    <m/>
    <m/>
    <m/>
    <m/>
    <x v="53"/>
    <x v="2"/>
    <s v="Brazil"/>
    <x v="38"/>
    <n v="-146.06866894502201"/>
  </r>
  <r>
    <s v="BASE"/>
    <s v="BaseLine"/>
    <m/>
    <m/>
    <m/>
    <m/>
    <x v="53"/>
    <x v="3"/>
    <s v="Brazil"/>
    <x v="38"/>
    <n v="-77.324862227164999"/>
  </r>
  <r>
    <s v="BASE"/>
    <s v="BaseLine"/>
    <m/>
    <m/>
    <m/>
    <m/>
    <x v="54"/>
    <x v="0"/>
    <s v="Brazil"/>
    <x v="38"/>
    <n v="-526.70675186015706"/>
  </r>
  <r>
    <s v="BASE"/>
    <s v="BaseLine"/>
    <m/>
    <m/>
    <m/>
    <m/>
    <x v="54"/>
    <x v="1"/>
    <s v="Brazil"/>
    <x v="38"/>
    <n v="-2629.00067100971"/>
  </r>
  <r>
    <s v="BASE"/>
    <s v="BaseLine"/>
    <m/>
    <m/>
    <m/>
    <m/>
    <x v="54"/>
    <x v="2"/>
    <s v="Brazil"/>
    <x v="38"/>
    <n v="-2853.3302538810999"/>
  </r>
  <r>
    <s v="BASE"/>
    <s v="BaseLine"/>
    <m/>
    <m/>
    <m/>
    <m/>
    <x v="54"/>
    <x v="3"/>
    <s v="Brazil"/>
    <x v="38"/>
    <n v="-508.635850855412"/>
  </r>
  <r>
    <s v="INCREMENTAL"/>
    <s v="Media"/>
    <m/>
    <m/>
    <m/>
    <m/>
    <x v="0"/>
    <x v="0"/>
    <s v="Brazil"/>
    <x v="39"/>
    <n v="0"/>
  </r>
  <r>
    <s v="INCREMENTAL"/>
    <s v="Media"/>
    <m/>
    <m/>
    <m/>
    <m/>
    <x v="0"/>
    <x v="1"/>
    <s v="Brazil"/>
    <x v="39"/>
    <n v="0"/>
  </r>
  <r>
    <s v="INCREMENTAL"/>
    <s v="Media"/>
    <m/>
    <m/>
    <m/>
    <m/>
    <x v="0"/>
    <x v="2"/>
    <s v="Brazil"/>
    <x v="39"/>
    <n v="0"/>
  </r>
  <r>
    <s v="INCREMENTAL"/>
    <s v="Media"/>
    <m/>
    <m/>
    <m/>
    <m/>
    <x v="0"/>
    <x v="3"/>
    <s v="Brazil"/>
    <x v="39"/>
    <n v="0"/>
  </r>
  <r>
    <s v="INCREMENTAL"/>
    <s v="Media"/>
    <m/>
    <m/>
    <m/>
    <m/>
    <x v="1"/>
    <x v="0"/>
    <s v="Brazil"/>
    <x v="39"/>
    <n v="0"/>
  </r>
  <r>
    <s v="INCREMENTAL"/>
    <s v="Media"/>
    <m/>
    <m/>
    <m/>
    <m/>
    <x v="1"/>
    <x v="1"/>
    <s v="Brazil"/>
    <x v="39"/>
    <n v="0"/>
  </r>
  <r>
    <s v="INCREMENTAL"/>
    <s v="Media"/>
    <m/>
    <m/>
    <m/>
    <m/>
    <x v="1"/>
    <x v="2"/>
    <s v="Brazil"/>
    <x v="39"/>
    <n v="0"/>
  </r>
  <r>
    <s v="INCREMENTAL"/>
    <s v="Media"/>
    <m/>
    <m/>
    <m/>
    <m/>
    <x v="1"/>
    <x v="3"/>
    <s v="Brazil"/>
    <x v="39"/>
    <n v="0"/>
  </r>
  <r>
    <s v="INCREMENTAL"/>
    <s v="Media"/>
    <m/>
    <m/>
    <m/>
    <m/>
    <x v="2"/>
    <x v="0"/>
    <s v="Brazil"/>
    <x v="39"/>
    <n v="0"/>
  </r>
  <r>
    <s v="INCREMENTAL"/>
    <s v="Media"/>
    <m/>
    <m/>
    <m/>
    <m/>
    <x v="2"/>
    <x v="1"/>
    <s v="Brazil"/>
    <x v="39"/>
    <n v="0"/>
  </r>
  <r>
    <s v="INCREMENTAL"/>
    <s v="Media"/>
    <m/>
    <m/>
    <m/>
    <m/>
    <x v="2"/>
    <x v="2"/>
    <s v="Brazil"/>
    <x v="39"/>
    <n v="0"/>
  </r>
  <r>
    <s v="INCREMENTAL"/>
    <s v="Media"/>
    <m/>
    <m/>
    <m/>
    <m/>
    <x v="2"/>
    <x v="3"/>
    <s v="Brazil"/>
    <x v="39"/>
    <n v="0"/>
  </r>
  <r>
    <s v="BASE"/>
    <s v="BaseLine"/>
    <m/>
    <m/>
    <m/>
    <m/>
    <x v="3"/>
    <x v="0"/>
    <s v="Brazil"/>
    <x v="39"/>
    <n v="0"/>
  </r>
  <r>
    <s v="BASE"/>
    <s v="BaseLine"/>
    <m/>
    <m/>
    <m/>
    <m/>
    <x v="3"/>
    <x v="1"/>
    <s v="Brazil"/>
    <x v="39"/>
    <n v="0"/>
  </r>
  <r>
    <s v="BASE"/>
    <s v="BaseLine"/>
    <m/>
    <m/>
    <m/>
    <m/>
    <x v="3"/>
    <x v="2"/>
    <s v="Brazil"/>
    <x v="39"/>
    <n v="0"/>
  </r>
  <r>
    <s v="BASE"/>
    <s v="BaseLine"/>
    <m/>
    <m/>
    <m/>
    <m/>
    <x v="3"/>
    <x v="3"/>
    <s v="Brazil"/>
    <x v="39"/>
    <n v="0"/>
  </r>
  <r>
    <s v="BASE"/>
    <s v="BaseLine"/>
    <m/>
    <m/>
    <m/>
    <m/>
    <x v="4"/>
    <x v="0"/>
    <s v="Brazil"/>
    <x v="39"/>
    <n v="0"/>
  </r>
  <r>
    <s v="BASE"/>
    <s v="BaseLine"/>
    <m/>
    <m/>
    <m/>
    <m/>
    <x v="4"/>
    <x v="1"/>
    <s v="Brazil"/>
    <x v="39"/>
    <n v="0"/>
  </r>
  <r>
    <s v="BASE"/>
    <s v="BaseLine"/>
    <m/>
    <m/>
    <m/>
    <m/>
    <x v="4"/>
    <x v="2"/>
    <s v="Brazil"/>
    <x v="39"/>
    <n v="0"/>
  </r>
  <r>
    <s v="BASE"/>
    <s v="BaseLine"/>
    <m/>
    <m/>
    <m/>
    <m/>
    <x v="4"/>
    <x v="3"/>
    <s v="Brazil"/>
    <x v="39"/>
    <n v="0"/>
  </r>
  <r>
    <s v="BASE"/>
    <s v="BaseLine"/>
    <m/>
    <m/>
    <m/>
    <m/>
    <x v="5"/>
    <x v="0"/>
    <s v="Brazil"/>
    <x v="39"/>
    <n v="1374.0572490359"/>
  </r>
  <r>
    <s v="BASE"/>
    <s v="BaseLine"/>
    <m/>
    <m/>
    <m/>
    <m/>
    <x v="5"/>
    <x v="1"/>
    <s v="Brazil"/>
    <x v="39"/>
    <n v="0"/>
  </r>
  <r>
    <s v="BASE"/>
    <s v="BaseLine"/>
    <m/>
    <m/>
    <m/>
    <m/>
    <x v="5"/>
    <x v="2"/>
    <s v="Brazil"/>
    <x v="39"/>
    <n v="0"/>
  </r>
  <r>
    <s v="BASE"/>
    <s v="BaseLine"/>
    <m/>
    <m/>
    <m/>
    <m/>
    <x v="5"/>
    <x v="3"/>
    <s v="Brazil"/>
    <x v="39"/>
    <n v="0"/>
  </r>
  <r>
    <s v="BASE"/>
    <s v="BaseLine"/>
    <m/>
    <m/>
    <m/>
    <m/>
    <x v="6"/>
    <x v="0"/>
    <s v="Brazil"/>
    <x v="39"/>
    <n v="0"/>
  </r>
  <r>
    <s v="BASE"/>
    <s v="BaseLine"/>
    <m/>
    <m/>
    <m/>
    <m/>
    <x v="6"/>
    <x v="1"/>
    <s v="Brazil"/>
    <x v="39"/>
    <n v="0"/>
  </r>
  <r>
    <s v="BASE"/>
    <s v="BaseLine"/>
    <m/>
    <m/>
    <m/>
    <m/>
    <x v="6"/>
    <x v="2"/>
    <s v="Brazil"/>
    <x v="39"/>
    <n v="0"/>
  </r>
  <r>
    <s v="BASE"/>
    <s v="BaseLine"/>
    <m/>
    <m/>
    <m/>
    <m/>
    <x v="6"/>
    <x v="3"/>
    <s v="Brazil"/>
    <x v="39"/>
    <n v="0"/>
  </r>
  <r>
    <s v="BASE"/>
    <s v="BaseLine"/>
    <m/>
    <m/>
    <m/>
    <m/>
    <x v="7"/>
    <x v="0"/>
    <s v="Brazil"/>
    <x v="39"/>
    <n v="0"/>
  </r>
  <r>
    <s v="BASE"/>
    <s v="BaseLine"/>
    <m/>
    <m/>
    <m/>
    <m/>
    <x v="7"/>
    <x v="1"/>
    <s v="Brazil"/>
    <x v="39"/>
    <n v="0"/>
  </r>
  <r>
    <s v="BASE"/>
    <s v="BaseLine"/>
    <m/>
    <m/>
    <m/>
    <m/>
    <x v="7"/>
    <x v="2"/>
    <s v="Brazil"/>
    <x v="39"/>
    <n v="0"/>
  </r>
  <r>
    <s v="BASE"/>
    <s v="BaseLine"/>
    <m/>
    <m/>
    <m/>
    <m/>
    <x v="7"/>
    <x v="3"/>
    <s v="Brazil"/>
    <x v="39"/>
    <n v="0"/>
  </r>
  <r>
    <s v="BASE"/>
    <s v="BaseLine"/>
    <m/>
    <m/>
    <m/>
    <m/>
    <x v="8"/>
    <x v="0"/>
    <s v="Brazil"/>
    <x v="39"/>
    <n v="932.02455002351201"/>
  </r>
  <r>
    <s v="BASE"/>
    <s v="BaseLine"/>
    <m/>
    <m/>
    <m/>
    <m/>
    <x v="8"/>
    <x v="1"/>
    <s v="Brazil"/>
    <x v="39"/>
    <n v="0"/>
  </r>
  <r>
    <s v="BASE"/>
    <s v="BaseLine"/>
    <m/>
    <m/>
    <m/>
    <m/>
    <x v="8"/>
    <x v="2"/>
    <s v="Brazil"/>
    <x v="39"/>
    <n v="0"/>
  </r>
  <r>
    <s v="BASE"/>
    <s v="BaseLine"/>
    <m/>
    <m/>
    <m/>
    <m/>
    <x v="8"/>
    <x v="3"/>
    <s v="Brazil"/>
    <x v="39"/>
    <n v="0"/>
  </r>
  <r>
    <s v="INCREMENTAL"/>
    <s v="Media"/>
    <m/>
    <m/>
    <m/>
    <m/>
    <x v="9"/>
    <x v="0"/>
    <s v="Brazil"/>
    <x v="39"/>
    <n v="0"/>
  </r>
  <r>
    <s v="INCREMENTAL"/>
    <s v="Media"/>
    <m/>
    <m/>
    <m/>
    <m/>
    <x v="9"/>
    <x v="1"/>
    <s v="Brazil"/>
    <x v="39"/>
    <n v="0"/>
  </r>
  <r>
    <s v="INCREMENTAL"/>
    <s v="Media"/>
    <m/>
    <m/>
    <m/>
    <m/>
    <x v="9"/>
    <x v="2"/>
    <s v="Brazil"/>
    <x v="39"/>
    <n v="0"/>
  </r>
  <r>
    <s v="INCREMENTAL"/>
    <s v="Media"/>
    <m/>
    <m/>
    <m/>
    <m/>
    <x v="9"/>
    <x v="3"/>
    <s v="Brazil"/>
    <x v="39"/>
    <n v="0"/>
  </r>
  <r>
    <s v="BASE"/>
    <s v="Price"/>
    <m/>
    <m/>
    <m/>
    <m/>
    <x v="10"/>
    <x v="0"/>
    <s v="Brazil"/>
    <x v="39"/>
    <n v="-1210.07104039764"/>
  </r>
  <r>
    <s v="BASE"/>
    <s v="Price"/>
    <m/>
    <m/>
    <m/>
    <m/>
    <x v="10"/>
    <x v="1"/>
    <s v="Brazil"/>
    <x v="39"/>
    <n v="0"/>
  </r>
  <r>
    <s v="BASE"/>
    <s v="Price"/>
    <m/>
    <m/>
    <m/>
    <m/>
    <x v="10"/>
    <x v="2"/>
    <s v="Brazil"/>
    <x v="39"/>
    <n v="0"/>
  </r>
  <r>
    <s v="BASE"/>
    <s v="Price"/>
    <m/>
    <m/>
    <m/>
    <m/>
    <x v="10"/>
    <x v="3"/>
    <s v="Brazil"/>
    <x v="39"/>
    <n v="0"/>
  </r>
  <r>
    <s v="BASE"/>
    <s v="Price"/>
    <m/>
    <m/>
    <m/>
    <m/>
    <x v="11"/>
    <x v="0"/>
    <s v="Brazil"/>
    <x v="39"/>
    <n v="0"/>
  </r>
  <r>
    <s v="BASE"/>
    <s v="Price"/>
    <m/>
    <m/>
    <m/>
    <m/>
    <x v="11"/>
    <x v="1"/>
    <s v="Brazil"/>
    <x v="39"/>
    <n v="0"/>
  </r>
  <r>
    <s v="BASE"/>
    <s v="Price"/>
    <m/>
    <m/>
    <m/>
    <m/>
    <x v="11"/>
    <x v="2"/>
    <s v="Brazil"/>
    <x v="39"/>
    <n v="0"/>
  </r>
  <r>
    <s v="BASE"/>
    <s v="Price"/>
    <m/>
    <m/>
    <m/>
    <m/>
    <x v="11"/>
    <x v="3"/>
    <s v="Brazil"/>
    <x v="39"/>
    <n v="0"/>
  </r>
  <r>
    <s v="BASE"/>
    <s v="BaseLine"/>
    <m/>
    <m/>
    <m/>
    <m/>
    <x v="12"/>
    <x v="0"/>
    <s v="Brazil"/>
    <x v="39"/>
    <n v="418.771551114239"/>
  </r>
  <r>
    <s v="BASE"/>
    <s v="BaseLine"/>
    <m/>
    <m/>
    <m/>
    <m/>
    <x v="12"/>
    <x v="1"/>
    <s v="Brazil"/>
    <x v="39"/>
    <n v="754.94369066125898"/>
  </r>
  <r>
    <s v="BASE"/>
    <s v="BaseLine"/>
    <m/>
    <m/>
    <m/>
    <m/>
    <x v="12"/>
    <x v="2"/>
    <s v="Brazil"/>
    <x v="39"/>
    <n v="925.52255693556106"/>
  </r>
  <r>
    <s v="BASE"/>
    <s v="BaseLine"/>
    <m/>
    <m/>
    <m/>
    <m/>
    <x v="12"/>
    <x v="3"/>
    <s v="Brazil"/>
    <x v="39"/>
    <n v="24.513476623033199"/>
  </r>
  <r>
    <s v="INCREMENTAL"/>
    <s v="Media"/>
    <m/>
    <m/>
    <m/>
    <m/>
    <x v="13"/>
    <x v="0"/>
    <s v="Brazil"/>
    <x v="39"/>
    <n v="165.696163110985"/>
  </r>
  <r>
    <s v="INCREMENTAL"/>
    <s v="Media"/>
    <m/>
    <m/>
    <m/>
    <m/>
    <x v="13"/>
    <x v="1"/>
    <s v="Brazil"/>
    <x v="39"/>
    <n v="205.26437478152499"/>
  </r>
  <r>
    <s v="INCREMENTAL"/>
    <s v="Media"/>
    <m/>
    <m/>
    <m/>
    <m/>
    <x v="13"/>
    <x v="2"/>
    <s v="Brazil"/>
    <x v="39"/>
    <n v="182.44662139565901"/>
  </r>
  <r>
    <s v="INCREMENTAL"/>
    <s v="Media"/>
    <m/>
    <m/>
    <m/>
    <m/>
    <x v="13"/>
    <x v="3"/>
    <s v="Brazil"/>
    <x v="39"/>
    <n v="0"/>
  </r>
  <r>
    <s v="INCREMENTAL"/>
    <s v="Media"/>
    <m/>
    <m/>
    <m/>
    <m/>
    <x v="14"/>
    <x v="0"/>
    <s v="Brazil"/>
    <x v="39"/>
    <n v="0"/>
  </r>
  <r>
    <s v="INCREMENTAL"/>
    <s v="Media"/>
    <m/>
    <m/>
    <m/>
    <m/>
    <x v="14"/>
    <x v="1"/>
    <s v="Brazil"/>
    <x v="39"/>
    <n v="0"/>
  </r>
  <r>
    <s v="INCREMENTAL"/>
    <s v="Media"/>
    <m/>
    <m/>
    <m/>
    <m/>
    <x v="14"/>
    <x v="2"/>
    <s v="Brazil"/>
    <x v="39"/>
    <n v="0"/>
  </r>
  <r>
    <s v="INCREMENTAL"/>
    <s v="Media"/>
    <m/>
    <m/>
    <m/>
    <m/>
    <x v="14"/>
    <x v="3"/>
    <s v="Brazil"/>
    <x v="39"/>
    <n v="0"/>
  </r>
  <r>
    <s v="INCREMENTAL"/>
    <s v="Media"/>
    <m/>
    <m/>
    <m/>
    <m/>
    <x v="15"/>
    <x v="0"/>
    <s v="Brazil"/>
    <x v="39"/>
    <n v="18.0522960352545"/>
  </r>
  <r>
    <s v="INCREMENTAL"/>
    <s v="Media"/>
    <m/>
    <m/>
    <m/>
    <m/>
    <x v="15"/>
    <x v="1"/>
    <s v="Brazil"/>
    <x v="39"/>
    <n v="16.705660813561199"/>
  </r>
  <r>
    <s v="INCREMENTAL"/>
    <s v="Media"/>
    <m/>
    <m/>
    <m/>
    <m/>
    <x v="15"/>
    <x v="2"/>
    <s v="Brazil"/>
    <x v="39"/>
    <n v="11.3963206493026"/>
  </r>
  <r>
    <s v="INCREMENTAL"/>
    <s v="Media"/>
    <m/>
    <m/>
    <m/>
    <m/>
    <x v="15"/>
    <x v="3"/>
    <s v="Brazil"/>
    <x v="39"/>
    <n v="0"/>
  </r>
  <r>
    <s v="INCREMENTAL"/>
    <s v="Media"/>
    <m/>
    <m/>
    <m/>
    <m/>
    <x v="16"/>
    <x v="0"/>
    <s v="Brazil"/>
    <x v="39"/>
    <n v="0"/>
  </r>
  <r>
    <s v="INCREMENTAL"/>
    <s v="Media"/>
    <m/>
    <m/>
    <m/>
    <m/>
    <x v="16"/>
    <x v="1"/>
    <s v="Brazil"/>
    <x v="39"/>
    <n v="0"/>
  </r>
  <r>
    <s v="INCREMENTAL"/>
    <s v="Media"/>
    <m/>
    <m/>
    <m/>
    <m/>
    <x v="16"/>
    <x v="2"/>
    <s v="Brazil"/>
    <x v="39"/>
    <n v="0"/>
  </r>
  <r>
    <s v="INCREMENTAL"/>
    <s v="Media"/>
    <m/>
    <m/>
    <m/>
    <m/>
    <x v="16"/>
    <x v="3"/>
    <s v="Brazil"/>
    <x v="39"/>
    <n v="0"/>
  </r>
  <r>
    <s v="INCREMENTAL"/>
    <s v="Media"/>
    <m/>
    <m/>
    <m/>
    <m/>
    <x v="17"/>
    <x v="0"/>
    <s v="Brazil"/>
    <x v="39"/>
    <n v="625.63717011680001"/>
  </r>
  <r>
    <s v="INCREMENTAL"/>
    <s v="Media"/>
    <m/>
    <m/>
    <m/>
    <m/>
    <x v="17"/>
    <x v="1"/>
    <s v="Brazil"/>
    <x v="39"/>
    <n v="383.61597743497998"/>
  </r>
  <r>
    <s v="INCREMENTAL"/>
    <s v="Media"/>
    <m/>
    <m/>
    <m/>
    <m/>
    <x v="17"/>
    <x v="2"/>
    <s v="Brazil"/>
    <x v="39"/>
    <n v="385.01828947971001"/>
  </r>
  <r>
    <s v="INCREMENTAL"/>
    <s v="Media"/>
    <m/>
    <m/>
    <m/>
    <m/>
    <x v="17"/>
    <x v="3"/>
    <s v="Brazil"/>
    <x v="39"/>
    <n v="0"/>
  </r>
  <r>
    <s v="INCREMENTAL"/>
    <s v="Media"/>
    <m/>
    <m/>
    <m/>
    <m/>
    <x v="18"/>
    <x v="0"/>
    <s v="Brazil"/>
    <x v="39"/>
    <n v="0"/>
  </r>
  <r>
    <s v="INCREMENTAL"/>
    <s v="Media"/>
    <m/>
    <m/>
    <m/>
    <m/>
    <x v="18"/>
    <x v="1"/>
    <s v="Brazil"/>
    <x v="39"/>
    <n v="0"/>
  </r>
  <r>
    <s v="INCREMENTAL"/>
    <s v="Media"/>
    <m/>
    <m/>
    <m/>
    <m/>
    <x v="18"/>
    <x v="2"/>
    <s v="Brazil"/>
    <x v="39"/>
    <n v="0"/>
  </r>
  <r>
    <s v="INCREMENTAL"/>
    <s v="Media"/>
    <m/>
    <m/>
    <m/>
    <m/>
    <x v="18"/>
    <x v="3"/>
    <s v="Brazil"/>
    <x v="39"/>
    <n v="0"/>
  </r>
  <r>
    <s v="INCREMENTAL"/>
    <s v="Media"/>
    <m/>
    <m/>
    <m/>
    <m/>
    <x v="19"/>
    <x v="0"/>
    <s v="Brazil"/>
    <x v="39"/>
    <n v="66.250335841434804"/>
  </r>
  <r>
    <s v="INCREMENTAL"/>
    <s v="Media"/>
    <m/>
    <m/>
    <m/>
    <m/>
    <x v="19"/>
    <x v="1"/>
    <s v="Brazil"/>
    <x v="39"/>
    <n v="75.334840718264303"/>
  </r>
  <r>
    <s v="INCREMENTAL"/>
    <s v="Media"/>
    <m/>
    <m/>
    <m/>
    <m/>
    <x v="19"/>
    <x v="2"/>
    <s v="Brazil"/>
    <x v="39"/>
    <n v="71.039437414744697"/>
  </r>
  <r>
    <s v="INCREMENTAL"/>
    <s v="Media"/>
    <m/>
    <m/>
    <m/>
    <m/>
    <x v="19"/>
    <x v="3"/>
    <s v="Brazil"/>
    <x v="39"/>
    <n v="0"/>
  </r>
  <r>
    <s v="INCREMENTAL"/>
    <s v="Media"/>
    <m/>
    <m/>
    <m/>
    <m/>
    <x v="20"/>
    <x v="0"/>
    <s v="Brazil"/>
    <x v="39"/>
    <n v="0"/>
  </r>
  <r>
    <s v="INCREMENTAL"/>
    <s v="Media"/>
    <m/>
    <m/>
    <m/>
    <m/>
    <x v="20"/>
    <x v="1"/>
    <s v="Brazil"/>
    <x v="39"/>
    <n v="0"/>
  </r>
  <r>
    <s v="INCREMENTAL"/>
    <s v="Media"/>
    <m/>
    <m/>
    <m/>
    <m/>
    <x v="20"/>
    <x v="2"/>
    <s v="Brazil"/>
    <x v="39"/>
    <n v="0"/>
  </r>
  <r>
    <s v="INCREMENTAL"/>
    <s v="Media"/>
    <m/>
    <m/>
    <m/>
    <m/>
    <x v="20"/>
    <x v="3"/>
    <s v="Brazil"/>
    <x v="39"/>
    <n v="0"/>
  </r>
  <r>
    <s v="INCREMENTAL"/>
    <s v="Media"/>
    <m/>
    <m/>
    <m/>
    <m/>
    <x v="21"/>
    <x v="0"/>
    <s v="Brazil"/>
    <x v="39"/>
    <n v="351.13362375144197"/>
  </r>
  <r>
    <s v="INCREMENTAL"/>
    <s v="Media"/>
    <m/>
    <m/>
    <m/>
    <m/>
    <x v="21"/>
    <x v="1"/>
    <s v="Brazil"/>
    <x v="39"/>
    <n v="342.93618512031901"/>
  </r>
  <r>
    <s v="INCREMENTAL"/>
    <s v="Media"/>
    <m/>
    <m/>
    <m/>
    <m/>
    <x v="21"/>
    <x v="2"/>
    <s v="Brazil"/>
    <x v="39"/>
    <n v="325.313308775785"/>
  </r>
  <r>
    <s v="INCREMENTAL"/>
    <s v="Media"/>
    <m/>
    <m/>
    <m/>
    <m/>
    <x v="21"/>
    <x v="3"/>
    <s v="Brazil"/>
    <x v="39"/>
    <n v="0"/>
  </r>
  <r>
    <s v="INCREMENTAL"/>
    <s v="Media"/>
    <m/>
    <m/>
    <m/>
    <m/>
    <x v="22"/>
    <x v="0"/>
    <s v="Brazil"/>
    <x v="39"/>
    <n v="0"/>
  </r>
  <r>
    <s v="INCREMENTAL"/>
    <s v="Media"/>
    <m/>
    <m/>
    <m/>
    <m/>
    <x v="22"/>
    <x v="1"/>
    <s v="Brazil"/>
    <x v="39"/>
    <n v="0"/>
  </r>
  <r>
    <s v="INCREMENTAL"/>
    <s v="Media"/>
    <m/>
    <m/>
    <m/>
    <m/>
    <x v="22"/>
    <x v="2"/>
    <s v="Brazil"/>
    <x v="39"/>
    <n v="0"/>
  </r>
  <r>
    <s v="INCREMENTAL"/>
    <s v="Media"/>
    <m/>
    <m/>
    <m/>
    <m/>
    <x v="22"/>
    <x v="3"/>
    <s v="Brazil"/>
    <x v="39"/>
    <n v="0"/>
  </r>
  <r>
    <s v="INCREMENTAL"/>
    <s v="Media"/>
    <m/>
    <m/>
    <m/>
    <m/>
    <x v="23"/>
    <x v="0"/>
    <s v="Brazil"/>
    <x v="39"/>
    <n v="0"/>
  </r>
  <r>
    <s v="INCREMENTAL"/>
    <s v="Media"/>
    <m/>
    <m/>
    <m/>
    <m/>
    <x v="23"/>
    <x v="1"/>
    <s v="Brazil"/>
    <x v="39"/>
    <n v="0"/>
  </r>
  <r>
    <s v="INCREMENTAL"/>
    <s v="Media"/>
    <m/>
    <m/>
    <m/>
    <m/>
    <x v="23"/>
    <x v="2"/>
    <s v="Brazil"/>
    <x v="39"/>
    <n v="0"/>
  </r>
  <r>
    <s v="INCREMENTAL"/>
    <s v="Media"/>
    <m/>
    <m/>
    <m/>
    <m/>
    <x v="23"/>
    <x v="3"/>
    <s v="Brazil"/>
    <x v="39"/>
    <n v="0"/>
  </r>
  <r>
    <s v="INCREMENTAL"/>
    <s v="Media"/>
    <m/>
    <m/>
    <m/>
    <m/>
    <x v="24"/>
    <x v="0"/>
    <s v="Brazil"/>
    <x v="39"/>
    <n v="0"/>
  </r>
  <r>
    <s v="INCREMENTAL"/>
    <s v="Media"/>
    <m/>
    <m/>
    <m/>
    <m/>
    <x v="24"/>
    <x v="1"/>
    <s v="Brazil"/>
    <x v="39"/>
    <n v="0"/>
  </r>
  <r>
    <s v="INCREMENTAL"/>
    <s v="Media"/>
    <m/>
    <m/>
    <m/>
    <m/>
    <x v="24"/>
    <x v="2"/>
    <s v="Brazil"/>
    <x v="39"/>
    <n v="0"/>
  </r>
  <r>
    <s v="INCREMENTAL"/>
    <s v="Media"/>
    <m/>
    <m/>
    <m/>
    <m/>
    <x v="24"/>
    <x v="3"/>
    <s v="Brazil"/>
    <x v="39"/>
    <n v="0"/>
  </r>
  <r>
    <s v="BASE"/>
    <s v="BaseLine"/>
    <m/>
    <m/>
    <m/>
    <m/>
    <x v="25"/>
    <x v="0"/>
    <s v="Brazil"/>
    <x v="39"/>
    <n v="0"/>
  </r>
  <r>
    <s v="BASE"/>
    <s v="BaseLine"/>
    <m/>
    <m/>
    <m/>
    <m/>
    <x v="25"/>
    <x v="1"/>
    <s v="Brazil"/>
    <x v="39"/>
    <n v="346.48283834216898"/>
  </r>
  <r>
    <s v="BASE"/>
    <s v="BaseLine"/>
    <m/>
    <m/>
    <m/>
    <m/>
    <x v="25"/>
    <x v="2"/>
    <s v="Brazil"/>
    <x v="39"/>
    <n v="0"/>
  </r>
  <r>
    <s v="BASE"/>
    <s v="BaseLine"/>
    <m/>
    <m/>
    <m/>
    <m/>
    <x v="25"/>
    <x v="3"/>
    <s v="Brazil"/>
    <x v="39"/>
    <n v="0"/>
  </r>
  <r>
    <s v="BASE"/>
    <s v="BaseLine"/>
    <m/>
    <m/>
    <m/>
    <m/>
    <x v="26"/>
    <x v="0"/>
    <s v="Brazil"/>
    <x v="39"/>
    <n v="0"/>
  </r>
  <r>
    <s v="BASE"/>
    <s v="BaseLine"/>
    <m/>
    <m/>
    <m/>
    <m/>
    <x v="26"/>
    <x v="1"/>
    <s v="Brazil"/>
    <x v="39"/>
    <n v="0"/>
  </r>
  <r>
    <s v="BASE"/>
    <s v="BaseLine"/>
    <m/>
    <m/>
    <m/>
    <m/>
    <x v="26"/>
    <x v="2"/>
    <s v="Brazil"/>
    <x v="39"/>
    <n v="0"/>
  </r>
  <r>
    <s v="BASE"/>
    <s v="BaseLine"/>
    <m/>
    <m/>
    <m/>
    <m/>
    <x v="26"/>
    <x v="3"/>
    <s v="Brazil"/>
    <x v="39"/>
    <n v="0"/>
  </r>
  <r>
    <s v="INCREMENTAL"/>
    <s v="Media"/>
    <m/>
    <m/>
    <m/>
    <m/>
    <x v="27"/>
    <x v="0"/>
    <s v="Brazil"/>
    <x v="39"/>
    <n v="0"/>
  </r>
  <r>
    <s v="INCREMENTAL"/>
    <s v="Media"/>
    <m/>
    <m/>
    <m/>
    <m/>
    <x v="27"/>
    <x v="1"/>
    <s v="Brazil"/>
    <x v="39"/>
    <n v="0"/>
  </r>
  <r>
    <s v="INCREMENTAL"/>
    <s v="Media"/>
    <m/>
    <m/>
    <m/>
    <m/>
    <x v="27"/>
    <x v="2"/>
    <s v="Brazil"/>
    <x v="39"/>
    <n v="0"/>
  </r>
  <r>
    <s v="INCREMENTAL"/>
    <s v="Media"/>
    <m/>
    <m/>
    <m/>
    <m/>
    <x v="27"/>
    <x v="3"/>
    <s v="Brazil"/>
    <x v="39"/>
    <n v="0"/>
  </r>
  <r>
    <s v="INCREMENTAL"/>
    <s v="Media"/>
    <m/>
    <m/>
    <m/>
    <m/>
    <x v="28"/>
    <x v="0"/>
    <s v="Brazil"/>
    <x v="39"/>
    <n v="0"/>
  </r>
  <r>
    <s v="INCREMENTAL"/>
    <s v="Media"/>
    <m/>
    <m/>
    <m/>
    <m/>
    <x v="28"/>
    <x v="1"/>
    <s v="Brazil"/>
    <x v="39"/>
    <n v="0"/>
  </r>
  <r>
    <s v="INCREMENTAL"/>
    <s v="Media"/>
    <m/>
    <m/>
    <m/>
    <m/>
    <x v="28"/>
    <x v="2"/>
    <s v="Brazil"/>
    <x v="39"/>
    <n v="0"/>
  </r>
  <r>
    <s v="INCREMENTAL"/>
    <s v="Media"/>
    <m/>
    <m/>
    <m/>
    <m/>
    <x v="28"/>
    <x v="3"/>
    <s v="Brazil"/>
    <x v="39"/>
    <n v="0"/>
  </r>
  <r>
    <s v="BASE"/>
    <s v="BaseLine"/>
    <m/>
    <m/>
    <m/>
    <m/>
    <x v="29"/>
    <x v="0"/>
    <s v="Brazil"/>
    <x v="39"/>
    <n v="0"/>
  </r>
  <r>
    <s v="BASE"/>
    <s v="BaseLine"/>
    <m/>
    <m/>
    <m/>
    <m/>
    <x v="29"/>
    <x v="1"/>
    <s v="Brazil"/>
    <x v="39"/>
    <n v="468.36920748738999"/>
  </r>
  <r>
    <s v="BASE"/>
    <s v="BaseLine"/>
    <m/>
    <m/>
    <m/>
    <m/>
    <x v="29"/>
    <x v="2"/>
    <s v="Brazil"/>
    <x v="39"/>
    <n v="0"/>
  </r>
  <r>
    <s v="BASE"/>
    <s v="BaseLine"/>
    <m/>
    <m/>
    <m/>
    <m/>
    <x v="29"/>
    <x v="3"/>
    <s v="Brazil"/>
    <x v="39"/>
    <n v="0"/>
  </r>
  <r>
    <s v="BASE"/>
    <s v="BaseLine"/>
    <m/>
    <m/>
    <m/>
    <m/>
    <x v="30"/>
    <x v="0"/>
    <s v="Brazil"/>
    <x v="39"/>
    <n v="0"/>
  </r>
  <r>
    <s v="BASE"/>
    <s v="BaseLine"/>
    <m/>
    <m/>
    <m/>
    <m/>
    <x v="30"/>
    <x v="1"/>
    <s v="Brazil"/>
    <x v="39"/>
    <n v="1021.9620506305801"/>
  </r>
  <r>
    <s v="BASE"/>
    <s v="BaseLine"/>
    <m/>
    <m/>
    <m/>
    <m/>
    <x v="30"/>
    <x v="2"/>
    <s v="Brazil"/>
    <x v="39"/>
    <n v="0"/>
  </r>
  <r>
    <s v="BASE"/>
    <s v="BaseLine"/>
    <m/>
    <m/>
    <m/>
    <m/>
    <x v="30"/>
    <x v="3"/>
    <s v="Brazil"/>
    <x v="39"/>
    <n v="0"/>
  </r>
  <r>
    <s v="INCREMENTAL"/>
    <s v="Media"/>
    <m/>
    <m/>
    <m/>
    <m/>
    <x v="31"/>
    <x v="0"/>
    <s v="Brazil"/>
    <x v="39"/>
    <n v="0"/>
  </r>
  <r>
    <s v="INCREMENTAL"/>
    <s v="Media"/>
    <m/>
    <m/>
    <m/>
    <m/>
    <x v="31"/>
    <x v="1"/>
    <s v="Brazil"/>
    <x v="39"/>
    <n v="0"/>
  </r>
  <r>
    <s v="INCREMENTAL"/>
    <s v="Media"/>
    <m/>
    <m/>
    <m/>
    <m/>
    <x v="31"/>
    <x v="2"/>
    <s v="Brazil"/>
    <x v="39"/>
    <n v="0"/>
  </r>
  <r>
    <s v="INCREMENTAL"/>
    <s v="Media"/>
    <m/>
    <m/>
    <m/>
    <m/>
    <x v="31"/>
    <x v="3"/>
    <s v="Brazil"/>
    <x v="39"/>
    <n v="0"/>
  </r>
  <r>
    <m/>
    <m/>
    <m/>
    <m/>
    <m/>
    <m/>
    <x v="32"/>
    <x v="0"/>
    <s v="Brazil"/>
    <x v="39"/>
    <n v="1288.8368238743701"/>
  </r>
  <r>
    <m/>
    <m/>
    <m/>
    <m/>
    <m/>
    <m/>
    <x v="32"/>
    <x v="1"/>
    <s v="Brazil"/>
    <x v="39"/>
    <n v="943.82215052234096"/>
  </r>
  <r>
    <m/>
    <m/>
    <m/>
    <m/>
    <m/>
    <m/>
    <x v="32"/>
    <x v="2"/>
    <s v="Brazil"/>
    <x v="39"/>
    <n v="1761.1350863528301"/>
  </r>
  <r>
    <m/>
    <m/>
    <m/>
    <m/>
    <m/>
    <m/>
    <x v="32"/>
    <x v="3"/>
    <s v="Brazil"/>
    <x v="39"/>
    <n v="932.29799996955103"/>
  </r>
  <r>
    <s v="BASE"/>
    <s v="BaseLine"/>
    <m/>
    <m/>
    <m/>
    <m/>
    <x v="33"/>
    <x v="0"/>
    <s v="Brazil"/>
    <x v="39"/>
    <n v="-124.34722484291299"/>
  </r>
  <r>
    <s v="BASE"/>
    <s v="BaseLine"/>
    <m/>
    <m/>
    <m/>
    <m/>
    <x v="33"/>
    <x v="1"/>
    <s v="Brazil"/>
    <x v="39"/>
    <n v="-338.489102993166"/>
  </r>
  <r>
    <s v="BASE"/>
    <s v="BaseLine"/>
    <m/>
    <m/>
    <m/>
    <m/>
    <x v="33"/>
    <x v="2"/>
    <s v="Brazil"/>
    <x v="39"/>
    <n v="-168.98788258144401"/>
  </r>
  <r>
    <s v="BASE"/>
    <s v="BaseLine"/>
    <m/>
    <m/>
    <m/>
    <m/>
    <x v="33"/>
    <x v="3"/>
    <s v="Brazil"/>
    <x v="39"/>
    <n v="-105.547804728419"/>
  </r>
  <r>
    <s v="BASE"/>
    <s v="BaseLine"/>
    <m/>
    <m/>
    <m/>
    <m/>
    <x v="34"/>
    <x v="0"/>
    <s v="Brazil"/>
    <x v="39"/>
    <n v="0"/>
  </r>
  <r>
    <s v="BASE"/>
    <s v="BaseLine"/>
    <m/>
    <m/>
    <m/>
    <m/>
    <x v="34"/>
    <x v="1"/>
    <s v="Brazil"/>
    <x v="39"/>
    <n v="0"/>
  </r>
  <r>
    <s v="BASE"/>
    <s v="BaseLine"/>
    <m/>
    <m/>
    <m/>
    <m/>
    <x v="34"/>
    <x v="2"/>
    <s v="Brazil"/>
    <x v="39"/>
    <n v="0"/>
  </r>
  <r>
    <s v="BASE"/>
    <s v="BaseLine"/>
    <m/>
    <m/>
    <m/>
    <m/>
    <x v="34"/>
    <x v="3"/>
    <s v="Brazil"/>
    <x v="39"/>
    <n v="0"/>
  </r>
  <r>
    <s v="BASE"/>
    <s v="BaseLine"/>
    <s v="NY"/>
    <m/>
    <m/>
    <m/>
    <x v="35"/>
    <x v="0"/>
    <s v="Brazil"/>
    <x v="39"/>
    <n v="0"/>
  </r>
  <r>
    <s v="BASE"/>
    <s v="BaseLine"/>
    <s v="NY"/>
    <m/>
    <m/>
    <m/>
    <x v="35"/>
    <x v="1"/>
    <s v="Brazil"/>
    <x v="39"/>
    <n v="0"/>
  </r>
  <r>
    <s v="BASE"/>
    <s v="BaseLine"/>
    <s v="NY"/>
    <m/>
    <m/>
    <m/>
    <x v="35"/>
    <x v="2"/>
    <s v="Brazil"/>
    <x v="39"/>
    <n v="0"/>
  </r>
  <r>
    <s v="BASE"/>
    <s v="BaseLine"/>
    <s v="NY"/>
    <m/>
    <m/>
    <m/>
    <x v="35"/>
    <x v="3"/>
    <s v="Brazil"/>
    <x v="39"/>
    <n v="0"/>
  </r>
  <r>
    <s v="BASE"/>
    <s v="BaseLine"/>
    <s v="PL_Dummy"/>
    <m/>
    <m/>
    <m/>
    <x v="36"/>
    <x v="0"/>
    <s v="Brazil"/>
    <x v="39"/>
    <n v="0"/>
  </r>
  <r>
    <s v="BASE"/>
    <s v="BaseLine"/>
    <s v="PL_Dummy"/>
    <m/>
    <m/>
    <m/>
    <x v="36"/>
    <x v="1"/>
    <s v="Brazil"/>
    <x v="39"/>
    <n v="0"/>
  </r>
  <r>
    <s v="BASE"/>
    <s v="BaseLine"/>
    <s v="PL_Dummy"/>
    <m/>
    <m/>
    <m/>
    <x v="36"/>
    <x v="2"/>
    <s v="Brazil"/>
    <x v="39"/>
    <n v="0"/>
  </r>
  <r>
    <s v="BASE"/>
    <s v="BaseLine"/>
    <s v="PL_Dummy"/>
    <m/>
    <m/>
    <m/>
    <x v="36"/>
    <x v="3"/>
    <s v="Brazil"/>
    <x v="39"/>
    <n v="0"/>
  </r>
  <r>
    <s v="BASE"/>
    <s v="BaseLine"/>
    <s v="PL_Dummy"/>
    <m/>
    <m/>
    <m/>
    <x v="37"/>
    <x v="0"/>
    <s v="Brazil"/>
    <x v="39"/>
    <n v="0"/>
  </r>
  <r>
    <s v="BASE"/>
    <s v="BaseLine"/>
    <s v="PL_Dummy"/>
    <m/>
    <m/>
    <m/>
    <x v="37"/>
    <x v="1"/>
    <s v="Brazil"/>
    <x v="39"/>
    <n v="0"/>
  </r>
  <r>
    <s v="BASE"/>
    <s v="BaseLine"/>
    <s v="PL_Dummy"/>
    <m/>
    <m/>
    <m/>
    <x v="37"/>
    <x v="2"/>
    <s v="Brazil"/>
    <x v="39"/>
    <n v="0"/>
  </r>
  <r>
    <s v="BASE"/>
    <s v="BaseLine"/>
    <s v="PL_Dummy"/>
    <m/>
    <m/>
    <m/>
    <x v="37"/>
    <x v="3"/>
    <s v="Brazil"/>
    <x v="39"/>
    <n v="0"/>
  </r>
  <r>
    <s v="BASE"/>
    <s v="BaseLine"/>
    <m/>
    <m/>
    <m/>
    <m/>
    <x v="38"/>
    <x v="0"/>
    <s v="Brazil"/>
    <x v="39"/>
    <n v="0"/>
  </r>
  <r>
    <s v="BASE"/>
    <s v="BaseLine"/>
    <m/>
    <m/>
    <m/>
    <m/>
    <x v="38"/>
    <x v="1"/>
    <s v="Brazil"/>
    <x v="39"/>
    <n v="0"/>
  </r>
  <r>
    <s v="BASE"/>
    <s v="BaseLine"/>
    <m/>
    <m/>
    <m/>
    <m/>
    <x v="38"/>
    <x v="2"/>
    <s v="Brazil"/>
    <x v="39"/>
    <n v="0"/>
  </r>
  <r>
    <s v="BASE"/>
    <s v="BaseLine"/>
    <m/>
    <m/>
    <m/>
    <m/>
    <x v="38"/>
    <x v="3"/>
    <s v="Brazil"/>
    <x v="39"/>
    <n v="0"/>
  </r>
  <r>
    <s v="BASE"/>
    <s v="BaseLine"/>
    <m/>
    <m/>
    <m/>
    <m/>
    <x v="39"/>
    <x v="0"/>
    <s v="Brazil"/>
    <x v="39"/>
    <n v="0"/>
  </r>
  <r>
    <s v="BASE"/>
    <s v="BaseLine"/>
    <m/>
    <m/>
    <m/>
    <m/>
    <x v="39"/>
    <x v="1"/>
    <s v="Brazil"/>
    <x v="39"/>
    <n v="0"/>
  </r>
  <r>
    <s v="BASE"/>
    <s v="BaseLine"/>
    <m/>
    <m/>
    <m/>
    <m/>
    <x v="39"/>
    <x v="2"/>
    <s v="Brazil"/>
    <x v="39"/>
    <n v="0"/>
  </r>
  <r>
    <s v="BASE"/>
    <s v="BaseLine"/>
    <m/>
    <m/>
    <m/>
    <m/>
    <x v="39"/>
    <x v="3"/>
    <s v="Brazil"/>
    <x v="39"/>
    <n v="0"/>
  </r>
  <r>
    <s v="BASE"/>
    <s v="BaseLine"/>
    <s v="PL_Dummy"/>
    <m/>
    <m/>
    <m/>
    <x v="40"/>
    <x v="0"/>
    <s v="Brazil"/>
    <x v="39"/>
    <n v="0"/>
  </r>
  <r>
    <s v="BASE"/>
    <s v="BaseLine"/>
    <s v="PL_Dummy"/>
    <m/>
    <m/>
    <m/>
    <x v="40"/>
    <x v="1"/>
    <s v="Brazil"/>
    <x v="39"/>
    <n v="0"/>
  </r>
  <r>
    <s v="BASE"/>
    <s v="BaseLine"/>
    <s v="PL_Dummy"/>
    <m/>
    <m/>
    <m/>
    <x v="40"/>
    <x v="2"/>
    <s v="Brazil"/>
    <x v="39"/>
    <n v="0"/>
  </r>
  <r>
    <s v="BASE"/>
    <s v="BaseLine"/>
    <s v="PL_Dummy"/>
    <m/>
    <m/>
    <m/>
    <x v="40"/>
    <x v="3"/>
    <s v="Brazil"/>
    <x v="39"/>
    <n v="0"/>
  </r>
  <r>
    <s v="BASE"/>
    <s v="BaseLine"/>
    <m/>
    <m/>
    <m/>
    <m/>
    <x v="41"/>
    <x v="0"/>
    <s v="Brazil"/>
    <x v="39"/>
    <n v="0"/>
  </r>
  <r>
    <s v="BASE"/>
    <s v="BaseLine"/>
    <m/>
    <m/>
    <m/>
    <m/>
    <x v="41"/>
    <x v="1"/>
    <s v="Brazil"/>
    <x v="39"/>
    <n v="0"/>
  </r>
  <r>
    <s v="BASE"/>
    <s v="BaseLine"/>
    <m/>
    <m/>
    <m/>
    <m/>
    <x v="41"/>
    <x v="2"/>
    <s v="Brazil"/>
    <x v="39"/>
    <n v="4066.7334733133598"/>
  </r>
  <r>
    <s v="BASE"/>
    <s v="BaseLine"/>
    <m/>
    <m/>
    <m/>
    <m/>
    <x v="41"/>
    <x v="3"/>
    <s v="Brazil"/>
    <x v="39"/>
    <n v="0"/>
  </r>
  <r>
    <s v="BASE"/>
    <s v="BaseLine"/>
    <m/>
    <m/>
    <m/>
    <m/>
    <x v="42"/>
    <x v="0"/>
    <s v="Brazil"/>
    <x v="39"/>
    <n v="0"/>
  </r>
  <r>
    <s v="BASE"/>
    <s v="BaseLine"/>
    <m/>
    <m/>
    <m/>
    <m/>
    <x v="42"/>
    <x v="1"/>
    <s v="Brazil"/>
    <x v="39"/>
    <n v="0"/>
  </r>
  <r>
    <s v="BASE"/>
    <s v="BaseLine"/>
    <m/>
    <m/>
    <m/>
    <m/>
    <x v="42"/>
    <x v="2"/>
    <s v="Brazil"/>
    <x v="39"/>
    <n v="2510.2591763421901"/>
  </r>
  <r>
    <s v="BASE"/>
    <s v="BaseLine"/>
    <m/>
    <m/>
    <m/>
    <m/>
    <x v="42"/>
    <x v="3"/>
    <s v="Brazil"/>
    <x v="39"/>
    <n v="0"/>
  </r>
  <r>
    <s v="BASE"/>
    <s v="BaseLine"/>
    <m/>
    <m/>
    <m/>
    <m/>
    <x v="43"/>
    <x v="0"/>
    <s v="Brazil"/>
    <x v="39"/>
    <n v="0"/>
  </r>
  <r>
    <s v="BASE"/>
    <s v="BaseLine"/>
    <m/>
    <m/>
    <m/>
    <m/>
    <x v="43"/>
    <x v="1"/>
    <s v="Brazil"/>
    <x v="39"/>
    <n v="0"/>
  </r>
  <r>
    <s v="BASE"/>
    <s v="BaseLine"/>
    <m/>
    <m/>
    <m/>
    <m/>
    <x v="43"/>
    <x v="2"/>
    <s v="Brazil"/>
    <x v="39"/>
    <n v="0"/>
  </r>
  <r>
    <s v="BASE"/>
    <s v="BaseLine"/>
    <m/>
    <m/>
    <m/>
    <m/>
    <x v="43"/>
    <x v="3"/>
    <s v="Brazil"/>
    <x v="39"/>
    <n v="0"/>
  </r>
  <r>
    <s v="INCREMENTAL"/>
    <s v="Media"/>
    <m/>
    <m/>
    <m/>
    <m/>
    <x v="44"/>
    <x v="0"/>
    <s v="Brazil"/>
    <x v="39"/>
    <n v="0"/>
  </r>
  <r>
    <s v="INCREMENTAL"/>
    <s v="Media"/>
    <m/>
    <m/>
    <m/>
    <m/>
    <x v="44"/>
    <x v="1"/>
    <s v="Brazil"/>
    <x v="39"/>
    <n v="0"/>
  </r>
  <r>
    <s v="INCREMENTAL"/>
    <s v="Media"/>
    <m/>
    <m/>
    <m/>
    <m/>
    <x v="44"/>
    <x v="2"/>
    <s v="Brazil"/>
    <x v="39"/>
    <n v="0"/>
  </r>
  <r>
    <s v="INCREMENTAL"/>
    <s v="Media"/>
    <m/>
    <m/>
    <m/>
    <m/>
    <x v="44"/>
    <x v="3"/>
    <s v="Brazil"/>
    <x v="39"/>
    <n v="0"/>
  </r>
  <r>
    <s v="INCREMENTAL"/>
    <s v="Media"/>
    <m/>
    <m/>
    <m/>
    <m/>
    <x v="45"/>
    <x v="0"/>
    <s v="Brazil"/>
    <x v="39"/>
    <n v="0"/>
  </r>
  <r>
    <s v="INCREMENTAL"/>
    <s v="Media"/>
    <m/>
    <m/>
    <m/>
    <m/>
    <x v="45"/>
    <x v="1"/>
    <s v="Brazil"/>
    <x v="39"/>
    <n v="0"/>
  </r>
  <r>
    <s v="INCREMENTAL"/>
    <s v="Media"/>
    <m/>
    <m/>
    <m/>
    <m/>
    <x v="45"/>
    <x v="2"/>
    <s v="Brazil"/>
    <x v="39"/>
    <n v="0"/>
  </r>
  <r>
    <s v="INCREMENTAL"/>
    <s v="Media"/>
    <m/>
    <m/>
    <m/>
    <m/>
    <x v="45"/>
    <x v="3"/>
    <s v="Brazil"/>
    <x v="39"/>
    <n v="0"/>
  </r>
  <r>
    <s v="BASE"/>
    <s v="BaseLine"/>
    <m/>
    <m/>
    <m/>
    <m/>
    <x v="46"/>
    <x v="0"/>
    <s v="Brazil"/>
    <x v="39"/>
    <n v="0"/>
  </r>
  <r>
    <s v="BASE"/>
    <s v="BaseLine"/>
    <m/>
    <m/>
    <m/>
    <m/>
    <x v="46"/>
    <x v="1"/>
    <s v="Brazil"/>
    <x v="39"/>
    <n v="0"/>
  </r>
  <r>
    <s v="BASE"/>
    <s v="BaseLine"/>
    <m/>
    <m/>
    <m/>
    <m/>
    <x v="46"/>
    <x v="2"/>
    <s v="Brazil"/>
    <x v="39"/>
    <n v="0"/>
  </r>
  <r>
    <s v="BASE"/>
    <s v="BaseLine"/>
    <m/>
    <m/>
    <m/>
    <m/>
    <x v="46"/>
    <x v="3"/>
    <s v="Brazil"/>
    <x v="39"/>
    <n v="0"/>
  </r>
  <r>
    <s v="INCREMENTAL"/>
    <s v="Media"/>
    <m/>
    <m/>
    <m/>
    <m/>
    <x v="47"/>
    <x v="0"/>
    <s v="Brazil"/>
    <x v="39"/>
    <n v="0"/>
  </r>
  <r>
    <s v="INCREMENTAL"/>
    <s v="Media"/>
    <m/>
    <m/>
    <m/>
    <m/>
    <x v="47"/>
    <x v="1"/>
    <s v="Brazil"/>
    <x v="39"/>
    <n v="0"/>
  </r>
  <r>
    <s v="INCREMENTAL"/>
    <s v="Media"/>
    <m/>
    <m/>
    <m/>
    <m/>
    <x v="47"/>
    <x v="2"/>
    <s v="Brazil"/>
    <x v="39"/>
    <n v="0"/>
  </r>
  <r>
    <s v="INCREMENTAL"/>
    <s v="Media"/>
    <m/>
    <m/>
    <m/>
    <m/>
    <x v="47"/>
    <x v="3"/>
    <s v="Brazil"/>
    <x v="39"/>
    <n v="0"/>
  </r>
  <r>
    <s v="INCREMENTAL"/>
    <s v="Media"/>
    <m/>
    <m/>
    <m/>
    <m/>
    <x v="48"/>
    <x v="0"/>
    <s v="Brazil"/>
    <x v="39"/>
    <n v="0"/>
  </r>
  <r>
    <s v="INCREMENTAL"/>
    <s v="Media"/>
    <m/>
    <m/>
    <m/>
    <m/>
    <x v="48"/>
    <x v="1"/>
    <s v="Brazil"/>
    <x v="39"/>
    <n v="0"/>
  </r>
  <r>
    <s v="INCREMENTAL"/>
    <s v="Media"/>
    <m/>
    <m/>
    <m/>
    <m/>
    <x v="48"/>
    <x v="2"/>
    <s v="Brazil"/>
    <x v="39"/>
    <n v="0"/>
  </r>
  <r>
    <s v="INCREMENTAL"/>
    <s v="Media"/>
    <m/>
    <m/>
    <m/>
    <m/>
    <x v="48"/>
    <x v="3"/>
    <s v="Brazil"/>
    <x v="39"/>
    <n v="0"/>
  </r>
  <r>
    <s v="INCREMENTAL"/>
    <s v="Media"/>
    <m/>
    <m/>
    <m/>
    <m/>
    <x v="49"/>
    <x v="0"/>
    <s v="Brazil"/>
    <x v="39"/>
    <n v="0"/>
  </r>
  <r>
    <s v="INCREMENTAL"/>
    <s v="Media"/>
    <m/>
    <m/>
    <m/>
    <m/>
    <x v="49"/>
    <x v="1"/>
    <s v="Brazil"/>
    <x v="39"/>
    <n v="0"/>
  </r>
  <r>
    <s v="INCREMENTAL"/>
    <s v="Media"/>
    <m/>
    <m/>
    <m/>
    <m/>
    <x v="49"/>
    <x v="2"/>
    <s v="Brazil"/>
    <x v="39"/>
    <n v="0"/>
  </r>
  <r>
    <s v="INCREMENTAL"/>
    <s v="Media"/>
    <m/>
    <m/>
    <m/>
    <m/>
    <x v="49"/>
    <x v="3"/>
    <s v="Brazil"/>
    <x v="39"/>
    <n v="0"/>
  </r>
  <r>
    <s v="BASE"/>
    <s v="BaseLine"/>
    <m/>
    <m/>
    <m/>
    <m/>
    <x v="50"/>
    <x v="0"/>
    <s v="Brazil"/>
    <x v="39"/>
    <n v="0"/>
  </r>
  <r>
    <s v="BASE"/>
    <s v="BaseLine"/>
    <m/>
    <m/>
    <m/>
    <m/>
    <x v="50"/>
    <x v="1"/>
    <s v="Brazil"/>
    <x v="39"/>
    <n v="0"/>
  </r>
  <r>
    <s v="BASE"/>
    <s v="BaseLine"/>
    <m/>
    <m/>
    <m/>
    <m/>
    <x v="50"/>
    <x v="2"/>
    <s v="Brazil"/>
    <x v="39"/>
    <n v="0"/>
  </r>
  <r>
    <s v="BASE"/>
    <s v="BaseLine"/>
    <m/>
    <m/>
    <m/>
    <m/>
    <x v="50"/>
    <x v="3"/>
    <s v="Brazil"/>
    <x v="39"/>
    <n v="0"/>
  </r>
  <r>
    <s v="BASE"/>
    <s v="BaseLine"/>
    <m/>
    <m/>
    <m/>
    <m/>
    <x v="51"/>
    <x v="0"/>
    <s v="Brazil"/>
    <x v="39"/>
    <n v="0"/>
  </r>
  <r>
    <s v="BASE"/>
    <s v="BaseLine"/>
    <m/>
    <m/>
    <m/>
    <m/>
    <x v="51"/>
    <x v="1"/>
    <s v="Brazil"/>
    <x v="39"/>
    <n v="0"/>
  </r>
  <r>
    <s v="BASE"/>
    <s v="BaseLine"/>
    <m/>
    <m/>
    <m/>
    <m/>
    <x v="51"/>
    <x v="2"/>
    <s v="Brazil"/>
    <x v="39"/>
    <n v="0"/>
  </r>
  <r>
    <s v="BASE"/>
    <s v="BaseLine"/>
    <m/>
    <m/>
    <m/>
    <m/>
    <x v="51"/>
    <x v="3"/>
    <s v="Brazil"/>
    <x v="39"/>
    <n v="0"/>
  </r>
  <r>
    <s v="INCREMENTAL"/>
    <s v="Media"/>
    <m/>
    <m/>
    <m/>
    <m/>
    <x v="52"/>
    <x v="0"/>
    <s v="Brazil"/>
    <x v="39"/>
    <n v="0"/>
  </r>
  <r>
    <s v="INCREMENTAL"/>
    <s v="Media"/>
    <m/>
    <m/>
    <m/>
    <m/>
    <x v="52"/>
    <x v="1"/>
    <s v="Brazil"/>
    <x v="39"/>
    <n v="0"/>
  </r>
  <r>
    <s v="INCREMENTAL"/>
    <s v="Media"/>
    <m/>
    <m/>
    <m/>
    <m/>
    <x v="52"/>
    <x v="2"/>
    <s v="Brazil"/>
    <x v="39"/>
    <n v="0"/>
  </r>
  <r>
    <s v="INCREMENTAL"/>
    <s v="Media"/>
    <m/>
    <m/>
    <m/>
    <m/>
    <x v="52"/>
    <x v="3"/>
    <s v="Brazil"/>
    <x v="39"/>
    <n v="0"/>
  </r>
  <r>
    <s v="BASE"/>
    <s v="BaseLine"/>
    <m/>
    <m/>
    <m/>
    <m/>
    <x v="53"/>
    <x v="0"/>
    <s v="Brazil"/>
    <x v="39"/>
    <n v="-106.896217564167"/>
  </r>
  <r>
    <s v="BASE"/>
    <s v="BaseLine"/>
    <m/>
    <m/>
    <m/>
    <m/>
    <x v="53"/>
    <x v="1"/>
    <s v="Brazil"/>
    <x v="39"/>
    <n v="-78.280676091196398"/>
  </r>
  <r>
    <s v="BASE"/>
    <s v="BaseLine"/>
    <m/>
    <m/>
    <m/>
    <m/>
    <x v="53"/>
    <x v="2"/>
    <s v="Brazil"/>
    <x v="39"/>
    <n v="-146.06866894502201"/>
  </r>
  <r>
    <s v="BASE"/>
    <s v="BaseLine"/>
    <m/>
    <m/>
    <m/>
    <m/>
    <x v="53"/>
    <x v="3"/>
    <s v="Brazil"/>
    <x v="39"/>
    <n v="-77.324862227164999"/>
  </r>
  <r>
    <s v="BASE"/>
    <s v="BaseLine"/>
    <m/>
    <m/>
    <m/>
    <m/>
    <x v="54"/>
    <x v="0"/>
    <s v="Brazil"/>
    <x v="39"/>
    <n v="-515.88401038357904"/>
  </r>
  <r>
    <s v="BASE"/>
    <s v="BaseLine"/>
    <m/>
    <m/>
    <m/>
    <m/>
    <x v="54"/>
    <x v="1"/>
    <s v="Brazil"/>
    <x v="39"/>
    <n v="-2574.9801092766402"/>
  </r>
  <r>
    <s v="BASE"/>
    <s v="BaseLine"/>
    <m/>
    <m/>
    <m/>
    <m/>
    <x v="54"/>
    <x v="2"/>
    <s v="Brazil"/>
    <x v="39"/>
    <n v="-2794.7001801712099"/>
  </r>
  <r>
    <s v="BASE"/>
    <s v="BaseLine"/>
    <m/>
    <m/>
    <m/>
    <m/>
    <x v="54"/>
    <x v="3"/>
    <s v="Brazil"/>
    <x v="39"/>
    <n v="-498.18442926249298"/>
  </r>
  <r>
    <s v="INCREMENTAL"/>
    <s v="Media"/>
    <m/>
    <m/>
    <m/>
    <m/>
    <x v="0"/>
    <x v="0"/>
    <s v="Brazil"/>
    <x v="40"/>
    <n v="0"/>
  </r>
  <r>
    <s v="INCREMENTAL"/>
    <s v="Media"/>
    <m/>
    <m/>
    <m/>
    <m/>
    <x v="0"/>
    <x v="1"/>
    <s v="Brazil"/>
    <x v="40"/>
    <n v="0"/>
  </r>
  <r>
    <s v="INCREMENTAL"/>
    <s v="Media"/>
    <m/>
    <m/>
    <m/>
    <m/>
    <x v="0"/>
    <x v="2"/>
    <s v="Brazil"/>
    <x v="40"/>
    <n v="0"/>
  </r>
  <r>
    <s v="INCREMENTAL"/>
    <s v="Media"/>
    <m/>
    <m/>
    <m/>
    <m/>
    <x v="0"/>
    <x v="3"/>
    <s v="Brazil"/>
    <x v="40"/>
    <n v="0"/>
  </r>
  <r>
    <s v="INCREMENTAL"/>
    <s v="Media"/>
    <m/>
    <m/>
    <m/>
    <m/>
    <x v="1"/>
    <x v="0"/>
    <s v="Brazil"/>
    <x v="40"/>
    <n v="0"/>
  </r>
  <r>
    <s v="INCREMENTAL"/>
    <s v="Media"/>
    <m/>
    <m/>
    <m/>
    <m/>
    <x v="1"/>
    <x v="1"/>
    <s v="Brazil"/>
    <x v="40"/>
    <n v="0"/>
  </r>
  <r>
    <s v="INCREMENTAL"/>
    <s v="Media"/>
    <m/>
    <m/>
    <m/>
    <m/>
    <x v="1"/>
    <x v="2"/>
    <s v="Brazil"/>
    <x v="40"/>
    <n v="0"/>
  </r>
  <r>
    <s v="INCREMENTAL"/>
    <s v="Media"/>
    <m/>
    <m/>
    <m/>
    <m/>
    <x v="1"/>
    <x v="3"/>
    <s v="Brazil"/>
    <x v="40"/>
    <n v="0"/>
  </r>
  <r>
    <s v="INCREMENTAL"/>
    <s v="Media"/>
    <m/>
    <m/>
    <m/>
    <m/>
    <x v="2"/>
    <x v="0"/>
    <s v="Brazil"/>
    <x v="40"/>
    <n v="0"/>
  </r>
  <r>
    <s v="INCREMENTAL"/>
    <s v="Media"/>
    <m/>
    <m/>
    <m/>
    <m/>
    <x v="2"/>
    <x v="1"/>
    <s v="Brazil"/>
    <x v="40"/>
    <n v="0"/>
  </r>
  <r>
    <s v="INCREMENTAL"/>
    <s v="Media"/>
    <m/>
    <m/>
    <m/>
    <m/>
    <x v="2"/>
    <x v="2"/>
    <s v="Brazil"/>
    <x v="40"/>
    <n v="0"/>
  </r>
  <r>
    <s v="INCREMENTAL"/>
    <s v="Media"/>
    <m/>
    <m/>
    <m/>
    <m/>
    <x v="2"/>
    <x v="3"/>
    <s v="Brazil"/>
    <x v="40"/>
    <n v="0"/>
  </r>
  <r>
    <s v="BASE"/>
    <s v="BaseLine"/>
    <m/>
    <m/>
    <m/>
    <m/>
    <x v="3"/>
    <x v="0"/>
    <s v="Brazil"/>
    <x v="40"/>
    <n v="0"/>
  </r>
  <r>
    <s v="BASE"/>
    <s v="BaseLine"/>
    <m/>
    <m/>
    <m/>
    <m/>
    <x v="3"/>
    <x v="1"/>
    <s v="Brazil"/>
    <x v="40"/>
    <n v="0"/>
  </r>
  <r>
    <s v="BASE"/>
    <s v="BaseLine"/>
    <m/>
    <m/>
    <m/>
    <m/>
    <x v="3"/>
    <x v="2"/>
    <s v="Brazil"/>
    <x v="40"/>
    <n v="0"/>
  </r>
  <r>
    <s v="BASE"/>
    <s v="BaseLine"/>
    <m/>
    <m/>
    <m/>
    <m/>
    <x v="3"/>
    <x v="3"/>
    <s v="Brazil"/>
    <x v="40"/>
    <n v="0"/>
  </r>
  <r>
    <s v="BASE"/>
    <s v="BaseLine"/>
    <m/>
    <m/>
    <m/>
    <m/>
    <x v="4"/>
    <x v="0"/>
    <s v="Brazil"/>
    <x v="40"/>
    <n v="0"/>
  </r>
  <r>
    <s v="BASE"/>
    <s v="BaseLine"/>
    <m/>
    <m/>
    <m/>
    <m/>
    <x v="4"/>
    <x v="1"/>
    <s v="Brazil"/>
    <x v="40"/>
    <n v="0"/>
  </r>
  <r>
    <s v="BASE"/>
    <s v="BaseLine"/>
    <m/>
    <m/>
    <m/>
    <m/>
    <x v="4"/>
    <x v="2"/>
    <s v="Brazil"/>
    <x v="40"/>
    <n v="0"/>
  </r>
  <r>
    <s v="BASE"/>
    <s v="BaseLine"/>
    <m/>
    <m/>
    <m/>
    <m/>
    <x v="4"/>
    <x v="3"/>
    <s v="Brazil"/>
    <x v="40"/>
    <n v="0"/>
  </r>
  <r>
    <s v="BASE"/>
    <s v="BaseLine"/>
    <m/>
    <m/>
    <m/>
    <m/>
    <x v="5"/>
    <x v="0"/>
    <s v="Brazil"/>
    <x v="40"/>
    <n v="0"/>
  </r>
  <r>
    <s v="BASE"/>
    <s v="BaseLine"/>
    <m/>
    <m/>
    <m/>
    <m/>
    <x v="5"/>
    <x v="1"/>
    <s v="Brazil"/>
    <x v="40"/>
    <n v="0"/>
  </r>
  <r>
    <s v="BASE"/>
    <s v="BaseLine"/>
    <m/>
    <m/>
    <m/>
    <m/>
    <x v="5"/>
    <x v="2"/>
    <s v="Brazil"/>
    <x v="40"/>
    <n v="0"/>
  </r>
  <r>
    <s v="BASE"/>
    <s v="BaseLine"/>
    <m/>
    <m/>
    <m/>
    <m/>
    <x v="5"/>
    <x v="3"/>
    <s v="Brazil"/>
    <x v="40"/>
    <n v="0"/>
  </r>
  <r>
    <s v="BASE"/>
    <s v="BaseLine"/>
    <m/>
    <m/>
    <m/>
    <m/>
    <x v="6"/>
    <x v="0"/>
    <s v="Brazil"/>
    <x v="40"/>
    <n v="0"/>
  </r>
  <r>
    <s v="BASE"/>
    <s v="BaseLine"/>
    <m/>
    <m/>
    <m/>
    <m/>
    <x v="6"/>
    <x v="1"/>
    <s v="Brazil"/>
    <x v="40"/>
    <n v="0"/>
  </r>
  <r>
    <s v="BASE"/>
    <s v="BaseLine"/>
    <m/>
    <m/>
    <m/>
    <m/>
    <x v="6"/>
    <x v="2"/>
    <s v="Brazil"/>
    <x v="40"/>
    <n v="0"/>
  </r>
  <r>
    <s v="BASE"/>
    <s v="BaseLine"/>
    <m/>
    <m/>
    <m/>
    <m/>
    <x v="6"/>
    <x v="3"/>
    <s v="Brazil"/>
    <x v="40"/>
    <n v="0"/>
  </r>
  <r>
    <s v="BASE"/>
    <s v="BaseLine"/>
    <m/>
    <m/>
    <m/>
    <m/>
    <x v="7"/>
    <x v="0"/>
    <s v="Brazil"/>
    <x v="40"/>
    <n v="0"/>
  </r>
  <r>
    <s v="BASE"/>
    <s v="BaseLine"/>
    <m/>
    <m/>
    <m/>
    <m/>
    <x v="7"/>
    <x v="1"/>
    <s v="Brazil"/>
    <x v="40"/>
    <n v="0"/>
  </r>
  <r>
    <s v="BASE"/>
    <s v="BaseLine"/>
    <m/>
    <m/>
    <m/>
    <m/>
    <x v="7"/>
    <x v="2"/>
    <s v="Brazil"/>
    <x v="40"/>
    <n v="0"/>
  </r>
  <r>
    <s v="BASE"/>
    <s v="BaseLine"/>
    <m/>
    <m/>
    <m/>
    <m/>
    <x v="7"/>
    <x v="3"/>
    <s v="Brazil"/>
    <x v="40"/>
    <n v="0"/>
  </r>
  <r>
    <s v="BASE"/>
    <s v="BaseLine"/>
    <m/>
    <m/>
    <m/>
    <m/>
    <x v="8"/>
    <x v="0"/>
    <s v="Brazil"/>
    <x v="40"/>
    <n v="959.68143936793399"/>
  </r>
  <r>
    <s v="BASE"/>
    <s v="BaseLine"/>
    <m/>
    <m/>
    <m/>
    <m/>
    <x v="8"/>
    <x v="1"/>
    <s v="Brazil"/>
    <x v="40"/>
    <n v="0"/>
  </r>
  <r>
    <s v="BASE"/>
    <s v="BaseLine"/>
    <m/>
    <m/>
    <m/>
    <m/>
    <x v="8"/>
    <x v="2"/>
    <s v="Brazil"/>
    <x v="40"/>
    <n v="0"/>
  </r>
  <r>
    <s v="BASE"/>
    <s v="BaseLine"/>
    <m/>
    <m/>
    <m/>
    <m/>
    <x v="8"/>
    <x v="3"/>
    <s v="Brazil"/>
    <x v="40"/>
    <n v="0"/>
  </r>
  <r>
    <s v="INCREMENTAL"/>
    <s v="Media"/>
    <m/>
    <m/>
    <m/>
    <m/>
    <x v="9"/>
    <x v="0"/>
    <s v="Brazil"/>
    <x v="40"/>
    <n v="0"/>
  </r>
  <r>
    <s v="INCREMENTAL"/>
    <s v="Media"/>
    <m/>
    <m/>
    <m/>
    <m/>
    <x v="9"/>
    <x v="1"/>
    <s v="Brazil"/>
    <x v="40"/>
    <n v="0"/>
  </r>
  <r>
    <s v="INCREMENTAL"/>
    <s v="Media"/>
    <m/>
    <m/>
    <m/>
    <m/>
    <x v="9"/>
    <x v="2"/>
    <s v="Brazil"/>
    <x v="40"/>
    <n v="0"/>
  </r>
  <r>
    <s v="INCREMENTAL"/>
    <s v="Media"/>
    <m/>
    <m/>
    <m/>
    <m/>
    <x v="9"/>
    <x v="3"/>
    <s v="Brazil"/>
    <x v="40"/>
    <n v="0"/>
  </r>
  <r>
    <s v="BASE"/>
    <s v="Price"/>
    <m/>
    <m/>
    <m/>
    <m/>
    <x v="10"/>
    <x v="0"/>
    <s v="Brazil"/>
    <x v="40"/>
    <n v="-1210.07104039764"/>
  </r>
  <r>
    <s v="BASE"/>
    <s v="Price"/>
    <m/>
    <m/>
    <m/>
    <m/>
    <x v="10"/>
    <x v="1"/>
    <s v="Brazil"/>
    <x v="40"/>
    <n v="0"/>
  </r>
  <r>
    <s v="BASE"/>
    <s v="Price"/>
    <m/>
    <m/>
    <m/>
    <m/>
    <x v="10"/>
    <x v="2"/>
    <s v="Brazil"/>
    <x v="40"/>
    <n v="0"/>
  </r>
  <r>
    <s v="BASE"/>
    <s v="Price"/>
    <m/>
    <m/>
    <m/>
    <m/>
    <x v="10"/>
    <x v="3"/>
    <s v="Brazil"/>
    <x v="40"/>
    <n v="0"/>
  </r>
  <r>
    <s v="BASE"/>
    <s v="Price"/>
    <m/>
    <m/>
    <m/>
    <m/>
    <x v="11"/>
    <x v="0"/>
    <s v="Brazil"/>
    <x v="40"/>
    <n v="0"/>
  </r>
  <r>
    <s v="BASE"/>
    <s v="Price"/>
    <m/>
    <m/>
    <m/>
    <m/>
    <x v="11"/>
    <x v="1"/>
    <s v="Brazil"/>
    <x v="40"/>
    <n v="0"/>
  </r>
  <r>
    <s v="BASE"/>
    <s v="Price"/>
    <m/>
    <m/>
    <m/>
    <m/>
    <x v="11"/>
    <x v="2"/>
    <s v="Brazil"/>
    <x v="40"/>
    <n v="0"/>
  </r>
  <r>
    <s v="BASE"/>
    <s v="Price"/>
    <m/>
    <m/>
    <m/>
    <m/>
    <x v="11"/>
    <x v="3"/>
    <s v="Brazil"/>
    <x v="40"/>
    <n v="0"/>
  </r>
  <r>
    <s v="BASE"/>
    <s v="BaseLine"/>
    <m/>
    <m/>
    <m/>
    <m/>
    <x v="12"/>
    <x v="0"/>
    <s v="Brazil"/>
    <x v="40"/>
    <n v="418.771551114239"/>
  </r>
  <r>
    <s v="BASE"/>
    <s v="BaseLine"/>
    <m/>
    <m/>
    <m/>
    <m/>
    <x v="12"/>
    <x v="1"/>
    <s v="Brazil"/>
    <x v="40"/>
    <n v="754.94369066125898"/>
  </r>
  <r>
    <s v="BASE"/>
    <s v="BaseLine"/>
    <m/>
    <m/>
    <m/>
    <m/>
    <x v="12"/>
    <x v="2"/>
    <s v="Brazil"/>
    <x v="40"/>
    <n v="925.52255693556106"/>
  </r>
  <r>
    <s v="BASE"/>
    <s v="BaseLine"/>
    <m/>
    <m/>
    <m/>
    <m/>
    <x v="12"/>
    <x v="3"/>
    <s v="Brazil"/>
    <x v="40"/>
    <n v="24.513476623033199"/>
  </r>
  <r>
    <s v="INCREMENTAL"/>
    <s v="Media"/>
    <m/>
    <m/>
    <m/>
    <m/>
    <x v="13"/>
    <x v="0"/>
    <s v="Brazil"/>
    <x v="40"/>
    <n v="157.39390515105799"/>
  </r>
  <r>
    <s v="INCREMENTAL"/>
    <s v="Media"/>
    <m/>
    <m/>
    <m/>
    <m/>
    <x v="13"/>
    <x v="1"/>
    <s v="Brazil"/>
    <x v="40"/>
    <n v="194.97953922816299"/>
  </r>
  <r>
    <s v="INCREMENTAL"/>
    <s v="Media"/>
    <m/>
    <m/>
    <m/>
    <m/>
    <x v="13"/>
    <x v="2"/>
    <s v="Brazil"/>
    <x v="40"/>
    <n v="173.30507649622001"/>
  </r>
  <r>
    <s v="INCREMENTAL"/>
    <s v="Media"/>
    <m/>
    <m/>
    <m/>
    <m/>
    <x v="13"/>
    <x v="3"/>
    <s v="Brazil"/>
    <x v="40"/>
    <n v="0"/>
  </r>
  <r>
    <s v="INCREMENTAL"/>
    <s v="Media"/>
    <m/>
    <m/>
    <m/>
    <m/>
    <x v="14"/>
    <x v="0"/>
    <s v="Brazil"/>
    <x v="40"/>
    <n v="0"/>
  </r>
  <r>
    <s v="INCREMENTAL"/>
    <s v="Media"/>
    <m/>
    <m/>
    <m/>
    <m/>
    <x v="14"/>
    <x v="1"/>
    <s v="Brazil"/>
    <x v="40"/>
    <n v="0"/>
  </r>
  <r>
    <s v="INCREMENTAL"/>
    <s v="Media"/>
    <m/>
    <m/>
    <m/>
    <m/>
    <x v="14"/>
    <x v="2"/>
    <s v="Brazil"/>
    <x v="40"/>
    <n v="0"/>
  </r>
  <r>
    <s v="INCREMENTAL"/>
    <s v="Media"/>
    <m/>
    <m/>
    <m/>
    <m/>
    <x v="14"/>
    <x v="3"/>
    <s v="Brazil"/>
    <x v="40"/>
    <n v="0"/>
  </r>
  <r>
    <s v="INCREMENTAL"/>
    <s v="Media"/>
    <m/>
    <m/>
    <m/>
    <m/>
    <x v="15"/>
    <x v="0"/>
    <s v="Brazil"/>
    <x v="40"/>
    <n v="17.418988562763701"/>
  </r>
  <r>
    <s v="INCREMENTAL"/>
    <s v="Media"/>
    <m/>
    <m/>
    <m/>
    <m/>
    <x v="15"/>
    <x v="1"/>
    <s v="Brazil"/>
    <x v="40"/>
    <n v="16.1195957609239"/>
  </r>
  <r>
    <s v="INCREMENTAL"/>
    <s v="Media"/>
    <m/>
    <m/>
    <m/>
    <m/>
    <x v="15"/>
    <x v="2"/>
    <s v="Brazil"/>
    <x v="40"/>
    <n v="10.9965169339187"/>
  </r>
  <r>
    <s v="INCREMENTAL"/>
    <s v="Media"/>
    <m/>
    <m/>
    <m/>
    <m/>
    <x v="15"/>
    <x v="3"/>
    <s v="Brazil"/>
    <x v="40"/>
    <n v="0"/>
  </r>
  <r>
    <s v="INCREMENTAL"/>
    <s v="Media"/>
    <m/>
    <m/>
    <m/>
    <m/>
    <x v="16"/>
    <x v="0"/>
    <s v="Brazil"/>
    <x v="40"/>
    <n v="0"/>
  </r>
  <r>
    <s v="INCREMENTAL"/>
    <s v="Media"/>
    <m/>
    <m/>
    <m/>
    <m/>
    <x v="16"/>
    <x v="1"/>
    <s v="Brazil"/>
    <x v="40"/>
    <n v="0"/>
  </r>
  <r>
    <s v="INCREMENTAL"/>
    <s v="Media"/>
    <m/>
    <m/>
    <m/>
    <m/>
    <x v="16"/>
    <x v="2"/>
    <s v="Brazil"/>
    <x v="40"/>
    <n v="0"/>
  </r>
  <r>
    <s v="INCREMENTAL"/>
    <s v="Media"/>
    <m/>
    <m/>
    <m/>
    <m/>
    <x v="16"/>
    <x v="3"/>
    <s v="Brazil"/>
    <x v="40"/>
    <n v="0"/>
  </r>
  <r>
    <s v="INCREMENTAL"/>
    <s v="Media"/>
    <m/>
    <m/>
    <m/>
    <m/>
    <x v="17"/>
    <x v="0"/>
    <s v="Brazil"/>
    <x v="40"/>
    <n v="597.28931044977696"/>
  </r>
  <r>
    <s v="INCREMENTAL"/>
    <s v="Media"/>
    <m/>
    <m/>
    <m/>
    <m/>
    <x v="17"/>
    <x v="1"/>
    <s v="Brazil"/>
    <x v="40"/>
    <n v="366.23419065219599"/>
  </r>
  <r>
    <s v="INCREMENTAL"/>
    <s v="Media"/>
    <m/>
    <m/>
    <m/>
    <m/>
    <x v="17"/>
    <x v="2"/>
    <s v="Brazil"/>
    <x v="40"/>
    <n v="367.57296340138498"/>
  </r>
  <r>
    <s v="INCREMENTAL"/>
    <s v="Media"/>
    <m/>
    <m/>
    <m/>
    <m/>
    <x v="17"/>
    <x v="3"/>
    <s v="Brazil"/>
    <x v="40"/>
    <n v="0"/>
  </r>
  <r>
    <s v="INCREMENTAL"/>
    <s v="Media"/>
    <m/>
    <m/>
    <m/>
    <m/>
    <x v="18"/>
    <x v="0"/>
    <s v="Brazil"/>
    <x v="40"/>
    <n v="0"/>
  </r>
  <r>
    <s v="INCREMENTAL"/>
    <s v="Media"/>
    <m/>
    <m/>
    <m/>
    <m/>
    <x v="18"/>
    <x v="1"/>
    <s v="Brazil"/>
    <x v="40"/>
    <n v="0"/>
  </r>
  <r>
    <s v="INCREMENTAL"/>
    <s v="Media"/>
    <m/>
    <m/>
    <m/>
    <m/>
    <x v="18"/>
    <x v="2"/>
    <s v="Brazil"/>
    <x v="40"/>
    <n v="0"/>
  </r>
  <r>
    <s v="INCREMENTAL"/>
    <s v="Media"/>
    <m/>
    <m/>
    <m/>
    <m/>
    <x v="18"/>
    <x v="3"/>
    <s v="Brazil"/>
    <x v="40"/>
    <n v="0"/>
  </r>
  <r>
    <s v="INCREMENTAL"/>
    <s v="Media"/>
    <m/>
    <m/>
    <m/>
    <m/>
    <x v="19"/>
    <x v="0"/>
    <s v="Brazil"/>
    <x v="40"/>
    <n v="55.77816201393"/>
  </r>
  <r>
    <s v="INCREMENTAL"/>
    <s v="Media"/>
    <m/>
    <m/>
    <m/>
    <m/>
    <x v="19"/>
    <x v="1"/>
    <s v="Brazil"/>
    <x v="40"/>
    <n v="63.426681502931899"/>
  </r>
  <r>
    <s v="INCREMENTAL"/>
    <s v="Media"/>
    <m/>
    <m/>
    <m/>
    <m/>
    <x v="19"/>
    <x v="2"/>
    <s v="Brazil"/>
    <x v="40"/>
    <n v="59.8102515130171"/>
  </r>
  <r>
    <s v="INCREMENTAL"/>
    <s v="Media"/>
    <m/>
    <m/>
    <m/>
    <m/>
    <x v="19"/>
    <x v="3"/>
    <s v="Brazil"/>
    <x v="40"/>
    <n v="0"/>
  </r>
  <r>
    <s v="INCREMENTAL"/>
    <s v="Media"/>
    <m/>
    <m/>
    <m/>
    <m/>
    <x v="20"/>
    <x v="0"/>
    <s v="Brazil"/>
    <x v="40"/>
    <n v="0"/>
  </r>
  <r>
    <s v="INCREMENTAL"/>
    <s v="Media"/>
    <m/>
    <m/>
    <m/>
    <m/>
    <x v="20"/>
    <x v="1"/>
    <s v="Brazil"/>
    <x v="40"/>
    <n v="0"/>
  </r>
  <r>
    <s v="INCREMENTAL"/>
    <s v="Media"/>
    <m/>
    <m/>
    <m/>
    <m/>
    <x v="20"/>
    <x v="2"/>
    <s v="Brazil"/>
    <x v="40"/>
    <n v="0"/>
  </r>
  <r>
    <s v="INCREMENTAL"/>
    <s v="Media"/>
    <m/>
    <m/>
    <m/>
    <m/>
    <x v="20"/>
    <x v="3"/>
    <s v="Brazil"/>
    <x v="40"/>
    <n v="0"/>
  </r>
  <r>
    <s v="INCREMENTAL"/>
    <s v="Media"/>
    <m/>
    <m/>
    <m/>
    <m/>
    <x v="21"/>
    <x v="0"/>
    <s v="Brazil"/>
    <x v="40"/>
    <n v="320.621709509678"/>
  </r>
  <r>
    <s v="INCREMENTAL"/>
    <s v="Media"/>
    <m/>
    <m/>
    <m/>
    <m/>
    <x v="21"/>
    <x v="1"/>
    <s v="Brazil"/>
    <x v="40"/>
    <n v="313.136590997155"/>
  </r>
  <r>
    <s v="INCREMENTAL"/>
    <s v="Media"/>
    <m/>
    <m/>
    <m/>
    <m/>
    <x v="21"/>
    <x v="2"/>
    <s v="Brazil"/>
    <x v="40"/>
    <n v="297.04506242266098"/>
  </r>
  <r>
    <s v="INCREMENTAL"/>
    <s v="Media"/>
    <m/>
    <m/>
    <m/>
    <m/>
    <x v="21"/>
    <x v="3"/>
    <s v="Brazil"/>
    <x v="40"/>
    <n v="0"/>
  </r>
  <r>
    <s v="INCREMENTAL"/>
    <s v="Media"/>
    <m/>
    <m/>
    <m/>
    <m/>
    <x v="22"/>
    <x v="0"/>
    <s v="Brazil"/>
    <x v="40"/>
    <n v="0"/>
  </r>
  <r>
    <s v="INCREMENTAL"/>
    <s v="Media"/>
    <m/>
    <m/>
    <m/>
    <m/>
    <x v="22"/>
    <x v="1"/>
    <s v="Brazil"/>
    <x v="40"/>
    <n v="0"/>
  </r>
  <r>
    <s v="INCREMENTAL"/>
    <s v="Media"/>
    <m/>
    <m/>
    <m/>
    <m/>
    <x v="22"/>
    <x v="2"/>
    <s v="Brazil"/>
    <x v="40"/>
    <n v="0"/>
  </r>
  <r>
    <s v="INCREMENTAL"/>
    <s v="Media"/>
    <m/>
    <m/>
    <m/>
    <m/>
    <x v="22"/>
    <x v="3"/>
    <s v="Brazil"/>
    <x v="40"/>
    <n v="0"/>
  </r>
  <r>
    <s v="INCREMENTAL"/>
    <s v="Media"/>
    <m/>
    <m/>
    <m/>
    <m/>
    <x v="23"/>
    <x v="0"/>
    <s v="Brazil"/>
    <x v="40"/>
    <n v="0"/>
  </r>
  <r>
    <s v="INCREMENTAL"/>
    <s v="Media"/>
    <m/>
    <m/>
    <m/>
    <m/>
    <x v="23"/>
    <x v="1"/>
    <s v="Brazil"/>
    <x v="40"/>
    <n v="0"/>
  </r>
  <r>
    <s v="INCREMENTAL"/>
    <s v="Media"/>
    <m/>
    <m/>
    <m/>
    <m/>
    <x v="23"/>
    <x v="2"/>
    <s v="Brazil"/>
    <x v="40"/>
    <n v="0"/>
  </r>
  <r>
    <s v="INCREMENTAL"/>
    <s v="Media"/>
    <m/>
    <m/>
    <m/>
    <m/>
    <x v="23"/>
    <x v="3"/>
    <s v="Brazil"/>
    <x v="40"/>
    <n v="0"/>
  </r>
  <r>
    <s v="INCREMENTAL"/>
    <s v="Media"/>
    <m/>
    <m/>
    <m/>
    <m/>
    <x v="24"/>
    <x v="0"/>
    <s v="Brazil"/>
    <x v="40"/>
    <n v="0"/>
  </r>
  <r>
    <s v="INCREMENTAL"/>
    <s v="Media"/>
    <m/>
    <m/>
    <m/>
    <m/>
    <x v="24"/>
    <x v="1"/>
    <s v="Brazil"/>
    <x v="40"/>
    <n v="0"/>
  </r>
  <r>
    <s v="INCREMENTAL"/>
    <s v="Media"/>
    <m/>
    <m/>
    <m/>
    <m/>
    <x v="24"/>
    <x v="2"/>
    <s v="Brazil"/>
    <x v="40"/>
    <n v="0"/>
  </r>
  <r>
    <s v="INCREMENTAL"/>
    <s v="Media"/>
    <m/>
    <m/>
    <m/>
    <m/>
    <x v="24"/>
    <x v="3"/>
    <s v="Brazil"/>
    <x v="40"/>
    <n v="0"/>
  </r>
  <r>
    <s v="BASE"/>
    <s v="BaseLine"/>
    <m/>
    <m/>
    <m/>
    <m/>
    <x v="25"/>
    <x v="0"/>
    <s v="Brazil"/>
    <x v="40"/>
    <n v="0"/>
  </r>
  <r>
    <s v="BASE"/>
    <s v="BaseLine"/>
    <m/>
    <m/>
    <m/>
    <m/>
    <x v="25"/>
    <x v="1"/>
    <s v="Brazil"/>
    <x v="40"/>
    <n v="288.73569861847398"/>
  </r>
  <r>
    <s v="BASE"/>
    <s v="BaseLine"/>
    <m/>
    <m/>
    <m/>
    <m/>
    <x v="25"/>
    <x v="2"/>
    <s v="Brazil"/>
    <x v="40"/>
    <n v="0"/>
  </r>
  <r>
    <s v="BASE"/>
    <s v="BaseLine"/>
    <m/>
    <m/>
    <m/>
    <m/>
    <x v="25"/>
    <x v="3"/>
    <s v="Brazil"/>
    <x v="40"/>
    <n v="0"/>
  </r>
  <r>
    <s v="BASE"/>
    <s v="BaseLine"/>
    <m/>
    <m/>
    <m/>
    <m/>
    <x v="26"/>
    <x v="0"/>
    <s v="Brazil"/>
    <x v="40"/>
    <n v="0"/>
  </r>
  <r>
    <s v="BASE"/>
    <s v="BaseLine"/>
    <m/>
    <m/>
    <m/>
    <m/>
    <x v="26"/>
    <x v="1"/>
    <s v="Brazil"/>
    <x v="40"/>
    <n v="0"/>
  </r>
  <r>
    <s v="BASE"/>
    <s v="BaseLine"/>
    <m/>
    <m/>
    <m/>
    <m/>
    <x v="26"/>
    <x v="2"/>
    <s v="Brazil"/>
    <x v="40"/>
    <n v="0"/>
  </r>
  <r>
    <s v="BASE"/>
    <s v="BaseLine"/>
    <m/>
    <m/>
    <m/>
    <m/>
    <x v="26"/>
    <x v="3"/>
    <s v="Brazil"/>
    <x v="40"/>
    <n v="0"/>
  </r>
  <r>
    <s v="INCREMENTAL"/>
    <s v="Media"/>
    <m/>
    <m/>
    <m/>
    <m/>
    <x v="27"/>
    <x v="0"/>
    <s v="Brazil"/>
    <x v="40"/>
    <n v="0"/>
  </r>
  <r>
    <s v="INCREMENTAL"/>
    <s v="Media"/>
    <m/>
    <m/>
    <m/>
    <m/>
    <x v="27"/>
    <x v="1"/>
    <s v="Brazil"/>
    <x v="40"/>
    <n v="0"/>
  </r>
  <r>
    <s v="INCREMENTAL"/>
    <s v="Media"/>
    <m/>
    <m/>
    <m/>
    <m/>
    <x v="27"/>
    <x v="2"/>
    <s v="Brazil"/>
    <x v="40"/>
    <n v="0"/>
  </r>
  <r>
    <s v="INCREMENTAL"/>
    <s v="Media"/>
    <m/>
    <m/>
    <m/>
    <m/>
    <x v="27"/>
    <x v="3"/>
    <s v="Brazil"/>
    <x v="40"/>
    <n v="0"/>
  </r>
  <r>
    <s v="INCREMENTAL"/>
    <s v="Media"/>
    <m/>
    <m/>
    <m/>
    <m/>
    <x v="28"/>
    <x v="0"/>
    <s v="Brazil"/>
    <x v="40"/>
    <n v="0"/>
  </r>
  <r>
    <s v="INCREMENTAL"/>
    <s v="Media"/>
    <m/>
    <m/>
    <m/>
    <m/>
    <x v="28"/>
    <x v="1"/>
    <s v="Brazil"/>
    <x v="40"/>
    <n v="0"/>
  </r>
  <r>
    <s v="INCREMENTAL"/>
    <s v="Media"/>
    <m/>
    <m/>
    <m/>
    <m/>
    <x v="28"/>
    <x v="2"/>
    <s v="Brazil"/>
    <x v="40"/>
    <n v="0"/>
  </r>
  <r>
    <s v="INCREMENTAL"/>
    <s v="Media"/>
    <m/>
    <m/>
    <m/>
    <m/>
    <x v="28"/>
    <x v="3"/>
    <s v="Brazil"/>
    <x v="40"/>
    <n v="0"/>
  </r>
  <r>
    <s v="BASE"/>
    <s v="BaseLine"/>
    <m/>
    <m/>
    <m/>
    <m/>
    <x v="29"/>
    <x v="0"/>
    <s v="Brazil"/>
    <x v="40"/>
    <n v="0"/>
  </r>
  <r>
    <s v="BASE"/>
    <s v="BaseLine"/>
    <m/>
    <m/>
    <m/>
    <m/>
    <x v="29"/>
    <x v="1"/>
    <s v="Brazil"/>
    <x v="40"/>
    <n v="476.72166020267599"/>
  </r>
  <r>
    <s v="BASE"/>
    <s v="BaseLine"/>
    <m/>
    <m/>
    <m/>
    <m/>
    <x v="29"/>
    <x v="2"/>
    <s v="Brazil"/>
    <x v="40"/>
    <n v="0"/>
  </r>
  <r>
    <s v="BASE"/>
    <s v="BaseLine"/>
    <m/>
    <m/>
    <m/>
    <m/>
    <x v="29"/>
    <x v="3"/>
    <s v="Brazil"/>
    <x v="40"/>
    <n v="0"/>
  </r>
  <r>
    <s v="BASE"/>
    <s v="BaseLine"/>
    <m/>
    <m/>
    <m/>
    <m/>
    <x v="30"/>
    <x v="0"/>
    <s v="Brazil"/>
    <x v="40"/>
    <n v="0"/>
  </r>
  <r>
    <s v="BASE"/>
    <s v="BaseLine"/>
    <m/>
    <m/>
    <m/>
    <m/>
    <x v="30"/>
    <x v="1"/>
    <s v="Brazil"/>
    <x v="40"/>
    <n v="923.46110217621106"/>
  </r>
  <r>
    <s v="BASE"/>
    <s v="BaseLine"/>
    <m/>
    <m/>
    <m/>
    <m/>
    <x v="30"/>
    <x v="2"/>
    <s v="Brazil"/>
    <x v="40"/>
    <n v="0"/>
  </r>
  <r>
    <s v="BASE"/>
    <s v="BaseLine"/>
    <m/>
    <m/>
    <m/>
    <m/>
    <x v="30"/>
    <x v="3"/>
    <s v="Brazil"/>
    <x v="40"/>
    <n v="0"/>
  </r>
  <r>
    <s v="INCREMENTAL"/>
    <s v="Media"/>
    <m/>
    <m/>
    <m/>
    <m/>
    <x v="31"/>
    <x v="0"/>
    <s v="Brazil"/>
    <x v="40"/>
    <n v="0"/>
  </r>
  <r>
    <s v="INCREMENTAL"/>
    <s v="Media"/>
    <m/>
    <m/>
    <m/>
    <m/>
    <x v="31"/>
    <x v="1"/>
    <s v="Brazil"/>
    <x v="40"/>
    <n v="0"/>
  </r>
  <r>
    <s v="INCREMENTAL"/>
    <s v="Media"/>
    <m/>
    <m/>
    <m/>
    <m/>
    <x v="31"/>
    <x v="2"/>
    <s v="Brazil"/>
    <x v="40"/>
    <n v="0"/>
  </r>
  <r>
    <s v="INCREMENTAL"/>
    <s v="Media"/>
    <m/>
    <m/>
    <m/>
    <m/>
    <x v="31"/>
    <x v="3"/>
    <s v="Brazil"/>
    <x v="40"/>
    <n v="0"/>
  </r>
  <r>
    <m/>
    <m/>
    <m/>
    <m/>
    <m/>
    <m/>
    <x v="32"/>
    <x v="0"/>
    <s v="Brazil"/>
    <x v="40"/>
    <n v="1288.8368238743701"/>
  </r>
  <r>
    <m/>
    <m/>
    <m/>
    <m/>
    <m/>
    <m/>
    <x v="32"/>
    <x v="1"/>
    <s v="Brazil"/>
    <x v="40"/>
    <n v="943.82215052234096"/>
  </r>
  <r>
    <m/>
    <m/>
    <m/>
    <m/>
    <m/>
    <m/>
    <x v="32"/>
    <x v="2"/>
    <s v="Brazil"/>
    <x v="40"/>
    <n v="1761.1350863528301"/>
  </r>
  <r>
    <m/>
    <m/>
    <m/>
    <m/>
    <m/>
    <m/>
    <x v="32"/>
    <x v="3"/>
    <s v="Brazil"/>
    <x v="40"/>
    <n v="932.29799996955103"/>
  </r>
  <r>
    <s v="BASE"/>
    <s v="BaseLine"/>
    <m/>
    <m/>
    <m/>
    <m/>
    <x v="33"/>
    <x v="0"/>
    <s v="Brazil"/>
    <x v="40"/>
    <n v="-177.53691004044401"/>
  </r>
  <r>
    <s v="BASE"/>
    <s v="BaseLine"/>
    <m/>
    <m/>
    <m/>
    <m/>
    <x v="33"/>
    <x v="1"/>
    <s v="Brazil"/>
    <x v="40"/>
    <n v="-483.278251715588"/>
  </r>
  <r>
    <s v="BASE"/>
    <s v="BaseLine"/>
    <m/>
    <m/>
    <m/>
    <m/>
    <x v="33"/>
    <x v="2"/>
    <s v="Brazil"/>
    <x v="40"/>
    <n v="-241.27266648441599"/>
  </r>
  <r>
    <s v="BASE"/>
    <s v="BaseLine"/>
    <m/>
    <m/>
    <m/>
    <m/>
    <x v="33"/>
    <x v="3"/>
    <s v="Brazil"/>
    <x v="40"/>
    <n v="-150.69601381701901"/>
  </r>
  <r>
    <s v="BASE"/>
    <s v="BaseLine"/>
    <m/>
    <m/>
    <m/>
    <m/>
    <x v="34"/>
    <x v="0"/>
    <s v="Brazil"/>
    <x v="40"/>
    <n v="0"/>
  </r>
  <r>
    <s v="BASE"/>
    <s v="BaseLine"/>
    <m/>
    <m/>
    <m/>
    <m/>
    <x v="34"/>
    <x v="1"/>
    <s v="Brazil"/>
    <x v="40"/>
    <n v="0"/>
  </r>
  <r>
    <s v="BASE"/>
    <s v="BaseLine"/>
    <m/>
    <m/>
    <m/>
    <m/>
    <x v="34"/>
    <x v="2"/>
    <s v="Brazil"/>
    <x v="40"/>
    <n v="0"/>
  </r>
  <r>
    <s v="BASE"/>
    <s v="BaseLine"/>
    <m/>
    <m/>
    <m/>
    <m/>
    <x v="34"/>
    <x v="3"/>
    <s v="Brazil"/>
    <x v="40"/>
    <n v="0"/>
  </r>
  <r>
    <s v="BASE"/>
    <s v="BaseLine"/>
    <s v="NY"/>
    <m/>
    <m/>
    <m/>
    <x v="35"/>
    <x v="0"/>
    <s v="Brazil"/>
    <x v="40"/>
    <n v="0"/>
  </r>
  <r>
    <s v="BASE"/>
    <s v="BaseLine"/>
    <s v="NY"/>
    <m/>
    <m/>
    <m/>
    <x v="35"/>
    <x v="1"/>
    <s v="Brazil"/>
    <x v="40"/>
    <n v="0"/>
  </r>
  <r>
    <s v="BASE"/>
    <s v="BaseLine"/>
    <s v="NY"/>
    <m/>
    <m/>
    <m/>
    <x v="35"/>
    <x v="2"/>
    <s v="Brazil"/>
    <x v="40"/>
    <n v="0"/>
  </r>
  <r>
    <s v="BASE"/>
    <s v="BaseLine"/>
    <s v="NY"/>
    <m/>
    <m/>
    <m/>
    <x v="35"/>
    <x v="3"/>
    <s v="Brazil"/>
    <x v="40"/>
    <n v="0"/>
  </r>
  <r>
    <s v="BASE"/>
    <s v="BaseLine"/>
    <s v="PL_Dummy"/>
    <m/>
    <m/>
    <m/>
    <x v="36"/>
    <x v="0"/>
    <s v="Brazil"/>
    <x v="40"/>
    <n v="0"/>
  </r>
  <r>
    <s v="BASE"/>
    <s v="BaseLine"/>
    <s v="PL_Dummy"/>
    <m/>
    <m/>
    <m/>
    <x v="36"/>
    <x v="1"/>
    <s v="Brazil"/>
    <x v="40"/>
    <n v="0"/>
  </r>
  <r>
    <s v="BASE"/>
    <s v="BaseLine"/>
    <s v="PL_Dummy"/>
    <m/>
    <m/>
    <m/>
    <x v="36"/>
    <x v="2"/>
    <s v="Brazil"/>
    <x v="40"/>
    <n v="0"/>
  </r>
  <r>
    <s v="BASE"/>
    <s v="BaseLine"/>
    <s v="PL_Dummy"/>
    <m/>
    <m/>
    <m/>
    <x v="36"/>
    <x v="3"/>
    <s v="Brazil"/>
    <x v="40"/>
    <n v="0"/>
  </r>
  <r>
    <s v="BASE"/>
    <s v="BaseLine"/>
    <s v="PL_Dummy"/>
    <m/>
    <m/>
    <m/>
    <x v="37"/>
    <x v="0"/>
    <s v="Brazil"/>
    <x v="40"/>
    <n v="0"/>
  </r>
  <r>
    <s v="BASE"/>
    <s v="BaseLine"/>
    <s v="PL_Dummy"/>
    <m/>
    <m/>
    <m/>
    <x v="37"/>
    <x v="1"/>
    <s v="Brazil"/>
    <x v="40"/>
    <n v="0"/>
  </r>
  <r>
    <s v="BASE"/>
    <s v="BaseLine"/>
    <s v="PL_Dummy"/>
    <m/>
    <m/>
    <m/>
    <x v="37"/>
    <x v="2"/>
    <s v="Brazil"/>
    <x v="40"/>
    <n v="0"/>
  </r>
  <r>
    <s v="BASE"/>
    <s v="BaseLine"/>
    <s v="PL_Dummy"/>
    <m/>
    <m/>
    <m/>
    <x v="37"/>
    <x v="3"/>
    <s v="Brazil"/>
    <x v="40"/>
    <n v="0"/>
  </r>
  <r>
    <s v="BASE"/>
    <s v="BaseLine"/>
    <m/>
    <m/>
    <m/>
    <m/>
    <x v="38"/>
    <x v="0"/>
    <s v="Brazil"/>
    <x v="40"/>
    <n v="0"/>
  </r>
  <r>
    <s v="BASE"/>
    <s v="BaseLine"/>
    <m/>
    <m/>
    <m/>
    <m/>
    <x v="38"/>
    <x v="1"/>
    <s v="Brazil"/>
    <x v="40"/>
    <n v="0"/>
  </r>
  <r>
    <s v="BASE"/>
    <s v="BaseLine"/>
    <m/>
    <m/>
    <m/>
    <m/>
    <x v="38"/>
    <x v="2"/>
    <s v="Brazil"/>
    <x v="40"/>
    <n v="0"/>
  </r>
  <r>
    <s v="BASE"/>
    <s v="BaseLine"/>
    <m/>
    <m/>
    <m/>
    <m/>
    <x v="38"/>
    <x v="3"/>
    <s v="Brazil"/>
    <x v="40"/>
    <n v="0"/>
  </r>
  <r>
    <s v="BASE"/>
    <s v="BaseLine"/>
    <m/>
    <m/>
    <m/>
    <m/>
    <x v="39"/>
    <x v="0"/>
    <s v="Brazil"/>
    <x v="40"/>
    <n v="0"/>
  </r>
  <r>
    <s v="BASE"/>
    <s v="BaseLine"/>
    <m/>
    <m/>
    <m/>
    <m/>
    <x v="39"/>
    <x v="1"/>
    <s v="Brazil"/>
    <x v="40"/>
    <n v="0"/>
  </r>
  <r>
    <s v="BASE"/>
    <s v="BaseLine"/>
    <m/>
    <m/>
    <m/>
    <m/>
    <x v="39"/>
    <x v="2"/>
    <s v="Brazil"/>
    <x v="40"/>
    <n v="0"/>
  </r>
  <r>
    <s v="BASE"/>
    <s v="BaseLine"/>
    <m/>
    <m/>
    <m/>
    <m/>
    <x v="39"/>
    <x v="3"/>
    <s v="Brazil"/>
    <x v="40"/>
    <n v="0"/>
  </r>
  <r>
    <s v="BASE"/>
    <s v="BaseLine"/>
    <s v="PL_Dummy"/>
    <m/>
    <m/>
    <m/>
    <x v="40"/>
    <x v="0"/>
    <s v="Brazil"/>
    <x v="40"/>
    <n v="0"/>
  </r>
  <r>
    <s v="BASE"/>
    <s v="BaseLine"/>
    <s v="PL_Dummy"/>
    <m/>
    <m/>
    <m/>
    <x v="40"/>
    <x v="1"/>
    <s v="Brazil"/>
    <x v="40"/>
    <n v="0"/>
  </r>
  <r>
    <s v="BASE"/>
    <s v="BaseLine"/>
    <s v="PL_Dummy"/>
    <m/>
    <m/>
    <m/>
    <x v="40"/>
    <x v="2"/>
    <s v="Brazil"/>
    <x v="40"/>
    <n v="0"/>
  </r>
  <r>
    <s v="BASE"/>
    <s v="BaseLine"/>
    <s v="PL_Dummy"/>
    <m/>
    <m/>
    <m/>
    <x v="40"/>
    <x v="3"/>
    <s v="Brazil"/>
    <x v="40"/>
    <n v="0"/>
  </r>
  <r>
    <s v="BASE"/>
    <s v="BaseLine"/>
    <m/>
    <m/>
    <m/>
    <m/>
    <x v="41"/>
    <x v="0"/>
    <s v="Brazil"/>
    <x v="40"/>
    <n v="0"/>
  </r>
  <r>
    <s v="BASE"/>
    <s v="BaseLine"/>
    <m/>
    <m/>
    <m/>
    <m/>
    <x v="41"/>
    <x v="1"/>
    <s v="Brazil"/>
    <x v="40"/>
    <n v="0"/>
  </r>
  <r>
    <s v="BASE"/>
    <s v="BaseLine"/>
    <m/>
    <m/>
    <m/>
    <m/>
    <x v="41"/>
    <x v="2"/>
    <s v="Brazil"/>
    <x v="40"/>
    <n v="3385.1348124821002"/>
  </r>
  <r>
    <s v="BASE"/>
    <s v="BaseLine"/>
    <m/>
    <m/>
    <m/>
    <m/>
    <x v="41"/>
    <x v="3"/>
    <s v="Brazil"/>
    <x v="40"/>
    <n v="0"/>
  </r>
  <r>
    <s v="BASE"/>
    <s v="BaseLine"/>
    <m/>
    <m/>
    <m/>
    <m/>
    <x v="42"/>
    <x v="0"/>
    <s v="Brazil"/>
    <x v="40"/>
    <n v="0"/>
  </r>
  <r>
    <s v="BASE"/>
    <s v="BaseLine"/>
    <m/>
    <m/>
    <m/>
    <m/>
    <x v="42"/>
    <x v="1"/>
    <s v="Brazil"/>
    <x v="40"/>
    <n v="0"/>
  </r>
  <r>
    <s v="BASE"/>
    <s v="BaseLine"/>
    <m/>
    <m/>
    <m/>
    <m/>
    <x v="42"/>
    <x v="2"/>
    <s v="Brazil"/>
    <x v="40"/>
    <n v="2510.2591763421901"/>
  </r>
  <r>
    <s v="BASE"/>
    <s v="BaseLine"/>
    <m/>
    <m/>
    <m/>
    <m/>
    <x v="42"/>
    <x v="3"/>
    <s v="Brazil"/>
    <x v="40"/>
    <n v="0"/>
  </r>
  <r>
    <s v="BASE"/>
    <s v="BaseLine"/>
    <m/>
    <m/>
    <m/>
    <m/>
    <x v="43"/>
    <x v="0"/>
    <s v="Brazil"/>
    <x v="40"/>
    <n v="0"/>
  </r>
  <r>
    <s v="BASE"/>
    <s v="BaseLine"/>
    <m/>
    <m/>
    <m/>
    <m/>
    <x v="43"/>
    <x v="1"/>
    <s v="Brazil"/>
    <x v="40"/>
    <n v="0"/>
  </r>
  <r>
    <s v="BASE"/>
    <s v="BaseLine"/>
    <m/>
    <m/>
    <m/>
    <m/>
    <x v="43"/>
    <x v="2"/>
    <s v="Brazil"/>
    <x v="40"/>
    <n v="0"/>
  </r>
  <r>
    <s v="BASE"/>
    <s v="BaseLine"/>
    <m/>
    <m/>
    <m/>
    <m/>
    <x v="43"/>
    <x v="3"/>
    <s v="Brazil"/>
    <x v="40"/>
    <n v="0"/>
  </r>
  <r>
    <s v="INCREMENTAL"/>
    <s v="Media"/>
    <m/>
    <m/>
    <m/>
    <m/>
    <x v="44"/>
    <x v="0"/>
    <s v="Brazil"/>
    <x v="40"/>
    <n v="0"/>
  </r>
  <r>
    <s v="INCREMENTAL"/>
    <s v="Media"/>
    <m/>
    <m/>
    <m/>
    <m/>
    <x v="44"/>
    <x v="1"/>
    <s v="Brazil"/>
    <x v="40"/>
    <n v="0"/>
  </r>
  <r>
    <s v="INCREMENTAL"/>
    <s v="Media"/>
    <m/>
    <m/>
    <m/>
    <m/>
    <x v="44"/>
    <x v="2"/>
    <s v="Brazil"/>
    <x v="40"/>
    <n v="0"/>
  </r>
  <r>
    <s v="INCREMENTAL"/>
    <s v="Media"/>
    <m/>
    <m/>
    <m/>
    <m/>
    <x v="44"/>
    <x v="3"/>
    <s v="Brazil"/>
    <x v="40"/>
    <n v="0"/>
  </r>
  <r>
    <s v="INCREMENTAL"/>
    <s v="Media"/>
    <m/>
    <m/>
    <m/>
    <m/>
    <x v="45"/>
    <x v="0"/>
    <s v="Brazil"/>
    <x v="40"/>
    <n v="0"/>
  </r>
  <r>
    <s v="INCREMENTAL"/>
    <s v="Media"/>
    <m/>
    <m/>
    <m/>
    <m/>
    <x v="45"/>
    <x v="1"/>
    <s v="Brazil"/>
    <x v="40"/>
    <n v="0"/>
  </r>
  <r>
    <s v="INCREMENTAL"/>
    <s v="Media"/>
    <m/>
    <m/>
    <m/>
    <m/>
    <x v="45"/>
    <x v="2"/>
    <s v="Brazil"/>
    <x v="40"/>
    <n v="0"/>
  </r>
  <r>
    <s v="INCREMENTAL"/>
    <s v="Media"/>
    <m/>
    <m/>
    <m/>
    <m/>
    <x v="45"/>
    <x v="3"/>
    <s v="Brazil"/>
    <x v="40"/>
    <n v="0"/>
  </r>
  <r>
    <s v="BASE"/>
    <s v="BaseLine"/>
    <m/>
    <m/>
    <m/>
    <m/>
    <x v="46"/>
    <x v="0"/>
    <s v="Brazil"/>
    <x v="40"/>
    <n v="0"/>
  </r>
  <r>
    <s v="BASE"/>
    <s v="BaseLine"/>
    <m/>
    <m/>
    <m/>
    <m/>
    <x v="46"/>
    <x v="1"/>
    <s v="Brazil"/>
    <x v="40"/>
    <n v="0"/>
  </r>
  <r>
    <s v="BASE"/>
    <s v="BaseLine"/>
    <m/>
    <m/>
    <m/>
    <m/>
    <x v="46"/>
    <x v="2"/>
    <s v="Brazil"/>
    <x v="40"/>
    <n v="0"/>
  </r>
  <r>
    <s v="BASE"/>
    <s v="BaseLine"/>
    <m/>
    <m/>
    <m/>
    <m/>
    <x v="46"/>
    <x v="3"/>
    <s v="Brazil"/>
    <x v="40"/>
    <n v="0"/>
  </r>
  <r>
    <s v="INCREMENTAL"/>
    <s v="Media"/>
    <m/>
    <m/>
    <m/>
    <m/>
    <x v="47"/>
    <x v="0"/>
    <s v="Brazil"/>
    <x v="40"/>
    <n v="0"/>
  </r>
  <r>
    <s v="INCREMENTAL"/>
    <s v="Media"/>
    <m/>
    <m/>
    <m/>
    <m/>
    <x v="47"/>
    <x v="1"/>
    <s v="Brazil"/>
    <x v="40"/>
    <n v="0"/>
  </r>
  <r>
    <s v="INCREMENTAL"/>
    <s v="Media"/>
    <m/>
    <m/>
    <m/>
    <m/>
    <x v="47"/>
    <x v="2"/>
    <s v="Brazil"/>
    <x v="40"/>
    <n v="0"/>
  </r>
  <r>
    <s v="INCREMENTAL"/>
    <s v="Media"/>
    <m/>
    <m/>
    <m/>
    <m/>
    <x v="47"/>
    <x v="3"/>
    <s v="Brazil"/>
    <x v="40"/>
    <n v="0"/>
  </r>
  <r>
    <s v="INCREMENTAL"/>
    <s v="Media"/>
    <m/>
    <m/>
    <m/>
    <m/>
    <x v="48"/>
    <x v="0"/>
    <s v="Brazil"/>
    <x v="40"/>
    <n v="0"/>
  </r>
  <r>
    <s v="INCREMENTAL"/>
    <s v="Media"/>
    <m/>
    <m/>
    <m/>
    <m/>
    <x v="48"/>
    <x v="1"/>
    <s v="Brazil"/>
    <x v="40"/>
    <n v="0"/>
  </r>
  <r>
    <s v="INCREMENTAL"/>
    <s v="Media"/>
    <m/>
    <m/>
    <m/>
    <m/>
    <x v="48"/>
    <x v="2"/>
    <s v="Brazil"/>
    <x v="40"/>
    <n v="0"/>
  </r>
  <r>
    <s v="INCREMENTAL"/>
    <s v="Media"/>
    <m/>
    <m/>
    <m/>
    <m/>
    <x v="48"/>
    <x v="3"/>
    <s v="Brazil"/>
    <x v="40"/>
    <n v="0"/>
  </r>
  <r>
    <s v="INCREMENTAL"/>
    <s v="Media"/>
    <m/>
    <m/>
    <m/>
    <m/>
    <x v="49"/>
    <x v="0"/>
    <s v="Brazil"/>
    <x v="40"/>
    <n v="0"/>
  </r>
  <r>
    <s v="INCREMENTAL"/>
    <s v="Media"/>
    <m/>
    <m/>
    <m/>
    <m/>
    <x v="49"/>
    <x v="1"/>
    <s v="Brazil"/>
    <x v="40"/>
    <n v="0"/>
  </r>
  <r>
    <s v="INCREMENTAL"/>
    <s v="Media"/>
    <m/>
    <m/>
    <m/>
    <m/>
    <x v="49"/>
    <x v="2"/>
    <s v="Brazil"/>
    <x v="40"/>
    <n v="0"/>
  </r>
  <r>
    <s v="INCREMENTAL"/>
    <s v="Media"/>
    <m/>
    <m/>
    <m/>
    <m/>
    <x v="49"/>
    <x v="3"/>
    <s v="Brazil"/>
    <x v="40"/>
    <n v="0"/>
  </r>
  <r>
    <s v="BASE"/>
    <s v="BaseLine"/>
    <m/>
    <m/>
    <m/>
    <m/>
    <x v="50"/>
    <x v="0"/>
    <s v="Brazil"/>
    <x v="40"/>
    <n v="0"/>
  </r>
  <r>
    <s v="BASE"/>
    <s v="BaseLine"/>
    <m/>
    <m/>
    <m/>
    <m/>
    <x v="50"/>
    <x v="1"/>
    <s v="Brazil"/>
    <x v="40"/>
    <n v="0"/>
  </r>
  <r>
    <s v="BASE"/>
    <s v="BaseLine"/>
    <m/>
    <m/>
    <m/>
    <m/>
    <x v="50"/>
    <x v="2"/>
    <s v="Brazil"/>
    <x v="40"/>
    <n v="0"/>
  </r>
  <r>
    <s v="BASE"/>
    <s v="BaseLine"/>
    <m/>
    <m/>
    <m/>
    <m/>
    <x v="50"/>
    <x v="3"/>
    <s v="Brazil"/>
    <x v="40"/>
    <n v="0"/>
  </r>
  <r>
    <s v="BASE"/>
    <s v="BaseLine"/>
    <m/>
    <m/>
    <m/>
    <m/>
    <x v="51"/>
    <x v="0"/>
    <s v="Brazil"/>
    <x v="40"/>
    <n v="0"/>
  </r>
  <r>
    <s v="BASE"/>
    <s v="BaseLine"/>
    <m/>
    <m/>
    <m/>
    <m/>
    <x v="51"/>
    <x v="1"/>
    <s v="Brazil"/>
    <x v="40"/>
    <n v="0"/>
  </r>
  <r>
    <s v="BASE"/>
    <s v="BaseLine"/>
    <m/>
    <m/>
    <m/>
    <m/>
    <x v="51"/>
    <x v="2"/>
    <s v="Brazil"/>
    <x v="40"/>
    <n v="0"/>
  </r>
  <r>
    <s v="BASE"/>
    <s v="BaseLine"/>
    <m/>
    <m/>
    <m/>
    <m/>
    <x v="51"/>
    <x v="3"/>
    <s v="Brazil"/>
    <x v="40"/>
    <n v="0"/>
  </r>
  <r>
    <s v="INCREMENTAL"/>
    <s v="Media"/>
    <m/>
    <m/>
    <m/>
    <m/>
    <x v="52"/>
    <x v="0"/>
    <s v="Brazil"/>
    <x v="40"/>
    <n v="0"/>
  </r>
  <r>
    <s v="INCREMENTAL"/>
    <s v="Media"/>
    <m/>
    <m/>
    <m/>
    <m/>
    <x v="52"/>
    <x v="1"/>
    <s v="Brazil"/>
    <x v="40"/>
    <n v="0"/>
  </r>
  <r>
    <s v="INCREMENTAL"/>
    <s v="Media"/>
    <m/>
    <m/>
    <m/>
    <m/>
    <x v="52"/>
    <x v="2"/>
    <s v="Brazil"/>
    <x v="40"/>
    <n v="0"/>
  </r>
  <r>
    <s v="INCREMENTAL"/>
    <s v="Media"/>
    <m/>
    <m/>
    <m/>
    <m/>
    <x v="52"/>
    <x v="3"/>
    <s v="Brazil"/>
    <x v="40"/>
    <n v="0"/>
  </r>
  <r>
    <s v="BASE"/>
    <s v="BaseLine"/>
    <m/>
    <m/>
    <m/>
    <m/>
    <x v="53"/>
    <x v="0"/>
    <s v="Brazil"/>
    <x v="40"/>
    <n v="-106.896217564167"/>
  </r>
  <r>
    <s v="BASE"/>
    <s v="BaseLine"/>
    <m/>
    <m/>
    <m/>
    <m/>
    <x v="53"/>
    <x v="1"/>
    <s v="Brazil"/>
    <x v="40"/>
    <n v="-78.280676091196398"/>
  </r>
  <r>
    <s v="BASE"/>
    <s v="BaseLine"/>
    <m/>
    <m/>
    <m/>
    <m/>
    <x v="53"/>
    <x v="2"/>
    <s v="Brazil"/>
    <x v="40"/>
    <n v="-146.06866894502201"/>
  </r>
  <r>
    <s v="BASE"/>
    <s v="BaseLine"/>
    <m/>
    <m/>
    <m/>
    <m/>
    <x v="53"/>
    <x v="3"/>
    <s v="Brazil"/>
    <x v="40"/>
    <n v="-77.324862227164999"/>
  </r>
  <r>
    <s v="BASE"/>
    <s v="BaseLine"/>
    <m/>
    <m/>
    <m/>
    <m/>
    <x v="54"/>
    <x v="0"/>
    <s v="Brazil"/>
    <x v="40"/>
    <n v="-515.88401038357904"/>
  </r>
  <r>
    <s v="BASE"/>
    <s v="BaseLine"/>
    <m/>
    <m/>
    <m/>
    <m/>
    <x v="54"/>
    <x v="1"/>
    <s v="Brazil"/>
    <x v="40"/>
    <n v="-2574.9801092766402"/>
  </r>
  <r>
    <s v="BASE"/>
    <s v="BaseLine"/>
    <m/>
    <m/>
    <m/>
    <m/>
    <x v="54"/>
    <x v="2"/>
    <s v="Brazil"/>
    <x v="40"/>
    <n v="-2794.7001801712099"/>
  </r>
  <r>
    <s v="BASE"/>
    <s v="BaseLine"/>
    <m/>
    <m/>
    <m/>
    <m/>
    <x v="54"/>
    <x v="3"/>
    <s v="Brazil"/>
    <x v="40"/>
    <n v="-498.18442926249298"/>
  </r>
  <r>
    <s v="INCREMENTAL"/>
    <s v="Media"/>
    <m/>
    <m/>
    <m/>
    <m/>
    <x v="0"/>
    <x v="0"/>
    <s v="Brazil"/>
    <x v="41"/>
    <n v="0"/>
  </r>
  <r>
    <s v="INCREMENTAL"/>
    <s v="Media"/>
    <m/>
    <m/>
    <m/>
    <m/>
    <x v="0"/>
    <x v="1"/>
    <s v="Brazil"/>
    <x v="41"/>
    <n v="0"/>
  </r>
  <r>
    <s v="INCREMENTAL"/>
    <s v="Media"/>
    <m/>
    <m/>
    <m/>
    <m/>
    <x v="0"/>
    <x v="2"/>
    <s v="Brazil"/>
    <x v="41"/>
    <n v="0"/>
  </r>
  <r>
    <s v="INCREMENTAL"/>
    <s v="Media"/>
    <m/>
    <m/>
    <m/>
    <m/>
    <x v="0"/>
    <x v="3"/>
    <s v="Brazil"/>
    <x v="41"/>
    <n v="0"/>
  </r>
  <r>
    <s v="INCREMENTAL"/>
    <s v="Media"/>
    <m/>
    <m/>
    <m/>
    <m/>
    <x v="1"/>
    <x v="0"/>
    <s v="Brazil"/>
    <x v="41"/>
    <n v="0"/>
  </r>
  <r>
    <s v="INCREMENTAL"/>
    <s v="Media"/>
    <m/>
    <m/>
    <m/>
    <m/>
    <x v="1"/>
    <x v="1"/>
    <s v="Brazil"/>
    <x v="41"/>
    <n v="0"/>
  </r>
  <r>
    <s v="INCREMENTAL"/>
    <s v="Media"/>
    <m/>
    <m/>
    <m/>
    <m/>
    <x v="1"/>
    <x v="2"/>
    <s v="Brazil"/>
    <x v="41"/>
    <n v="0"/>
  </r>
  <r>
    <s v="INCREMENTAL"/>
    <s v="Media"/>
    <m/>
    <m/>
    <m/>
    <m/>
    <x v="1"/>
    <x v="3"/>
    <s v="Brazil"/>
    <x v="41"/>
    <n v="0"/>
  </r>
  <r>
    <s v="INCREMENTAL"/>
    <s v="Media"/>
    <m/>
    <m/>
    <m/>
    <m/>
    <x v="2"/>
    <x v="0"/>
    <s v="Brazil"/>
    <x v="41"/>
    <n v="0"/>
  </r>
  <r>
    <s v="INCREMENTAL"/>
    <s v="Media"/>
    <m/>
    <m/>
    <m/>
    <m/>
    <x v="2"/>
    <x v="1"/>
    <s v="Brazil"/>
    <x v="41"/>
    <n v="0"/>
  </r>
  <r>
    <s v="INCREMENTAL"/>
    <s v="Media"/>
    <m/>
    <m/>
    <m/>
    <m/>
    <x v="2"/>
    <x v="2"/>
    <s v="Brazil"/>
    <x v="41"/>
    <n v="0"/>
  </r>
  <r>
    <s v="INCREMENTAL"/>
    <s v="Media"/>
    <m/>
    <m/>
    <m/>
    <m/>
    <x v="2"/>
    <x v="3"/>
    <s v="Brazil"/>
    <x v="41"/>
    <n v="0"/>
  </r>
  <r>
    <s v="BASE"/>
    <s v="BaseLine"/>
    <m/>
    <m/>
    <m/>
    <m/>
    <x v="3"/>
    <x v="0"/>
    <s v="Brazil"/>
    <x v="41"/>
    <n v="0"/>
  </r>
  <r>
    <s v="BASE"/>
    <s v="BaseLine"/>
    <m/>
    <m/>
    <m/>
    <m/>
    <x v="3"/>
    <x v="1"/>
    <s v="Brazil"/>
    <x v="41"/>
    <n v="0"/>
  </r>
  <r>
    <s v="BASE"/>
    <s v="BaseLine"/>
    <m/>
    <m/>
    <m/>
    <m/>
    <x v="3"/>
    <x v="2"/>
    <s v="Brazil"/>
    <x v="41"/>
    <n v="0"/>
  </r>
  <r>
    <s v="BASE"/>
    <s v="BaseLine"/>
    <m/>
    <m/>
    <m/>
    <m/>
    <x v="3"/>
    <x v="3"/>
    <s v="Brazil"/>
    <x v="41"/>
    <n v="0"/>
  </r>
  <r>
    <s v="BASE"/>
    <s v="BaseLine"/>
    <m/>
    <m/>
    <m/>
    <m/>
    <x v="4"/>
    <x v="0"/>
    <s v="Brazil"/>
    <x v="41"/>
    <n v="0"/>
  </r>
  <r>
    <s v="BASE"/>
    <s v="BaseLine"/>
    <m/>
    <m/>
    <m/>
    <m/>
    <x v="4"/>
    <x v="1"/>
    <s v="Brazil"/>
    <x v="41"/>
    <n v="0"/>
  </r>
  <r>
    <s v="BASE"/>
    <s v="BaseLine"/>
    <m/>
    <m/>
    <m/>
    <m/>
    <x v="4"/>
    <x v="2"/>
    <s v="Brazil"/>
    <x v="41"/>
    <n v="0"/>
  </r>
  <r>
    <s v="BASE"/>
    <s v="BaseLine"/>
    <m/>
    <m/>
    <m/>
    <m/>
    <x v="4"/>
    <x v="3"/>
    <s v="Brazil"/>
    <x v="41"/>
    <n v="0"/>
  </r>
  <r>
    <s v="BASE"/>
    <s v="BaseLine"/>
    <m/>
    <m/>
    <m/>
    <m/>
    <x v="5"/>
    <x v="0"/>
    <s v="Brazil"/>
    <x v="41"/>
    <n v="0"/>
  </r>
  <r>
    <s v="BASE"/>
    <s v="BaseLine"/>
    <m/>
    <m/>
    <m/>
    <m/>
    <x v="5"/>
    <x v="1"/>
    <s v="Brazil"/>
    <x v="41"/>
    <n v="0"/>
  </r>
  <r>
    <s v="BASE"/>
    <s v="BaseLine"/>
    <m/>
    <m/>
    <m/>
    <m/>
    <x v="5"/>
    <x v="2"/>
    <s v="Brazil"/>
    <x v="41"/>
    <n v="0"/>
  </r>
  <r>
    <s v="BASE"/>
    <s v="BaseLine"/>
    <m/>
    <m/>
    <m/>
    <m/>
    <x v="5"/>
    <x v="3"/>
    <s v="Brazil"/>
    <x v="41"/>
    <n v="0"/>
  </r>
  <r>
    <s v="BASE"/>
    <s v="BaseLine"/>
    <m/>
    <m/>
    <m/>
    <m/>
    <x v="6"/>
    <x v="0"/>
    <s v="Brazil"/>
    <x v="41"/>
    <n v="0"/>
  </r>
  <r>
    <s v="BASE"/>
    <s v="BaseLine"/>
    <m/>
    <m/>
    <m/>
    <m/>
    <x v="6"/>
    <x v="1"/>
    <s v="Brazil"/>
    <x v="41"/>
    <n v="0"/>
  </r>
  <r>
    <s v="BASE"/>
    <s v="BaseLine"/>
    <m/>
    <m/>
    <m/>
    <m/>
    <x v="6"/>
    <x v="2"/>
    <s v="Brazil"/>
    <x v="41"/>
    <n v="0"/>
  </r>
  <r>
    <s v="BASE"/>
    <s v="BaseLine"/>
    <m/>
    <m/>
    <m/>
    <m/>
    <x v="6"/>
    <x v="3"/>
    <s v="Brazil"/>
    <x v="41"/>
    <n v="0"/>
  </r>
  <r>
    <s v="BASE"/>
    <s v="BaseLine"/>
    <m/>
    <m/>
    <m/>
    <m/>
    <x v="7"/>
    <x v="0"/>
    <s v="Brazil"/>
    <x v="41"/>
    <n v="0"/>
  </r>
  <r>
    <s v="BASE"/>
    <s v="BaseLine"/>
    <m/>
    <m/>
    <m/>
    <m/>
    <x v="7"/>
    <x v="1"/>
    <s v="Brazil"/>
    <x v="41"/>
    <n v="0"/>
  </r>
  <r>
    <s v="BASE"/>
    <s v="BaseLine"/>
    <m/>
    <m/>
    <m/>
    <m/>
    <x v="7"/>
    <x v="2"/>
    <s v="Brazil"/>
    <x v="41"/>
    <n v="0"/>
  </r>
  <r>
    <s v="BASE"/>
    <s v="BaseLine"/>
    <m/>
    <m/>
    <m/>
    <m/>
    <x v="7"/>
    <x v="3"/>
    <s v="Brazil"/>
    <x v="41"/>
    <n v="0"/>
  </r>
  <r>
    <s v="BASE"/>
    <s v="BaseLine"/>
    <m/>
    <m/>
    <m/>
    <m/>
    <x v="8"/>
    <x v="0"/>
    <s v="Brazil"/>
    <x v="41"/>
    <n v="987.073693755215"/>
  </r>
  <r>
    <s v="BASE"/>
    <s v="BaseLine"/>
    <m/>
    <m/>
    <m/>
    <m/>
    <x v="8"/>
    <x v="1"/>
    <s v="Brazil"/>
    <x v="41"/>
    <n v="0"/>
  </r>
  <r>
    <s v="BASE"/>
    <s v="BaseLine"/>
    <m/>
    <m/>
    <m/>
    <m/>
    <x v="8"/>
    <x v="2"/>
    <s v="Brazil"/>
    <x v="41"/>
    <n v="0"/>
  </r>
  <r>
    <s v="BASE"/>
    <s v="BaseLine"/>
    <m/>
    <m/>
    <m/>
    <m/>
    <x v="8"/>
    <x v="3"/>
    <s v="Brazil"/>
    <x v="41"/>
    <n v="0"/>
  </r>
  <r>
    <s v="INCREMENTAL"/>
    <s v="Media"/>
    <m/>
    <m/>
    <m/>
    <m/>
    <x v="9"/>
    <x v="0"/>
    <s v="Brazil"/>
    <x v="41"/>
    <n v="0"/>
  </r>
  <r>
    <s v="INCREMENTAL"/>
    <s v="Media"/>
    <m/>
    <m/>
    <m/>
    <m/>
    <x v="9"/>
    <x v="1"/>
    <s v="Brazil"/>
    <x v="41"/>
    <n v="0"/>
  </r>
  <r>
    <s v="INCREMENTAL"/>
    <s v="Media"/>
    <m/>
    <m/>
    <m/>
    <m/>
    <x v="9"/>
    <x v="2"/>
    <s v="Brazil"/>
    <x v="41"/>
    <n v="0"/>
  </r>
  <r>
    <s v="INCREMENTAL"/>
    <s v="Media"/>
    <m/>
    <m/>
    <m/>
    <m/>
    <x v="9"/>
    <x v="3"/>
    <s v="Brazil"/>
    <x v="41"/>
    <n v="0"/>
  </r>
  <r>
    <s v="BASE"/>
    <s v="Price"/>
    <m/>
    <m/>
    <m/>
    <m/>
    <x v="10"/>
    <x v="0"/>
    <s v="Brazil"/>
    <x v="41"/>
    <n v="-1210.07104039764"/>
  </r>
  <r>
    <s v="BASE"/>
    <s v="Price"/>
    <m/>
    <m/>
    <m/>
    <m/>
    <x v="10"/>
    <x v="1"/>
    <s v="Brazil"/>
    <x v="41"/>
    <n v="0"/>
  </r>
  <r>
    <s v="BASE"/>
    <s v="Price"/>
    <m/>
    <m/>
    <m/>
    <m/>
    <x v="10"/>
    <x v="2"/>
    <s v="Brazil"/>
    <x v="41"/>
    <n v="0"/>
  </r>
  <r>
    <s v="BASE"/>
    <s v="Price"/>
    <m/>
    <m/>
    <m/>
    <m/>
    <x v="10"/>
    <x v="3"/>
    <s v="Brazil"/>
    <x v="41"/>
    <n v="0"/>
  </r>
  <r>
    <s v="BASE"/>
    <s v="Price"/>
    <m/>
    <m/>
    <m/>
    <m/>
    <x v="11"/>
    <x v="0"/>
    <s v="Brazil"/>
    <x v="41"/>
    <n v="0"/>
  </r>
  <r>
    <s v="BASE"/>
    <s v="Price"/>
    <m/>
    <m/>
    <m/>
    <m/>
    <x v="11"/>
    <x v="1"/>
    <s v="Brazil"/>
    <x v="41"/>
    <n v="0"/>
  </r>
  <r>
    <s v="BASE"/>
    <s v="Price"/>
    <m/>
    <m/>
    <m/>
    <m/>
    <x v="11"/>
    <x v="2"/>
    <s v="Brazil"/>
    <x v="41"/>
    <n v="0"/>
  </r>
  <r>
    <s v="BASE"/>
    <s v="Price"/>
    <m/>
    <m/>
    <m/>
    <m/>
    <x v="11"/>
    <x v="3"/>
    <s v="Brazil"/>
    <x v="41"/>
    <n v="0"/>
  </r>
  <r>
    <s v="BASE"/>
    <s v="BaseLine"/>
    <m/>
    <m/>
    <m/>
    <m/>
    <x v="12"/>
    <x v="0"/>
    <s v="Brazil"/>
    <x v="41"/>
    <n v="418.771551114239"/>
  </r>
  <r>
    <s v="BASE"/>
    <s v="BaseLine"/>
    <m/>
    <m/>
    <m/>
    <m/>
    <x v="12"/>
    <x v="1"/>
    <s v="Brazil"/>
    <x v="41"/>
    <n v="754.94369066125898"/>
  </r>
  <r>
    <s v="BASE"/>
    <s v="BaseLine"/>
    <m/>
    <m/>
    <m/>
    <m/>
    <x v="12"/>
    <x v="2"/>
    <s v="Brazil"/>
    <x v="41"/>
    <n v="925.52255693556106"/>
  </r>
  <r>
    <s v="BASE"/>
    <s v="BaseLine"/>
    <m/>
    <m/>
    <m/>
    <m/>
    <x v="12"/>
    <x v="3"/>
    <s v="Brazil"/>
    <x v="41"/>
    <n v="24.513476623033199"/>
  </r>
  <r>
    <s v="INCREMENTAL"/>
    <s v="Media"/>
    <m/>
    <m/>
    <m/>
    <m/>
    <x v="13"/>
    <x v="0"/>
    <s v="Brazil"/>
    <x v="41"/>
    <n v="151.48733298767999"/>
  </r>
  <r>
    <s v="INCREMENTAL"/>
    <s v="Media"/>
    <m/>
    <m/>
    <m/>
    <m/>
    <x v="13"/>
    <x v="1"/>
    <s v="Brazil"/>
    <x v="41"/>
    <n v="187.66247877574"/>
  </r>
  <r>
    <s v="INCREMENTAL"/>
    <s v="Media"/>
    <m/>
    <m/>
    <m/>
    <m/>
    <x v="13"/>
    <x v="2"/>
    <s v="Brazil"/>
    <x v="41"/>
    <n v="166.80140064154"/>
  </r>
  <r>
    <s v="INCREMENTAL"/>
    <s v="Media"/>
    <m/>
    <m/>
    <m/>
    <m/>
    <x v="13"/>
    <x v="3"/>
    <s v="Brazil"/>
    <x v="41"/>
    <n v="0"/>
  </r>
  <r>
    <s v="INCREMENTAL"/>
    <s v="Media"/>
    <m/>
    <m/>
    <m/>
    <m/>
    <x v="14"/>
    <x v="0"/>
    <s v="Brazil"/>
    <x v="41"/>
    <n v="0"/>
  </r>
  <r>
    <s v="INCREMENTAL"/>
    <s v="Media"/>
    <m/>
    <m/>
    <m/>
    <m/>
    <x v="14"/>
    <x v="1"/>
    <s v="Brazil"/>
    <x v="41"/>
    <n v="0"/>
  </r>
  <r>
    <s v="INCREMENTAL"/>
    <s v="Media"/>
    <m/>
    <m/>
    <m/>
    <m/>
    <x v="14"/>
    <x v="2"/>
    <s v="Brazil"/>
    <x v="41"/>
    <n v="0"/>
  </r>
  <r>
    <s v="INCREMENTAL"/>
    <s v="Media"/>
    <m/>
    <m/>
    <m/>
    <m/>
    <x v="14"/>
    <x v="3"/>
    <s v="Brazil"/>
    <x v="41"/>
    <n v="0"/>
  </r>
  <r>
    <s v="INCREMENTAL"/>
    <s v="Media"/>
    <m/>
    <m/>
    <m/>
    <m/>
    <x v="15"/>
    <x v="0"/>
    <s v="Brazil"/>
    <x v="41"/>
    <n v="18.268248887990602"/>
  </r>
  <r>
    <s v="INCREMENTAL"/>
    <s v="Media"/>
    <m/>
    <m/>
    <m/>
    <m/>
    <x v="15"/>
    <x v="1"/>
    <s v="Brazil"/>
    <x v="41"/>
    <n v="16.9055043737646"/>
  </r>
  <r>
    <s v="INCREMENTAL"/>
    <s v="Media"/>
    <m/>
    <m/>
    <m/>
    <m/>
    <x v="15"/>
    <x v="2"/>
    <s v="Brazil"/>
    <x v="41"/>
    <n v="11.532650562689099"/>
  </r>
  <r>
    <s v="INCREMENTAL"/>
    <s v="Media"/>
    <m/>
    <m/>
    <m/>
    <m/>
    <x v="15"/>
    <x v="3"/>
    <s v="Brazil"/>
    <x v="41"/>
    <n v="0"/>
  </r>
  <r>
    <s v="INCREMENTAL"/>
    <s v="Media"/>
    <m/>
    <m/>
    <m/>
    <m/>
    <x v="16"/>
    <x v="0"/>
    <s v="Brazil"/>
    <x v="41"/>
    <n v="0"/>
  </r>
  <r>
    <s v="INCREMENTAL"/>
    <s v="Media"/>
    <m/>
    <m/>
    <m/>
    <m/>
    <x v="16"/>
    <x v="1"/>
    <s v="Brazil"/>
    <x v="41"/>
    <n v="0"/>
  </r>
  <r>
    <s v="INCREMENTAL"/>
    <s v="Media"/>
    <m/>
    <m/>
    <m/>
    <m/>
    <x v="16"/>
    <x v="2"/>
    <s v="Brazil"/>
    <x v="41"/>
    <n v="0"/>
  </r>
  <r>
    <s v="INCREMENTAL"/>
    <s v="Media"/>
    <m/>
    <m/>
    <m/>
    <m/>
    <x v="16"/>
    <x v="3"/>
    <s v="Brazil"/>
    <x v="41"/>
    <n v="0"/>
  </r>
  <r>
    <s v="INCREMENTAL"/>
    <s v="Media"/>
    <m/>
    <m/>
    <m/>
    <m/>
    <x v="17"/>
    <x v="0"/>
    <s v="Brazil"/>
    <x v="41"/>
    <n v="531.01333199392798"/>
  </r>
  <r>
    <s v="INCREMENTAL"/>
    <s v="Media"/>
    <m/>
    <m/>
    <m/>
    <m/>
    <x v="17"/>
    <x v="1"/>
    <s v="Brazil"/>
    <x v="41"/>
    <n v="325.596380959633"/>
  </r>
  <r>
    <s v="INCREMENTAL"/>
    <s v="Media"/>
    <m/>
    <m/>
    <m/>
    <m/>
    <x v="17"/>
    <x v="2"/>
    <s v="Brazil"/>
    <x v="41"/>
    <n v="326.78660178878903"/>
  </r>
  <r>
    <s v="INCREMENTAL"/>
    <s v="Media"/>
    <m/>
    <m/>
    <m/>
    <m/>
    <x v="17"/>
    <x v="3"/>
    <s v="Brazil"/>
    <x v="41"/>
    <n v="0"/>
  </r>
  <r>
    <s v="INCREMENTAL"/>
    <s v="Media"/>
    <m/>
    <m/>
    <m/>
    <m/>
    <x v="18"/>
    <x v="0"/>
    <s v="Brazil"/>
    <x v="41"/>
    <n v="0"/>
  </r>
  <r>
    <s v="INCREMENTAL"/>
    <s v="Media"/>
    <m/>
    <m/>
    <m/>
    <m/>
    <x v="18"/>
    <x v="1"/>
    <s v="Brazil"/>
    <x v="41"/>
    <n v="0"/>
  </r>
  <r>
    <s v="INCREMENTAL"/>
    <s v="Media"/>
    <m/>
    <m/>
    <m/>
    <m/>
    <x v="18"/>
    <x v="2"/>
    <s v="Brazil"/>
    <x v="41"/>
    <n v="0"/>
  </r>
  <r>
    <s v="INCREMENTAL"/>
    <s v="Media"/>
    <m/>
    <m/>
    <m/>
    <m/>
    <x v="18"/>
    <x v="3"/>
    <s v="Brazil"/>
    <x v="41"/>
    <n v="0"/>
  </r>
  <r>
    <s v="INCREMENTAL"/>
    <s v="Media"/>
    <m/>
    <m/>
    <m/>
    <m/>
    <x v="19"/>
    <x v="0"/>
    <s v="Brazil"/>
    <x v="41"/>
    <n v="60.130734014873198"/>
  </r>
  <r>
    <s v="INCREMENTAL"/>
    <s v="Media"/>
    <m/>
    <m/>
    <m/>
    <m/>
    <x v="19"/>
    <x v="1"/>
    <s v="Brazil"/>
    <x v="41"/>
    <n v="68.376095181235797"/>
  </r>
  <r>
    <s v="INCREMENTAL"/>
    <s v="Media"/>
    <m/>
    <m/>
    <m/>
    <m/>
    <x v="19"/>
    <x v="2"/>
    <s v="Brazil"/>
    <x v="41"/>
    <n v="64.477462061115006"/>
  </r>
  <r>
    <s v="INCREMENTAL"/>
    <s v="Media"/>
    <m/>
    <m/>
    <m/>
    <m/>
    <x v="19"/>
    <x v="3"/>
    <s v="Brazil"/>
    <x v="41"/>
    <n v="0"/>
  </r>
  <r>
    <s v="INCREMENTAL"/>
    <s v="Media"/>
    <m/>
    <m/>
    <m/>
    <m/>
    <x v="20"/>
    <x v="0"/>
    <s v="Brazil"/>
    <x v="41"/>
    <n v="0"/>
  </r>
  <r>
    <s v="INCREMENTAL"/>
    <s v="Media"/>
    <m/>
    <m/>
    <m/>
    <m/>
    <x v="20"/>
    <x v="1"/>
    <s v="Brazil"/>
    <x v="41"/>
    <n v="0"/>
  </r>
  <r>
    <s v="INCREMENTAL"/>
    <s v="Media"/>
    <m/>
    <m/>
    <m/>
    <m/>
    <x v="20"/>
    <x v="2"/>
    <s v="Brazil"/>
    <x v="41"/>
    <n v="0"/>
  </r>
  <r>
    <s v="INCREMENTAL"/>
    <s v="Media"/>
    <m/>
    <m/>
    <m/>
    <m/>
    <x v="20"/>
    <x v="3"/>
    <s v="Brazil"/>
    <x v="41"/>
    <n v="0"/>
  </r>
  <r>
    <s v="INCREMENTAL"/>
    <s v="Media"/>
    <m/>
    <m/>
    <m/>
    <m/>
    <x v="21"/>
    <x v="0"/>
    <s v="Brazil"/>
    <x v="41"/>
    <n v="248.429184152141"/>
  </r>
  <r>
    <s v="INCREMENTAL"/>
    <s v="Media"/>
    <m/>
    <m/>
    <m/>
    <m/>
    <x v="21"/>
    <x v="1"/>
    <s v="Brazil"/>
    <x v="41"/>
    <n v="242.62944623610201"/>
  </r>
  <r>
    <s v="INCREMENTAL"/>
    <s v="Media"/>
    <m/>
    <m/>
    <m/>
    <m/>
    <x v="21"/>
    <x v="2"/>
    <s v="Brazil"/>
    <x v="41"/>
    <n v="230.16115355050701"/>
  </r>
  <r>
    <s v="INCREMENTAL"/>
    <s v="Media"/>
    <m/>
    <m/>
    <m/>
    <m/>
    <x v="21"/>
    <x v="3"/>
    <s v="Brazil"/>
    <x v="41"/>
    <n v="0"/>
  </r>
  <r>
    <s v="INCREMENTAL"/>
    <s v="Media"/>
    <m/>
    <m/>
    <m/>
    <m/>
    <x v="22"/>
    <x v="0"/>
    <s v="Brazil"/>
    <x v="41"/>
    <n v="0"/>
  </r>
  <r>
    <s v="INCREMENTAL"/>
    <s v="Media"/>
    <m/>
    <m/>
    <m/>
    <m/>
    <x v="22"/>
    <x v="1"/>
    <s v="Brazil"/>
    <x v="41"/>
    <n v="0"/>
  </r>
  <r>
    <s v="INCREMENTAL"/>
    <s v="Media"/>
    <m/>
    <m/>
    <m/>
    <m/>
    <x v="22"/>
    <x v="2"/>
    <s v="Brazil"/>
    <x v="41"/>
    <n v="0"/>
  </r>
  <r>
    <s v="INCREMENTAL"/>
    <s v="Media"/>
    <m/>
    <m/>
    <m/>
    <m/>
    <x v="22"/>
    <x v="3"/>
    <s v="Brazil"/>
    <x v="41"/>
    <n v="0"/>
  </r>
  <r>
    <s v="INCREMENTAL"/>
    <s v="Media"/>
    <m/>
    <m/>
    <m/>
    <m/>
    <x v="23"/>
    <x v="0"/>
    <s v="Brazil"/>
    <x v="41"/>
    <n v="0"/>
  </r>
  <r>
    <s v="INCREMENTAL"/>
    <s v="Media"/>
    <m/>
    <m/>
    <m/>
    <m/>
    <x v="23"/>
    <x v="1"/>
    <s v="Brazil"/>
    <x v="41"/>
    <n v="0"/>
  </r>
  <r>
    <s v="INCREMENTAL"/>
    <s v="Media"/>
    <m/>
    <m/>
    <m/>
    <m/>
    <x v="23"/>
    <x v="2"/>
    <s v="Brazil"/>
    <x v="41"/>
    <n v="0"/>
  </r>
  <r>
    <s v="INCREMENTAL"/>
    <s v="Media"/>
    <m/>
    <m/>
    <m/>
    <m/>
    <x v="23"/>
    <x v="3"/>
    <s v="Brazil"/>
    <x v="41"/>
    <n v="0"/>
  </r>
  <r>
    <s v="INCREMENTAL"/>
    <s v="Media"/>
    <m/>
    <m/>
    <m/>
    <m/>
    <x v="24"/>
    <x v="0"/>
    <s v="Brazil"/>
    <x v="41"/>
    <n v="0"/>
  </r>
  <r>
    <s v="INCREMENTAL"/>
    <s v="Media"/>
    <m/>
    <m/>
    <m/>
    <m/>
    <x v="24"/>
    <x v="1"/>
    <s v="Brazil"/>
    <x v="41"/>
    <n v="0"/>
  </r>
  <r>
    <s v="INCREMENTAL"/>
    <s v="Media"/>
    <m/>
    <m/>
    <m/>
    <m/>
    <x v="24"/>
    <x v="2"/>
    <s v="Brazil"/>
    <x v="41"/>
    <n v="0"/>
  </r>
  <r>
    <s v="INCREMENTAL"/>
    <s v="Media"/>
    <m/>
    <m/>
    <m/>
    <m/>
    <x v="24"/>
    <x v="3"/>
    <s v="Brazil"/>
    <x v="41"/>
    <n v="0"/>
  </r>
  <r>
    <s v="BASE"/>
    <s v="BaseLine"/>
    <m/>
    <m/>
    <m/>
    <m/>
    <x v="25"/>
    <x v="0"/>
    <s v="Brazil"/>
    <x v="41"/>
    <n v="0"/>
  </r>
  <r>
    <s v="BASE"/>
    <s v="BaseLine"/>
    <m/>
    <m/>
    <m/>
    <m/>
    <x v="25"/>
    <x v="1"/>
    <s v="Brazil"/>
    <x v="41"/>
    <n v="404.22997806586301"/>
  </r>
  <r>
    <s v="BASE"/>
    <s v="BaseLine"/>
    <m/>
    <m/>
    <m/>
    <m/>
    <x v="25"/>
    <x v="2"/>
    <s v="Brazil"/>
    <x v="41"/>
    <n v="0"/>
  </r>
  <r>
    <s v="BASE"/>
    <s v="BaseLine"/>
    <m/>
    <m/>
    <m/>
    <m/>
    <x v="25"/>
    <x v="3"/>
    <s v="Brazil"/>
    <x v="41"/>
    <n v="0"/>
  </r>
  <r>
    <s v="BASE"/>
    <s v="BaseLine"/>
    <m/>
    <m/>
    <m/>
    <m/>
    <x v="26"/>
    <x v="0"/>
    <s v="Brazil"/>
    <x v="41"/>
    <n v="0"/>
  </r>
  <r>
    <s v="BASE"/>
    <s v="BaseLine"/>
    <m/>
    <m/>
    <m/>
    <m/>
    <x v="26"/>
    <x v="1"/>
    <s v="Brazil"/>
    <x v="41"/>
    <n v="0"/>
  </r>
  <r>
    <s v="BASE"/>
    <s v="BaseLine"/>
    <m/>
    <m/>
    <m/>
    <m/>
    <x v="26"/>
    <x v="2"/>
    <s v="Brazil"/>
    <x v="41"/>
    <n v="0"/>
  </r>
  <r>
    <s v="BASE"/>
    <s v="BaseLine"/>
    <m/>
    <m/>
    <m/>
    <m/>
    <x v="26"/>
    <x v="3"/>
    <s v="Brazil"/>
    <x v="41"/>
    <n v="0"/>
  </r>
  <r>
    <s v="INCREMENTAL"/>
    <s v="Media"/>
    <m/>
    <m/>
    <m/>
    <m/>
    <x v="27"/>
    <x v="0"/>
    <s v="Brazil"/>
    <x v="41"/>
    <n v="0"/>
  </r>
  <r>
    <s v="INCREMENTAL"/>
    <s v="Media"/>
    <m/>
    <m/>
    <m/>
    <m/>
    <x v="27"/>
    <x v="1"/>
    <s v="Brazil"/>
    <x v="41"/>
    <n v="0"/>
  </r>
  <r>
    <s v="INCREMENTAL"/>
    <s v="Media"/>
    <m/>
    <m/>
    <m/>
    <m/>
    <x v="27"/>
    <x v="2"/>
    <s v="Brazil"/>
    <x v="41"/>
    <n v="0"/>
  </r>
  <r>
    <s v="INCREMENTAL"/>
    <s v="Media"/>
    <m/>
    <m/>
    <m/>
    <m/>
    <x v="27"/>
    <x v="3"/>
    <s v="Brazil"/>
    <x v="41"/>
    <n v="0"/>
  </r>
  <r>
    <s v="INCREMENTAL"/>
    <s v="Media"/>
    <m/>
    <m/>
    <m/>
    <m/>
    <x v="28"/>
    <x v="0"/>
    <s v="Brazil"/>
    <x v="41"/>
    <n v="0"/>
  </r>
  <r>
    <s v="INCREMENTAL"/>
    <s v="Media"/>
    <m/>
    <m/>
    <m/>
    <m/>
    <x v="28"/>
    <x v="1"/>
    <s v="Brazil"/>
    <x v="41"/>
    <n v="0"/>
  </r>
  <r>
    <s v="INCREMENTAL"/>
    <s v="Media"/>
    <m/>
    <m/>
    <m/>
    <m/>
    <x v="28"/>
    <x v="2"/>
    <s v="Brazil"/>
    <x v="41"/>
    <n v="0"/>
  </r>
  <r>
    <s v="INCREMENTAL"/>
    <s v="Media"/>
    <m/>
    <m/>
    <m/>
    <m/>
    <x v="28"/>
    <x v="3"/>
    <s v="Brazil"/>
    <x v="41"/>
    <n v="0"/>
  </r>
  <r>
    <s v="BASE"/>
    <s v="BaseLine"/>
    <m/>
    <m/>
    <m/>
    <m/>
    <x v="29"/>
    <x v="0"/>
    <s v="Brazil"/>
    <x v="41"/>
    <n v="0"/>
  </r>
  <r>
    <s v="BASE"/>
    <s v="BaseLine"/>
    <m/>
    <m/>
    <m/>
    <m/>
    <x v="29"/>
    <x v="1"/>
    <s v="Brazil"/>
    <x v="41"/>
    <n v="486.21261686292098"/>
  </r>
  <r>
    <s v="BASE"/>
    <s v="BaseLine"/>
    <m/>
    <m/>
    <m/>
    <m/>
    <x v="29"/>
    <x v="2"/>
    <s v="Brazil"/>
    <x v="41"/>
    <n v="0"/>
  </r>
  <r>
    <s v="BASE"/>
    <s v="BaseLine"/>
    <m/>
    <m/>
    <m/>
    <m/>
    <x v="29"/>
    <x v="3"/>
    <s v="Brazil"/>
    <x v="41"/>
    <n v="0"/>
  </r>
  <r>
    <s v="BASE"/>
    <s v="BaseLine"/>
    <m/>
    <m/>
    <m/>
    <m/>
    <x v="30"/>
    <x v="0"/>
    <s v="Brazil"/>
    <x v="41"/>
    <n v="0"/>
  </r>
  <r>
    <s v="BASE"/>
    <s v="BaseLine"/>
    <m/>
    <m/>
    <m/>
    <m/>
    <x v="30"/>
    <x v="1"/>
    <s v="Brazil"/>
    <x v="41"/>
    <n v="1105.63489931763"/>
  </r>
  <r>
    <s v="BASE"/>
    <s v="BaseLine"/>
    <m/>
    <m/>
    <m/>
    <m/>
    <x v="30"/>
    <x v="2"/>
    <s v="Brazil"/>
    <x v="41"/>
    <n v="0"/>
  </r>
  <r>
    <s v="BASE"/>
    <s v="BaseLine"/>
    <m/>
    <m/>
    <m/>
    <m/>
    <x v="30"/>
    <x v="3"/>
    <s v="Brazil"/>
    <x v="41"/>
    <n v="0"/>
  </r>
  <r>
    <s v="INCREMENTAL"/>
    <s v="Media"/>
    <m/>
    <m/>
    <m/>
    <m/>
    <x v="31"/>
    <x v="0"/>
    <s v="Brazil"/>
    <x v="41"/>
    <n v="0"/>
  </r>
  <r>
    <s v="INCREMENTAL"/>
    <s v="Media"/>
    <m/>
    <m/>
    <m/>
    <m/>
    <x v="31"/>
    <x v="1"/>
    <s v="Brazil"/>
    <x v="41"/>
    <n v="0"/>
  </r>
  <r>
    <s v="INCREMENTAL"/>
    <s v="Media"/>
    <m/>
    <m/>
    <m/>
    <m/>
    <x v="31"/>
    <x v="2"/>
    <s v="Brazil"/>
    <x v="41"/>
    <n v="0"/>
  </r>
  <r>
    <s v="INCREMENTAL"/>
    <s v="Media"/>
    <m/>
    <m/>
    <m/>
    <m/>
    <x v="31"/>
    <x v="3"/>
    <s v="Brazil"/>
    <x v="41"/>
    <n v="0"/>
  </r>
  <r>
    <m/>
    <m/>
    <m/>
    <m/>
    <m/>
    <m/>
    <x v="32"/>
    <x v="0"/>
    <s v="Brazil"/>
    <x v="41"/>
    <n v="1288.8368238743701"/>
  </r>
  <r>
    <m/>
    <m/>
    <m/>
    <m/>
    <m/>
    <m/>
    <x v="32"/>
    <x v="1"/>
    <s v="Brazil"/>
    <x v="41"/>
    <n v="943.82215052234096"/>
  </r>
  <r>
    <m/>
    <m/>
    <m/>
    <m/>
    <m/>
    <m/>
    <x v="32"/>
    <x v="2"/>
    <s v="Brazil"/>
    <x v="41"/>
    <n v="1761.1350863528301"/>
  </r>
  <r>
    <m/>
    <m/>
    <m/>
    <m/>
    <m/>
    <m/>
    <x v="32"/>
    <x v="3"/>
    <s v="Brazil"/>
    <x v="41"/>
    <n v="932.29799996955103"/>
  </r>
  <r>
    <s v="BASE"/>
    <s v="BaseLine"/>
    <m/>
    <m/>
    <m/>
    <m/>
    <x v="33"/>
    <x v="0"/>
    <s v="Brazil"/>
    <x v="41"/>
    <n v="-172.45289300356001"/>
  </r>
  <r>
    <s v="BASE"/>
    <s v="BaseLine"/>
    <m/>
    <m/>
    <m/>
    <m/>
    <x v="33"/>
    <x v="1"/>
    <s v="Brazil"/>
    <x v="41"/>
    <n v="-469.43890493007802"/>
  </r>
  <r>
    <s v="BASE"/>
    <s v="BaseLine"/>
    <m/>
    <m/>
    <m/>
    <m/>
    <x v="33"/>
    <x v="2"/>
    <s v="Brazil"/>
    <x v="41"/>
    <n v="-234.363487166933"/>
  </r>
  <r>
    <s v="BASE"/>
    <s v="BaseLine"/>
    <m/>
    <m/>
    <m/>
    <m/>
    <x v="33"/>
    <x v="3"/>
    <s v="Brazil"/>
    <x v="41"/>
    <n v="-146.38062327957201"/>
  </r>
  <r>
    <s v="BASE"/>
    <s v="BaseLine"/>
    <m/>
    <m/>
    <m/>
    <m/>
    <x v="34"/>
    <x v="0"/>
    <s v="Brazil"/>
    <x v="41"/>
    <n v="0"/>
  </r>
  <r>
    <s v="BASE"/>
    <s v="BaseLine"/>
    <m/>
    <m/>
    <m/>
    <m/>
    <x v="34"/>
    <x v="1"/>
    <s v="Brazil"/>
    <x v="41"/>
    <n v="0"/>
  </r>
  <r>
    <s v="BASE"/>
    <s v="BaseLine"/>
    <m/>
    <m/>
    <m/>
    <m/>
    <x v="34"/>
    <x v="2"/>
    <s v="Brazil"/>
    <x v="41"/>
    <n v="0"/>
  </r>
  <r>
    <s v="BASE"/>
    <s v="BaseLine"/>
    <m/>
    <m/>
    <m/>
    <m/>
    <x v="34"/>
    <x v="3"/>
    <s v="Brazil"/>
    <x v="41"/>
    <n v="0"/>
  </r>
  <r>
    <s v="BASE"/>
    <s v="BaseLine"/>
    <s v="NY"/>
    <m/>
    <m/>
    <m/>
    <x v="35"/>
    <x v="0"/>
    <s v="Brazil"/>
    <x v="41"/>
    <n v="0"/>
  </r>
  <r>
    <s v="BASE"/>
    <s v="BaseLine"/>
    <s v="NY"/>
    <m/>
    <m/>
    <m/>
    <x v="35"/>
    <x v="1"/>
    <s v="Brazil"/>
    <x v="41"/>
    <n v="0"/>
  </r>
  <r>
    <s v="BASE"/>
    <s v="BaseLine"/>
    <s v="NY"/>
    <m/>
    <m/>
    <m/>
    <x v="35"/>
    <x v="2"/>
    <s v="Brazil"/>
    <x v="41"/>
    <n v="0"/>
  </r>
  <r>
    <s v="BASE"/>
    <s v="BaseLine"/>
    <s v="NY"/>
    <m/>
    <m/>
    <m/>
    <x v="35"/>
    <x v="3"/>
    <s v="Brazil"/>
    <x v="41"/>
    <n v="0"/>
  </r>
  <r>
    <s v="BASE"/>
    <s v="BaseLine"/>
    <s v="PL_Dummy"/>
    <m/>
    <m/>
    <m/>
    <x v="36"/>
    <x v="0"/>
    <s v="Brazil"/>
    <x v="41"/>
    <n v="0"/>
  </r>
  <r>
    <s v="BASE"/>
    <s v="BaseLine"/>
    <s v="PL_Dummy"/>
    <m/>
    <m/>
    <m/>
    <x v="36"/>
    <x v="1"/>
    <s v="Brazil"/>
    <x v="41"/>
    <n v="0"/>
  </r>
  <r>
    <s v="BASE"/>
    <s v="BaseLine"/>
    <s v="PL_Dummy"/>
    <m/>
    <m/>
    <m/>
    <x v="36"/>
    <x v="2"/>
    <s v="Brazil"/>
    <x v="41"/>
    <n v="0"/>
  </r>
  <r>
    <s v="BASE"/>
    <s v="BaseLine"/>
    <s v="PL_Dummy"/>
    <m/>
    <m/>
    <m/>
    <x v="36"/>
    <x v="3"/>
    <s v="Brazil"/>
    <x v="41"/>
    <n v="0"/>
  </r>
  <r>
    <s v="BASE"/>
    <s v="BaseLine"/>
    <s v="PL_Dummy"/>
    <m/>
    <m/>
    <m/>
    <x v="37"/>
    <x v="0"/>
    <s v="Brazil"/>
    <x v="41"/>
    <n v="0"/>
  </r>
  <r>
    <s v="BASE"/>
    <s v="BaseLine"/>
    <s v="PL_Dummy"/>
    <m/>
    <m/>
    <m/>
    <x v="37"/>
    <x v="1"/>
    <s v="Brazil"/>
    <x v="41"/>
    <n v="0"/>
  </r>
  <r>
    <s v="BASE"/>
    <s v="BaseLine"/>
    <s v="PL_Dummy"/>
    <m/>
    <m/>
    <m/>
    <x v="37"/>
    <x v="2"/>
    <s v="Brazil"/>
    <x v="41"/>
    <n v="0"/>
  </r>
  <r>
    <s v="BASE"/>
    <s v="BaseLine"/>
    <s v="PL_Dummy"/>
    <m/>
    <m/>
    <m/>
    <x v="37"/>
    <x v="3"/>
    <s v="Brazil"/>
    <x v="41"/>
    <n v="0"/>
  </r>
  <r>
    <s v="BASE"/>
    <s v="BaseLine"/>
    <m/>
    <m/>
    <m/>
    <m/>
    <x v="38"/>
    <x v="0"/>
    <s v="Brazil"/>
    <x v="41"/>
    <n v="0"/>
  </r>
  <r>
    <s v="BASE"/>
    <s v="BaseLine"/>
    <m/>
    <m/>
    <m/>
    <m/>
    <x v="38"/>
    <x v="1"/>
    <s v="Brazil"/>
    <x v="41"/>
    <n v="0"/>
  </r>
  <r>
    <s v="BASE"/>
    <s v="BaseLine"/>
    <m/>
    <m/>
    <m/>
    <m/>
    <x v="38"/>
    <x v="2"/>
    <s v="Brazil"/>
    <x v="41"/>
    <n v="0"/>
  </r>
  <r>
    <s v="BASE"/>
    <s v="BaseLine"/>
    <m/>
    <m/>
    <m/>
    <m/>
    <x v="38"/>
    <x v="3"/>
    <s v="Brazil"/>
    <x v="41"/>
    <n v="0"/>
  </r>
  <r>
    <s v="BASE"/>
    <s v="BaseLine"/>
    <m/>
    <m/>
    <m/>
    <m/>
    <x v="39"/>
    <x v="0"/>
    <s v="Brazil"/>
    <x v="41"/>
    <n v="0"/>
  </r>
  <r>
    <s v="BASE"/>
    <s v="BaseLine"/>
    <m/>
    <m/>
    <m/>
    <m/>
    <x v="39"/>
    <x v="1"/>
    <s v="Brazil"/>
    <x v="41"/>
    <n v="0"/>
  </r>
  <r>
    <s v="BASE"/>
    <s v="BaseLine"/>
    <m/>
    <m/>
    <m/>
    <m/>
    <x v="39"/>
    <x v="2"/>
    <s v="Brazil"/>
    <x v="41"/>
    <n v="0"/>
  </r>
  <r>
    <s v="BASE"/>
    <s v="BaseLine"/>
    <m/>
    <m/>
    <m/>
    <m/>
    <x v="39"/>
    <x v="3"/>
    <s v="Brazil"/>
    <x v="41"/>
    <n v="0"/>
  </r>
  <r>
    <s v="BASE"/>
    <s v="BaseLine"/>
    <s v="PL_Dummy"/>
    <m/>
    <m/>
    <m/>
    <x v="40"/>
    <x v="0"/>
    <s v="Brazil"/>
    <x v="41"/>
    <n v="0"/>
  </r>
  <r>
    <s v="BASE"/>
    <s v="BaseLine"/>
    <s v="PL_Dummy"/>
    <m/>
    <m/>
    <m/>
    <x v="40"/>
    <x v="1"/>
    <s v="Brazil"/>
    <x v="41"/>
    <n v="0"/>
  </r>
  <r>
    <s v="BASE"/>
    <s v="BaseLine"/>
    <s v="PL_Dummy"/>
    <m/>
    <m/>
    <m/>
    <x v="40"/>
    <x v="2"/>
    <s v="Brazil"/>
    <x v="41"/>
    <n v="0"/>
  </r>
  <r>
    <s v="BASE"/>
    <s v="BaseLine"/>
    <s v="PL_Dummy"/>
    <m/>
    <m/>
    <m/>
    <x v="40"/>
    <x v="3"/>
    <s v="Brazil"/>
    <x v="41"/>
    <n v="0"/>
  </r>
  <r>
    <s v="BASE"/>
    <s v="BaseLine"/>
    <m/>
    <m/>
    <m/>
    <m/>
    <x v="41"/>
    <x v="0"/>
    <s v="Brazil"/>
    <x v="41"/>
    <n v="0"/>
  </r>
  <r>
    <s v="BASE"/>
    <s v="BaseLine"/>
    <m/>
    <m/>
    <m/>
    <m/>
    <x v="41"/>
    <x v="1"/>
    <s v="Brazil"/>
    <x v="41"/>
    <n v="0"/>
  </r>
  <r>
    <s v="BASE"/>
    <s v="BaseLine"/>
    <m/>
    <m/>
    <m/>
    <m/>
    <x v="41"/>
    <x v="2"/>
    <s v="Brazil"/>
    <x v="41"/>
    <n v="4391.5021732042096"/>
  </r>
  <r>
    <s v="BASE"/>
    <s v="BaseLine"/>
    <m/>
    <m/>
    <m/>
    <m/>
    <x v="41"/>
    <x v="3"/>
    <s v="Brazil"/>
    <x v="41"/>
    <n v="0"/>
  </r>
  <r>
    <s v="BASE"/>
    <s v="BaseLine"/>
    <m/>
    <m/>
    <m/>
    <m/>
    <x v="42"/>
    <x v="0"/>
    <s v="Brazil"/>
    <x v="41"/>
    <n v="0"/>
  </r>
  <r>
    <s v="BASE"/>
    <s v="BaseLine"/>
    <m/>
    <m/>
    <m/>
    <m/>
    <x v="42"/>
    <x v="1"/>
    <s v="Brazil"/>
    <x v="41"/>
    <n v="0"/>
  </r>
  <r>
    <s v="BASE"/>
    <s v="BaseLine"/>
    <m/>
    <m/>
    <m/>
    <m/>
    <x v="42"/>
    <x v="2"/>
    <s v="Brazil"/>
    <x v="41"/>
    <n v="2510.2591763421901"/>
  </r>
  <r>
    <s v="BASE"/>
    <s v="BaseLine"/>
    <m/>
    <m/>
    <m/>
    <m/>
    <x v="42"/>
    <x v="3"/>
    <s v="Brazil"/>
    <x v="41"/>
    <n v="0"/>
  </r>
  <r>
    <s v="BASE"/>
    <s v="BaseLine"/>
    <m/>
    <m/>
    <m/>
    <m/>
    <x v="43"/>
    <x v="0"/>
    <s v="Brazil"/>
    <x v="41"/>
    <n v="0"/>
  </r>
  <r>
    <s v="BASE"/>
    <s v="BaseLine"/>
    <m/>
    <m/>
    <m/>
    <m/>
    <x v="43"/>
    <x v="1"/>
    <s v="Brazil"/>
    <x v="41"/>
    <n v="0"/>
  </r>
  <r>
    <s v="BASE"/>
    <s v="BaseLine"/>
    <m/>
    <m/>
    <m/>
    <m/>
    <x v="43"/>
    <x v="2"/>
    <s v="Brazil"/>
    <x v="41"/>
    <n v="0"/>
  </r>
  <r>
    <s v="BASE"/>
    <s v="BaseLine"/>
    <m/>
    <m/>
    <m/>
    <m/>
    <x v="43"/>
    <x v="3"/>
    <s v="Brazil"/>
    <x v="41"/>
    <n v="0"/>
  </r>
  <r>
    <s v="INCREMENTAL"/>
    <s v="Media"/>
    <m/>
    <m/>
    <m/>
    <m/>
    <x v="44"/>
    <x v="0"/>
    <s v="Brazil"/>
    <x v="41"/>
    <n v="0"/>
  </r>
  <r>
    <s v="INCREMENTAL"/>
    <s v="Media"/>
    <m/>
    <m/>
    <m/>
    <m/>
    <x v="44"/>
    <x v="1"/>
    <s v="Brazil"/>
    <x v="41"/>
    <n v="0"/>
  </r>
  <r>
    <s v="INCREMENTAL"/>
    <s v="Media"/>
    <m/>
    <m/>
    <m/>
    <m/>
    <x v="44"/>
    <x v="2"/>
    <s v="Brazil"/>
    <x v="41"/>
    <n v="0"/>
  </r>
  <r>
    <s v="INCREMENTAL"/>
    <s v="Media"/>
    <m/>
    <m/>
    <m/>
    <m/>
    <x v="44"/>
    <x v="3"/>
    <s v="Brazil"/>
    <x v="41"/>
    <n v="0"/>
  </r>
  <r>
    <s v="INCREMENTAL"/>
    <s v="Media"/>
    <m/>
    <m/>
    <m/>
    <m/>
    <x v="45"/>
    <x v="0"/>
    <s v="Brazil"/>
    <x v="41"/>
    <n v="0"/>
  </r>
  <r>
    <s v="INCREMENTAL"/>
    <s v="Media"/>
    <m/>
    <m/>
    <m/>
    <m/>
    <x v="45"/>
    <x v="1"/>
    <s v="Brazil"/>
    <x v="41"/>
    <n v="0"/>
  </r>
  <r>
    <s v="INCREMENTAL"/>
    <s v="Media"/>
    <m/>
    <m/>
    <m/>
    <m/>
    <x v="45"/>
    <x v="2"/>
    <s v="Brazil"/>
    <x v="41"/>
    <n v="0"/>
  </r>
  <r>
    <s v="INCREMENTAL"/>
    <s v="Media"/>
    <m/>
    <m/>
    <m/>
    <m/>
    <x v="45"/>
    <x v="3"/>
    <s v="Brazil"/>
    <x v="41"/>
    <n v="0"/>
  </r>
  <r>
    <s v="BASE"/>
    <s v="BaseLine"/>
    <m/>
    <m/>
    <m/>
    <m/>
    <x v="46"/>
    <x v="0"/>
    <s v="Brazil"/>
    <x v="41"/>
    <n v="0"/>
  </r>
  <r>
    <s v="BASE"/>
    <s v="BaseLine"/>
    <m/>
    <m/>
    <m/>
    <m/>
    <x v="46"/>
    <x v="1"/>
    <s v="Brazil"/>
    <x v="41"/>
    <n v="0"/>
  </r>
  <r>
    <s v="BASE"/>
    <s v="BaseLine"/>
    <m/>
    <m/>
    <m/>
    <m/>
    <x v="46"/>
    <x v="2"/>
    <s v="Brazil"/>
    <x v="41"/>
    <n v="0"/>
  </r>
  <r>
    <s v="BASE"/>
    <s v="BaseLine"/>
    <m/>
    <m/>
    <m/>
    <m/>
    <x v="46"/>
    <x v="3"/>
    <s v="Brazil"/>
    <x v="41"/>
    <n v="0"/>
  </r>
  <r>
    <s v="INCREMENTAL"/>
    <s v="Media"/>
    <m/>
    <m/>
    <m/>
    <m/>
    <x v="47"/>
    <x v="0"/>
    <s v="Brazil"/>
    <x v="41"/>
    <n v="0"/>
  </r>
  <r>
    <s v="INCREMENTAL"/>
    <s v="Media"/>
    <m/>
    <m/>
    <m/>
    <m/>
    <x v="47"/>
    <x v="1"/>
    <s v="Brazil"/>
    <x v="41"/>
    <n v="0"/>
  </r>
  <r>
    <s v="INCREMENTAL"/>
    <s v="Media"/>
    <m/>
    <m/>
    <m/>
    <m/>
    <x v="47"/>
    <x v="2"/>
    <s v="Brazil"/>
    <x v="41"/>
    <n v="0"/>
  </r>
  <r>
    <s v="INCREMENTAL"/>
    <s v="Media"/>
    <m/>
    <m/>
    <m/>
    <m/>
    <x v="47"/>
    <x v="3"/>
    <s v="Brazil"/>
    <x v="41"/>
    <n v="0"/>
  </r>
  <r>
    <s v="INCREMENTAL"/>
    <s v="Media"/>
    <m/>
    <m/>
    <m/>
    <m/>
    <x v="48"/>
    <x v="0"/>
    <s v="Brazil"/>
    <x v="41"/>
    <n v="0"/>
  </r>
  <r>
    <s v="INCREMENTAL"/>
    <s v="Media"/>
    <m/>
    <m/>
    <m/>
    <m/>
    <x v="48"/>
    <x v="1"/>
    <s v="Brazil"/>
    <x v="41"/>
    <n v="0"/>
  </r>
  <r>
    <s v="INCREMENTAL"/>
    <s v="Media"/>
    <m/>
    <m/>
    <m/>
    <m/>
    <x v="48"/>
    <x v="2"/>
    <s v="Brazil"/>
    <x v="41"/>
    <n v="0"/>
  </r>
  <r>
    <s v="INCREMENTAL"/>
    <s v="Media"/>
    <m/>
    <m/>
    <m/>
    <m/>
    <x v="48"/>
    <x v="3"/>
    <s v="Brazil"/>
    <x v="41"/>
    <n v="0"/>
  </r>
  <r>
    <s v="INCREMENTAL"/>
    <s v="Media"/>
    <m/>
    <m/>
    <m/>
    <m/>
    <x v="49"/>
    <x v="0"/>
    <s v="Brazil"/>
    <x v="41"/>
    <n v="0"/>
  </r>
  <r>
    <s v="INCREMENTAL"/>
    <s v="Media"/>
    <m/>
    <m/>
    <m/>
    <m/>
    <x v="49"/>
    <x v="1"/>
    <s v="Brazil"/>
    <x v="41"/>
    <n v="0"/>
  </r>
  <r>
    <s v="INCREMENTAL"/>
    <s v="Media"/>
    <m/>
    <m/>
    <m/>
    <m/>
    <x v="49"/>
    <x v="2"/>
    <s v="Brazil"/>
    <x v="41"/>
    <n v="0"/>
  </r>
  <r>
    <s v="INCREMENTAL"/>
    <s v="Media"/>
    <m/>
    <m/>
    <m/>
    <m/>
    <x v="49"/>
    <x v="3"/>
    <s v="Brazil"/>
    <x v="41"/>
    <n v="0"/>
  </r>
  <r>
    <s v="BASE"/>
    <s v="BaseLine"/>
    <m/>
    <m/>
    <m/>
    <m/>
    <x v="50"/>
    <x v="0"/>
    <s v="Brazil"/>
    <x v="41"/>
    <n v="0"/>
  </r>
  <r>
    <s v="BASE"/>
    <s v="BaseLine"/>
    <m/>
    <m/>
    <m/>
    <m/>
    <x v="50"/>
    <x v="1"/>
    <s v="Brazil"/>
    <x v="41"/>
    <n v="0"/>
  </r>
  <r>
    <s v="BASE"/>
    <s v="BaseLine"/>
    <m/>
    <m/>
    <m/>
    <m/>
    <x v="50"/>
    <x v="2"/>
    <s v="Brazil"/>
    <x v="41"/>
    <n v="0"/>
  </r>
  <r>
    <s v="BASE"/>
    <s v="BaseLine"/>
    <m/>
    <m/>
    <m/>
    <m/>
    <x v="50"/>
    <x v="3"/>
    <s v="Brazil"/>
    <x v="41"/>
    <n v="0"/>
  </r>
  <r>
    <s v="BASE"/>
    <s v="BaseLine"/>
    <m/>
    <m/>
    <m/>
    <m/>
    <x v="51"/>
    <x v="0"/>
    <s v="Brazil"/>
    <x v="41"/>
    <n v="0"/>
  </r>
  <r>
    <s v="BASE"/>
    <s v="BaseLine"/>
    <m/>
    <m/>
    <m/>
    <m/>
    <x v="51"/>
    <x v="1"/>
    <s v="Brazil"/>
    <x v="41"/>
    <n v="0"/>
  </r>
  <r>
    <s v="BASE"/>
    <s v="BaseLine"/>
    <m/>
    <m/>
    <m/>
    <m/>
    <x v="51"/>
    <x v="2"/>
    <s v="Brazil"/>
    <x v="41"/>
    <n v="0"/>
  </r>
  <r>
    <s v="BASE"/>
    <s v="BaseLine"/>
    <m/>
    <m/>
    <m/>
    <m/>
    <x v="51"/>
    <x v="3"/>
    <s v="Brazil"/>
    <x v="41"/>
    <n v="0"/>
  </r>
  <r>
    <s v="INCREMENTAL"/>
    <s v="Media"/>
    <m/>
    <m/>
    <m/>
    <m/>
    <x v="52"/>
    <x v="0"/>
    <s v="Brazil"/>
    <x v="41"/>
    <n v="0"/>
  </r>
  <r>
    <s v="INCREMENTAL"/>
    <s v="Media"/>
    <m/>
    <m/>
    <m/>
    <m/>
    <x v="52"/>
    <x v="1"/>
    <s v="Brazil"/>
    <x v="41"/>
    <n v="0"/>
  </r>
  <r>
    <s v="INCREMENTAL"/>
    <s v="Media"/>
    <m/>
    <m/>
    <m/>
    <m/>
    <x v="52"/>
    <x v="2"/>
    <s v="Brazil"/>
    <x v="41"/>
    <n v="0"/>
  </r>
  <r>
    <s v="INCREMENTAL"/>
    <s v="Media"/>
    <m/>
    <m/>
    <m/>
    <m/>
    <x v="52"/>
    <x v="3"/>
    <s v="Brazil"/>
    <x v="41"/>
    <n v="0"/>
  </r>
  <r>
    <s v="BASE"/>
    <s v="BaseLine"/>
    <m/>
    <m/>
    <m/>
    <m/>
    <x v="53"/>
    <x v="0"/>
    <s v="Brazil"/>
    <x v="41"/>
    <n v="-106.896217564167"/>
  </r>
  <r>
    <s v="BASE"/>
    <s v="BaseLine"/>
    <m/>
    <m/>
    <m/>
    <m/>
    <x v="53"/>
    <x v="1"/>
    <s v="Brazil"/>
    <x v="41"/>
    <n v="-78.280676091196398"/>
  </r>
  <r>
    <s v="BASE"/>
    <s v="BaseLine"/>
    <m/>
    <m/>
    <m/>
    <m/>
    <x v="53"/>
    <x v="2"/>
    <s v="Brazil"/>
    <x v="41"/>
    <n v="-146.06866894502201"/>
  </r>
  <r>
    <s v="BASE"/>
    <s v="BaseLine"/>
    <m/>
    <m/>
    <m/>
    <m/>
    <x v="53"/>
    <x v="3"/>
    <s v="Brazil"/>
    <x v="41"/>
    <n v="-77.324862227164999"/>
  </r>
  <r>
    <s v="BASE"/>
    <s v="BaseLine"/>
    <m/>
    <m/>
    <m/>
    <m/>
    <x v="54"/>
    <x v="0"/>
    <s v="Brazil"/>
    <x v="41"/>
    <n v="-515.88401038357904"/>
  </r>
  <r>
    <s v="BASE"/>
    <s v="BaseLine"/>
    <m/>
    <m/>
    <m/>
    <m/>
    <x v="54"/>
    <x v="1"/>
    <s v="Brazil"/>
    <x v="41"/>
    <n v="-2574.9801092766402"/>
  </r>
  <r>
    <s v="BASE"/>
    <s v="BaseLine"/>
    <m/>
    <m/>
    <m/>
    <m/>
    <x v="54"/>
    <x v="2"/>
    <s v="Brazil"/>
    <x v="41"/>
    <n v="-2794.7001801712099"/>
  </r>
  <r>
    <s v="BASE"/>
    <s v="BaseLine"/>
    <m/>
    <m/>
    <m/>
    <m/>
    <x v="54"/>
    <x v="3"/>
    <s v="Brazil"/>
    <x v="41"/>
    <n v="-498.18442926249298"/>
  </r>
  <r>
    <s v="INCREMENTAL"/>
    <s v="Media"/>
    <m/>
    <m/>
    <m/>
    <m/>
    <x v="0"/>
    <x v="0"/>
    <s v="Brazil"/>
    <x v="42"/>
    <n v="0"/>
  </r>
  <r>
    <s v="INCREMENTAL"/>
    <s v="Media"/>
    <m/>
    <m/>
    <m/>
    <m/>
    <x v="0"/>
    <x v="1"/>
    <s v="Brazil"/>
    <x v="42"/>
    <n v="0"/>
  </r>
  <r>
    <s v="INCREMENTAL"/>
    <s v="Media"/>
    <m/>
    <m/>
    <m/>
    <m/>
    <x v="0"/>
    <x v="2"/>
    <s v="Brazil"/>
    <x v="42"/>
    <n v="0"/>
  </r>
  <r>
    <s v="INCREMENTAL"/>
    <s v="Media"/>
    <m/>
    <m/>
    <m/>
    <m/>
    <x v="0"/>
    <x v="3"/>
    <s v="Brazil"/>
    <x v="42"/>
    <n v="0"/>
  </r>
  <r>
    <s v="INCREMENTAL"/>
    <s v="Media"/>
    <m/>
    <m/>
    <m/>
    <m/>
    <x v="1"/>
    <x v="0"/>
    <s v="Brazil"/>
    <x v="42"/>
    <n v="0"/>
  </r>
  <r>
    <s v="INCREMENTAL"/>
    <s v="Media"/>
    <m/>
    <m/>
    <m/>
    <m/>
    <x v="1"/>
    <x v="1"/>
    <s v="Brazil"/>
    <x v="42"/>
    <n v="0"/>
  </r>
  <r>
    <s v="INCREMENTAL"/>
    <s v="Media"/>
    <m/>
    <m/>
    <m/>
    <m/>
    <x v="1"/>
    <x v="2"/>
    <s v="Brazil"/>
    <x v="42"/>
    <n v="0"/>
  </r>
  <r>
    <s v="INCREMENTAL"/>
    <s v="Media"/>
    <m/>
    <m/>
    <m/>
    <m/>
    <x v="1"/>
    <x v="3"/>
    <s v="Brazil"/>
    <x v="42"/>
    <n v="0"/>
  </r>
  <r>
    <s v="INCREMENTAL"/>
    <s v="Media"/>
    <m/>
    <m/>
    <m/>
    <m/>
    <x v="2"/>
    <x v="0"/>
    <s v="Brazil"/>
    <x v="42"/>
    <n v="0"/>
  </r>
  <r>
    <s v="INCREMENTAL"/>
    <s v="Media"/>
    <m/>
    <m/>
    <m/>
    <m/>
    <x v="2"/>
    <x v="1"/>
    <s v="Brazil"/>
    <x v="42"/>
    <n v="0"/>
  </r>
  <r>
    <s v="INCREMENTAL"/>
    <s v="Media"/>
    <m/>
    <m/>
    <m/>
    <m/>
    <x v="2"/>
    <x v="2"/>
    <s v="Brazil"/>
    <x v="42"/>
    <n v="0"/>
  </r>
  <r>
    <s v="INCREMENTAL"/>
    <s v="Media"/>
    <m/>
    <m/>
    <m/>
    <m/>
    <x v="2"/>
    <x v="3"/>
    <s v="Brazil"/>
    <x v="42"/>
    <n v="0"/>
  </r>
  <r>
    <s v="BASE"/>
    <s v="BaseLine"/>
    <m/>
    <m/>
    <m/>
    <m/>
    <x v="3"/>
    <x v="0"/>
    <s v="Brazil"/>
    <x v="42"/>
    <n v="0"/>
  </r>
  <r>
    <s v="BASE"/>
    <s v="BaseLine"/>
    <m/>
    <m/>
    <m/>
    <m/>
    <x v="3"/>
    <x v="1"/>
    <s v="Brazil"/>
    <x v="42"/>
    <n v="0"/>
  </r>
  <r>
    <s v="BASE"/>
    <s v="BaseLine"/>
    <m/>
    <m/>
    <m/>
    <m/>
    <x v="3"/>
    <x v="2"/>
    <s v="Brazil"/>
    <x v="42"/>
    <n v="0"/>
  </r>
  <r>
    <s v="BASE"/>
    <s v="BaseLine"/>
    <m/>
    <m/>
    <m/>
    <m/>
    <x v="3"/>
    <x v="3"/>
    <s v="Brazil"/>
    <x v="42"/>
    <n v="0"/>
  </r>
  <r>
    <s v="BASE"/>
    <s v="BaseLine"/>
    <m/>
    <m/>
    <m/>
    <m/>
    <x v="4"/>
    <x v="0"/>
    <s v="Brazil"/>
    <x v="42"/>
    <n v="0"/>
  </r>
  <r>
    <s v="BASE"/>
    <s v="BaseLine"/>
    <m/>
    <m/>
    <m/>
    <m/>
    <x v="4"/>
    <x v="1"/>
    <s v="Brazil"/>
    <x v="42"/>
    <n v="0"/>
  </r>
  <r>
    <s v="BASE"/>
    <s v="BaseLine"/>
    <m/>
    <m/>
    <m/>
    <m/>
    <x v="4"/>
    <x v="2"/>
    <s v="Brazil"/>
    <x v="42"/>
    <n v="0"/>
  </r>
  <r>
    <s v="BASE"/>
    <s v="BaseLine"/>
    <m/>
    <m/>
    <m/>
    <m/>
    <x v="4"/>
    <x v="3"/>
    <s v="Brazil"/>
    <x v="42"/>
    <n v="0"/>
  </r>
  <r>
    <s v="BASE"/>
    <s v="BaseLine"/>
    <m/>
    <m/>
    <m/>
    <m/>
    <x v="5"/>
    <x v="0"/>
    <s v="Brazil"/>
    <x v="42"/>
    <n v="0"/>
  </r>
  <r>
    <s v="BASE"/>
    <s v="BaseLine"/>
    <m/>
    <m/>
    <m/>
    <m/>
    <x v="5"/>
    <x v="1"/>
    <s v="Brazil"/>
    <x v="42"/>
    <n v="0"/>
  </r>
  <r>
    <s v="BASE"/>
    <s v="BaseLine"/>
    <m/>
    <m/>
    <m/>
    <m/>
    <x v="5"/>
    <x v="2"/>
    <s v="Brazil"/>
    <x v="42"/>
    <n v="0"/>
  </r>
  <r>
    <s v="BASE"/>
    <s v="BaseLine"/>
    <m/>
    <m/>
    <m/>
    <m/>
    <x v="5"/>
    <x v="3"/>
    <s v="Brazil"/>
    <x v="42"/>
    <n v="0"/>
  </r>
  <r>
    <s v="BASE"/>
    <s v="BaseLine"/>
    <m/>
    <m/>
    <m/>
    <m/>
    <x v="6"/>
    <x v="0"/>
    <s v="Brazil"/>
    <x v="42"/>
    <n v="0"/>
  </r>
  <r>
    <s v="BASE"/>
    <s v="BaseLine"/>
    <m/>
    <m/>
    <m/>
    <m/>
    <x v="6"/>
    <x v="1"/>
    <s v="Brazil"/>
    <x v="42"/>
    <n v="0"/>
  </r>
  <r>
    <s v="BASE"/>
    <s v="BaseLine"/>
    <m/>
    <m/>
    <m/>
    <m/>
    <x v="6"/>
    <x v="2"/>
    <s v="Brazil"/>
    <x v="42"/>
    <n v="0"/>
  </r>
  <r>
    <s v="BASE"/>
    <s v="BaseLine"/>
    <m/>
    <m/>
    <m/>
    <m/>
    <x v="6"/>
    <x v="3"/>
    <s v="Brazil"/>
    <x v="42"/>
    <n v="0"/>
  </r>
  <r>
    <s v="BASE"/>
    <s v="BaseLine"/>
    <m/>
    <m/>
    <m/>
    <m/>
    <x v="7"/>
    <x v="0"/>
    <s v="Brazil"/>
    <x v="42"/>
    <n v="0"/>
  </r>
  <r>
    <s v="BASE"/>
    <s v="BaseLine"/>
    <m/>
    <m/>
    <m/>
    <m/>
    <x v="7"/>
    <x v="1"/>
    <s v="Brazil"/>
    <x v="42"/>
    <n v="0"/>
  </r>
  <r>
    <s v="BASE"/>
    <s v="BaseLine"/>
    <m/>
    <m/>
    <m/>
    <m/>
    <x v="7"/>
    <x v="2"/>
    <s v="Brazil"/>
    <x v="42"/>
    <n v="0"/>
  </r>
  <r>
    <s v="BASE"/>
    <s v="BaseLine"/>
    <m/>
    <m/>
    <m/>
    <m/>
    <x v="7"/>
    <x v="3"/>
    <s v="Brazil"/>
    <x v="42"/>
    <n v="0"/>
  </r>
  <r>
    <s v="BASE"/>
    <s v="BaseLine"/>
    <m/>
    <m/>
    <m/>
    <m/>
    <x v="8"/>
    <x v="0"/>
    <s v="Brazil"/>
    <x v="42"/>
    <n v="1014.23906299884"/>
  </r>
  <r>
    <s v="BASE"/>
    <s v="BaseLine"/>
    <m/>
    <m/>
    <m/>
    <m/>
    <x v="8"/>
    <x v="1"/>
    <s v="Brazil"/>
    <x v="42"/>
    <n v="0"/>
  </r>
  <r>
    <s v="BASE"/>
    <s v="BaseLine"/>
    <m/>
    <m/>
    <m/>
    <m/>
    <x v="8"/>
    <x v="2"/>
    <s v="Brazil"/>
    <x v="42"/>
    <n v="0"/>
  </r>
  <r>
    <s v="BASE"/>
    <s v="BaseLine"/>
    <m/>
    <m/>
    <m/>
    <m/>
    <x v="8"/>
    <x v="3"/>
    <s v="Brazil"/>
    <x v="42"/>
    <n v="0"/>
  </r>
  <r>
    <s v="INCREMENTAL"/>
    <s v="Media"/>
    <m/>
    <m/>
    <m/>
    <m/>
    <x v="9"/>
    <x v="0"/>
    <s v="Brazil"/>
    <x v="42"/>
    <n v="0"/>
  </r>
  <r>
    <s v="INCREMENTAL"/>
    <s v="Media"/>
    <m/>
    <m/>
    <m/>
    <m/>
    <x v="9"/>
    <x v="1"/>
    <s v="Brazil"/>
    <x v="42"/>
    <n v="0"/>
  </r>
  <r>
    <s v="INCREMENTAL"/>
    <s v="Media"/>
    <m/>
    <m/>
    <m/>
    <m/>
    <x v="9"/>
    <x v="2"/>
    <s v="Brazil"/>
    <x v="42"/>
    <n v="0"/>
  </r>
  <r>
    <s v="INCREMENTAL"/>
    <s v="Media"/>
    <m/>
    <m/>
    <m/>
    <m/>
    <x v="9"/>
    <x v="3"/>
    <s v="Brazil"/>
    <x v="42"/>
    <n v="0"/>
  </r>
  <r>
    <s v="BASE"/>
    <s v="Price"/>
    <m/>
    <m/>
    <m/>
    <m/>
    <x v="10"/>
    <x v="0"/>
    <s v="Brazil"/>
    <x v="42"/>
    <n v="-1312.0200649115"/>
  </r>
  <r>
    <s v="BASE"/>
    <s v="Price"/>
    <m/>
    <m/>
    <m/>
    <m/>
    <x v="10"/>
    <x v="1"/>
    <s v="Brazil"/>
    <x v="42"/>
    <n v="0"/>
  </r>
  <r>
    <s v="BASE"/>
    <s v="Price"/>
    <m/>
    <m/>
    <m/>
    <m/>
    <x v="10"/>
    <x v="2"/>
    <s v="Brazil"/>
    <x v="42"/>
    <n v="0"/>
  </r>
  <r>
    <s v="BASE"/>
    <s v="Price"/>
    <m/>
    <m/>
    <m/>
    <m/>
    <x v="10"/>
    <x v="3"/>
    <s v="Brazil"/>
    <x v="42"/>
    <n v="0"/>
  </r>
  <r>
    <s v="BASE"/>
    <s v="Price"/>
    <m/>
    <m/>
    <m/>
    <m/>
    <x v="11"/>
    <x v="0"/>
    <s v="Brazil"/>
    <x v="42"/>
    <n v="0"/>
  </r>
  <r>
    <s v="BASE"/>
    <s v="Price"/>
    <m/>
    <m/>
    <m/>
    <m/>
    <x v="11"/>
    <x v="1"/>
    <s v="Brazil"/>
    <x v="42"/>
    <n v="0"/>
  </r>
  <r>
    <s v="BASE"/>
    <s v="Price"/>
    <m/>
    <m/>
    <m/>
    <m/>
    <x v="11"/>
    <x v="2"/>
    <s v="Brazil"/>
    <x v="42"/>
    <n v="0"/>
  </r>
  <r>
    <s v="BASE"/>
    <s v="Price"/>
    <m/>
    <m/>
    <m/>
    <m/>
    <x v="11"/>
    <x v="3"/>
    <s v="Brazil"/>
    <x v="42"/>
    <n v="0"/>
  </r>
  <r>
    <s v="BASE"/>
    <s v="BaseLine"/>
    <m/>
    <m/>
    <m/>
    <m/>
    <x v="12"/>
    <x v="0"/>
    <s v="Brazil"/>
    <x v="42"/>
    <n v="418.771551114239"/>
  </r>
  <r>
    <s v="BASE"/>
    <s v="BaseLine"/>
    <m/>
    <m/>
    <m/>
    <m/>
    <x v="12"/>
    <x v="1"/>
    <s v="Brazil"/>
    <x v="42"/>
    <n v="754.94369066125898"/>
  </r>
  <r>
    <s v="BASE"/>
    <s v="BaseLine"/>
    <m/>
    <m/>
    <m/>
    <m/>
    <x v="12"/>
    <x v="2"/>
    <s v="Brazil"/>
    <x v="42"/>
    <n v="925.52255693556106"/>
  </r>
  <r>
    <s v="BASE"/>
    <s v="BaseLine"/>
    <m/>
    <m/>
    <m/>
    <m/>
    <x v="12"/>
    <x v="3"/>
    <s v="Brazil"/>
    <x v="42"/>
    <n v="24.513476623033199"/>
  </r>
  <r>
    <s v="INCREMENTAL"/>
    <s v="Media"/>
    <m/>
    <m/>
    <m/>
    <m/>
    <x v="13"/>
    <x v="0"/>
    <s v="Brazil"/>
    <x v="42"/>
    <n v="160.654272486747"/>
  </r>
  <r>
    <s v="INCREMENTAL"/>
    <s v="Media"/>
    <m/>
    <m/>
    <m/>
    <m/>
    <x v="13"/>
    <x v="1"/>
    <s v="Brazil"/>
    <x v="42"/>
    <n v="199.01848165237701"/>
  </r>
  <r>
    <s v="INCREMENTAL"/>
    <s v="Media"/>
    <m/>
    <m/>
    <m/>
    <m/>
    <x v="13"/>
    <x v="2"/>
    <s v="Brazil"/>
    <x v="42"/>
    <n v="176.89503895362901"/>
  </r>
  <r>
    <s v="INCREMENTAL"/>
    <s v="Media"/>
    <m/>
    <m/>
    <m/>
    <m/>
    <x v="13"/>
    <x v="3"/>
    <s v="Brazil"/>
    <x v="42"/>
    <n v="0"/>
  </r>
  <r>
    <s v="INCREMENTAL"/>
    <s v="Media"/>
    <m/>
    <m/>
    <m/>
    <m/>
    <x v="14"/>
    <x v="0"/>
    <s v="Brazil"/>
    <x v="42"/>
    <n v="0"/>
  </r>
  <r>
    <s v="INCREMENTAL"/>
    <s v="Media"/>
    <m/>
    <m/>
    <m/>
    <m/>
    <x v="14"/>
    <x v="1"/>
    <s v="Brazil"/>
    <x v="42"/>
    <n v="0"/>
  </r>
  <r>
    <s v="INCREMENTAL"/>
    <s v="Media"/>
    <m/>
    <m/>
    <m/>
    <m/>
    <x v="14"/>
    <x v="2"/>
    <s v="Brazil"/>
    <x v="42"/>
    <n v="0"/>
  </r>
  <r>
    <s v="INCREMENTAL"/>
    <s v="Media"/>
    <m/>
    <m/>
    <m/>
    <m/>
    <x v="14"/>
    <x v="3"/>
    <s v="Brazil"/>
    <x v="42"/>
    <n v="0"/>
  </r>
  <r>
    <s v="INCREMENTAL"/>
    <s v="Media"/>
    <m/>
    <m/>
    <m/>
    <m/>
    <x v="15"/>
    <x v="0"/>
    <s v="Brazil"/>
    <x v="42"/>
    <n v="17.162545904378501"/>
  </r>
  <r>
    <s v="INCREMENTAL"/>
    <s v="Media"/>
    <m/>
    <m/>
    <m/>
    <m/>
    <x v="15"/>
    <x v="1"/>
    <s v="Brazil"/>
    <x v="42"/>
    <n v="15.882282786400101"/>
  </r>
  <r>
    <s v="INCREMENTAL"/>
    <s v="Media"/>
    <m/>
    <m/>
    <m/>
    <m/>
    <x v="15"/>
    <x v="2"/>
    <s v="Brazil"/>
    <x v="42"/>
    <n v="10.834626016696401"/>
  </r>
  <r>
    <s v="INCREMENTAL"/>
    <s v="Media"/>
    <m/>
    <m/>
    <m/>
    <m/>
    <x v="15"/>
    <x v="3"/>
    <s v="Brazil"/>
    <x v="42"/>
    <n v="0"/>
  </r>
  <r>
    <s v="INCREMENTAL"/>
    <s v="Media"/>
    <m/>
    <m/>
    <m/>
    <m/>
    <x v="16"/>
    <x v="0"/>
    <s v="Brazil"/>
    <x v="42"/>
    <n v="0"/>
  </r>
  <r>
    <s v="INCREMENTAL"/>
    <s v="Media"/>
    <m/>
    <m/>
    <m/>
    <m/>
    <x v="16"/>
    <x v="1"/>
    <s v="Brazil"/>
    <x v="42"/>
    <n v="0"/>
  </r>
  <r>
    <s v="INCREMENTAL"/>
    <s v="Media"/>
    <m/>
    <m/>
    <m/>
    <m/>
    <x v="16"/>
    <x v="2"/>
    <s v="Brazil"/>
    <x v="42"/>
    <n v="0"/>
  </r>
  <r>
    <s v="INCREMENTAL"/>
    <s v="Media"/>
    <m/>
    <m/>
    <m/>
    <m/>
    <x v="16"/>
    <x v="3"/>
    <s v="Brazil"/>
    <x v="42"/>
    <n v="0"/>
  </r>
  <r>
    <s v="INCREMENTAL"/>
    <s v="Media"/>
    <m/>
    <m/>
    <m/>
    <m/>
    <x v="17"/>
    <x v="0"/>
    <s v="Brazil"/>
    <x v="42"/>
    <n v="516.088135952426"/>
  </r>
  <r>
    <s v="INCREMENTAL"/>
    <s v="Media"/>
    <m/>
    <m/>
    <m/>
    <m/>
    <x v="17"/>
    <x v="1"/>
    <s v="Brazil"/>
    <x v="42"/>
    <n v="316.44484083166901"/>
  </r>
  <r>
    <s v="INCREMENTAL"/>
    <s v="Media"/>
    <m/>
    <m/>
    <m/>
    <m/>
    <x v="17"/>
    <x v="2"/>
    <s v="Brazil"/>
    <x v="42"/>
    <n v="317.60160811429898"/>
  </r>
  <r>
    <s v="INCREMENTAL"/>
    <s v="Media"/>
    <m/>
    <m/>
    <m/>
    <m/>
    <x v="17"/>
    <x v="3"/>
    <s v="Brazil"/>
    <x v="42"/>
    <n v="0"/>
  </r>
  <r>
    <s v="INCREMENTAL"/>
    <s v="Media"/>
    <m/>
    <m/>
    <m/>
    <m/>
    <x v="18"/>
    <x v="0"/>
    <s v="Brazil"/>
    <x v="42"/>
    <n v="0"/>
  </r>
  <r>
    <s v="INCREMENTAL"/>
    <s v="Media"/>
    <m/>
    <m/>
    <m/>
    <m/>
    <x v="18"/>
    <x v="1"/>
    <s v="Brazil"/>
    <x v="42"/>
    <n v="0"/>
  </r>
  <r>
    <s v="INCREMENTAL"/>
    <s v="Media"/>
    <m/>
    <m/>
    <m/>
    <m/>
    <x v="18"/>
    <x v="2"/>
    <s v="Brazil"/>
    <x v="42"/>
    <n v="0"/>
  </r>
  <r>
    <s v="INCREMENTAL"/>
    <s v="Media"/>
    <m/>
    <m/>
    <m/>
    <m/>
    <x v="18"/>
    <x v="3"/>
    <s v="Brazil"/>
    <x v="42"/>
    <n v="0"/>
  </r>
  <r>
    <s v="INCREMENTAL"/>
    <s v="Media"/>
    <m/>
    <m/>
    <m/>
    <m/>
    <x v="19"/>
    <x v="0"/>
    <s v="Brazil"/>
    <x v="42"/>
    <n v="74.151891174818601"/>
  </r>
  <r>
    <s v="INCREMENTAL"/>
    <s v="Media"/>
    <m/>
    <m/>
    <m/>
    <m/>
    <x v="19"/>
    <x v="1"/>
    <s v="Brazil"/>
    <x v="42"/>
    <n v="84.319888188691195"/>
  </r>
  <r>
    <s v="INCREMENTAL"/>
    <s v="Media"/>
    <m/>
    <m/>
    <m/>
    <m/>
    <x v="19"/>
    <x v="2"/>
    <s v="Brazil"/>
    <x v="42"/>
    <n v="79.512180057567505"/>
  </r>
  <r>
    <s v="INCREMENTAL"/>
    <s v="Media"/>
    <m/>
    <m/>
    <m/>
    <m/>
    <x v="19"/>
    <x v="3"/>
    <s v="Brazil"/>
    <x v="42"/>
    <n v="0"/>
  </r>
  <r>
    <s v="INCREMENTAL"/>
    <s v="Media"/>
    <m/>
    <m/>
    <m/>
    <m/>
    <x v="20"/>
    <x v="0"/>
    <s v="Brazil"/>
    <x v="42"/>
    <n v="0"/>
  </r>
  <r>
    <s v="INCREMENTAL"/>
    <s v="Media"/>
    <m/>
    <m/>
    <m/>
    <m/>
    <x v="20"/>
    <x v="1"/>
    <s v="Brazil"/>
    <x v="42"/>
    <n v="0"/>
  </r>
  <r>
    <s v="INCREMENTAL"/>
    <s v="Media"/>
    <m/>
    <m/>
    <m/>
    <m/>
    <x v="20"/>
    <x v="2"/>
    <s v="Brazil"/>
    <x v="42"/>
    <n v="0"/>
  </r>
  <r>
    <s v="INCREMENTAL"/>
    <s v="Media"/>
    <m/>
    <m/>
    <m/>
    <m/>
    <x v="20"/>
    <x v="3"/>
    <s v="Brazil"/>
    <x v="42"/>
    <n v="0"/>
  </r>
  <r>
    <s v="INCREMENTAL"/>
    <s v="Media"/>
    <m/>
    <m/>
    <m/>
    <m/>
    <x v="21"/>
    <x v="0"/>
    <s v="Brazil"/>
    <x v="42"/>
    <n v="187.86671075589399"/>
  </r>
  <r>
    <s v="INCREMENTAL"/>
    <s v="Media"/>
    <m/>
    <m/>
    <m/>
    <m/>
    <x v="21"/>
    <x v="1"/>
    <s v="Brazil"/>
    <x v="42"/>
    <n v="183.48084244798599"/>
  </r>
  <r>
    <s v="INCREMENTAL"/>
    <s v="Media"/>
    <m/>
    <m/>
    <m/>
    <m/>
    <x v="21"/>
    <x v="2"/>
    <s v="Brazil"/>
    <x v="42"/>
    <n v="174.05209057417201"/>
  </r>
  <r>
    <s v="INCREMENTAL"/>
    <s v="Media"/>
    <m/>
    <m/>
    <m/>
    <m/>
    <x v="21"/>
    <x v="3"/>
    <s v="Brazil"/>
    <x v="42"/>
    <n v="0"/>
  </r>
  <r>
    <s v="INCREMENTAL"/>
    <s v="Media"/>
    <m/>
    <m/>
    <m/>
    <m/>
    <x v="22"/>
    <x v="0"/>
    <s v="Brazil"/>
    <x v="42"/>
    <n v="0"/>
  </r>
  <r>
    <s v="INCREMENTAL"/>
    <s v="Media"/>
    <m/>
    <m/>
    <m/>
    <m/>
    <x v="22"/>
    <x v="1"/>
    <s v="Brazil"/>
    <x v="42"/>
    <n v="0"/>
  </r>
  <r>
    <s v="INCREMENTAL"/>
    <s v="Media"/>
    <m/>
    <m/>
    <m/>
    <m/>
    <x v="22"/>
    <x v="2"/>
    <s v="Brazil"/>
    <x v="42"/>
    <n v="0"/>
  </r>
  <r>
    <s v="INCREMENTAL"/>
    <s v="Media"/>
    <m/>
    <m/>
    <m/>
    <m/>
    <x v="22"/>
    <x v="3"/>
    <s v="Brazil"/>
    <x v="42"/>
    <n v="0"/>
  </r>
  <r>
    <s v="INCREMENTAL"/>
    <s v="Media"/>
    <m/>
    <m/>
    <m/>
    <m/>
    <x v="23"/>
    <x v="0"/>
    <s v="Brazil"/>
    <x v="42"/>
    <n v="0"/>
  </r>
  <r>
    <s v="INCREMENTAL"/>
    <s v="Media"/>
    <m/>
    <m/>
    <m/>
    <m/>
    <x v="23"/>
    <x v="1"/>
    <s v="Brazil"/>
    <x v="42"/>
    <n v="0"/>
  </r>
  <r>
    <s v="INCREMENTAL"/>
    <s v="Media"/>
    <m/>
    <m/>
    <m/>
    <m/>
    <x v="23"/>
    <x v="2"/>
    <s v="Brazil"/>
    <x v="42"/>
    <n v="0"/>
  </r>
  <r>
    <s v="INCREMENTAL"/>
    <s v="Media"/>
    <m/>
    <m/>
    <m/>
    <m/>
    <x v="23"/>
    <x v="3"/>
    <s v="Brazil"/>
    <x v="42"/>
    <n v="0"/>
  </r>
  <r>
    <s v="INCREMENTAL"/>
    <s v="Media"/>
    <m/>
    <m/>
    <m/>
    <m/>
    <x v="24"/>
    <x v="0"/>
    <s v="Brazil"/>
    <x v="42"/>
    <n v="0"/>
  </r>
  <r>
    <s v="INCREMENTAL"/>
    <s v="Media"/>
    <m/>
    <m/>
    <m/>
    <m/>
    <x v="24"/>
    <x v="1"/>
    <s v="Brazil"/>
    <x v="42"/>
    <n v="0"/>
  </r>
  <r>
    <s v="INCREMENTAL"/>
    <s v="Media"/>
    <m/>
    <m/>
    <m/>
    <m/>
    <x v="24"/>
    <x v="2"/>
    <s v="Brazil"/>
    <x v="42"/>
    <n v="0"/>
  </r>
  <r>
    <s v="INCREMENTAL"/>
    <s v="Media"/>
    <m/>
    <m/>
    <m/>
    <m/>
    <x v="24"/>
    <x v="3"/>
    <s v="Brazil"/>
    <x v="42"/>
    <n v="0"/>
  </r>
  <r>
    <s v="BASE"/>
    <s v="BaseLine"/>
    <m/>
    <m/>
    <m/>
    <m/>
    <x v="25"/>
    <x v="0"/>
    <s v="Brazil"/>
    <x v="42"/>
    <n v="0"/>
  </r>
  <r>
    <s v="BASE"/>
    <s v="BaseLine"/>
    <m/>
    <m/>
    <m/>
    <m/>
    <x v="25"/>
    <x v="1"/>
    <s v="Brazil"/>
    <x v="42"/>
    <n v="410.697657714917"/>
  </r>
  <r>
    <s v="BASE"/>
    <s v="BaseLine"/>
    <m/>
    <m/>
    <m/>
    <m/>
    <x v="25"/>
    <x v="2"/>
    <s v="Brazil"/>
    <x v="42"/>
    <n v="0"/>
  </r>
  <r>
    <s v="BASE"/>
    <s v="BaseLine"/>
    <m/>
    <m/>
    <m/>
    <m/>
    <x v="25"/>
    <x v="3"/>
    <s v="Brazil"/>
    <x v="42"/>
    <n v="0"/>
  </r>
  <r>
    <s v="BASE"/>
    <s v="BaseLine"/>
    <m/>
    <m/>
    <m/>
    <m/>
    <x v="26"/>
    <x v="0"/>
    <s v="Brazil"/>
    <x v="42"/>
    <n v="0"/>
  </r>
  <r>
    <s v="BASE"/>
    <s v="BaseLine"/>
    <m/>
    <m/>
    <m/>
    <m/>
    <x v="26"/>
    <x v="1"/>
    <s v="Brazil"/>
    <x v="42"/>
    <n v="0"/>
  </r>
  <r>
    <s v="BASE"/>
    <s v="BaseLine"/>
    <m/>
    <m/>
    <m/>
    <m/>
    <x v="26"/>
    <x v="2"/>
    <s v="Brazil"/>
    <x v="42"/>
    <n v="0"/>
  </r>
  <r>
    <s v="BASE"/>
    <s v="BaseLine"/>
    <m/>
    <m/>
    <m/>
    <m/>
    <x v="26"/>
    <x v="3"/>
    <s v="Brazil"/>
    <x v="42"/>
    <n v="0"/>
  </r>
  <r>
    <s v="INCREMENTAL"/>
    <s v="Media"/>
    <m/>
    <m/>
    <m/>
    <m/>
    <x v="27"/>
    <x v="0"/>
    <s v="Brazil"/>
    <x v="42"/>
    <n v="0"/>
  </r>
  <r>
    <s v="INCREMENTAL"/>
    <s v="Media"/>
    <m/>
    <m/>
    <m/>
    <m/>
    <x v="27"/>
    <x v="1"/>
    <s v="Brazil"/>
    <x v="42"/>
    <n v="0"/>
  </r>
  <r>
    <s v="INCREMENTAL"/>
    <s v="Media"/>
    <m/>
    <m/>
    <m/>
    <m/>
    <x v="27"/>
    <x v="2"/>
    <s v="Brazil"/>
    <x v="42"/>
    <n v="0"/>
  </r>
  <r>
    <s v="INCREMENTAL"/>
    <s v="Media"/>
    <m/>
    <m/>
    <m/>
    <m/>
    <x v="27"/>
    <x v="3"/>
    <s v="Brazil"/>
    <x v="42"/>
    <n v="0"/>
  </r>
  <r>
    <s v="INCREMENTAL"/>
    <s v="Media"/>
    <m/>
    <m/>
    <m/>
    <m/>
    <x v="28"/>
    <x v="0"/>
    <s v="Brazil"/>
    <x v="42"/>
    <n v="0"/>
  </r>
  <r>
    <s v="INCREMENTAL"/>
    <s v="Media"/>
    <m/>
    <m/>
    <m/>
    <m/>
    <x v="28"/>
    <x v="1"/>
    <s v="Brazil"/>
    <x v="42"/>
    <n v="0"/>
  </r>
  <r>
    <s v="INCREMENTAL"/>
    <s v="Media"/>
    <m/>
    <m/>
    <m/>
    <m/>
    <x v="28"/>
    <x v="2"/>
    <s v="Brazil"/>
    <x v="42"/>
    <n v="0"/>
  </r>
  <r>
    <s v="INCREMENTAL"/>
    <s v="Media"/>
    <m/>
    <m/>
    <m/>
    <m/>
    <x v="28"/>
    <x v="3"/>
    <s v="Brazil"/>
    <x v="42"/>
    <n v="0"/>
  </r>
  <r>
    <s v="BASE"/>
    <s v="BaseLine"/>
    <m/>
    <m/>
    <m/>
    <m/>
    <x v="29"/>
    <x v="0"/>
    <s v="Brazil"/>
    <x v="42"/>
    <n v="0"/>
  </r>
  <r>
    <s v="BASE"/>
    <s v="BaseLine"/>
    <m/>
    <m/>
    <m/>
    <m/>
    <x v="29"/>
    <x v="1"/>
    <s v="Brazil"/>
    <x v="42"/>
    <n v="496.86621077365402"/>
  </r>
  <r>
    <s v="BASE"/>
    <s v="BaseLine"/>
    <m/>
    <m/>
    <m/>
    <m/>
    <x v="29"/>
    <x v="2"/>
    <s v="Brazil"/>
    <x v="42"/>
    <n v="0"/>
  </r>
  <r>
    <s v="BASE"/>
    <s v="BaseLine"/>
    <m/>
    <m/>
    <m/>
    <m/>
    <x v="29"/>
    <x v="3"/>
    <s v="Brazil"/>
    <x v="42"/>
    <n v="0"/>
  </r>
  <r>
    <s v="BASE"/>
    <s v="BaseLine"/>
    <m/>
    <m/>
    <m/>
    <m/>
    <x v="30"/>
    <x v="0"/>
    <s v="Brazil"/>
    <x v="42"/>
    <n v="0"/>
  </r>
  <r>
    <s v="BASE"/>
    <s v="BaseLine"/>
    <m/>
    <m/>
    <m/>
    <m/>
    <x v="30"/>
    <x v="1"/>
    <s v="Brazil"/>
    <x v="42"/>
    <n v="1065.9756166066099"/>
  </r>
  <r>
    <s v="BASE"/>
    <s v="BaseLine"/>
    <m/>
    <m/>
    <m/>
    <m/>
    <x v="30"/>
    <x v="2"/>
    <s v="Brazil"/>
    <x v="42"/>
    <n v="0"/>
  </r>
  <r>
    <s v="BASE"/>
    <s v="BaseLine"/>
    <m/>
    <m/>
    <m/>
    <m/>
    <x v="30"/>
    <x v="3"/>
    <s v="Brazil"/>
    <x v="42"/>
    <n v="0"/>
  </r>
  <r>
    <s v="INCREMENTAL"/>
    <s v="Media"/>
    <m/>
    <m/>
    <m/>
    <m/>
    <x v="31"/>
    <x v="0"/>
    <s v="Brazil"/>
    <x v="42"/>
    <n v="0"/>
  </r>
  <r>
    <s v="INCREMENTAL"/>
    <s v="Media"/>
    <m/>
    <m/>
    <m/>
    <m/>
    <x v="31"/>
    <x v="1"/>
    <s v="Brazil"/>
    <x v="42"/>
    <n v="0"/>
  </r>
  <r>
    <s v="INCREMENTAL"/>
    <s v="Media"/>
    <m/>
    <m/>
    <m/>
    <m/>
    <x v="31"/>
    <x v="2"/>
    <s v="Brazil"/>
    <x v="42"/>
    <n v="0"/>
  </r>
  <r>
    <s v="INCREMENTAL"/>
    <s v="Media"/>
    <m/>
    <m/>
    <m/>
    <m/>
    <x v="31"/>
    <x v="3"/>
    <s v="Brazil"/>
    <x v="42"/>
    <n v="0"/>
  </r>
  <r>
    <m/>
    <m/>
    <m/>
    <m/>
    <m/>
    <m/>
    <x v="32"/>
    <x v="0"/>
    <s v="Brazil"/>
    <x v="42"/>
    <n v="1288.8368238743701"/>
  </r>
  <r>
    <m/>
    <m/>
    <m/>
    <m/>
    <m/>
    <m/>
    <x v="32"/>
    <x v="1"/>
    <s v="Brazil"/>
    <x v="42"/>
    <n v="943.82215052234096"/>
  </r>
  <r>
    <m/>
    <m/>
    <m/>
    <m/>
    <m/>
    <m/>
    <x v="32"/>
    <x v="2"/>
    <s v="Brazil"/>
    <x v="42"/>
    <n v="1761.1350863528301"/>
  </r>
  <r>
    <m/>
    <m/>
    <m/>
    <m/>
    <m/>
    <m/>
    <x v="32"/>
    <x v="3"/>
    <s v="Brazil"/>
    <x v="42"/>
    <n v="932.29799996955103"/>
  </r>
  <r>
    <s v="BASE"/>
    <s v="BaseLine"/>
    <m/>
    <m/>
    <m/>
    <m/>
    <x v="33"/>
    <x v="0"/>
    <s v="Brazil"/>
    <x v="42"/>
    <n v="-151.432447300017"/>
  </r>
  <r>
    <s v="BASE"/>
    <s v="BaseLine"/>
    <m/>
    <m/>
    <m/>
    <m/>
    <x v="33"/>
    <x v="1"/>
    <s v="Brazil"/>
    <x v="42"/>
    <n v="-412.21855425721498"/>
  </r>
  <r>
    <s v="BASE"/>
    <s v="BaseLine"/>
    <m/>
    <m/>
    <m/>
    <m/>
    <x v="33"/>
    <x v="2"/>
    <s v="Brazil"/>
    <x v="42"/>
    <n v="-205.796700776265"/>
  </r>
  <r>
    <s v="BASE"/>
    <s v="BaseLine"/>
    <m/>
    <m/>
    <m/>
    <m/>
    <x v="33"/>
    <x v="3"/>
    <s v="Brazil"/>
    <x v="42"/>
    <n v="-128.53815111161799"/>
  </r>
  <r>
    <s v="BASE"/>
    <s v="BaseLine"/>
    <m/>
    <m/>
    <m/>
    <m/>
    <x v="34"/>
    <x v="0"/>
    <s v="Brazil"/>
    <x v="42"/>
    <n v="0"/>
  </r>
  <r>
    <s v="BASE"/>
    <s v="BaseLine"/>
    <m/>
    <m/>
    <m/>
    <m/>
    <x v="34"/>
    <x v="1"/>
    <s v="Brazil"/>
    <x v="42"/>
    <n v="0"/>
  </r>
  <r>
    <s v="BASE"/>
    <s v="BaseLine"/>
    <m/>
    <m/>
    <m/>
    <m/>
    <x v="34"/>
    <x v="2"/>
    <s v="Brazil"/>
    <x v="42"/>
    <n v="0"/>
  </r>
  <r>
    <s v="BASE"/>
    <s v="BaseLine"/>
    <m/>
    <m/>
    <m/>
    <m/>
    <x v="34"/>
    <x v="3"/>
    <s v="Brazil"/>
    <x v="42"/>
    <n v="0"/>
  </r>
  <r>
    <s v="BASE"/>
    <s v="BaseLine"/>
    <s v="NY"/>
    <m/>
    <m/>
    <m/>
    <x v="35"/>
    <x v="0"/>
    <s v="Brazil"/>
    <x v="42"/>
    <n v="0"/>
  </r>
  <r>
    <s v="BASE"/>
    <s v="BaseLine"/>
    <s v="NY"/>
    <m/>
    <m/>
    <m/>
    <x v="35"/>
    <x v="1"/>
    <s v="Brazil"/>
    <x v="42"/>
    <n v="0"/>
  </r>
  <r>
    <s v="BASE"/>
    <s v="BaseLine"/>
    <s v="NY"/>
    <m/>
    <m/>
    <m/>
    <x v="35"/>
    <x v="2"/>
    <s v="Brazil"/>
    <x v="42"/>
    <n v="0"/>
  </r>
  <r>
    <s v="BASE"/>
    <s v="BaseLine"/>
    <s v="NY"/>
    <m/>
    <m/>
    <m/>
    <x v="35"/>
    <x v="3"/>
    <s v="Brazil"/>
    <x v="42"/>
    <n v="0"/>
  </r>
  <r>
    <s v="BASE"/>
    <s v="BaseLine"/>
    <s v="PL_Dummy"/>
    <m/>
    <m/>
    <m/>
    <x v="36"/>
    <x v="0"/>
    <s v="Brazil"/>
    <x v="42"/>
    <n v="0"/>
  </r>
  <r>
    <s v="BASE"/>
    <s v="BaseLine"/>
    <s v="PL_Dummy"/>
    <m/>
    <m/>
    <m/>
    <x v="36"/>
    <x v="1"/>
    <s v="Brazil"/>
    <x v="42"/>
    <n v="0"/>
  </r>
  <r>
    <s v="BASE"/>
    <s v="BaseLine"/>
    <s v="PL_Dummy"/>
    <m/>
    <m/>
    <m/>
    <x v="36"/>
    <x v="2"/>
    <s v="Brazil"/>
    <x v="42"/>
    <n v="0"/>
  </r>
  <r>
    <s v="BASE"/>
    <s v="BaseLine"/>
    <s v="PL_Dummy"/>
    <m/>
    <m/>
    <m/>
    <x v="36"/>
    <x v="3"/>
    <s v="Brazil"/>
    <x v="42"/>
    <n v="0"/>
  </r>
  <r>
    <s v="BASE"/>
    <s v="BaseLine"/>
    <s v="PL_Dummy"/>
    <m/>
    <m/>
    <m/>
    <x v="37"/>
    <x v="0"/>
    <s v="Brazil"/>
    <x v="42"/>
    <n v="0"/>
  </r>
  <r>
    <s v="BASE"/>
    <s v="BaseLine"/>
    <s v="PL_Dummy"/>
    <m/>
    <m/>
    <m/>
    <x v="37"/>
    <x v="1"/>
    <s v="Brazil"/>
    <x v="42"/>
    <n v="0"/>
  </r>
  <r>
    <s v="BASE"/>
    <s v="BaseLine"/>
    <s v="PL_Dummy"/>
    <m/>
    <m/>
    <m/>
    <x v="37"/>
    <x v="2"/>
    <s v="Brazil"/>
    <x v="42"/>
    <n v="0"/>
  </r>
  <r>
    <s v="BASE"/>
    <s v="BaseLine"/>
    <s v="PL_Dummy"/>
    <m/>
    <m/>
    <m/>
    <x v="37"/>
    <x v="3"/>
    <s v="Brazil"/>
    <x v="42"/>
    <n v="0"/>
  </r>
  <r>
    <s v="BASE"/>
    <s v="BaseLine"/>
    <m/>
    <m/>
    <m/>
    <m/>
    <x v="38"/>
    <x v="0"/>
    <s v="Brazil"/>
    <x v="42"/>
    <n v="0"/>
  </r>
  <r>
    <s v="BASE"/>
    <s v="BaseLine"/>
    <m/>
    <m/>
    <m/>
    <m/>
    <x v="38"/>
    <x v="1"/>
    <s v="Brazil"/>
    <x v="42"/>
    <n v="0"/>
  </r>
  <r>
    <s v="BASE"/>
    <s v="BaseLine"/>
    <m/>
    <m/>
    <m/>
    <m/>
    <x v="38"/>
    <x v="2"/>
    <s v="Brazil"/>
    <x v="42"/>
    <n v="0"/>
  </r>
  <r>
    <s v="BASE"/>
    <s v="BaseLine"/>
    <m/>
    <m/>
    <m/>
    <m/>
    <x v="38"/>
    <x v="3"/>
    <s v="Brazil"/>
    <x v="42"/>
    <n v="0"/>
  </r>
  <r>
    <s v="BASE"/>
    <s v="BaseLine"/>
    <m/>
    <m/>
    <m/>
    <m/>
    <x v="39"/>
    <x v="0"/>
    <s v="Brazil"/>
    <x v="42"/>
    <n v="0"/>
  </r>
  <r>
    <s v="BASE"/>
    <s v="BaseLine"/>
    <m/>
    <m/>
    <m/>
    <m/>
    <x v="39"/>
    <x v="1"/>
    <s v="Brazil"/>
    <x v="42"/>
    <n v="0"/>
  </r>
  <r>
    <s v="BASE"/>
    <s v="BaseLine"/>
    <m/>
    <m/>
    <m/>
    <m/>
    <x v="39"/>
    <x v="2"/>
    <s v="Brazil"/>
    <x v="42"/>
    <n v="0"/>
  </r>
  <r>
    <s v="BASE"/>
    <s v="BaseLine"/>
    <m/>
    <m/>
    <m/>
    <m/>
    <x v="39"/>
    <x v="3"/>
    <s v="Brazil"/>
    <x v="42"/>
    <n v="0"/>
  </r>
  <r>
    <s v="BASE"/>
    <s v="BaseLine"/>
    <s v="PL_Dummy"/>
    <m/>
    <m/>
    <m/>
    <x v="40"/>
    <x v="0"/>
    <s v="Brazil"/>
    <x v="42"/>
    <n v="0"/>
  </r>
  <r>
    <s v="BASE"/>
    <s v="BaseLine"/>
    <s v="PL_Dummy"/>
    <m/>
    <m/>
    <m/>
    <x v="40"/>
    <x v="1"/>
    <s v="Brazil"/>
    <x v="42"/>
    <n v="0"/>
  </r>
  <r>
    <s v="BASE"/>
    <s v="BaseLine"/>
    <s v="PL_Dummy"/>
    <m/>
    <m/>
    <m/>
    <x v="40"/>
    <x v="2"/>
    <s v="Brazil"/>
    <x v="42"/>
    <n v="0"/>
  </r>
  <r>
    <s v="BASE"/>
    <s v="BaseLine"/>
    <s v="PL_Dummy"/>
    <m/>
    <m/>
    <m/>
    <x v="40"/>
    <x v="3"/>
    <s v="Brazil"/>
    <x v="42"/>
    <n v="0"/>
  </r>
  <r>
    <s v="BASE"/>
    <s v="BaseLine"/>
    <m/>
    <m/>
    <m/>
    <m/>
    <x v="41"/>
    <x v="0"/>
    <s v="Brazil"/>
    <x v="42"/>
    <n v="0"/>
  </r>
  <r>
    <s v="BASE"/>
    <s v="BaseLine"/>
    <m/>
    <m/>
    <m/>
    <m/>
    <x v="41"/>
    <x v="1"/>
    <s v="Brazil"/>
    <x v="42"/>
    <n v="0"/>
  </r>
  <r>
    <s v="BASE"/>
    <s v="BaseLine"/>
    <m/>
    <m/>
    <m/>
    <m/>
    <x v="41"/>
    <x v="2"/>
    <s v="Brazil"/>
    <x v="42"/>
    <n v="4346.9726439687402"/>
  </r>
  <r>
    <s v="BASE"/>
    <s v="BaseLine"/>
    <m/>
    <m/>
    <m/>
    <m/>
    <x v="41"/>
    <x v="3"/>
    <s v="Brazil"/>
    <x v="42"/>
    <n v="0"/>
  </r>
  <r>
    <s v="BASE"/>
    <s v="BaseLine"/>
    <m/>
    <m/>
    <m/>
    <m/>
    <x v="42"/>
    <x v="0"/>
    <s v="Brazil"/>
    <x v="42"/>
    <n v="0"/>
  </r>
  <r>
    <s v="BASE"/>
    <s v="BaseLine"/>
    <m/>
    <m/>
    <m/>
    <m/>
    <x v="42"/>
    <x v="1"/>
    <s v="Brazil"/>
    <x v="42"/>
    <n v="0"/>
  </r>
  <r>
    <s v="BASE"/>
    <s v="BaseLine"/>
    <m/>
    <m/>
    <m/>
    <m/>
    <x v="42"/>
    <x v="2"/>
    <s v="Brazil"/>
    <x v="42"/>
    <n v="2547.0585286911701"/>
  </r>
  <r>
    <s v="BASE"/>
    <s v="BaseLine"/>
    <m/>
    <m/>
    <m/>
    <m/>
    <x v="42"/>
    <x v="3"/>
    <s v="Brazil"/>
    <x v="42"/>
    <n v="0"/>
  </r>
  <r>
    <s v="BASE"/>
    <s v="BaseLine"/>
    <m/>
    <m/>
    <m/>
    <m/>
    <x v="43"/>
    <x v="0"/>
    <s v="Brazil"/>
    <x v="42"/>
    <n v="0"/>
  </r>
  <r>
    <s v="BASE"/>
    <s v="BaseLine"/>
    <m/>
    <m/>
    <m/>
    <m/>
    <x v="43"/>
    <x v="1"/>
    <s v="Brazil"/>
    <x v="42"/>
    <n v="0"/>
  </r>
  <r>
    <s v="BASE"/>
    <s v="BaseLine"/>
    <m/>
    <m/>
    <m/>
    <m/>
    <x v="43"/>
    <x v="2"/>
    <s v="Brazil"/>
    <x v="42"/>
    <n v="0"/>
  </r>
  <r>
    <s v="BASE"/>
    <s v="BaseLine"/>
    <m/>
    <m/>
    <m/>
    <m/>
    <x v="43"/>
    <x v="3"/>
    <s v="Brazil"/>
    <x v="42"/>
    <n v="0"/>
  </r>
  <r>
    <s v="INCREMENTAL"/>
    <s v="Media"/>
    <m/>
    <m/>
    <m/>
    <m/>
    <x v="44"/>
    <x v="0"/>
    <s v="Brazil"/>
    <x v="42"/>
    <n v="0"/>
  </r>
  <r>
    <s v="INCREMENTAL"/>
    <s v="Media"/>
    <m/>
    <m/>
    <m/>
    <m/>
    <x v="44"/>
    <x v="1"/>
    <s v="Brazil"/>
    <x v="42"/>
    <n v="0"/>
  </r>
  <r>
    <s v="INCREMENTAL"/>
    <s v="Media"/>
    <m/>
    <m/>
    <m/>
    <m/>
    <x v="44"/>
    <x v="2"/>
    <s v="Brazil"/>
    <x v="42"/>
    <n v="0"/>
  </r>
  <r>
    <s v="INCREMENTAL"/>
    <s v="Media"/>
    <m/>
    <m/>
    <m/>
    <m/>
    <x v="44"/>
    <x v="3"/>
    <s v="Brazil"/>
    <x v="42"/>
    <n v="0"/>
  </r>
  <r>
    <s v="INCREMENTAL"/>
    <s v="Media"/>
    <m/>
    <m/>
    <m/>
    <m/>
    <x v="45"/>
    <x v="0"/>
    <s v="Brazil"/>
    <x v="42"/>
    <n v="0"/>
  </r>
  <r>
    <s v="INCREMENTAL"/>
    <s v="Media"/>
    <m/>
    <m/>
    <m/>
    <m/>
    <x v="45"/>
    <x v="1"/>
    <s v="Brazil"/>
    <x v="42"/>
    <n v="0"/>
  </r>
  <r>
    <s v="INCREMENTAL"/>
    <s v="Media"/>
    <m/>
    <m/>
    <m/>
    <m/>
    <x v="45"/>
    <x v="2"/>
    <s v="Brazil"/>
    <x v="42"/>
    <n v="0"/>
  </r>
  <r>
    <s v="INCREMENTAL"/>
    <s v="Media"/>
    <m/>
    <m/>
    <m/>
    <m/>
    <x v="45"/>
    <x v="3"/>
    <s v="Brazil"/>
    <x v="42"/>
    <n v="0"/>
  </r>
  <r>
    <s v="BASE"/>
    <s v="BaseLine"/>
    <m/>
    <m/>
    <m/>
    <m/>
    <x v="46"/>
    <x v="0"/>
    <s v="Brazil"/>
    <x v="42"/>
    <n v="0"/>
  </r>
  <r>
    <s v="BASE"/>
    <s v="BaseLine"/>
    <m/>
    <m/>
    <m/>
    <m/>
    <x v="46"/>
    <x v="1"/>
    <s v="Brazil"/>
    <x v="42"/>
    <n v="0"/>
  </r>
  <r>
    <s v="BASE"/>
    <s v="BaseLine"/>
    <m/>
    <m/>
    <m/>
    <m/>
    <x v="46"/>
    <x v="2"/>
    <s v="Brazil"/>
    <x v="42"/>
    <n v="0"/>
  </r>
  <r>
    <s v="BASE"/>
    <s v="BaseLine"/>
    <m/>
    <m/>
    <m/>
    <m/>
    <x v="46"/>
    <x v="3"/>
    <s v="Brazil"/>
    <x v="42"/>
    <n v="0"/>
  </r>
  <r>
    <s v="INCREMENTAL"/>
    <s v="Media"/>
    <m/>
    <m/>
    <m/>
    <m/>
    <x v="47"/>
    <x v="0"/>
    <s v="Brazil"/>
    <x v="42"/>
    <n v="0"/>
  </r>
  <r>
    <s v="INCREMENTAL"/>
    <s v="Media"/>
    <m/>
    <m/>
    <m/>
    <m/>
    <x v="47"/>
    <x v="1"/>
    <s v="Brazil"/>
    <x v="42"/>
    <n v="0"/>
  </r>
  <r>
    <s v="INCREMENTAL"/>
    <s v="Media"/>
    <m/>
    <m/>
    <m/>
    <m/>
    <x v="47"/>
    <x v="2"/>
    <s v="Brazil"/>
    <x v="42"/>
    <n v="0"/>
  </r>
  <r>
    <s v="INCREMENTAL"/>
    <s v="Media"/>
    <m/>
    <m/>
    <m/>
    <m/>
    <x v="47"/>
    <x v="3"/>
    <s v="Brazil"/>
    <x v="42"/>
    <n v="0"/>
  </r>
  <r>
    <s v="INCREMENTAL"/>
    <s v="Media"/>
    <m/>
    <m/>
    <m/>
    <m/>
    <x v="48"/>
    <x v="0"/>
    <s v="Brazil"/>
    <x v="42"/>
    <n v="0"/>
  </r>
  <r>
    <s v="INCREMENTAL"/>
    <s v="Media"/>
    <m/>
    <m/>
    <m/>
    <m/>
    <x v="48"/>
    <x v="1"/>
    <s v="Brazil"/>
    <x v="42"/>
    <n v="0"/>
  </r>
  <r>
    <s v="INCREMENTAL"/>
    <s v="Media"/>
    <m/>
    <m/>
    <m/>
    <m/>
    <x v="48"/>
    <x v="2"/>
    <s v="Brazil"/>
    <x v="42"/>
    <n v="0"/>
  </r>
  <r>
    <s v="INCREMENTAL"/>
    <s v="Media"/>
    <m/>
    <m/>
    <m/>
    <m/>
    <x v="48"/>
    <x v="3"/>
    <s v="Brazil"/>
    <x v="42"/>
    <n v="0"/>
  </r>
  <r>
    <s v="INCREMENTAL"/>
    <s v="Media"/>
    <m/>
    <m/>
    <m/>
    <m/>
    <x v="49"/>
    <x v="0"/>
    <s v="Brazil"/>
    <x v="42"/>
    <n v="0"/>
  </r>
  <r>
    <s v="INCREMENTAL"/>
    <s v="Media"/>
    <m/>
    <m/>
    <m/>
    <m/>
    <x v="49"/>
    <x v="1"/>
    <s v="Brazil"/>
    <x v="42"/>
    <n v="0"/>
  </r>
  <r>
    <s v="INCREMENTAL"/>
    <s v="Media"/>
    <m/>
    <m/>
    <m/>
    <m/>
    <x v="49"/>
    <x v="2"/>
    <s v="Brazil"/>
    <x v="42"/>
    <n v="0"/>
  </r>
  <r>
    <s v="INCREMENTAL"/>
    <s v="Media"/>
    <m/>
    <m/>
    <m/>
    <m/>
    <x v="49"/>
    <x v="3"/>
    <s v="Brazil"/>
    <x v="42"/>
    <n v="0"/>
  </r>
  <r>
    <s v="BASE"/>
    <s v="BaseLine"/>
    <m/>
    <m/>
    <m/>
    <m/>
    <x v="50"/>
    <x v="0"/>
    <s v="Brazil"/>
    <x v="42"/>
    <n v="0"/>
  </r>
  <r>
    <s v="BASE"/>
    <s v="BaseLine"/>
    <m/>
    <m/>
    <m/>
    <m/>
    <x v="50"/>
    <x v="1"/>
    <s v="Brazil"/>
    <x v="42"/>
    <n v="0"/>
  </r>
  <r>
    <s v="BASE"/>
    <s v="BaseLine"/>
    <m/>
    <m/>
    <m/>
    <m/>
    <x v="50"/>
    <x v="2"/>
    <s v="Brazil"/>
    <x v="42"/>
    <n v="0"/>
  </r>
  <r>
    <s v="BASE"/>
    <s v="BaseLine"/>
    <m/>
    <m/>
    <m/>
    <m/>
    <x v="50"/>
    <x v="3"/>
    <s v="Brazil"/>
    <x v="42"/>
    <n v="0"/>
  </r>
  <r>
    <s v="BASE"/>
    <s v="BaseLine"/>
    <m/>
    <m/>
    <m/>
    <m/>
    <x v="51"/>
    <x v="0"/>
    <s v="Brazil"/>
    <x v="42"/>
    <n v="0"/>
  </r>
  <r>
    <s v="BASE"/>
    <s v="BaseLine"/>
    <m/>
    <m/>
    <m/>
    <m/>
    <x v="51"/>
    <x v="1"/>
    <s v="Brazil"/>
    <x v="42"/>
    <n v="0"/>
  </r>
  <r>
    <s v="BASE"/>
    <s v="BaseLine"/>
    <m/>
    <m/>
    <m/>
    <m/>
    <x v="51"/>
    <x v="2"/>
    <s v="Brazil"/>
    <x v="42"/>
    <n v="0"/>
  </r>
  <r>
    <s v="BASE"/>
    <s v="BaseLine"/>
    <m/>
    <m/>
    <m/>
    <m/>
    <x v="51"/>
    <x v="3"/>
    <s v="Brazil"/>
    <x v="42"/>
    <n v="0"/>
  </r>
  <r>
    <s v="INCREMENTAL"/>
    <s v="Media"/>
    <m/>
    <m/>
    <m/>
    <m/>
    <x v="52"/>
    <x v="0"/>
    <s v="Brazil"/>
    <x v="42"/>
    <n v="0"/>
  </r>
  <r>
    <s v="INCREMENTAL"/>
    <s v="Media"/>
    <m/>
    <m/>
    <m/>
    <m/>
    <x v="52"/>
    <x v="1"/>
    <s v="Brazil"/>
    <x v="42"/>
    <n v="0"/>
  </r>
  <r>
    <s v="INCREMENTAL"/>
    <s v="Media"/>
    <m/>
    <m/>
    <m/>
    <m/>
    <x v="52"/>
    <x v="2"/>
    <s v="Brazil"/>
    <x v="42"/>
    <n v="0"/>
  </r>
  <r>
    <s v="INCREMENTAL"/>
    <s v="Media"/>
    <m/>
    <m/>
    <m/>
    <m/>
    <x v="52"/>
    <x v="3"/>
    <s v="Brazil"/>
    <x v="42"/>
    <n v="0"/>
  </r>
  <r>
    <s v="BASE"/>
    <s v="BaseLine"/>
    <m/>
    <m/>
    <m/>
    <m/>
    <x v="53"/>
    <x v="0"/>
    <s v="Brazil"/>
    <x v="42"/>
    <n v="-106.896217564167"/>
  </r>
  <r>
    <s v="BASE"/>
    <s v="BaseLine"/>
    <m/>
    <m/>
    <m/>
    <m/>
    <x v="53"/>
    <x v="1"/>
    <s v="Brazil"/>
    <x v="42"/>
    <n v="-78.280676091196398"/>
  </r>
  <r>
    <s v="BASE"/>
    <s v="BaseLine"/>
    <m/>
    <m/>
    <m/>
    <m/>
    <x v="53"/>
    <x v="2"/>
    <s v="Brazil"/>
    <x v="42"/>
    <n v="-146.06866894502201"/>
  </r>
  <r>
    <s v="BASE"/>
    <s v="BaseLine"/>
    <m/>
    <m/>
    <m/>
    <m/>
    <x v="53"/>
    <x v="3"/>
    <s v="Brazil"/>
    <x v="42"/>
    <n v="-77.324862227164999"/>
  </r>
  <r>
    <s v="BASE"/>
    <s v="BaseLine"/>
    <m/>
    <m/>
    <m/>
    <m/>
    <x v="54"/>
    <x v="0"/>
    <s v="Brazil"/>
    <x v="42"/>
    <n v="-515.88401038357904"/>
  </r>
  <r>
    <s v="BASE"/>
    <s v="BaseLine"/>
    <m/>
    <m/>
    <m/>
    <m/>
    <x v="54"/>
    <x v="1"/>
    <s v="Brazil"/>
    <x v="42"/>
    <n v="-2574.9801092766402"/>
  </r>
  <r>
    <s v="BASE"/>
    <s v="BaseLine"/>
    <m/>
    <m/>
    <m/>
    <m/>
    <x v="54"/>
    <x v="2"/>
    <s v="Brazil"/>
    <x v="42"/>
    <n v="-2794.7001801712099"/>
  </r>
  <r>
    <s v="BASE"/>
    <s v="BaseLine"/>
    <m/>
    <m/>
    <m/>
    <m/>
    <x v="54"/>
    <x v="3"/>
    <s v="Brazil"/>
    <x v="42"/>
    <n v="-498.18442926249298"/>
  </r>
  <r>
    <s v="INCREMENTAL"/>
    <s v="Media"/>
    <m/>
    <m/>
    <m/>
    <m/>
    <x v="0"/>
    <x v="0"/>
    <s v="Brazil"/>
    <x v="43"/>
    <n v="0"/>
  </r>
  <r>
    <s v="INCREMENTAL"/>
    <s v="Media"/>
    <m/>
    <m/>
    <m/>
    <m/>
    <x v="0"/>
    <x v="1"/>
    <s v="Brazil"/>
    <x v="43"/>
    <n v="0"/>
  </r>
  <r>
    <s v="INCREMENTAL"/>
    <s v="Media"/>
    <m/>
    <m/>
    <m/>
    <m/>
    <x v="0"/>
    <x v="2"/>
    <s v="Brazil"/>
    <x v="43"/>
    <n v="0"/>
  </r>
  <r>
    <s v="INCREMENTAL"/>
    <s v="Media"/>
    <m/>
    <m/>
    <m/>
    <m/>
    <x v="0"/>
    <x v="3"/>
    <s v="Brazil"/>
    <x v="43"/>
    <n v="0"/>
  </r>
  <r>
    <s v="INCREMENTAL"/>
    <s v="Media"/>
    <m/>
    <m/>
    <m/>
    <m/>
    <x v="1"/>
    <x v="0"/>
    <s v="Brazil"/>
    <x v="43"/>
    <n v="0"/>
  </r>
  <r>
    <s v="INCREMENTAL"/>
    <s v="Media"/>
    <m/>
    <m/>
    <m/>
    <m/>
    <x v="1"/>
    <x v="1"/>
    <s v="Brazil"/>
    <x v="43"/>
    <n v="0"/>
  </r>
  <r>
    <s v="INCREMENTAL"/>
    <s v="Media"/>
    <m/>
    <m/>
    <m/>
    <m/>
    <x v="1"/>
    <x v="2"/>
    <s v="Brazil"/>
    <x v="43"/>
    <n v="0"/>
  </r>
  <r>
    <s v="INCREMENTAL"/>
    <s v="Media"/>
    <m/>
    <m/>
    <m/>
    <m/>
    <x v="1"/>
    <x v="3"/>
    <s v="Brazil"/>
    <x v="43"/>
    <n v="0"/>
  </r>
  <r>
    <s v="INCREMENTAL"/>
    <s v="Media"/>
    <m/>
    <m/>
    <m/>
    <m/>
    <x v="2"/>
    <x v="0"/>
    <s v="Brazil"/>
    <x v="43"/>
    <n v="0"/>
  </r>
  <r>
    <s v="INCREMENTAL"/>
    <s v="Media"/>
    <m/>
    <m/>
    <m/>
    <m/>
    <x v="2"/>
    <x v="1"/>
    <s v="Brazil"/>
    <x v="43"/>
    <n v="0"/>
  </r>
  <r>
    <s v="INCREMENTAL"/>
    <s v="Media"/>
    <m/>
    <m/>
    <m/>
    <m/>
    <x v="2"/>
    <x v="2"/>
    <s v="Brazil"/>
    <x v="43"/>
    <n v="0"/>
  </r>
  <r>
    <s v="INCREMENTAL"/>
    <s v="Media"/>
    <m/>
    <m/>
    <m/>
    <m/>
    <x v="2"/>
    <x v="3"/>
    <s v="Brazil"/>
    <x v="43"/>
    <n v="0"/>
  </r>
  <r>
    <s v="BASE"/>
    <s v="BaseLine"/>
    <m/>
    <m/>
    <m/>
    <m/>
    <x v="3"/>
    <x v="0"/>
    <s v="Brazil"/>
    <x v="43"/>
    <n v="0"/>
  </r>
  <r>
    <s v="BASE"/>
    <s v="BaseLine"/>
    <m/>
    <m/>
    <m/>
    <m/>
    <x v="3"/>
    <x v="1"/>
    <s v="Brazil"/>
    <x v="43"/>
    <n v="0"/>
  </r>
  <r>
    <s v="BASE"/>
    <s v="BaseLine"/>
    <m/>
    <m/>
    <m/>
    <m/>
    <x v="3"/>
    <x v="2"/>
    <s v="Brazil"/>
    <x v="43"/>
    <n v="0"/>
  </r>
  <r>
    <s v="BASE"/>
    <s v="BaseLine"/>
    <m/>
    <m/>
    <m/>
    <m/>
    <x v="3"/>
    <x v="3"/>
    <s v="Brazil"/>
    <x v="43"/>
    <n v="0"/>
  </r>
  <r>
    <s v="BASE"/>
    <s v="BaseLine"/>
    <m/>
    <m/>
    <m/>
    <m/>
    <x v="4"/>
    <x v="0"/>
    <s v="Brazil"/>
    <x v="43"/>
    <n v="0"/>
  </r>
  <r>
    <s v="BASE"/>
    <s v="BaseLine"/>
    <m/>
    <m/>
    <m/>
    <m/>
    <x v="4"/>
    <x v="1"/>
    <s v="Brazil"/>
    <x v="43"/>
    <n v="0"/>
  </r>
  <r>
    <s v="BASE"/>
    <s v="BaseLine"/>
    <m/>
    <m/>
    <m/>
    <m/>
    <x v="4"/>
    <x v="2"/>
    <s v="Brazil"/>
    <x v="43"/>
    <n v="0"/>
  </r>
  <r>
    <s v="BASE"/>
    <s v="BaseLine"/>
    <m/>
    <m/>
    <m/>
    <m/>
    <x v="4"/>
    <x v="3"/>
    <s v="Brazil"/>
    <x v="43"/>
    <n v="0"/>
  </r>
  <r>
    <s v="BASE"/>
    <s v="BaseLine"/>
    <m/>
    <m/>
    <m/>
    <m/>
    <x v="5"/>
    <x v="0"/>
    <s v="Brazil"/>
    <x v="43"/>
    <n v="0"/>
  </r>
  <r>
    <s v="BASE"/>
    <s v="BaseLine"/>
    <m/>
    <m/>
    <m/>
    <m/>
    <x v="5"/>
    <x v="1"/>
    <s v="Brazil"/>
    <x v="43"/>
    <n v="0"/>
  </r>
  <r>
    <s v="BASE"/>
    <s v="BaseLine"/>
    <m/>
    <m/>
    <m/>
    <m/>
    <x v="5"/>
    <x v="2"/>
    <s v="Brazil"/>
    <x v="43"/>
    <n v="0"/>
  </r>
  <r>
    <s v="BASE"/>
    <s v="BaseLine"/>
    <m/>
    <m/>
    <m/>
    <m/>
    <x v="5"/>
    <x v="3"/>
    <s v="Brazil"/>
    <x v="43"/>
    <n v="0"/>
  </r>
  <r>
    <s v="BASE"/>
    <s v="BaseLine"/>
    <m/>
    <m/>
    <m/>
    <m/>
    <x v="6"/>
    <x v="0"/>
    <s v="Brazil"/>
    <x v="43"/>
    <n v="805.13752951807703"/>
  </r>
  <r>
    <s v="BASE"/>
    <s v="BaseLine"/>
    <m/>
    <m/>
    <m/>
    <m/>
    <x v="6"/>
    <x v="1"/>
    <s v="Brazil"/>
    <x v="43"/>
    <n v="0"/>
  </r>
  <r>
    <s v="BASE"/>
    <s v="BaseLine"/>
    <m/>
    <m/>
    <m/>
    <m/>
    <x v="6"/>
    <x v="2"/>
    <s v="Brazil"/>
    <x v="43"/>
    <n v="0"/>
  </r>
  <r>
    <s v="BASE"/>
    <s v="BaseLine"/>
    <m/>
    <m/>
    <m/>
    <m/>
    <x v="6"/>
    <x v="3"/>
    <s v="Brazil"/>
    <x v="43"/>
    <n v="0"/>
  </r>
  <r>
    <s v="BASE"/>
    <s v="BaseLine"/>
    <m/>
    <m/>
    <m/>
    <m/>
    <x v="7"/>
    <x v="0"/>
    <s v="Brazil"/>
    <x v="43"/>
    <n v="0"/>
  </r>
  <r>
    <s v="BASE"/>
    <s v="BaseLine"/>
    <m/>
    <m/>
    <m/>
    <m/>
    <x v="7"/>
    <x v="1"/>
    <s v="Brazil"/>
    <x v="43"/>
    <n v="0"/>
  </r>
  <r>
    <s v="BASE"/>
    <s v="BaseLine"/>
    <m/>
    <m/>
    <m/>
    <m/>
    <x v="7"/>
    <x v="2"/>
    <s v="Brazil"/>
    <x v="43"/>
    <n v="0"/>
  </r>
  <r>
    <s v="BASE"/>
    <s v="BaseLine"/>
    <m/>
    <m/>
    <m/>
    <m/>
    <x v="7"/>
    <x v="3"/>
    <s v="Brazil"/>
    <x v="43"/>
    <n v="0"/>
  </r>
  <r>
    <s v="BASE"/>
    <s v="BaseLine"/>
    <m/>
    <m/>
    <m/>
    <m/>
    <x v="8"/>
    <x v="0"/>
    <s v="Brazil"/>
    <x v="43"/>
    <n v="1041.2179743229799"/>
  </r>
  <r>
    <s v="BASE"/>
    <s v="BaseLine"/>
    <m/>
    <m/>
    <m/>
    <m/>
    <x v="8"/>
    <x v="1"/>
    <s v="Brazil"/>
    <x v="43"/>
    <n v="0"/>
  </r>
  <r>
    <s v="BASE"/>
    <s v="BaseLine"/>
    <m/>
    <m/>
    <m/>
    <m/>
    <x v="8"/>
    <x v="2"/>
    <s v="Brazil"/>
    <x v="43"/>
    <n v="0"/>
  </r>
  <r>
    <s v="BASE"/>
    <s v="BaseLine"/>
    <m/>
    <m/>
    <m/>
    <m/>
    <x v="8"/>
    <x v="3"/>
    <s v="Brazil"/>
    <x v="43"/>
    <n v="0"/>
  </r>
  <r>
    <s v="INCREMENTAL"/>
    <s v="Media"/>
    <m/>
    <m/>
    <m/>
    <m/>
    <x v="9"/>
    <x v="0"/>
    <s v="Brazil"/>
    <x v="43"/>
    <n v="0"/>
  </r>
  <r>
    <s v="INCREMENTAL"/>
    <s v="Media"/>
    <m/>
    <m/>
    <m/>
    <m/>
    <x v="9"/>
    <x v="1"/>
    <s v="Brazil"/>
    <x v="43"/>
    <n v="0"/>
  </r>
  <r>
    <s v="INCREMENTAL"/>
    <s v="Media"/>
    <m/>
    <m/>
    <m/>
    <m/>
    <x v="9"/>
    <x v="2"/>
    <s v="Brazil"/>
    <x v="43"/>
    <n v="0"/>
  </r>
  <r>
    <s v="INCREMENTAL"/>
    <s v="Media"/>
    <m/>
    <m/>
    <m/>
    <m/>
    <x v="9"/>
    <x v="3"/>
    <s v="Brazil"/>
    <x v="43"/>
    <n v="0"/>
  </r>
  <r>
    <s v="BASE"/>
    <s v="Price"/>
    <m/>
    <m/>
    <m/>
    <m/>
    <x v="10"/>
    <x v="0"/>
    <s v="Brazil"/>
    <x v="43"/>
    <n v="-1312.0200649115"/>
  </r>
  <r>
    <s v="BASE"/>
    <s v="Price"/>
    <m/>
    <m/>
    <m/>
    <m/>
    <x v="10"/>
    <x v="1"/>
    <s v="Brazil"/>
    <x v="43"/>
    <n v="0"/>
  </r>
  <r>
    <s v="BASE"/>
    <s v="Price"/>
    <m/>
    <m/>
    <m/>
    <m/>
    <x v="10"/>
    <x v="2"/>
    <s v="Brazil"/>
    <x v="43"/>
    <n v="0"/>
  </r>
  <r>
    <s v="BASE"/>
    <s v="Price"/>
    <m/>
    <m/>
    <m/>
    <m/>
    <x v="10"/>
    <x v="3"/>
    <s v="Brazil"/>
    <x v="43"/>
    <n v="0"/>
  </r>
  <r>
    <s v="BASE"/>
    <s v="Price"/>
    <m/>
    <m/>
    <m/>
    <m/>
    <x v="11"/>
    <x v="0"/>
    <s v="Brazil"/>
    <x v="43"/>
    <n v="0"/>
  </r>
  <r>
    <s v="BASE"/>
    <s v="Price"/>
    <m/>
    <m/>
    <m/>
    <m/>
    <x v="11"/>
    <x v="1"/>
    <s v="Brazil"/>
    <x v="43"/>
    <n v="0"/>
  </r>
  <r>
    <s v="BASE"/>
    <s v="Price"/>
    <m/>
    <m/>
    <m/>
    <m/>
    <x v="11"/>
    <x v="2"/>
    <s v="Brazil"/>
    <x v="43"/>
    <n v="0"/>
  </r>
  <r>
    <s v="BASE"/>
    <s v="Price"/>
    <m/>
    <m/>
    <m/>
    <m/>
    <x v="11"/>
    <x v="3"/>
    <s v="Brazil"/>
    <x v="43"/>
    <n v="0"/>
  </r>
  <r>
    <s v="BASE"/>
    <s v="BaseLine"/>
    <m/>
    <m/>
    <m/>
    <m/>
    <x v="12"/>
    <x v="0"/>
    <s v="Brazil"/>
    <x v="43"/>
    <n v="415.21402580137499"/>
  </r>
  <r>
    <s v="BASE"/>
    <s v="BaseLine"/>
    <m/>
    <m/>
    <m/>
    <m/>
    <x v="12"/>
    <x v="1"/>
    <s v="Brazil"/>
    <x v="43"/>
    <n v="748.53033406583597"/>
  </r>
  <r>
    <s v="BASE"/>
    <s v="BaseLine"/>
    <m/>
    <m/>
    <m/>
    <m/>
    <x v="12"/>
    <x v="2"/>
    <s v="Brazil"/>
    <x v="43"/>
    <n v="917.66010802955498"/>
  </r>
  <r>
    <s v="BASE"/>
    <s v="BaseLine"/>
    <m/>
    <m/>
    <m/>
    <m/>
    <x v="12"/>
    <x v="3"/>
    <s v="Brazil"/>
    <x v="43"/>
    <n v="24.3052310691968"/>
  </r>
  <r>
    <s v="INCREMENTAL"/>
    <s v="Media"/>
    <m/>
    <m/>
    <m/>
    <m/>
    <x v="13"/>
    <x v="0"/>
    <s v="Brazil"/>
    <x v="43"/>
    <n v="252.78438524987399"/>
  </r>
  <r>
    <s v="INCREMENTAL"/>
    <s v="Media"/>
    <m/>
    <m/>
    <m/>
    <m/>
    <x v="13"/>
    <x v="1"/>
    <s v="Brazil"/>
    <x v="43"/>
    <n v="313.14924750606701"/>
  </r>
  <r>
    <s v="INCREMENTAL"/>
    <s v="Media"/>
    <m/>
    <m/>
    <m/>
    <m/>
    <x v="13"/>
    <x v="2"/>
    <s v="Brazil"/>
    <x v="43"/>
    <n v="278.33871445488302"/>
  </r>
  <r>
    <s v="INCREMENTAL"/>
    <s v="Media"/>
    <m/>
    <m/>
    <m/>
    <m/>
    <x v="13"/>
    <x v="3"/>
    <s v="Brazil"/>
    <x v="43"/>
    <n v="0"/>
  </r>
  <r>
    <s v="INCREMENTAL"/>
    <s v="Media"/>
    <m/>
    <m/>
    <m/>
    <m/>
    <x v="14"/>
    <x v="0"/>
    <s v="Brazil"/>
    <x v="43"/>
    <n v="0"/>
  </r>
  <r>
    <s v="INCREMENTAL"/>
    <s v="Media"/>
    <m/>
    <m/>
    <m/>
    <m/>
    <x v="14"/>
    <x v="1"/>
    <s v="Brazil"/>
    <x v="43"/>
    <n v="0"/>
  </r>
  <r>
    <s v="INCREMENTAL"/>
    <s v="Media"/>
    <m/>
    <m/>
    <m/>
    <m/>
    <x v="14"/>
    <x v="2"/>
    <s v="Brazil"/>
    <x v="43"/>
    <n v="0"/>
  </r>
  <r>
    <s v="INCREMENTAL"/>
    <s v="Media"/>
    <m/>
    <m/>
    <m/>
    <m/>
    <x v="14"/>
    <x v="3"/>
    <s v="Brazil"/>
    <x v="43"/>
    <n v="0"/>
  </r>
  <r>
    <s v="INCREMENTAL"/>
    <s v="Media"/>
    <m/>
    <m/>
    <m/>
    <m/>
    <x v="15"/>
    <x v="0"/>
    <s v="Brazil"/>
    <x v="43"/>
    <n v="16.839178540315899"/>
  </r>
  <r>
    <s v="INCREMENTAL"/>
    <s v="Media"/>
    <m/>
    <m/>
    <m/>
    <m/>
    <x v="15"/>
    <x v="1"/>
    <s v="Brazil"/>
    <x v="43"/>
    <n v="15.583037444330801"/>
  </r>
  <r>
    <s v="INCREMENTAL"/>
    <s v="Media"/>
    <m/>
    <m/>
    <m/>
    <m/>
    <x v="15"/>
    <x v="2"/>
    <s v="Brazil"/>
    <x v="43"/>
    <n v="10.630485880661601"/>
  </r>
  <r>
    <s v="INCREMENTAL"/>
    <s v="Media"/>
    <m/>
    <m/>
    <m/>
    <m/>
    <x v="15"/>
    <x v="3"/>
    <s v="Brazil"/>
    <x v="43"/>
    <n v="0"/>
  </r>
  <r>
    <s v="INCREMENTAL"/>
    <s v="Media"/>
    <m/>
    <m/>
    <m/>
    <m/>
    <x v="16"/>
    <x v="0"/>
    <s v="Brazil"/>
    <x v="43"/>
    <n v="0"/>
  </r>
  <r>
    <s v="INCREMENTAL"/>
    <s v="Media"/>
    <m/>
    <m/>
    <m/>
    <m/>
    <x v="16"/>
    <x v="1"/>
    <s v="Brazil"/>
    <x v="43"/>
    <n v="0"/>
  </r>
  <r>
    <s v="INCREMENTAL"/>
    <s v="Media"/>
    <m/>
    <m/>
    <m/>
    <m/>
    <x v="16"/>
    <x v="2"/>
    <s v="Brazil"/>
    <x v="43"/>
    <n v="0"/>
  </r>
  <r>
    <s v="INCREMENTAL"/>
    <s v="Media"/>
    <m/>
    <m/>
    <m/>
    <m/>
    <x v="16"/>
    <x v="3"/>
    <s v="Brazil"/>
    <x v="43"/>
    <n v="0"/>
  </r>
  <r>
    <s v="INCREMENTAL"/>
    <s v="Media"/>
    <m/>
    <m/>
    <m/>
    <m/>
    <x v="17"/>
    <x v="0"/>
    <s v="Brazil"/>
    <x v="43"/>
    <n v="532.00988330586802"/>
  </r>
  <r>
    <s v="INCREMENTAL"/>
    <s v="Media"/>
    <m/>
    <m/>
    <m/>
    <m/>
    <x v="17"/>
    <x v="1"/>
    <s v="Brazil"/>
    <x v="43"/>
    <n v="326.20742682431899"/>
  </r>
  <r>
    <s v="INCREMENTAL"/>
    <s v="Media"/>
    <m/>
    <m/>
    <m/>
    <m/>
    <x v="17"/>
    <x v="2"/>
    <s v="Brazil"/>
    <x v="43"/>
    <n v="327.39988133774898"/>
  </r>
  <r>
    <s v="INCREMENTAL"/>
    <s v="Media"/>
    <m/>
    <m/>
    <m/>
    <m/>
    <x v="17"/>
    <x v="3"/>
    <s v="Brazil"/>
    <x v="43"/>
    <n v="0"/>
  </r>
  <r>
    <s v="INCREMENTAL"/>
    <s v="Media"/>
    <m/>
    <m/>
    <m/>
    <m/>
    <x v="18"/>
    <x v="0"/>
    <s v="Brazil"/>
    <x v="43"/>
    <n v="0"/>
  </r>
  <r>
    <s v="INCREMENTAL"/>
    <s v="Media"/>
    <m/>
    <m/>
    <m/>
    <m/>
    <x v="18"/>
    <x v="1"/>
    <s v="Brazil"/>
    <x v="43"/>
    <n v="0"/>
  </r>
  <r>
    <s v="INCREMENTAL"/>
    <s v="Media"/>
    <m/>
    <m/>
    <m/>
    <m/>
    <x v="18"/>
    <x v="2"/>
    <s v="Brazil"/>
    <x v="43"/>
    <n v="0"/>
  </r>
  <r>
    <s v="INCREMENTAL"/>
    <s v="Media"/>
    <m/>
    <m/>
    <m/>
    <m/>
    <x v="18"/>
    <x v="3"/>
    <s v="Brazil"/>
    <x v="43"/>
    <n v="0"/>
  </r>
  <r>
    <s v="INCREMENTAL"/>
    <s v="Media"/>
    <m/>
    <m/>
    <m/>
    <m/>
    <x v="19"/>
    <x v="0"/>
    <s v="Brazil"/>
    <x v="43"/>
    <n v="309.36310494993398"/>
  </r>
  <r>
    <s v="INCREMENTAL"/>
    <s v="Media"/>
    <m/>
    <m/>
    <m/>
    <m/>
    <x v="19"/>
    <x v="1"/>
    <s v="Brazil"/>
    <x v="43"/>
    <n v="351.78418251783199"/>
  </r>
  <r>
    <s v="INCREMENTAL"/>
    <s v="Media"/>
    <m/>
    <m/>
    <m/>
    <m/>
    <x v="19"/>
    <x v="2"/>
    <s v="Brazil"/>
    <x v="43"/>
    <n v="331.726332453954"/>
  </r>
  <r>
    <s v="INCREMENTAL"/>
    <s v="Media"/>
    <m/>
    <m/>
    <m/>
    <m/>
    <x v="19"/>
    <x v="3"/>
    <s v="Brazil"/>
    <x v="43"/>
    <n v="0"/>
  </r>
  <r>
    <s v="INCREMENTAL"/>
    <s v="Media"/>
    <m/>
    <m/>
    <m/>
    <m/>
    <x v="20"/>
    <x v="0"/>
    <s v="Brazil"/>
    <x v="43"/>
    <n v="0"/>
  </r>
  <r>
    <s v="INCREMENTAL"/>
    <s v="Media"/>
    <m/>
    <m/>
    <m/>
    <m/>
    <x v="20"/>
    <x v="1"/>
    <s v="Brazil"/>
    <x v="43"/>
    <n v="0"/>
  </r>
  <r>
    <s v="INCREMENTAL"/>
    <s v="Media"/>
    <m/>
    <m/>
    <m/>
    <m/>
    <x v="20"/>
    <x v="2"/>
    <s v="Brazil"/>
    <x v="43"/>
    <n v="0"/>
  </r>
  <r>
    <s v="INCREMENTAL"/>
    <s v="Media"/>
    <m/>
    <m/>
    <m/>
    <m/>
    <x v="20"/>
    <x v="3"/>
    <s v="Brazil"/>
    <x v="43"/>
    <n v="0"/>
  </r>
  <r>
    <s v="INCREMENTAL"/>
    <s v="Media"/>
    <m/>
    <m/>
    <m/>
    <m/>
    <x v="21"/>
    <x v="0"/>
    <s v="Brazil"/>
    <x v="43"/>
    <n v="178.43198789321801"/>
  </r>
  <r>
    <s v="INCREMENTAL"/>
    <s v="Media"/>
    <m/>
    <m/>
    <m/>
    <m/>
    <x v="21"/>
    <x v="1"/>
    <s v="Brazil"/>
    <x v="43"/>
    <n v="174.266379214229"/>
  </r>
  <r>
    <s v="INCREMENTAL"/>
    <s v="Media"/>
    <m/>
    <m/>
    <m/>
    <m/>
    <x v="21"/>
    <x v="2"/>
    <s v="Brazil"/>
    <x v="43"/>
    <n v="165.31114210262299"/>
  </r>
  <r>
    <s v="INCREMENTAL"/>
    <s v="Media"/>
    <m/>
    <m/>
    <m/>
    <m/>
    <x v="21"/>
    <x v="3"/>
    <s v="Brazil"/>
    <x v="43"/>
    <n v="0"/>
  </r>
  <r>
    <s v="INCREMENTAL"/>
    <s v="Media"/>
    <m/>
    <m/>
    <m/>
    <m/>
    <x v="22"/>
    <x v="0"/>
    <s v="Brazil"/>
    <x v="43"/>
    <n v="0"/>
  </r>
  <r>
    <s v="INCREMENTAL"/>
    <s v="Media"/>
    <m/>
    <m/>
    <m/>
    <m/>
    <x v="22"/>
    <x v="1"/>
    <s v="Brazil"/>
    <x v="43"/>
    <n v="0"/>
  </r>
  <r>
    <s v="INCREMENTAL"/>
    <s v="Media"/>
    <m/>
    <m/>
    <m/>
    <m/>
    <x v="22"/>
    <x v="2"/>
    <s v="Brazil"/>
    <x v="43"/>
    <n v="0"/>
  </r>
  <r>
    <s v="INCREMENTAL"/>
    <s v="Media"/>
    <m/>
    <m/>
    <m/>
    <m/>
    <x v="22"/>
    <x v="3"/>
    <s v="Brazil"/>
    <x v="43"/>
    <n v="0"/>
  </r>
  <r>
    <s v="INCREMENTAL"/>
    <s v="Media"/>
    <m/>
    <m/>
    <m/>
    <m/>
    <x v="23"/>
    <x v="0"/>
    <s v="Brazil"/>
    <x v="43"/>
    <n v="0"/>
  </r>
  <r>
    <s v="INCREMENTAL"/>
    <s v="Media"/>
    <m/>
    <m/>
    <m/>
    <m/>
    <x v="23"/>
    <x v="1"/>
    <s v="Brazil"/>
    <x v="43"/>
    <n v="0"/>
  </r>
  <r>
    <s v="INCREMENTAL"/>
    <s v="Media"/>
    <m/>
    <m/>
    <m/>
    <m/>
    <x v="23"/>
    <x v="2"/>
    <s v="Brazil"/>
    <x v="43"/>
    <n v="0"/>
  </r>
  <r>
    <s v="INCREMENTAL"/>
    <s v="Media"/>
    <m/>
    <m/>
    <m/>
    <m/>
    <x v="23"/>
    <x v="3"/>
    <s v="Brazil"/>
    <x v="43"/>
    <n v="0"/>
  </r>
  <r>
    <s v="INCREMENTAL"/>
    <s v="Media"/>
    <m/>
    <m/>
    <m/>
    <m/>
    <x v="24"/>
    <x v="0"/>
    <s v="Brazil"/>
    <x v="43"/>
    <n v="0"/>
  </r>
  <r>
    <s v="INCREMENTAL"/>
    <s v="Media"/>
    <m/>
    <m/>
    <m/>
    <m/>
    <x v="24"/>
    <x v="1"/>
    <s v="Brazil"/>
    <x v="43"/>
    <n v="0"/>
  </r>
  <r>
    <s v="INCREMENTAL"/>
    <s v="Media"/>
    <m/>
    <m/>
    <m/>
    <m/>
    <x v="24"/>
    <x v="2"/>
    <s v="Brazil"/>
    <x v="43"/>
    <n v="0"/>
  </r>
  <r>
    <s v="INCREMENTAL"/>
    <s v="Media"/>
    <m/>
    <m/>
    <m/>
    <m/>
    <x v="24"/>
    <x v="3"/>
    <s v="Brazil"/>
    <x v="43"/>
    <n v="0"/>
  </r>
  <r>
    <s v="BASE"/>
    <s v="BaseLine"/>
    <m/>
    <m/>
    <m/>
    <m/>
    <x v="25"/>
    <x v="0"/>
    <s v="Brazil"/>
    <x v="43"/>
    <n v="0"/>
  </r>
  <r>
    <s v="BASE"/>
    <s v="BaseLine"/>
    <m/>
    <m/>
    <m/>
    <m/>
    <x v="25"/>
    <x v="1"/>
    <s v="Brazil"/>
    <x v="43"/>
    <n v="385.28891623649099"/>
  </r>
  <r>
    <s v="BASE"/>
    <s v="BaseLine"/>
    <m/>
    <m/>
    <m/>
    <m/>
    <x v="25"/>
    <x v="2"/>
    <s v="Brazil"/>
    <x v="43"/>
    <n v="0"/>
  </r>
  <r>
    <s v="BASE"/>
    <s v="BaseLine"/>
    <m/>
    <m/>
    <m/>
    <m/>
    <x v="25"/>
    <x v="3"/>
    <s v="Brazil"/>
    <x v="43"/>
    <n v="0"/>
  </r>
  <r>
    <s v="BASE"/>
    <s v="BaseLine"/>
    <m/>
    <m/>
    <m/>
    <m/>
    <x v="26"/>
    <x v="0"/>
    <s v="Brazil"/>
    <x v="43"/>
    <n v="0"/>
  </r>
  <r>
    <s v="BASE"/>
    <s v="BaseLine"/>
    <m/>
    <m/>
    <m/>
    <m/>
    <x v="26"/>
    <x v="1"/>
    <s v="Brazil"/>
    <x v="43"/>
    <n v="0"/>
  </r>
  <r>
    <s v="BASE"/>
    <s v="BaseLine"/>
    <m/>
    <m/>
    <m/>
    <m/>
    <x v="26"/>
    <x v="2"/>
    <s v="Brazil"/>
    <x v="43"/>
    <n v="0"/>
  </r>
  <r>
    <s v="BASE"/>
    <s v="BaseLine"/>
    <m/>
    <m/>
    <m/>
    <m/>
    <x v="26"/>
    <x v="3"/>
    <s v="Brazil"/>
    <x v="43"/>
    <n v="0"/>
  </r>
  <r>
    <s v="INCREMENTAL"/>
    <s v="Media"/>
    <m/>
    <m/>
    <m/>
    <m/>
    <x v="27"/>
    <x v="0"/>
    <s v="Brazil"/>
    <x v="43"/>
    <n v="0"/>
  </r>
  <r>
    <s v="INCREMENTAL"/>
    <s v="Media"/>
    <m/>
    <m/>
    <m/>
    <m/>
    <x v="27"/>
    <x v="1"/>
    <s v="Brazil"/>
    <x v="43"/>
    <n v="0"/>
  </r>
  <r>
    <s v="INCREMENTAL"/>
    <s v="Media"/>
    <m/>
    <m/>
    <m/>
    <m/>
    <x v="27"/>
    <x v="2"/>
    <s v="Brazil"/>
    <x v="43"/>
    <n v="0"/>
  </r>
  <r>
    <s v="INCREMENTAL"/>
    <s v="Media"/>
    <m/>
    <m/>
    <m/>
    <m/>
    <x v="27"/>
    <x v="3"/>
    <s v="Brazil"/>
    <x v="43"/>
    <n v="0"/>
  </r>
  <r>
    <s v="INCREMENTAL"/>
    <s v="Media"/>
    <m/>
    <m/>
    <m/>
    <m/>
    <x v="28"/>
    <x v="0"/>
    <s v="Brazil"/>
    <x v="43"/>
    <n v="0"/>
  </r>
  <r>
    <s v="INCREMENTAL"/>
    <s v="Media"/>
    <m/>
    <m/>
    <m/>
    <m/>
    <x v="28"/>
    <x v="1"/>
    <s v="Brazil"/>
    <x v="43"/>
    <n v="0"/>
  </r>
  <r>
    <s v="INCREMENTAL"/>
    <s v="Media"/>
    <m/>
    <m/>
    <m/>
    <m/>
    <x v="28"/>
    <x v="2"/>
    <s v="Brazil"/>
    <x v="43"/>
    <n v="0"/>
  </r>
  <r>
    <s v="INCREMENTAL"/>
    <s v="Media"/>
    <m/>
    <m/>
    <m/>
    <m/>
    <x v="28"/>
    <x v="3"/>
    <s v="Brazil"/>
    <x v="43"/>
    <n v="0"/>
  </r>
  <r>
    <s v="BASE"/>
    <s v="BaseLine"/>
    <m/>
    <m/>
    <m/>
    <m/>
    <x v="29"/>
    <x v="0"/>
    <s v="Brazil"/>
    <x v="43"/>
    <n v="0"/>
  </r>
  <r>
    <s v="BASE"/>
    <s v="BaseLine"/>
    <m/>
    <m/>
    <m/>
    <m/>
    <x v="29"/>
    <x v="1"/>
    <s v="Brazil"/>
    <x v="43"/>
    <n v="508.70231446370099"/>
  </r>
  <r>
    <s v="BASE"/>
    <s v="BaseLine"/>
    <m/>
    <m/>
    <m/>
    <m/>
    <x v="29"/>
    <x v="2"/>
    <s v="Brazil"/>
    <x v="43"/>
    <n v="0"/>
  </r>
  <r>
    <s v="BASE"/>
    <s v="BaseLine"/>
    <m/>
    <m/>
    <m/>
    <m/>
    <x v="29"/>
    <x v="3"/>
    <s v="Brazil"/>
    <x v="43"/>
    <n v="0"/>
  </r>
  <r>
    <s v="BASE"/>
    <s v="BaseLine"/>
    <m/>
    <m/>
    <m/>
    <m/>
    <x v="30"/>
    <x v="0"/>
    <s v="Brazil"/>
    <x v="43"/>
    <n v="0"/>
  </r>
  <r>
    <s v="BASE"/>
    <s v="BaseLine"/>
    <m/>
    <m/>
    <m/>
    <m/>
    <x v="30"/>
    <x v="1"/>
    <s v="Brazil"/>
    <x v="43"/>
    <n v="826.60772036264802"/>
  </r>
  <r>
    <s v="BASE"/>
    <s v="BaseLine"/>
    <m/>
    <m/>
    <m/>
    <m/>
    <x v="30"/>
    <x v="2"/>
    <s v="Brazil"/>
    <x v="43"/>
    <n v="0"/>
  </r>
  <r>
    <s v="BASE"/>
    <s v="BaseLine"/>
    <m/>
    <m/>
    <m/>
    <m/>
    <x v="30"/>
    <x v="3"/>
    <s v="Brazil"/>
    <x v="43"/>
    <n v="0"/>
  </r>
  <r>
    <s v="INCREMENTAL"/>
    <s v="Media"/>
    <m/>
    <m/>
    <m/>
    <m/>
    <x v="31"/>
    <x v="0"/>
    <s v="Brazil"/>
    <x v="43"/>
    <n v="0"/>
  </r>
  <r>
    <s v="INCREMENTAL"/>
    <s v="Media"/>
    <m/>
    <m/>
    <m/>
    <m/>
    <x v="31"/>
    <x v="1"/>
    <s v="Brazil"/>
    <x v="43"/>
    <n v="0"/>
  </r>
  <r>
    <s v="INCREMENTAL"/>
    <s v="Media"/>
    <m/>
    <m/>
    <m/>
    <m/>
    <x v="31"/>
    <x v="2"/>
    <s v="Brazil"/>
    <x v="43"/>
    <n v="0"/>
  </r>
  <r>
    <s v="INCREMENTAL"/>
    <s v="Media"/>
    <m/>
    <m/>
    <m/>
    <m/>
    <x v="31"/>
    <x v="3"/>
    <s v="Brazil"/>
    <x v="43"/>
    <n v="0"/>
  </r>
  <r>
    <m/>
    <m/>
    <m/>
    <m/>
    <m/>
    <m/>
    <x v="32"/>
    <x v="0"/>
    <s v="Brazil"/>
    <x v="43"/>
    <n v="1288.8368238743701"/>
  </r>
  <r>
    <m/>
    <m/>
    <m/>
    <m/>
    <m/>
    <m/>
    <x v="32"/>
    <x v="1"/>
    <s v="Brazil"/>
    <x v="43"/>
    <n v="943.82215052234096"/>
  </r>
  <r>
    <m/>
    <m/>
    <m/>
    <m/>
    <m/>
    <m/>
    <x v="32"/>
    <x v="2"/>
    <s v="Brazil"/>
    <x v="43"/>
    <n v="1761.1350863528301"/>
  </r>
  <r>
    <m/>
    <m/>
    <m/>
    <m/>
    <m/>
    <m/>
    <x v="32"/>
    <x v="3"/>
    <s v="Brazil"/>
    <x v="43"/>
    <n v="932.29799996955103"/>
  </r>
  <r>
    <s v="BASE"/>
    <s v="BaseLine"/>
    <m/>
    <m/>
    <m/>
    <m/>
    <x v="33"/>
    <x v="0"/>
    <s v="Brazil"/>
    <x v="43"/>
    <n v="-149.86400008918099"/>
  </r>
  <r>
    <s v="BASE"/>
    <s v="BaseLine"/>
    <m/>
    <m/>
    <m/>
    <m/>
    <x v="33"/>
    <x v="1"/>
    <s v="Brazil"/>
    <x v="43"/>
    <n v="-407.94903967690499"/>
  </r>
  <r>
    <s v="BASE"/>
    <s v="BaseLine"/>
    <m/>
    <m/>
    <m/>
    <m/>
    <x v="33"/>
    <x v="2"/>
    <s v="Brazil"/>
    <x v="43"/>
    <n v="-203.665180966034"/>
  </r>
  <r>
    <s v="BASE"/>
    <s v="BaseLine"/>
    <m/>
    <m/>
    <m/>
    <m/>
    <x v="33"/>
    <x v="3"/>
    <s v="Brazil"/>
    <x v="43"/>
    <n v="-127.20682940222601"/>
  </r>
  <r>
    <s v="BASE"/>
    <s v="BaseLine"/>
    <m/>
    <m/>
    <m/>
    <m/>
    <x v="34"/>
    <x v="0"/>
    <s v="Brazil"/>
    <x v="43"/>
    <n v="0"/>
  </r>
  <r>
    <s v="BASE"/>
    <s v="BaseLine"/>
    <m/>
    <m/>
    <m/>
    <m/>
    <x v="34"/>
    <x v="1"/>
    <s v="Brazil"/>
    <x v="43"/>
    <n v="0"/>
  </r>
  <r>
    <s v="BASE"/>
    <s v="BaseLine"/>
    <m/>
    <m/>
    <m/>
    <m/>
    <x v="34"/>
    <x v="2"/>
    <s v="Brazil"/>
    <x v="43"/>
    <n v="0"/>
  </r>
  <r>
    <s v="BASE"/>
    <s v="BaseLine"/>
    <m/>
    <m/>
    <m/>
    <m/>
    <x v="34"/>
    <x v="3"/>
    <s v="Brazil"/>
    <x v="43"/>
    <n v="0"/>
  </r>
  <r>
    <s v="BASE"/>
    <s v="BaseLine"/>
    <s v="NY"/>
    <m/>
    <m/>
    <m/>
    <x v="35"/>
    <x v="0"/>
    <s v="Brazil"/>
    <x v="43"/>
    <n v="0"/>
  </r>
  <r>
    <s v="BASE"/>
    <s v="BaseLine"/>
    <s v="NY"/>
    <m/>
    <m/>
    <m/>
    <x v="35"/>
    <x v="1"/>
    <s v="Brazil"/>
    <x v="43"/>
    <n v="0"/>
  </r>
  <r>
    <s v="BASE"/>
    <s v="BaseLine"/>
    <s v="NY"/>
    <m/>
    <m/>
    <m/>
    <x v="35"/>
    <x v="2"/>
    <s v="Brazil"/>
    <x v="43"/>
    <n v="0"/>
  </r>
  <r>
    <s v="BASE"/>
    <s v="BaseLine"/>
    <s v="NY"/>
    <m/>
    <m/>
    <m/>
    <x v="35"/>
    <x v="3"/>
    <s v="Brazil"/>
    <x v="43"/>
    <n v="0"/>
  </r>
  <r>
    <s v="BASE"/>
    <s v="BaseLine"/>
    <s v="PL_Dummy"/>
    <m/>
    <m/>
    <m/>
    <x v="36"/>
    <x v="0"/>
    <s v="Brazil"/>
    <x v="43"/>
    <n v="0"/>
  </r>
  <r>
    <s v="BASE"/>
    <s v="BaseLine"/>
    <s v="PL_Dummy"/>
    <m/>
    <m/>
    <m/>
    <x v="36"/>
    <x v="1"/>
    <s v="Brazil"/>
    <x v="43"/>
    <n v="0"/>
  </r>
  <r>
    <s v="BASE"/>
    <s v="BaseLine"/>
    <s v="PL_Dummy"/>
    <m/>
    <m/>
    <m/>
    <x v="36"/>
    <x v="2"/>
    <s v="Brazil"/>
    <x v="43"/>
    <n v="0"/>
  </r>
  <r>
    <s v="BASE"/>
    <s v="BaseLine"/>
    <s v="PL_Dummy"/>
    <m/>
    <m/>
    <m/>
    <x v="36"/>
    <x v="3"/>
    <s v="Brazil"/>
    <x v="43"/>
    <n v="0"/>
  </r>
  <r>
    <s v="BASE"/>
    <s v="BaseLine"/>
    <s v="PL_Dummy"/>
    <m/>
    <m/>
    <m/>
    <x v="37"/>
    <x v="0"/>
    <s v="Brazil"/>
    <x v="43"/>
    <n v="0"/>
  </r>
  <r>
    <s v="BASE"/>
    <s v="BaseLine"/>
    <s v="PL_Dummy"/>
    <m/>
    <m/>
    <m/>
    <x v="37"/>
    <x v="1"/>
    <s v="Brazil"/>
    <x v="43"/>
    <n v="0"/>
  </r>
  <r>
    <s v="BASE"/>
    <s v="BaseLine"/>
    <s v="PL_Dummy"/>
    <m/>
    <m/>
    <m/>
    <x v="37"/>
    <x v="2"/>
    <s v="Brazil"/>
    <x v="43"/>
    <n v="0"/>
  </r>
  <r>
    <s v="BASE"/>
    <s v="BaseLine"/>
    <s v="PL_Dummy"/>
    <m/>
    <m/>
    <m/>
    <x v="37"/>
    <x v="3"/>
    <s v="Brazil"/>
    <x v="43"/>
    <n v="0"/>
  </r>
  <r>
    <s v="BASE"/>
    <s v="BaseLine"/>
    <m/>
    <m/>
    <m/>
    <m/>
    <x v="38"/>
    <x v="0"/>
    <s v="Brazil"/>
    <x v="43"/>
    <n v="0"/>
  </r>
  <r>
    <s v="BASE"/>
    <s v="BaseLine"/>
    <m/>
    <m/>
    <m/>
    <m/>
    <x v="38"/>
    <x v="1"/>
    <s v="Brazil"/>
    <x v="43"/>
    <n v="0"/>
  </r>
  <r>
    <s v="BASE"/>
    <s v="BaseLine"/>
    <m/>
    <m/>
    <m/>
    <m/>
    <x v="38"/>
    <x v="2"/>
    <s v="Brazil"/>
    <x v="43"/>
    <n v="0"/>
  </r>
  <r>
    <s v="BASE"/>
    <s v="BaseLine"/>
    <m/>
    <m/>
    <m/>
    <m/>
    <x v="38"/>
    <x v="3"/>
    <s v="Brazil"/>
    <x v="43"/>
    <n v="0"/>
  </r>
  <r>
    <s v="BASE"/>
    <s v="BaseLine"/>
    <m/>
    <m/>
    <m/>
    <m/>
    <x v="39"/>
    <x v="0"/>
    <s v="Brazil"/>
    <x v="43"/>
    <n v="0"/>
  </r>
  <r>
    <s v="BASE"/>
    <s v="BaseLine"/>
    <m/>
    <m/>
    <m/>
    <m/>
    <x v="39"/>
    <x v="1"/>
    <s v="Brazil"/>
    <x v="43"/>
    <n v="0"/>
  </r>
  <r>
    <s v="BASE"/>
    <s v="BaseLine"/>
    <m/>
    <m/>
    <m/>
    <m/>
    <x v="39"/>
    <x v="2"/>
    <s v="Brazil"/>
    <x v="43"/>
    <n v="0"/>
  </r>
  <r>
    <s v="BASE"/>
    <s v="BaseLine"/>
    <m/>
    <m/>
    <m/>
    <m/>
    <x v="39"/>
    <x v="3"/>
    <s v="Brazil"/>
    <x v="43"/>
    <n v="0"/>
  </r>
  <r>
    <s v="BASE"/>
    <s v="BaseLine"/>
    <s v="PL_Dummy"/>
    <m/>
    <m/>
    <m/>
    <x v="40"/>
    <x v="0"/>
    <s v="Brazil"/>
    <x v="43"/>
    <n v="0"/>
  </r>
  <r>
    <s v="BASE"/>
    <s v="BaseLine"/>
    <s v="PL_Dummy"/>
    <m/>
    <m/>
    <m/>
    <x v="40"/>
    <x v="1"/>
    <s v="Brazil"/>
    <x v="43"/>
    <n v="0"/>
  </r>
  <r>
    <s v="BASE"/>
    <s v="BaseLine"/>
    <s v="PL_Dummy"/>
    <m/>
    <m/>
    <m/>
    <x v="40"/>
    <x v="2"/>
    <s v="Brazil"/>
    <x v="43"/>
    <n v="0"/>
  </r>
  <r>
    <s v="BASE"/>
    <s v="BaseLine"/>
    <s v="PL_Dummy"/>
    <m/>
    <m/>
    <m/>
    <x v="40"/>
    <x v="3"/>
    <s v="Brazil"/>
    <x v="43"/>
    <n v="0"/>
  </r>
  <r>
    <s v="BASE"/>
    <s v="BaseLine"/>
    <m/>
    <m/>
    <m/>
    <m/>
    <x v="41"/>
    <x v="0"/>
    <s v="Brazil"/>
    <x v="43"/>
    <n v="0"/>
  </r>
  <r>
    <s v="BASE"/>
    <s v="BaseLine"/>
    <m/>
    <m/>
    <m/>
    <m/>
    <x v="41"/>
    <x v="1"/>
    <s v="Brazil"/>
    <x v="43"/>
    <n v="0"/>
  </r>
  <r>
    <s v="BASE"/>
    <s v="BaseLine"/>
    <m/>
    <m/>
    <m/>
    <m/>
    <x v="41"/>
    <x v="2"/>
    <s v="Brazil"/>
    <x v="43"/>
    <n v="3501.5053155508499"/>
  </r>
  <r>
    <s v="BASE"/>
    <s v="BaseLine"/>
    <m/>
    <m/>
    <m/>
    <m/>
    <x v="41"/>
    <x v="3"/>
    <s v="Brazil"/>
    <x v="43"/>
    <n v="0"/>
  </r>
  <r>
    <s v="BASE"/>
    <s v="BaseLine"/>
    <m/>
    <m/>
    <m/>
    <m/>
    <x v="42"/>
    <x v="0"/>
    <s v="Brazil"/>
    <x v="43"/>
    <n v="0"/>
  </r>
  <r>
    <s v="BASE"/>
    <s v="BaseLine"/>
    <m/>
    <m/>
    <m/>
    <m/>
    <x v="42"/>
    <x v="1"/>
    <s v="Brazil"/>
    <x v="43"/>
    <n v="0"/>
  </r>
  <r>
    <s v="BASE"/>
    <s v="BaseLine"/>
    <m/>
    <m/>
    <m/>
    <m/>
    <x v="42"/>
    <x v="2"/>
    <s v="Brazil"/>
    <x v="43"/>
    <n v="2767.8546427850201"/>
  </r>
  <r>
    <s v="BASE"/>
    <s v="BaseLine"/>
    <m/>
    <m/>
    <m/>
    <m/>
    <x v="42"/>
    <x v="3"/>
    <s v="Brazil"/>
    <x v="43"/>
    <n v="0"/>
  </r>
  <r>
    <s v="BASE"/>
    <s v="BaseLine"/>
    <m/>
    <m/>
    <m/>
    <m/>
    <x v="43"/>
    <x v="0"/>
    <s v="Brazil"/>
    <x v="43"/>
    <n v="0"/>
  </r>
  <r>
    <s v="BASE"/>
    <s v="BaseLine"/>
    <m/>
    <m/>
    <m/>
    <m/>
    <x v="43"/>
    <x v="1"/>
    <s v="Brazil"/>
    <x v="43"/>
    <n v="0"/>
  </r>
  <r>
    <s v="BASE"/>
    <s v="BaseLine"/>
    <m/>
    <m/>
    <m/>
    <m/>
    <x v="43"/>
    <x v="2"/>
    <s v="Brazil"/>
    <x v="43"/>
    <n v="0"/>
  </r>
  <r>
    <s v="BASE"/>
    <s v="BaseLine"/>
    <m/>
    <m/>
    <m/>
    <m/>
    <x v="43"/>
    <x v="3"/>
    <s v="Brazil"/>
    <x v="43"/>
    <n v="0"/>
  </r>
  <r>
    <s v="INCREMENTAL"/>
    <s v="Media"/>
    <m/>
    <m/>
    <m/>
    <m/>
    <x v="44"/>
    <x v="0"/>
    <s v="Brazil"/>
    <x v="43"/>
    <n v="0"/>
  </r>
  <r>
    <s v="INCREMENTAL"/>
    <s v="Media"/>
    <m/>
    <m/>
    <m/>
    <m/>
    <x v="44"/>
    <x v="1"/>
    <s v="Brazil"/>
    <x v="43"/>
    <n v="0"/>
  </r>
  <r>
    <s v="INCREMENTAL"/>
    <s v="Media"/>
    <m/>
    <m/>
    <m/>
    <m/>
    <x v="44"/>
    <x v="2"/>
    <s v="Brazil"/>
    <x v="43"/>
    <n v="0"/>
  </r>
  <r>
    <s v="INCREMENTAL"/>
    <s v="Media"/>
    <m/>
    <m/>
    <m/>
    <m/>
    <x v="44"/>
    <x v="3"/>
    <s v="Brazil"/>
    <x v="43"/>
    <n v="0"/>
  </r>
  <r>
    <s v="INCREMENTAL"/>
    <s v="Media"/>
    <m/>
    <m/>
    <m/>
    <m/>
    <x v="45"/>
    <x v="0"/>
    <s v="Brazil"/>
    <x v="43"/>
    <n v="0"/>
  </r>
  <r>
    <s v="INCREMENTAL"/>
    <s v="Media"/>
    <m/>
    <m/>
    <m/>
    <m/>
    <x v="45"/>
    <x v="1"/>
    <s v="Brazil"/>
    <x v="43"/>
    <n v="0"/>
  </r>
  <r>
    <s v="INCREMENTAL"/>
    <s v="Media"/>
    <m/>
    <m/>
    <m/>
    <m/>
    <x v="45"/>
    <x v="2"/>
    <s v="Brazil"/>
    <x v="43"/>
    <n v="0"/>
  </r>
  <r>
    <s v="INCREMENTAL"/>
    <s v="Media"/>
    <m/>
    <m/>
    <m/>
    <m/>
    <x v="45"/>
    <x v="3"/>
    <s v="Brazil"/>
    <x v="43"/>
    <n v="0"/>
  </r>
  <r>
    <s v="BASE"/>
    <s v="BaseLine"/>
    <m/>
    <m/>
    <m/>
    <m/>
    <x v="46"/>
    <x v="0"/>
    <s v="Brazil"/>
    <x v="43"/>
    <n v="0"/>
  </r>
  <r>
    <s v="BASE"/>
    <s v="BaseLine"/>
    <m/>
    <m/>
    <m/>
    <m/>
    <x v="46"/>
    <x v="1"/>
    <s v="Brazil"/>
    <x v="43"/>
    <n v="0"/>
  </r>
  <r>
    <s v="BASE"/>
    <s v="BaseLine"/>
    <m/>
    <m/>
    <m/>
    <m/>
    <x v="46"/>
    <x v="2"/>
    <s v="Brazil"/>
    <x v="43"/>
    <n v="0"/>
  </r>
  <r>
    <s v="BASE"/>
    <s v="BaseLine"/>
    <m/>
    <m/>
    <m/>
    <m/>
    <x v="46"/>
    <x v="3"/>
    <s v="Brazil"/>
    <x v="43"/>
    <n v="0"/>
  </r>
  <r>
    <s v="INCREMENTAL"/>
    <s v="Media"/>
    <m/>
    <m/>
    <m/>
    <m/>
    <x v="47"/>
    <x v="0"/>
    <s v="Brazil"/>
    <x v="43"/>
    <n v="0"/>
  </r>
  <r>
    <s v="INCREMENTAL"/>
    <s v="Media"/>
    <m/>
    <m/>
    <m/>
    <m/>
    <x v="47"/>
    <x v="1"/>
    <s v="Brazil"/>
    <x v="43"/>
    <n v="0"/>
  </r>
  <r>
    <s v="INCREMENTAL"/>
    <s v="Media"/>
    <m/>
    <m/>
    <m/>
    <m/>
    <x v="47"/>
    <x v="2"/>
    <s v="Brazil"/>
    <x v="43"/>
    <n v="0"/>
  </r>
  <r>
    <s v="INCREMENTAL"/>
    <s v="Media"/>
    <m/>
    <m/>
    <m/>
    <m/>
    <x v="47"/>
    <x v="3"/>
    <s v="Brazil"/>
    <x v="43"/>
    <n v="0"/>
  </r>
  <r>
    <s v="INCREMENTAL"/>
    <s v="Media"/>
    <m/>
    <m/>
    <m/>
    <m/>
    <x v="48"/>
    <x v="0"/>
    <s v="Brazil"/>
    <x v="43"/>
    <n v="0"/>
  </r>
  <r>
    <s v="INCREMENTAL"/>
    <s v="Media"/>
    <m/>
    <m/>
    <m/>
    <m/>
    <x v="48"/>
    <x v="1"/>
    <s v="Brazil"/>
    <x v="43"/>
    <n v="0"/>
  </r>
  <r>
    <s v="INCREMENTAL"/>
    <s v="Media"/>
    <m/>
    <m/>
    <m/>
    <m/>
    <x v="48"/>
    <x v="2"/>
    <s v="Brazil"/>
    <x v="43"/>
    <n v="0"/>
  </r>
  <r>
    <s v="INCREMENTAL"/>
    <s v="Media"/>
    <m/>
    <m/>
    <m/>
    <m/>
    <x v="48"/>
    <x v="3"/>
    <s v="Brazil"/>
    <x v="43"/>
    <n v="0"/>
  </r>
  <r>
    <s v="INCREMENTAL"/>
    <s v="Media"/>
    <m/>
    <m/>
    <m/>
    <m/>
    <x v="49"/>
    <x v="0"/>
    <s v="Brazil"/>
    <x v="43"/>
    <n v="0"/>
  </r>
  <r>
    <s v="INCREMENTAL"/>
    <s v="Media"/>
    <m/>
    <m/>
    <m/>
    <m/>
    <x v="49"/>
    <x v="1"/>
    <s v="Brazil"/>
    <x v="43"/>
    <n v="0"/>
  </r>
  <r>
    <s v="INCREMENTAL"/>
    <s v="Media"/>
    <m/>
    <m/>
    <m/>
    <m/>
    <x v="49"/>
    <x v="2"/>
    <s v="Brazil"/>
    <x v="43"/>
    <n v="0"/>
  </r>
  <r>
    <s v="INCREMENTAL"/>
    <s v="Media"/>
    <m/>
    <m/>
    <m/>
    <m/>
    <x v="49"/>
    <x v="3"/>
    <s v="Brazil"/>
    <x v="43"/>
    <n v="0"/>
  </r>
  <r>
    <s v="BASE"/>
    <s v="BaseLine"/>
    <m/>
    <m/>
    <m/>
    <m/>
    <x v="50"/>
    <x v="0"/>
    <s v="Brazil"/>
    <x v="43"/>
    <n v="0"/>
  </r>
  <r>
    <s v="BASE"/>
    <s v="BaseLine"/>
    <m/>
    <m/>
    <m/>
    <m/>
    <x v="50"/>
    <x v="1"/>
    <s v="Brazil"/>
    <x v="43"/>
    <n v="0"/>
  </r>
  <r>
    <s v="BASE"/>
    <s v="BaseLine"/>
    <m/>
    <m/>
    <m/>
    <m/>
    <x v="50"/>
    <x v="2"/>
    <s v="Brazil"/>
    <x v="43"/>
    <n v="0"/>
  </r>
  <r>
    <s v="BASE"/>
    <s v="BaseLine"/>
    <m/>
    <m/>
    <m/>
    <m/>
    <x v="50"/>
    <x v="3"/>
    <s v="Brazil"/>
    <x v="43"/>
    <n v="0"/>
  </r>
  <r>
    <s v="BASE"/>
    <s v="BaseLine"/>
    <m/>
    <m/>
    <m/>
    <m/>
    <x v="51"/>
    <x v="0"/>
    <s v="Brazil"/>
    <x v="43"/>
    <n v="0"/>
  </r>
  <r>
    <s v="BASE"/>
    <s v="BaseLine"/>
    <m/>
    <m/>
    <m/>
    <m/>
    <x v="51"/>
    <x v="1"/>
    <s v="Brazil"/>
    <x v="43"/>
    <n v="0"/>
  </r>
  <r>
    <s v="BASE"/>
    <s v="BaseLine"/>
    <m/>
    <m/>
    <m/>
    <m/>
    <x v="51"/>
    <x v="2"/>
    <s v="Brazil"/>
    <x v="43"/>
    <n v="0"/>
  </r>
  <r>
    <s v="BASE"/>
    <s v="BaseLine"/>
    <m/>
    <m/>
    <m/>
    <m/>
    <x v="51"/>
    <x v="3"/>
    <s v="Brazil"/>
    <x v="43"/>
    <n v="0"/>
  </r>
  <r>
    <s v="INCREMENTAL"/>
    <s v="Media"/>
    <m/>
    <m/>
    <m/>
    <m/>
    <x v="52"/>
    <x v="0"/>
    <s v="Brazil"/>
    <x v="43"/>
    <n v="0"/>
  </r>
  <r>
    <s v="INCREMENTAL"/>
    <s v="Media"/>
    <m/>
    <m/>
    <m/>
    <m/>
    <x v="52"/>
    <x v="1"/>
    <s v="Brazil"/>
    <x v="43"/>
    <n v="0"/>
  </r>
  <r>
    <s v="INCREMENTAL"/>
    <s v="Media"/>
    <m/>
    <m/>
    <m/>
    <m/>
    <x v="52"/>
    <x v="2"/>
    <s v="Brazil"/>
    <x v="43"/>
    <n v="0"/>
  </r>
  <r>
    <s v="INCREMENTAL"/>
    <s v="Media"/>
    <m/>
    <m/>
    <m/>
    <m/>
    <x v="52"/>
    <x v="3"/>
    <s v="Brazil"/>
    <x v="43"/>
    <n v="0"/>
  </r>
  <r>
    <s v="BASE"/>
    <s v="BaseLine"/>
    <m/>
    <m/>
    <m/>
    <m/>
    <x v="53"/>
    <x v="0"/>
    <s v="Brazil"/>
    <x v="43"/>
    <n v="-106.896217564167"/>
  </r>
  <r>
    <s v="BASE"/>
    <s v="BaseLine"/>
    <m/>
    <m/>
    <m/>
    <m/>
    <x v="53"/>
    <x v="1"/>
    <s v="Brazil"/>
    <x v="43"/>
    <n v="-78.280676091196398"/>
  </r>
  <r>
    <s v="BASE"/>
    <s v="BaseLine"/>
    <m/>
    <m/>
    <m/>
    <m/>
    <x v="53"/>
    <x v="2"/>
    <s v="Brazil"/>
    <x v="43"/>
    <n v="-146.06866894502201"/>
  </r>
  <r>
    <s v="BASE"/>
    <s v="BaseLine"/>
    <m/>
    <m/>
    <m/>
    <m/>
    <x v="53"/>
    <x v="3"/>
    <s v="Brazil"/>
    <x v="43"/>
    <n v="-77.324862227164999"/>
  </r>
  <r>
    <s v="BASE"/>
    <s v="BaseLine"/>
    <m/>
    <m/>
    <m/>
    <m/>
    <x v="54"/>
    <x v="0"/>
    <s v="Brazil"/>
    <x v="43"/>
    <n v="-508.66884939919299"/>
  </r>
  <r>
    <s v="BASE"/>
    <s v="BaseLine"/>
    <m/>
    <m/>
    <m/>
    <m/>
    <x v="54"/>
    <x v="1"/>
    <s v="Brazil"/>
    <x v="43"/>
    <n v="-2538.9664014545901"/>
  </r>
  <r>
    <s v="BASE"/>
    <s v="BaseLine"/>
    <m/>
    <m/>
    <m/>
    <m/>
    <x v="54"/>
    <x v="2"/>
    <s v="Brazil"/>
    <x v="43"/>
    <n v="-2755.6134643646201"/>
  </r>
  <r>
    <s v="BASE"/>
    <s v="BaseLine"/>
    <m/>
    <m/>
    <m/>
    <m/>
    <x v="54"/>
    <x v="3"/>
    <s v="Brazil"/>
    <x v="43"/>
    <n v="-491.21681486721297"/>
  </r>
  <r>
    <s v="INCREMENTAL"/>
    <s v="Media"/>
    <m/>
    <m/>
    <m/>
    <m/>
    <x v="0"/>
    <x v="0"/>
    <s v="Brazil"/>
    <x v="44"/>
    <n v="0"/>
  </r>
  <r>
    <s v="INCREMENTAL"/>
    <s v="Media"/>
    <m/>
    <m/>
    <m/>
    <m/>
    <x v="0"/>
    <x v="1"/>
    <s v="Brazil"/>
    <x v="44"/>
    <n v="0"/>
  </r>
  <r>
    <s v="INCREMENTAL"/>
    <s v="Media"/>
    <m/>
    <m/>
    <m/>
    <m/>
    <x v="0"/>
    <x v="2"/>
    <s v="Brazil"/>
    <x v="44"/>
    <n v="0"/>
  </r>
  <r>
    <s v="INCREMENTAL"/>
    <s v="Media"/>
    <m/>
    <m/>
    <m/>
    <m/>
    <x v="0"/>
    <x v="3"/>
    <s v="Brazil"/>
    <x v="44"/>
    <n v="0"/>
  </r>
  <r>
    <s v="INCREMENTAL"/>
    <s v="Media"/>
    <m/>
    <m/>
    <m/>
    <m/>
    <x v="1"/>
    <x v="0"/>
    <s v="Brazil"/>
    <x v="44"/>
    <n v="0"/>
  </r>
  <r>
    <s v="INCREMENTAL"/>
    <s v="Media"/>
    <m/>
    <m/>
    <m/>
    <m/>
    <x v="1"/>
    <x v="1"/>
    <s v="Brazil"/>
    <x v="44"/>
    <n v="0"/>
  </r>
  <r>
    <s v="INCREMENTAL"/>
    <s v="Media"/>
    <m/>
    <m/>
    <m/>
    <m/>
    <x v="1"/>
    <x v="2"/>
    <s v="Brazil"/>
    <x v="44"/>
    <n v="0"/>
  </r>
  <r>
    <s v="INCREMENTAL"/>
    <s v="Media"/>
    <m/>
    <m/>
    <m/>
    <m/>
    <x v="1"/>
    <x v="3"/>
    <s v="Brazil"/>
    <x v="44"/>
    <n v="0"/>
  </r>
  <r>
    <s v="INCREMENTAL"/>
    <s v="Media"/>
    <m/>
    <m/>
    <m/>
    <m/>
    <x v="2"/>
    <x v="0"/>
    <s v="Brazil"/>
    <x v="44"/>
    <n v="0"/>
  </r>
  <r>
    <s v="INCREMENTAL"/>
    <s v="Media"/>
    <m/>
    <m/>
    <m/>
    <m/>
    <x v="2"/>
    <x v="1"/>
    <s v="Brazil"/>
    <x v="44"/>
    <n v="0"/>
  </r>
  <r>
    <s v="INCREMENTAL"/>
    <s v="Media"/>
    <m/>
    <m/>
    <m/>
    <m/>
    <x v="2"/>
    <x v="2"/>
    <s v="Brazil"/>
    <x v="44"/>
    <n v="0"/>
  </r>
  <r>
    <s v="INCREMENTAL"/>
    <s v="Media"/>
    <m/>
    <m/>
    <m/>
    <m/>
    <x v="2"/>
    <x v="3"/>
    <s v="Brazil"/>
    <x v="44"/>
    <n v="0"/>
  </r>
  <r>
    <s v="BASE"/>
    <s v="BaseLine"/>
    <m/>
    <m/>
    <m/>
    <m/>
    <x v="3"/>
    <x v="0"/>
    <s v="Brazil"/>
    <x v="44"/>
    <n v="0"/>
  </r>
  <r>
    <s v="BASE"/>
    <s v="BaseLine"/>
    <m/>
    <m/>
    <m/>
    <m/>
    <x v="3"/>
    <x v="1"/>
    <s v="Brazil"/>
    <x v="44"/>
    <n v="0"/>
  </r>
  <r>
    <s v="BASE"/>
    <s v="BaseLine"/>
    <m/>
    <m/>
    <m/>
    <m/>
    <x v="3"/>
    <x v="2"/>
    <s v="Brazil"/>
    <x v="44"/>
    <n v="0"/>
  </r>
  <r>
    <s v="BASE"/>
    <s v="BaseLine"/>
    <m/>
    <m/>
    <m/>
    <m/>
    <x v="3"/>
    <x v="3"/>
    <s v="Brazil"/>
    <x v="44"/>
    <n v="0"/>
  </r>
  <r>
    <s v="BASE"/>
    <s v="BaseLine"/>
    <m/>
    <m/>
    <m/>
    <m/>
    <x v="4"/>
    <x v="0"/>
    <s v="Brazil"/>
    <x v="44"/>
    <n v="-1127.2089531301799"/>
  </r>
  <r>
    <s v="BASE"/>
    <s v="BaseLine"/>
    <m/>
    <m/>
    <m/>
    <m/>
    <x v="4"/>
    <x v="1"/>
    <s v="Brazil"/>
    <x v="44"/>
    <n v="0"/>
  </r>
  <r>
    <s v="BASE"/>
    <s v="BaseLine"/>
    <m/>
    <m/>
    <m/>
    <m/>
    <x v="4"/>
    <x v="2"/>
    <s v="Brazil"/>
    <x v="44"/>
    <n v="0"/>
  </r>
  <r>
    <s v="BASE"/>
    <s v="BaseLine"/>
    <m/>
    <m/>
    <m/>
    <m/>
    <x v="4"/>
    <x v="3"/>
    <s v="Brazil"/>
    <x v="44"/>
    <n v="0"/>
  </r>
  <r>
    <s v="BASE"/>
    <s v="BaseLine"/>
    <m/>
    <m/>
    <m/>
    <m/>
    <x v="5"/>
    <x v="0"/>
    <s v="Brazil"/>
    <x v="44"/>
    <n v="0"/>
  </r>
  <r>
    <s v="BASE"/>
    <s v="BaseLine"/>
    <m/>
    <m/>
    <m/>
    <m/>
    <x v="5"/>
    <x v="1"/>
    <s v="Brazil"/>
    <x v="44"/>
    <n v="0"/>
  </r>
  <r>
    <s v="BASE"/>
    <s v="BaseLine"/>
    <m/>
    <m/>
    <m/>
    <m/>
    <x v="5"/>
    <x v="2"/>
    <s v="Brazil"/>
    <x v="44"/>
    <n v="0"/>
  </r>
  <r>
    <s v="BASE"/>
    <s v="BaseLine"/>
    <m/>
    <m/>
    <m/>
    <m/>
    <x v="5"/>
    <x v="3"/>
    <s v="Brazil"/>
    <x v="44"/>
    <n v="0"/>
  </r>
  <r>
    <s v="BASE"/>
    <s v="BaseLine"/>
    <m/>
    <m/>
    <m/>
    <m/>
    <x v="6"/>
    <x v="0"/>
    <s v="Brazil"/>
    <x v="44"/>
    <n v="0"/>
  </r>
  <r>
    <s v="BASE"/>
    <s v="BaseLine"/>
    <m/>
    <m/>
    <m/>
    <m/>
    <x v="6"/>
    <x v="1"/>
    <s v="Brazil"/>
    <x v="44"/>
    <n v="0"/>
  </r>
  <r>
    <s v="BASE"/>
    <s v="BaseLine"/>
    <m/>
    <m/>
    <m/>
    <m/>
    <x v="6"/>
    <x v="2"/>
    <s v="Brazil"/>
    <x v="44"/>
    <n v="0"/>
  </r>
  <r>
    <s v="BASE"/>
    <s v="BaseLine"/>
    <m/>
    <m/>
    <m/>
    <m/>
    <x v="6"/>
    <x v="3"/>
    <s v="Brazil"/>
    <x v="44"/>
    <n v="0"/>
  </r>
  <r>
    <s v="BASE"/>
    <s v="BaseLine"/>
    <m/>
    <m/>
    <m/>
    <m/>
    <x v="7"/>
    <x v="0"/>
    <s v="Brazil"/>
    <x v="44"/>
    <n v="1524.4336587599"/>
  </r>
  <r>
    <s v="BASE"/>
    <s v="BaseLine"/>
    <m/>
    <m/>
    <m/>
    <m/>
    <x v="7"/>
    <x v="1"/>
    <s v="Brazil"/>
    <x v="44"/>
    <n v="0"/>
  </r>
  <r>
    <s v="BASE"/>
    <s v="BaseLine"/>
    <m/>
    <m/>
    <m/>
    <m/>
    <x v="7"/>
    <x v="2"/>
    <s v="Brazil"/>
    <x v="44"/>
    <n v="0"/>
  </r>
  <r>
    <s v="BASE"/>
    <s v="BaseLine"/>
    <m/>
    <m/>
    <m/>
    <m/>
    <x v="7"/>
    <x v="3"/>
    <s v="Brazil"/>
    <x v="44"/>
    <n v="0"/>
  </r>
  <r>
    <s v="BASE"/>
    <s v="BaseLine"/>
    <m/>
    <m/>
    <m/>
    <m/>
    <x v="8"/>
    <x v="0"/>
    <s v="Brazil"/>
    <x v="44"/>
    <n v="1068.05296211671"/>
  </r>
  <r>
    <s v="BASE"/>
    <s v="BaseLine"/>
    <m/>
    <m/>
    <m/>
    <m/>
    <x v="8"/>
    <x v="1"/>
    <s v="Brazil"/>
    <x v="44"/>
    <n v="0"/>
  </r>
  <r>
    <s v="BASE"/>
    <s v="BaseLine"/>
    <m/>
    <m/>
    <m/>
    <m/>
    <x v="8"/>
    <x v="2"/>
    <s v="Brazil"/>
    <x v="44"/>
    <n v="0"/>
  </r>
  <r>
    <s v="BASE"/>
    <s v="BaseLine"/>
    <m/>
    <m/>
    <m/>
    <m/>
    <x v="8"/>
    <x v="3"/>
    <s v="Brazil"/>
    <x v="44"/>
    <n v="0"/>
  </r>
  <r>
    <s v="INCREMENTAL"/>
    <s v="Media"/>
    <m/>
    <m/>
    <m/>
    <m/>
    <x v="9"/>
    <x v="0"/>
    <s v="Brazil"/>
    <x v="44"/>
    <n v="0"/>
  </r>
  <r>
    <s v="INCREMENTAL"/>
    <s v="Media"/>
    <m/>
    <m/>
    <m/>
    <m/>
    <x v="9"/>
    <x v="1"/>
    <s v="Brazil"/>
    <x v="44"/>
    <n v="0"/>
  </r>
  <r>
    <s v="INCREMENTAL"/>
    <s v="Media"/>
    <m/>
    <m/>
    <m/>
    <m/>
    <x v="9"/>
    <x v="2"/>
    <s v="Brazil"/>
    <x v="44"/>
    <n v="0"/>
  </r>
  <r>
    <s v="INCREMENTAL"/>
    <s v="Media"/>
    <m/>
    <m/>
    <m/>
    <m/>
    <x v="9"/>
    <x v="3"/>
    <s v="Brazil"/>
    <x v="44"/>
    <n v="0"/>
  </r>
  <r>
    <s v="BASE"/>
    <s v="Price"/>
    <m/>
    <m/>
    <m/>
    <m/>
    <x v="10"/>
    <x v="0"/>
    <s v="Brazil"/>
    <x v="44"/>
    <n v="-1312.0200649115"/>
  </r>
  <r>
    <s v="BASE"/>
    <s v="Price"/>
    <m/>
    <m/>
    <m/>
    <m/>
    <x v="10"/>
    <x v="1"/>
    <s v="Brazil"/>
    <x v="44"/>
    <n v="0"/>
  </r>
  <r>
    <s v="BASE"/>
    <s v="Price"/>
    <m/>
    <m/>
    <m/>
    <m/>
    <x v="10"/>
    <x v="2"/>
    <s v="Brazil"/>
    <x v="44"/>
    <n v="0"/>
  </r>
  <r>
    <s v="BASE"/>
    <s v="Price"/>
    <m/>
    <m/>
    <m/>
    <m/>
    <x v="10"/>
    <x v="3"/>
    <s v="Brazil"/>
    <x v="44"/>
    <n v="0"/>
  </r>
  <r>
    <s v="BASE"/>
    <s v="Price"/>
    <m/>
    <m/>
    <m/>
    <m/>
    <x v="11"/>
    <x v="0"/>
    <s v="Brazil"/>
    <x v="44"/>
    <n v="0"/>
  </r>
  <r>
    <s v="BASE"/>
    <s v="Price"/>
    <m/>
    <m/>
    <m/>
    <m/>
    <x v="11"/>
    <x v="1"/>
    <s v="Brazil"/>
    <x v="44"/>
    <n v="0"/>
  </r>
  <r>
    <s v="BASE"/>
    <s v="Price"/>
    <m/>
    <m/>
    <m/>
    <m/>
    <x v="11"/>
    <x v="2"/>
    <s v="Brazil"/>
    <x v="44"/>
    <n v="0"/>
  </r>
  <r>
    <s v="BASE"/>
    <s v="Price"/>
    <m/>
    <m/>
    <m/>
    <m/>
    <x v="11"/>
    <x v="3"/>
    <s v="Brazil"/>
    <x v="44"/>
    <n v="0"/>
  </r>
  <r>
    <s v="BASE"/>
    <s v="BaseLine"/>
    <m/>
    <m/>
    <m/>
    <m/>
    <x v="12"/>
    <x v="0"/>
    <s v="Brazil"/>
    <x v="44"/>
    <n v="415.21402580137499"/>
  </r>
  <r>
    <s v="BASE"/>
    <s v="BaseLine"/>
    <m/>
    <m/>
    <m/>
    <m/>
    <x v="12"/>
    <x v="1"/>
    <s v="Brazil"/>
    <x v="44"/>
    <n v="748.53033406583597"/>
  </r>
  <r>
    <s v="BASE"/>
    <s v="BaseLine"/>
    <m/>
    <m/>
    <m/>
    <m/>
    <x v="12"/>
    <x v="2"/>
    <s v="Brazil"/>
    <x v="44"/>
    <n v="917.66010802955498"/>
  </r>
  <r>
    <s v="BASE"/>
    <s v="BaseLine"/>
    <m/>
    <m/>
    <m/>
    <m/>
    <x v="12"/>
    <x v="3"/>
    <s v="Brazil"/>
    <x v="44"/>
    <n v="24.3052310691968"/>
  </r>
  <r>
    <s v="INCREMENTAL"/>
    <s v="Media"/>
    <m/>
    <m/>
    <m/>
    <m/>
    <x v="13"/>
    <x v="0"/>
    <s v="Brazil"/>
    <x v="44"/>
    <n v="314.71618983581402"/>
  </r>
  <r>
    <s v="INCREMENTAL"/>
    <s v="Media"/>
    <m/>
    <m/>
    <m/>
    <m/>
    <x v="13"/>
    <x v="1"/>
    <s v="Brazil"/>
    <x v="44"/>
    <n v="389.87035503653902"/>
  </r>
  <r>
    <s v="INCREMENTAL"/>
    <s v="Media"/>
    <m/>
    <m/>
    <m/>
    <m/>
    <x v="13"/>
    <x v="2"/>
    <s v="Brazil"/>
    <x v="44"/>
    <n v="346.53129231242002"/>
  </r>
  <r>
    <s v="INCREMENTAL"/>
    <s v="Media"/>
    <m/>
    <m/>
    <m/>
    <m/>
    <x v="13"/>
    <x v="3"/>
    <s v="Brazil"/>
    <x v="44"/>
    <n v="0"/>
  </r>
  <r>
    <s v="INCREMENTAL"/>
    <s v="Media"/>
    <m/>
    <m/>
    <m/>
    <m/>
    <x v="14"/>
    <x v="0"/>
    <s v="Brazil"/>
    <x v="44"/>
    <n v="0"/>
  </r>
  <r>
    <s v="INCREMENTAL"/>
    <s v="Media"/>
    <m/>
    <m/>
    <m/>
    <m/>
    <x v="14"/>
    <x v="1"/>
    <s v="Brazil"/>
    <x v="44"/>
    <n v="0"/>
  </r>
  <r>
    <s v="INCREMENTAL"/>
    <s v="Media"/>
    <m/>
    <m/>
    <m/>
    <m/>
    <x v="14"/>
    <x v="2"/>
    <s v="Brazil"/>
    <x v="44"/>
    <n v="0"/>
  </r>
  <r>
    <s v="INCREMENTAL"/>
    <s v="Media"/>
    <m/>
    <m/>
    <m/>
    <m/>
    <x v="14"/>
    <x v="3"/>
    <s v="Brazil"/>
    <x v="44"/>
    <n v="0"/>
  </r>
  <r>
    <s v="INCREMENTAL"/>
    <s v="Media"/>
    <m/>
    <m/>
    <m/>
    <m/>
    <x v="15"/>
    <x v="0"/>
    <s v="Brazil"/>
    <x v="44"/>
    <n v="15.3916710672663"/>
  </r>
  <r>
    <s v="INCREMENTAL"/>
    <s v="Media"/>
    <m/>
    <m/>
    <m/>
    <m/>
    <x v="15"/>
    <x v="1"/>
    <s v="Brazil"/>
    <x v="44"/>
    <n v="14.2435087316044"/>
  </r>
  <r>
    <s v="INCREMENTAL"/>
    <s v="Media"/>
    <m/>
    <m/>
    <m/>
    <m/>
    <x v="15"/>
    <x v="2"/>
    <s v="Brazil"/>
    <x v="44"/>
    <n v="9.7166819372230897"/>
  </r>
  <r>
    <s v="INCREMENTAL"/>
    <s v="Media"/>
    <m/>
    <m/>
    <m/>
    <m/>
    <x v="15"/>
    <x v="3"/>
    <s v="Brazil"/>
    <x v="44"/>
    <n v="0"/>
  </r>
  <r>
    <s v="INCREMENTAL"/>
    <s v="Media"/>
    <m/>
    <m/>
    <m/>
    <m/>
    <x v="16"/>
    <x v="0"/>
    <s v="Brazil"/>
    <x v="44"/>
    <n v="0"/>
  </r>
  <r>
    <s v="INCREMENTAL"/>
    <s v="Media"/>
    <m/>
    <m/>
    <m/>
    <m/>
    <x v="16"/>
    <x v="1"/>
    <s v="Brazil"/>
    <x v="44"/>
    <n v="0"/>
  </r>
  <r>
    <s v="INCREMENTAL"/>
    <s v="Media"/>
    <m/>
    <m/>
    <m/>
    <m/>
    <x v="16"/>
    <x v="2"/>
    <s v="Brazil"/>
    <x v="44"/>
    <n v="0"/>
  </r>
  <r>
    <s v="INCREMENTAL"/>
    <s v="Media"/>
    <m/>
    <m/>
    <m/>
    <m/>
    <x v="16"/>
    <x v="3"/>
    <s v="Brazil"/>
    <x v="44"/>
    <n v="0"/>
  </r>
  <r>
    <s v="INCREMENTAL"/>
    <s v="Media"/>
    <m/>
    <m/>
    <m/>
    <m/>
    <x v="17"/>
    <x v="0"/>
    <s v="Brazil"/>
    <x v="44"/>
    <n v="567.51470707100304"/>
  </r>
  <r>
    <s v="INCREMENTAL"/>
    <s v="Media"/>
    <m/>
    <m/>
    <m/>
    <m/>
    <x v="17"/>
    <x v="1"/>
    <s v="Brazil"/>
    <x v="44"/>
    <n v="347.97758103331"/>
  </r>
  <r>
    <s v="INCREMENTAL"/>
    <s v="Media"/>
    <m/>
    <m/>
    <m/>
    <m/>
    <x v="17"/>
    <x v="2"/>
    <s v="Brazil"/>
    <x v="44"/>
    <n v="349.24961656332499"/>
  </r>
  <r>
    <s v="INCREMENTAL"/>
    <s v="Media"/>
    <m/>
    <m/>
    <m/>
    <m/>
    <x v="17"/>
    <x v="3"/>
    <s v="Brazil"/>
    <x v="44"/>
    <n v="0"/>
  </r>
  <r>
    <s v="INCREMENTAL"/>
    <s v="Media"/>
    <m/>
    <m/>
    <m/>
    <m/>
    <x v="18"/>
    <x v="0"/>
    <s v="Brazil"/>
    <x v="44"/>
    <n v="0"/>
  </r>
  <r>
    <s v="INCREMENTAL"/>
    <s v="Media"/>
    <m/>
    <m/>
    <m/>
    <m/>
    <x v="18"/>
    <x v="1"/>
    <s v="Brazil"/>
    <x v="44"/>
    <n v="0"/>
  </r>
  <r>
    <s v="INCREMENTAL"/>
    <s v="Media"/>
    <m/>
    <m/>
    <m/>
    <m/>
    <x v="18"/>
    <x v="2"/>
    <s v="Brazil"/>
    <x v="44"/>
    <n v="0"/>
  </r>
  <r>
    <s v="INCREMENTAL"/>
    <s v="Media"/>
    <m/>
    <m/>
    <m/>
    <m/>
    <x v="18"/>
    <x v="3"/>
    <s v="Brazil"/>
    <x v="44"/>
    <n v="0"/>
  </r>
  <r>
    <s v="INCREMENTAL"/>
    <s v="Media"/>
    <m/>
    <m/>
    <m/>
    <m/>
    <x v="19"/>
    <x v="0"/>
    <s v="Brazil"/>
    <x v="44"/>
    <n v="477.682432140385"/>
  </r>
  <r>
    <s v="INCREMENTAL"/>
    <s v="Media"/>
    <m/>
    <m/>
    <m/>
    <m/>
    <x v="19"/>
    <x v="1"/>
    <s v="Brazil"/>
    <x v="44"/>
    <n v="543.184113441161"/>
  </r>
  <r>
    <s v="INCREMENTAL"/>
    <s v="Media"/>
    <m/>
    <m/>
    <m/>
    <m/>
    <x v="19"/>
    <x v="2"/>
    <s v="Brazil"/>
    <x v="44"/>
    <n v="512.213120298425"/>
  </r>
  <r>
    <s v="INCREMENTAL"/>
    <s v="Media"/>
    <m/>
    <m/>
    <m/>
    <m/>
    <x v="19"/>
    <x v="3"/>
    <s v="Brazil"/>
    <x v="44"/>
    <n v="0"/>
  </r>
  <r>
    <s v="INCREMENTAL"/>
    <s v="Media"/>
    <m/>
    <m/>
    <m/>
    <m/>
    <x v="20"/>
    <x v="0"/>
    <s v="Brazil"/>
    <x v="44"/>
    <n v="0"/>
  </r>
  <r>
    <s v="INCREMENTAL"/>
    <s v="Media"/>
    <m/>
    <m/>
    <m/>
    <m/>
    <x v="20"/>
    <x v="1"/>
    <s v="Brazil"/>
    <x v="44"/>
    <n v="0"/>
  </r>
  <r>
    <s v="INCREMENTAL"/>
    <s v="Media"/>
    <m/>
    <m/>
    <m/>
    <m/>
    <x v="20"/>
    <x v="2"/>
    <s v="Brazil"/>
    <x v="44"/>
    <n v="0"/>
  </r>
  <r>
    <s v="INCREMENTAL"/>
    <s v="Media"/>
    <m/>
    <m/>
    <m/>
    <m/>
    <x v="20"/>
    <x v="3"/>
    <s v="Brazil"/>
    <x v="44"/>
    <n v="0"/>
  </r>
  <r>
    <s v="INCREMENTAL"/>
    <s v="Media"/>
    <m/>
    <m/>
    <m/>
    <m/>
    <x v="21"/>
    <x v="0"/>
    <s v="Brazil"/>
    <x v="44"/>
    <n v="268.75815412262898"/>
  </r>
  <r>
    <s v="INCREMENTAL"/>
    <s v="Media"/>
    <m/>
    <m/>
    <m/>
    <m/>
    <x v="21"/>
    <x v="1"/>
    <s v="Brazil"/>
    <x v="44"/>
    <n v="262.48382342340301"/>
  </r>
  <r>
    <s v="INCREMENTAL"/>
    <s v="Media"/>
    <m/>
    <m/>
    <m/>
    <m/>
    <x v="21"/>
    <x v="2"/>
    <s v="Brazil"/>
    <x v="44"/>
    <n v="248.995249853926"/>
  </r>
  <r>
    <s v="INCREMENTAL"/>
    <s v="Media"/>
    <m/>
    <m/>
    <m/>
    <m/>
    <x v="21"/>
    <x v="3"/>
    <s v="Brazil"/>
    <x v="44"/>
    <n v="0"/>
  </r>
  <r>
    <s v="INCREMENTAL"/>
    <s v="Media"/>
    <m/>
    <m/>
    <m/>
    <m/>
    <x v="22"/>
    <x v="0"/>
    <s v="Brazil"/>
    <x v="44"/>
    <n v="0"/>
  </r>
  <r>
    <s v="INCREMENTAL"/>
    <s v="Media"/>
    <m/>
    <m/>
    <m/>
    <m/>
    <x v="22"/>
    <x v="1"/>
    <s v="Brazil"/>
    <x v="44"/>
    <n v="0"/>
  </r>
  <r>
    <s v="INCREMENTAL"/>
    <s v="Media"/>
    <m/>
    <m/>
    <m/>
    <m/>
    <x v="22"/>
    <x v="2"/>
    <s v="Brazil"/>
    <x v="44"/>
    <n v="0"/>
  </r>
  <r>
    <s v="INCREMENTAL"/>
    <s v="Media"/>
    <m/>
    <m/>
    <m/>
    <m/>
    <x v="22"/>
    <x v="3"/>
    <s v="Brazil"/>
    <x v="44"/>
    <n v="0"/>
  </r>
  <r>
    <s v="INCREMENTAL"/>
    <s v="Media"/>
    <m/>
    <m/>
    <m/>
    <m/>
    <x v="23"/>
    <x v="0"/>
    <s v="Brazil"/>
    <x v="44"/>
    <n v="0"/>
  </r>
  <r>
    <s v="INCREMENTAL"/>
    <s v="Media"/>
    <m/>
    <m/>
    <m/>
    <m/>
    <x v="23"/>
    <x v="1"/>
    <s v="Brazil"/>
    <x v="44"/>
    <n v="0"/>
  </r>
  <r>
    <s v="INCREMENTAL"/>
    <s v="Media"/>
    <m/>
    <m/>
    <m/>
    <m/>
    <x v="23"/>
    <x v="2"/>
    <s v="Brazil"/>
    <x v="44"/>
    <n v="0"/>
  </r>
  <r>
    <s v="INCREMENTAL"/>
    <s v="Media"/>
    <m/>
    <m/>
    <m/>
    <m/>
    <x v="23"/>
    <x v="3"/>
    <s v="Brazil"/>
    <x v="44"/>
    <n v="0"/>
  </r>
  <r>
    <s v="INCREMENTAL"/>
    <s v="Media"/>
    <m/>
    <m/>
    <m/>
    <m/>
    <x v="24"/>
    <x v="0"/>
    <s v="Brazil"/>
    <x v="44"/>
    <n v="0"/>
  </r>
  <r>
    <s v="INCREMENTAL"/>
    <s v="Media"/>
    <m/>
    <m/>
    <m/>
    <m/>
    <x v="24"/>
    <x v="1"/>
    <s v="Brazil"/>
    <x v="44"/>
    <n v="0"/>
  </r>
  <r>
    <s v="INCREMENTAL"/>
    <s v="Media"/>
    <m/>
    <m/>
    <m/>
    <m/>
    <x v="24"/>
    <x v="2"/>
    <s v="Brazil"/>
    <x v="44"/>
    <n v="0"/>
  </r>
  <r>
    <s v="INCREMENTAL"/>
    <s v="Media"/>
    <m/>
    <m/>
    <m/>
    <m/>
    <x v="24"/>
    <x v="3"/>
    <s v="Brazil"/>
    <x v="44"/>
    <n v="0"/>
  </r>
  <r>
    <s v="BASE"/>
    <s v="BaseLine"/>
    <m/>
    <m/>
    <m/>
    <m/>
    <x v="25"/>
    <x v="0"/>
    <s v="Brazil"/>
    <x v="44"/>
    <n v="0"/>
  </r>
  <r>
    <s v="BASE"/>
    <s v="BaseLine"/>
    <m/>
    <m/>
    <m/>
    <m/>
    <x v="25"/>
    <x v="1"/>
    <s v="Brazil"/>
    <x v="44"/>
    <n v="385.28891623649099"/>
  </r>
  <r>
    <s v="BASE"/>
    <s v="BaseLine"/>
    <m/>
    <m/>
    <m/>
    <m/>
    <x v="25"/>
    <x v="2"/>
    <s v="Brazil"/>
    <x v="44"/>
    <n v="0"/>
  </r>
  <r>
    <s v="BASE"/>
    <s v="BaseLine"/>
    <m/>
    <m/>
    <m/>
    <m/>
    <x v="25"/>
    <x v="3"/>
    <s v="Brazil"/>
    <x v="44"/>
    <n v="0"/>
  </r>
  <r>
    <s v="BASE"/>
    <s v="BaseLine"/>
    <m/>
    <m/>
    <m/>
    <m/>
    <x v="26"/>
    <x v="0"/>
    <s v="Brazil"/>
    <x v="44"/>
    <n v="0"/>
  </r>
  <r>
    <s v="BASE"/>
    <s v="BaseLine"/>
    <m/>
    <m/>
    <m/>
    <m/>
    <x v="26"/>
    <x v="1"/>
    <s v="Brazil"/>
    <x v="44"/>
    <n v="0"/>
  </r>
  <r>
    <s v="BASE"/>
    <s v="BaseLine"/>
    <m/>
    <m/>
    <m/>
    <m/>
    <x v="26"/>
    <x v="2"/>
    <s v="Brazil"/>
    <x v="44"/>
    <n v="0"/>
  </r>
  <r>
    <s v="BASE"/>
    <s v="BaseLine"/>
    <m/>
    <m/>
    <m/>
    <m/>
    <x v="26"/>
    <x v="3"/>
    <s v="Brazil"/>
    <x v="44"/>
    <n v="0"/>
  </r>
  <r>
    <s v="INCREMENTAL"/>
    <s v="Media"/>
    <m/>
    <m/>
    <m/>
    <m/>
    <x v="27"/>
    <x v="0"/>
    <s v="Brazil"/>
    <x v="44"/>
    <n v="0"/>
  </r>
  <r>
    <s v="INCREMENTAL"/>
    <s v="Media"/>
    <m/>
    <m/>
    <m/>
    <m/>
    <x v="27"/>
    <x v="1"/>
    <s v="Brazil"/>
    <x v="44"/>
    <n v="0"/>
  </r>
  <r>
    <s v="INCREMENTAL"/>
    <s v="Media"/>
    <m/>
    <m/>
    <m/>
    <m/>
    <x v="27"/>
    <x v="2"/>
    <s v="Brazil"/>
    <x v="44"/>
    <n v="0"/>
  </r>
  <r>
    <s v="INCREMENTAL"/>
    <s v="Media"/>
    <m/>
    <m/>
    <m/>
    <m/>
    <x v="27"/>
    <x v="3"/>
    <s v="Brazil"/>
    <x v="44"/>
    <n v="0"/>
  </r>
  <r>
    <s v="INCREMENTAL"/>
    <s v="Media"/>
    <m/>
    <m/>
    <m/>
    <m/>
    <x v="28"/>
    <x v="0"/>
    <s v="Brazil"/>
    <x v="44"/>
    <n v="0"/>
  </r>
  <r>
    <s v="INCREMENTAL"/>
    <s v="Media"/>
    <m/>
    <m/>
    <m/>
    <m/>
    <x v="28"/>
    <x v="1"/>
    <s v="Brazil"/>
    <x v="44"/>
    <n v="0"/>
  </r>
  <r>
    <s v="INCREMENTAL"/>
    <s v="Media"/>
    <m/>
    <m/>
    <m/>
    <m/>
    <x v="28"/>
    <x v="2"/>
    <s v="Brazil"/>
    <x v="44"/>
    <n v="0"/>
  </r>
  <r>
    <s v="INCREMENTAL"/>
    <s v="Media"/>
    <m/>
    <m/>
    <m/>
    <m/>
    <x v="28"/>
    <x v="3"/>
    <s v="Brazil"/>
    <x v="44"/>
    <n v="0"/>
  </r>
  <r>
    <s v="BASE"/>
    <s v="BaseLine"/>
    <m/>
    <m/>
    <m/>
    <m/>
    <x v="29"/>
    <x v="0"/>
    <s v="Brazil"/>
    <x v="44"/>
    <n v="0"/>
  </r>
  <r>
    <s v="BASE"/>
    <s v="BaseLine"/>
    <m/>
    <m/>
    <m/>
    <m/>
    <x v="29"/>
    <x v="1"/>
    <s v="Brazil"/>
    <x v="44"/>
    <n v="521.73640653591997"/>
  </r>
  <r>
    <s v="BASE"/>
    <s v="BaseLine"/>
    <m/>
    <m/>
    <m/>
    <m/>
    <x v="29"/>
    <x v="2"/>
    <s v="Brazil"/>
    <x v="44"/>
    <n v="0"/>
  </r>
  <r>
    <s v="BASE"/>
    <s v="BaseLine"/>
    <m/>
    <m/>
    <m/>
    <m/>
    <x v="29"/>
    <x v="3"/>
    <s v="Brazil"/>
    <x v="44"/>
    <n v="0"/>
  </r>
  <r>
    <s v="BASE"/>
    <s v="BaseLine"/>
    <m/>
    <m/>
    <m/>
    <m/>
    <x v="30"/>
    <x v="0"/>
    <s v="Brazil"/>
    <x v="44"/>
    <n v="0"/>
  </r>
  <r>
    <s v="BASE"/>
    <s v="BaseLine"/>
    <m/>
    <m/>
    <m/>
    <m/>
    <x v="30"/>
    <x v="1"/>
    <s v="Brazil"/>
    <x v="44"/>
    <n v="1033.6127004477701"/>
  </r>
  <r>
    <s v="BASE"/>
    <s v="BaseLine"/>
    <m/>
    <m/>
    <m/>
    <m/>
    <x v="30"/>
    <x v="2"/>
    <s v="Brazil"/>
    <x v="44"/>
    <n v="0"/>
  </r>
  <r>
    <s v="BASE"/>
    <s v="BaseLine"/>
    <m/>
    <m/>
    <m/>
    <m/>
    <x v="30"/>
    <x v="3"/>
    <s v="Brazil"/>
    <x v="44"/>
    <n v="0"/>
  </r>
  <r>
    <s v="INCREMENTAL"/>
    <s v="Media"/>
    <m/>
    <m/>
    <m/>
    <m/>
    <x v="31"/>
    <x v="0"/>
    <s v="Brazil"/>
    <x v="44"/>
    <n v="0"/>
  </r>
  <r>
    <s v="INCREMENTAL"/>
    <s v="Media"/>
    <m/>
    <m/>
    <m/>
    <m/>
    <x v="31"/>
    <x v="1"/>
    <s v="Brazil"/>
    <x v="44"/>
    <n v="0"/>
  </r>
  <r>
    <s v="INCREMENTAL"/>
    <s v="Media"/>
    <m/>
    <m/>
    <m/>
    <m/>
    <x v="31"/>
    <x v="2"/>
    <s v="Brazil"/>
    <x v="44"/>
    <n v="0"/>
  </r>
  <r>
    <s v="INCREMENTAL"/>
    <s v="Media"/>
    <m/>
    <m/>
    <m/>
    <m/>
    <x v="31"/>
    <x v="3"/>
    <s v="Brazil"/>
    <x v="44"/>
    <n v="0"/>
  </r>
  <r>
    <m/>
    <m/>
    <m/>
    <m/>
    <m/>
    <m/>
    <x v="32"/>
    <x v="0"/>
    <s v="Brazil"/>
    <x v="44"/>
    <n v="1288.8368238743701"/>
  </r>
  <r>
    <m/>
    <m/>
    <m/>
    <m/>
    <m/>
    <m/>
    <x v="32"/>
    <x v="1"/>
    <s v="Brazil"/>
    <x v="44"/>
    <n v="943.82215052234096"/>
  </r>
  <r>
    <m/>
    <m/>
    <m/>
    <m/>
    <m/>
    <m/>
    <x v="32"/>
    <x v="2"/>
    <s v="Brazil"/>
    <x v="44"/>
    <n v="1761.1350863528301"/>
  </r>
  <r>
    <m/>
    <m/>
    <m/>
    <m/>
    <m/>
    <m/>
    <x v="32"/>
    <x v="3"/>
    <s v="Brazil"/>
    <x v="44"/>
    <n v="932.29799996955103"/>
  </r>
  <r>
    <s v="BASE"/>
    <s v="BaseLine"/>
    <m/>
    <m/>
    <m/>
    <m/>
    <x v="33"/>
    <x v="0"/>
    <s v="Brazil"/>
    <x v="44"/>
    <n v="-118.525985847743"/>
  </r>
  <r>
    <s v="BASE"/>
    <s v="BaseLine"/>
    <m/>
    <m/>
    <m/>
    <m/>
    <x v="33"/>
    <x v="1"/>
    <s v="Brazil"/>
    <x v="44"/>
    <n v="-322.642943432523"/>
  </r>
  <r>
    <s v="BASE"/>
    <s v="BaseLine"/>
    <m/>
    <m/>
    <m/>
    <m/>
    <x v="33"/>
    <x v="2"/>
    <s v="Brazil"/>
    <x v="44"/>
    <n v="-161.07681859881799"/>
  </r>
  <r>
    <s v="BASE"/>
    <s v="BaseLine"/>
    <m/>
    <m/>
    <m/>
    <m/>
    <x v="33"/>
    <x v="3"/>
    <s v="Brazil"/>
    <x v="44"/>
    <n v="-100.606649045083"/>
  </r>
  <r>
    <s v="BASE"/>
    <s v="BaseLine"/>
    <m/>
    <m/>
    <m/>
    <m/>
    <x v="34"/>
    <x v="0"/>
    <s v="Brazil"/>
    <x v="44"/>
    <n v="0"/>
  </r>
  <r>
    <s v="BASE"/>
    <s v="BaseLine"/>
    <m/>
    <m/>
    <m/>
    <m/>
    <x v="34"/>
    <x v="1"/>
    <s v="Brazil"/>
    <x v="44"/>
    <n v="0"/>
  </r>
  <r>
    <s v="BASE"/>
    <s v="BaseLine"/>
    <m/>
    <m/>
    <m/>
    <m/>
    <x v="34"/>
    <x v="2"/>
    <s v="Brazil"/>
    <x v="44"/>
    <n v="0"/>
  </r>
  <r>
    <s v="BASE"/>
    <s v="BaseLine"/>
    <m/>
    <m/>
    <m/>
    <m/>
    <x v="34"/>
    <x v="3"/>
    <s v="Brazil"/>
    <x v="44"/>
    <n v="0"/>
  </r>
  <r>
    <s v="BASE"/>
    <s v="BaseLine"/>
    <s v="NY"/>
    <m/>
    <m/>
    <m/>
    <x v="35"/>
    <x v="0"/>
    <s v="Brazil"/>
    <x v="44"/>
    <n v="0"/>
  </r>
  <r>
    <s v="BASE"/>
    <s v="BaseLine"/>
    <s v="NY"/>
    <m/>
    <m/>
    <m/>
    <x v="35"/>
    <x v="1"/>
    <s v="Brazil"/>
    <x v="44"/>
    <n v="0"/>
  </r>
  <r>
    <s v="BASE"/>
    <s v="BaseLine"/>
    <s v="NY"/>
    <m/>
    <m/>
    <m/>
    <x v="35"/>
    <x v="2"/>
    <s v="Brazil"/>
    <x v="44"/>
    <n v="0"/>
  </r>
  <r>
    <s v="BASE"/>
    <s v="BaseLine"/>
    <s v="NY"/>
    <m/>
    <m/>
    <m/>
    <x v="35"/>
    <x v="3"/>
    <s v="Brazil"/>
    <x v="44"/>
    <n v="0"/>
  </r>
  <r>
    <s v="BASE"/>
    <s v="BaseLine"/>
    <s v="PL_Dummy"/>
    <m/>
    <m/>
    <m/>
    <x v="36"/>
    <x v="0"/>
    <s v="Brazil"/>
    <x v="44"/>
    <n v="0"/>
  </r>
  <r>
    <s v="BASE"/>
    <s v="BaseLine"/>
    <s v="PL_Dummy"/>
    <m/>
    <m/>
    <m/>
    <x v="36"/>
    <x v="1"/>
    <s v="Brazil"/>
    <x v="44"/>
    <n v="0"/>
  </r>
  <r>
    <s v="BASE"/>
    <s v="BaseLine"/>
    <s v="PL_Dummy"/>
    <m/>
    <m/>
    <m/>
    <x v="36"/>
    <x v="2"/>
    <s v="Brazil"/>
    <x v="44"/>
    <n v="0"/>
  </r>
  <r>
    <s v="BASE"/>
    <s v="BaseLine"/>
    <s v="PL_Dummy"/>
    <m/>
    <m/>
    <m/>
    <x v="36"/>
    <x v="3"/>
    <s v="Brazil"/>
    <x v="44"/>
    <n v="0"/>
  </r>
  <r>
    <s v="BASE"/>
    <s v="BaseLine"/>
    <s v="PL_Dummy"/>
    <m/>
    <m/>
    <m/>
    <x v="37"/>
    <x v="0"/>
    <s v="Brazil"/>
    <x v="44"/>
    <n v="0"/>
  </r>
  <r>
    <s v="BASE"/>
    <s v="BaseLine"/>
    <s v="PL_Dummy"/>
    <m/>
    <m/>
    <m/>
    <x v="37"/>
    <x v="1"/>
    <s v="Brazil"/>
    <x v="44"/>
    <n v="0"/>
  </r>
  <r>
    <s v="BASE"/>
    <s v="BaseLine"/>
    <s v="PL_Dummy"/>
    <m/>
    <m/>
    <m/>
    <x v="37"/>
    <x v="2"/>
    <s v="Brazil"/>
    <x v="44"/>
    <n v="0"/>
  </r>
  <r>
    <s v="BASE"/>
    <s v="BaseLine"/>
    <s v="PL_Dummy"/>
    <m/>
    <m/>
    <m/>
    <x v="37"/>
    <x v="3"/>
    <s v="Brazil"/>
    <x v="44"/>
    <n v="0"/>
  </r>
  <r>
    <s v="BASE"/>
    <s v="BaseLine"/>
    <m/>
    <m/>
    <m/>
    <m/>
    <x v="38"/>
    <x v="0"/>
    <s v="Brazil"/>
    <x v="44"/>
    <n v="0"/>
  </r>
  <r>
    <s v="BASE"/>
    <s v="BaseLine"/>
    <m/>
    <m/>
    <m/>
    <m/>
    <x v="38"/>
    <x v="1"/>
    <s v="Brazil"/>
    <x v="44"/>
    <n v="0"/>
  </r>
  <r>
    <s v="BASE"/>
    <s v="BaseLine"/>
    <m/>
    <m/>
    <m/>
    <m/>
    <x v="38"/>
    <x v="2"/>
    <s v="Brazil"/>
    <x v="44"/>
    <n v="0"/>
  </r>
  <r>
    <s v="BASE"/>
    <s v="BaseLine"/>
    <m/>
    <m/>
    <m/>
    <m/>
    <x v="38"/>
    <x v="3"/>
    <s v="Brazil"/>
    <x v="44"/>
    <n v="0"/>
  </r>
  <r>
    <s v="BASE"/>
    <s v="BaseLine"/>
    <m/>
    <m/>
    <m/>
    <m/>
    <x v="39"/>
    <x v="0"/>
    <s v="Brazil"/>
    <x v="44"/>
    <n v="0"/>
  </r>
  <r>
    <s v="BASE"/>
    <s v="BaseLine"/>
    <m/>
    <m/>
    <m/>
    <m/>
    <x v="39"/>
    <x v="1"/>
    <s v="Brazil"/>
    <x v="44"/>
    <n v="0"/>
  </r>
  <r>
    <s v="BASE"/>
    <s v="BaseLine"/>
    <m/>
    <m/>
    <m/>
    <m/>
    <x v="39"/>
    <x v="2"/>
    <s v="Brazil"/>
    <x v="44"/>
    <n v="0"/>
  </r>
  <r>
    <s v="BASE"/>
    <s v="BaseLine"/>
    <m/>
    <m/>
    <m/>
    <m/>
    <x v="39"/>
    <x v="3"/>
    <s v="Brazil"/>
    <x v="44"/>
    <n v="0"/>
  </r>
  <r>
    <s v="BASE"/>
    <s v="BaseLine"/>
    <s v="PL_Dummy"/>
    <m/>
    <m/>
    <m/>
    <x v="40"/>
    <x v="0"/>
    <s v="Brazil"/>
    <x v="44"/>
    <n v="0"/>
  </r>
  <r>
    <s v="BASE"/>
    <s v="BaseLine"/>
    <s v="PL_Dummy"/>
    <m/>
    <m/>
    <m/>
    <x v="40"/>
    <x v="1"/>
    <s v="Brazil"/>
    <x v="44"/>
    <n v="0"/>
  </r>
  <r>
    <s v="BASE"/>
    <s v="BaseLine"/>
    <s v="PL_Dummy"/>
    <m/>
    <m/>
    <m/>
    <x v="40"/>
    <x v="2"/>
    <s v="Brazil"/>
    <x v="44"/>
    <n v="0"/>
  </r>
  <r>
    <s v="BASE"/>
    <s v="BaseLine"/>
    <s v="PL_Dummy"/>
    <m/>
    <m/>
    <m/>
    <x v="40"/>
    <x v="3"/>
    <s v="Brazil"/>
    <x v="44"/>
    <n v="0"/>
  </r>
  <r>
    <s v="BASE"/>
    <s v="BaseLine"/>
    <m/>
    <m/>
    <m/>
    <m/>
    <x v="41"/>
    <x v="0"/>
    <s v="Brazil"/>
    <x v="44"/>
    <n v="0"/>
  </r>
  <r>
    <s v="BASE"/>
    <s v="BaseLine"/>
    <m/>
    <m/>
    <m/>
    <m/>
    <x v="41"/>
    <x v="1"/>
    <s v="Brazil"/>
    <x v="44"/>
    <n v="0"/>
  </r>
  <r>
    <s v="BASE"/>
    <s v="BaseLine"/>
    <m/>
    <m/>
    <m/>
    <m/>
    <x v="41"/>
    <x v="2"/>
    <s v="Brazil"/>
    <x v="44"/>
    <n v="4592.1819182921699"/>
  </r>
  <r>
    <s v="BASE"/>
    <s v="BaseLine"/>
    <m/>
    <m/>
    <m/>
    <m/>
    <x v="41"/>
    <x v="3"/>
    <s v="Brazil"/>
    <x v="44"/>
    <n v="0"/>
  </r>
  <r>
    <s v="BASE"/>
    <s v="BaseLine"/>
    <m/>
    <m/>
    <m/>
    <m/>
    <x v="42"/>
    <x v="0"/>
    <s v="Brazil"/>
    <x v="44"/>
    <n v="0"/>
  </r>
  <r>
    <s v="BASE"/>
    <s v="BaseLine"/>
    <m/>
    <m/>
    <m/>
    <m/>
    <x v="42"/>
    <x v="1"/>
    <s v="Brazil"/>
    <x v="44"/>
    <n v="0"/>
  </r>
  <r>
    <s v="BASE"/>
    <s v="BaseLine"/>
    <m/>
    <m/>
    <m/>
    <m/>
    <x v="42"/>
    <x v="2"/>
    <s v="Brazil"/>
    <x v="44"/>
    <n v="2767.8546427850201"/>
  </r>
  <r>
    <s v="BASE"/>
    <s v="BaseLine"/>
    <m/>
    <m/>
    <m/>
    <m/>
    <x v="42"/>
    <x v="3"/>
    <s v="Brazil"/>
    <x v="44"/>
    <n v="0"/>
  </r>
  <r>
    <s v="BASE"/>
    <s v="BaseLine"/>
    <m/>
    <m/>
    <m/>
    <m/>
    <x v="43"/>
    <x v="0"/>
    <s v="Brazil"/>
    <x v="44"/>
    <n v="0"/>
  </r>
  <r>
    <s v="BASE"/>
    <s v="BaseLine"/>
    <m/>
    <m/>
    <m/>
    <m/>
    <x v="43"/>
    <x v="1"/>
    <s v="Brazil"/>
    <x v="44"/>
    <n v="0"/>
  </r>
  <r>
    <s v="BASE"/>
    <s v="BaseLine"/>
    <m/>
    <m/>
    <m/>
    <m/>
    <x v="43"/>
    <x v="2"/>
    <s v="Brazil"/>
    <x v="44"/>
    <n v="0"/>
  </r>
  <r>
    <s v="BASE"/>
    <s v="BaseLine"/>
    <m/>
    <m/>
    <m/>
    <m/>
    <x v="43"/>
    <x v="3"/>
    <s v="Brazil"/>
    <x v="44"/>
    <n v="0"/>
  </r>
  <r>
    <s v="INCREMENTAL"/>
    <s v="Media"/>
    <m/>
    <m/>
    <m/>
    <m/>
    <x v="44"/>
    <x v="0"/>
    <s v="Brazil"/>
    <x v="44"/>
    <n v="0"/>
  </r>
  <r>
    <s v="INCREMENTAL"/>
    <s v="Media"/>
    <m/>
    <m/>
    <m/>
    <m/>
    <x v="44"/>
    <x v="1"/>
    <s v="Brazil"/>
    <x v="44"/>
    <n v="0"/>
  </r>
  <r>
    <s v="INCREMENTAL"/>
    <s v="Media"/>
    <m/>
    <m/>
    <m/>
    <m/>
    <x v="44"/>
    <x v="2"/>
    <s v="Brazil"/>
    <x v="44"/>
    <n v="0"/>
  </r>
  <r>
    <s v="INCREMENTAL"/>
    <s v="Media"/>
    <m/>
    <m/>
    <m/>
    <m/>
    <x v="44"/>
    <x v="3"/>
    <s v="Brazil"/>
    <x v="44"/>
    <n v="0"/>
  </r>
  <r>
    <s v="INCREMENTAL"/>
    <s v="Media"/>
    <m/>
    <m/>
    <m/>
    <m/>
    <x v="45"/>
    <x v="0"/>
    <s v="Brazil"/>
    <x v="44"/>
    <n v="0"/>
  </r>
  <r>
    <s v="INCREMENTAL"/>
    <s v="Media"/>
    <m/>
    <m/>
    <m/>
    <m/>
    <x v="45"/>
    <x v="1"/>
    <s v="Brazil"/>
    <x v="44"/>
    <n v="0"/>
  </r>
  <r>
    <s v="INCREMENTAL"/>
    <s v="Media"/>
    <m/>
    <m/>
    <m/>
    <m/>
    <x v="45"/>
    <x v="2"/>
    <s v="Brazil"/>
    <x v="44"/>
    <n v="0"/>
  </r>
  <r>
    <s v="INCREMENTAL"/>
    <s v="Media"/>
    <m/>
    <m/>
    <m/>
    <m/>
    <x v="45"/>
    <x v="3"/>
    <s v="Brazil"/>
    <x v="44"/>
    <n v="0"/>
  </r>
  <r>
    <s v="BASE"/>
    <s v="BaseLine"/>
    <m/>
    <m/>
    <m/>
    <m/>
    <x v="46"/>
    <x v="0"/>
    <s v="Brazil"/>
    <x v="44"/>
    <n v="0"/>
  </r>
  <r>
    <s v="BASE"/>
    <s v="BaseLine"/>
    <m/>
    <m/>
    <m/>
    <m/>
    <x v="46"/>
    <x v="1"/>
    <s v="Brazil"/>
    <x v="44"/>
    <n v="0"/>
  </r>
  <r>
    <s v="BASE"/>
    <s v="BaseLine"/>
    <m/>
    <m/>
    <m/>
    <m/>
    <x v="46"/>
    <x v="2"/>
    <s v="Brazil"/>
    <x v="44"/>
    <n v="0"/>
  </r>
  <r>
    <s v="BASE"/>
    <s v="BaseLine"/>
    <m/>
    <m/>
    <m/>
    <m/>
    <x v="46"/>
    <x v="3"/>
    <s v="Brazil"/>
    <x v="44"/>
    <n v="0"/>
  </r>
  <r>
    <s v="INCREMENTAL"/>
    <s v="Media"/>
    <m/>
    <m/>
    <m/>
    <m/>
    <x v="47"/>
    <x v="0"/>
    <s v="Brazil"/>
    <x v="44"/>
    <n v="0"/>
  </r>
  <r>
    <s v="INCREMENTAL"/>
    <s v="Media"/>
    <m/>
    <m/>
    <m/>
    <m/>
    <x v="47"/>
    <x v="1"/>
    <s v="Brazil"/>
    <x v="44"/>
    <n v="0"/>
  </r>
  <r>
    <s v="INCREMENTAL"/>
    <s v="Media"/>
    <m/>
    <m/>
    <m/>
    <m/>
    <x v="47"/>
    <x v="2"/>
    <s v="Brazil"/>
    <x v="44"/>
    <n v="0"/>
  </r>
  <r>
    <s v="INCREMENTAL"/>
    <s v="Media"/>
    <m/>
    <m/>
    <m/>
    <m/>
    <x v="47"/>
    <x v="3"/>
    <s v="Brazil"/>
    <x v="44"/>
    <n v="0"/>
  </r>
  <r>
    <s v="INCREMENTAL"/>
    <s v="Media"/>
    <m/>
    <m/>
    <m/>
    <m/>
    <x v="48"/>
    <x v="0"/>
    <s v="Brazil"/>
    <x v="44"/>
    <n v="0"/>
  </r>
  <r>
    <s v="INCREMENTAL"/>
    <s v="Media"/>
    <m/>
    <m/>
    <m/>
    <m/>
    <x v="48"/>
    <x v="1"/>
    <s v="Brazil"/>
    <x v="44"/>
    <n v="0"/>
  </r>
  <r>
    <s v="INCREMENTAL"/>
    <s v="Media"/>
    <m/>
    <m/>
    <m/>
    <m/>
    <x v="48"/>
    <x v="2"/>
    <s v="Brazil"/>
    <x v="44"/>
    <n v="0"/>
  </r>
  <r>
    <s v="INCREMENTAL"/>
    <s v="Media"/>
    <m/>
    <m/>
    <m/>
    <m/>
    <x v="48"/>
    <x v="3"/>
    <s v="Brazil"/>
    <x v="44"/>
    <n v="0"/>
  </r>
  <r>
    <s v="INCREMENTAL"/>
    <s v="Media"/>
    <m/>
    <m/>
    <m/>
    <m/>
    <x v="49"/>
    <x v="0"/>
    <s v="Brazil"/>
    <x v="44"/>
    <n v="0"/>
  </r>
  <r>
    <s v="INCREMENTAL"/>
    <s v="Media"/>
    <m/>
    <m/>
    <m/>
    <m/>
    <x v="49"/>
    <x v="1"/>
    <s v="Brazil"/>
    <x v="44"/>
    <n v="0"/>
  </r>
  <r>
    <s v="INCREMENTAL"/>
    <s v="Media"/>
    <m/>
    <m/>
    <m/>
    <m/>
    <x v="49"/>
    <x v="2"/>
    <s v="Brazil"/>
    <x v="44"/>
    <n v="0"/>
  </r>
  <r>
    <s v="INCREMENTAL"/>
    <s v="Media"/>
    <m/>
    <m/>
    <m/>
    <m/>
    <x v="49"/>
    <x v="3"/>
    <s v="Brazil"/>
    <x v="44"/>
    <n v="0"/>
  </r>
  <r>
    <s v="BASE"/>
    <s v="BaseLine"/>
    <m/>
    <m/>
    <m/>
    <m/>
    <x v="50"/>
    <x v="0"/>
    <s v="Brazil"/>
    <x v="44"/>
    <n v="0"/>
  </r>
  <r>
    <s v="BASE"/>
    <s v="BaseLine"/>
    <m/>
    <m/>
    <m/>
    <m/>
    <x v="50"/>
    <x v="1"/>
    <s v="Brazil"/>
    <x v="44"/>
    <n v="0"/>
  </r>
  <r>
    <s v="BASE"/>
    <s v="BaseLine"/>
    <m/>
    <m/>
    <m/>
    <m/>
    <x v="50"/>
    <x v="2"/>
    <s v="Brazil"/>
    <x v="44"/>
    <n v="0"/>
  </r>
  <r>
    <s v="BASE"/>
    <s v="BaseLine"/>
    <m/>
    <m/>
    <m/>
    <m/>
    <x v="50"/>
    <x v="3"/>
    <s v="Brazil"/>
    <x v="44"/>
    <n v="0"/>
  </r>
  <r>
    <s v="BASE"/>
    <s v="BaseLine"/>
    <m/>
    <m/>
    <m/>
    <m/>
    <x v="51"/>
    <x v="0"/>
    <s v="Brazil"/>
    <x v="44"/>
    <n v="0"/>
  </r>
  <r>
    <s v="BASE"/>
    <s v="BaseLine"/>
    <m/>
    <m/>
    <m/>
    <m/>
    <x v="51"/>
    <x v="1"/>
    <s v="Brazil"/>
    <x v="44"/>
    <n v="0"/>
  </r>
  <r>
    <s v="BASE"/>
    <s v="BaseLine"/>
    <m/>
    <m/>
    <m/>
    <m/>
    <x v="51"/>
    <x v="2"/>
    <s v="Brazil"/>
    <x v="44"/>
    <n v="0"/>
  </r>
  <r>
    <s v="BASE"/>
    <s v="BaseLine"/>
    <m/>
    <m/>
    <m/>
    <m/>
    <x v="51"/>
    <x v="3"/>
    <s v="Brazil"/>
    <x v="44"/>
    <n v="0"/>
  </r>
  <r>
    <s v="INCREMENTAL"/>
    <s v="Media"/>
    <m/>
    <m/>
    <m/>
    <m/>
    <x v="52"/>
    <x v="0"/>
    <s v="Brazil"/>
    <x v="44"/>
    <n v="0"/>
  </r>
  <r>
    <s v="INCREMENTAL"/>
    <s v="Media"/>
    <m/>
    <m/>
    <m/>
    <m/>
    <x v="52"/>
    <x v="1"/>
    <s v="Brazil"/>
    <x v="44"/>
    <n v="0"/>
  </r>
  <r>
    <s v="INCREMENTAL"/>
    <s v="Media"/>
    <m/>
    <m/>
    <m/>
    <m/>
    <x v="52"/>
    <x v="2"/>
    <s v="Brazil"/>
    <x v="44"/>
    <n v="0"/>
  </r>
  <r>
    <s v="INCREMENTAL"/>
    <s v="Media"/>
    <m/>
    <m/>
    <m/>
    <m/>
    <x v="52"/>
    <x v="3"/>
    <s v="Brazil"/>
    <x v="44"/>
    <n v="0"/>
  </r>
  <r>
    <s v="BASE"/>
    <s v="BaseLine"/>
    <m/>
    <m/>
    <m/>
    <m/>
    <x v="53"/>
    <x v="0"/>
    <s v="Brazil"/>
    <x v="44"/>
    <n v="-106.896217564167"/>
  </r>
  <r>
    <s v="BASE"/>
    <s v="BaseLine"/>
    <m/>
    <m/>
    <m/>
    <m/>
    <x v="53"/>
    <x v="1"/>
    <s v="Brazil"/>
    <x v="44"/>
    <n v="-78.280676091196398"/>
  </r>
  <r>
    <s v="BASE"/>
    <s v="BaseLine"/>
    <m/>
    <m/>
    <m/>
    <m/>
    <x v="53"/>
    <x v="2"/>
    <s v="Brazil"/>
    <x v="44"/>
    <n v="-146.06866894502201"/>
  </r>
  <r>
    <s v="BASE"/>
    <s v="BaseLine"/>
    <m/>
    <m/>
    <m/>
    <m/>
    <x v="53"/>
    <x v="3"/>
    <s v="Brazil"/>
    <x v="44"/>
    <n v="-77.324862227164999"/>
  </r>
  <r>
    <s v="BASE"/>
    <s v="BaseLine"/>
    <m/>
    <m/>
    <m/>
    <m/>
    <x v="54"/>
    <x v="0"/>
    <s v="Brazil"/>
    <x v="44"/>
    <n v="-508.66884939919299"/>
  </r>
  <r>
    <s v="BASE"/>
    <s v="BaseLine"/>
    <m/>
    <m/>
    <m/>
    <m/>
    <x v="54"/>
    <x v="1"/>
    <s v="Brazil"/>
    <x v="44"/>
    <n v="-2538.9664014545901"/>
  </r>
  <r>
    <s v="BASE"/>
    <s v="BaseLine"/>
    <m/>
    <m/>
    <m/>
    <m/>
    <x v="54"/>
    <x v="2"/>
    <s v="Brazil"/>
    <x v="44"/>
    <n v="-2755.6134643646201"/>
  </r>
  <r>
    <s v="BASE"/>
    <s v="BaseLine"/>
    <m/>
    <m/>
    <m/>
    <m/>
    <x v="54"/>
    <x v="3"/>
    <s v="Brazil"/>
    <x v="44"/>
    <n v="-491.21681486721297"/>
  </r>
  <r>
    <s v="INCREMENTAL"/>
    <s v="Media"/>
    <m/>
    <m/>
    <m/>
    <m/>
    <x v="0"/>
    <x v="0"/>
    <s v="Brazil"/>
    <x v="45"/>
    <n v="0"/>
  </r>
  <r>
    <s v="INCREMENTAL"/>
    <s v="Media"/>
    <m/>
    <m/>
    <m/>
    <m/>
    <x v="0"/>
    <x v="1"/>
    <s v="Brazil"/>
    <x v="45"/>
    <n v="0"/>
  </r>
  <r>
    <s v="INCREMENTAL"/>
    <s v="Media"/>
    <m/>
    <m/>
    <m/>
    <m/>
    <x v="0"/>
    <x v="2"/>
    <s v="Brazil"/>
    <x v="45"/>
    <n v="0"/>
  </r>
  <r>
    <s v="INCREMENTAL"/>
    <s v="Media"/>
    <m/>
    <m/>
    <m/>
    <m/>
    <x v="0"/>
    <x v="3"/>
    <s v="Brazil"/>
    <x v="45"/>
    <n v="0"/>
  </r>
  <r>
    <s v="INCREMENTAL"/>
    <s v="Media"/>
    <m/>
    <m/>
    <m/>
    <m/>
    <x v="1"/>
    <x v="0"/>
    <s v="Brazil"/>
    <x v="45"/>
    <n v="0"/>
  </r>
  <r>
    <s v="INCREMENTAL"/>
    <s v="Media"/>
    <m/>
    <m/>
    <m/>
    <m/>
    <x v="1"/>
    <x v="1"/>
    <s v="Brazil"/>
    <x v="45"/>
    <n v="0"/>
  </r>
  <r>
    <s v="INCREMENTAL"/>
    <s v="Media"/>
    <m/>
    <m/>
    <m/>
    <m/>
    <x v="1"/>
    <x v="2"/>
    <s v="Brazil"/>
    <x v="45"/>
    <n v="0"/>
  </r>
  <r>
    <s v="INCREMENTAL"/>
    <s v="Media"/>
    <m/>
    <m/>
    <m/>
    <m/>
    <x v="1"/>
    <x v="3"/>
    <s v="Brazil"/>
    <x v="45"/>
    <n v="0"/>
  </r>
  <r>
    <s v="INCREMENTAL"/>
    <s v="Media"/>
    <m/>
    <m/>
    <m/>
    <m/>
    <x v="2"/>
    <x v="0"/>
    <s v="Brazil"/>
    <x v="45"/>
    <n v="0"/>
  </r>
  <r>
    <s v="INCREMENTAL"/>
    <s v="Media"/>
    <m/>
    <m/>
    <m/>
    <m/>
    <x v="2"/>
    <x v="1"/>
    <s v="Brazil"/>
    <x v="45"/>
    <n v="0"/>
  </r>
  <r>
    <s v="INCREMENTAL"/>
    <s v="Media"/>
    <m/>
    <m/>
    <m/>
    <m/>
    <x v="2"/>
    <x v="2"/>
    <s v="Brazil"/>
    <x v="45"/>
    <n v="0"/>
  </r>
  <r>
    <s v="INCREMENTAL"/>
    <s v="Media"/>
    <m/>
    <m/>
    <m/>
    <m/>
    <x v="2"/>
    <x v="3"/>
    <s v="Brazil"/>
    <x v="45"/>
    <n v="0"/>
  </r>
  <r>
    <s v="BASE"/>
    <s v="BaseLine"/>
    <m/>
    <m/>
    <m/>
    <m/>
    <x v="3"/>
    <x v="0"/>
    <s v="Brazil"/>
    <x v="45"/>
    <n v="0"/>
  </r>
  <r>
    <s v="BASE"/>
    <s v="BaseLine"/>
    <m/>
    <m/>
    <m/>
    <m/>
    <x v="3"/>
    <x v="1"/>
    <s v="Brazil"/>
    <x v="45"/>
    <n v="0"/>
  </r>
  <r>
    <s v="BASE"/>
    <s v="BaseLine"/>
    <m/>
    <m/>
    <m/>
    <m/>
    <x v="3"/>
    <x v="2"/>
    <s v="Brazil"/>
    <x v="45"/>
    <n v="0"/>
  </r>
  <r>
    <s v="BASE"/>
    <s v="BaseLine"/>
    <m/>
    <m/>
    <m/>
    <m/>
    <x v="3"/>
    <x v="3"/>
    <s v="Brazil"/>
    <x v="45"/>
    <n v="0"/>
  </r>
  <r>
    <s v="BASE"/>
    <s v="BaseLine"/>
    <m/>
    <m/>
    <m/>
    <m/>
    <x v="4"/>
    <x v="0"/>
    <s v="Brazil"/>
    <x v="45"/>
    <n v="0"/>
  </r>
  <r>
    <s v="BASE"/>
    <s v="BaseLine"/>
    <m/>
    <m/>
    <m/>
    <m/>
    <x v="4"/>
    <x v="1"/>
    <s v="Brazil"/>
    <x v="45"/>
    <n v="0"/>
  </r>
  <r>
    <s v="BASE"/>
    <s v="BaseLine"/>
    <m/>
    <m/>
    <m/>
    <m/>
    <x v="4"/>
    <x v="2"/>
    <s v="Brazil"/>
    <x v="45"/>
    <n v="0"/>
  </r>
  <r>
    <s v="BASE"/>
    <s v="BaseLine"/>
    <m/>
    <m/>
    <m/>
    <m/>
    <x v="4"/>
    <x v="3"/>
    <s v="Brazil"/>
    <x v="45"/>
    <n v="0"/>
  </r>
  <r>
    <s v="BASE"/>
    <s v="BaseLine"/>
    <m/>
    <m/>
    <m/>
    <m/>
    <x v="5"/>
    <x v="0"/>
    <s v="Brazil"/>
    <x v="45"/>
    <n v="0"/>
  </r>
  <r>
    <s v="BASE"/>
    <s v="BaseLine"/>
    <m/>
    <m/>
    <m/>
    <m/>
    <x v="5"/>
    <x v="1"/>
    <s v="Brazil"/>
    <x v="45"/>
    <n v="0"/>
  </r>
  <r>
    <s v="BASE"/>
    <s v="BaseLine"/>
    <m/>
    <m/>
    <m/>
    <m/>
    <x v="5"/>
    <x v="2"/>
    <s v="Brazil"/>
    <x v="45"/>
    <n v="0"/>
  </r>
  <r>
    <s v="BASE"/>
    <s v="BaseLine"/>
    <m/>
    <m/>
    <m/>
    <m/>
    <x v="5"/>
    <x v="3"/>
    <s v="Brazil"/>
    <x v="45"/>
    <n v="0"/>
  </r>
  <r>
    <s v="BASE"/>
    <s v="BaseLine"/>
    <m/>
    <m/>
    <m/>
    <m/>
    <x v="6"/>
    <x v="0"/>
    <s v="Brazil"/>
    <x v="45"/>
    <n v="0"/>
  </r>
  <r>
    <s v="BASE"/>
    <s v="BaseLine"/>
    <m/>
    <m/>
    <m/>
    <m/>
    <x v="6"/>
    <x v="1"/>
    <s v="Brazil"/>
    <x v="45"/>
    <n v="0"/>
  </r>
  <r>
    <s v="BASE"/>
    <s v="BaseLine"/>
    <m/>
    <m/>
    <m/>
    <m/>
    <x v="6"/>
    <x v="2"/>
    <s v="Brazil"/>
    <x v="45"/>
    <n v="0"/>
  </r>
  <r>
    <s v="BASE"/>
    <s v="BaseLine"/>
    <m/>
    <m/>
    <m/>
    <m/>
    <x v="6"/>
    <x v="3"/>
    <s v="Brazil"/>
    <x v="45"/>
    <n v="0"/>
  </r>
  <r>
    <s v="BASE"/>
    <s v="BaseLine"/>
    <m/>
    <m/>
    <m/>
    <m/>
    <x v="7"/>
    <x v="0"/>
    <s v="Brazil"/>
    <x v="45"/>
    <n v="1374.7943912419501"/>
  </r>
  <r>
    <s v="BASE"/>
    <s v="BaseLine"/>
    <m/>
    <m/>
    <m/>
    <m/>
    <x v="7"/>
    <x v="1"/>
    <s v="Brazil"/>
    <x v="45"/>
    <n v="0"/>
  </r>
  <r>
    <s v="BASE"/>
    <s v="BaseLine"/>
    <m/>
    <m/>
    <m/>
    <m/>
    <x v="7"/>
    <x v="2"/>
    <s v="Brazil"/>
    <x v="45"/>
    <n v="0"/>
  </r>
  <r>
    <s v="BASE"/>
    <s v="BaseLine"/>
    <m/>
    <m/>
    <m/>
    <m/>
    <x v="7"/>
    <x v="3"/>
    <s v="Brazil"/>
    <x v="45"/>
    <n v="0"/>
  </r>
  <r>
    <s v="BASE"/>
    <s v="BaseLine"/>
    <m/>
    <m/>
    <m/>
    <m/>
    <x v="8"/>
    <x v="0"/>
    <s v="Brazil"/>
    <x v="45"/>
    <n v="1094.78809768823"/>
  </r>
  <r>
    <s v="BASE"/>
    <s v="BaseLine"/>
    <m/>
    <m/>
    <m/>
    <m/>
    <x v="8"/>
    <x v="1"/>
    <s v="Brazil"/>
    <x v="45"/>
    <n v="0"/>
  </r>
  <r>
    <s v="BASE"/>
    <s v="BaseLine"/>
    <m/>
    <m/>
    <m/>
    <m/>
    <x v="8"/>
    <x v="2"/>
    <s v="Brazil"/>
    <x v="45"/>
    <n v="0"/>
  </r>
  <r>
    <s v="BASE"/>
    <s v="BaseLine"/>
    <m/>
    <m/>
    <m/>
    <m/>
    <x v="8"/>
    <x v="3"/>
    <s v="Brazil"/>
    <x v="45"/>
    <n v="0"/>
  </r>
  <r>
    <s v="INCREMENTAL"/>
    <s v="Media"/>
    <m/>
    <m/>
    <m/>
    <m/>
    <x v="9"/>
    <x v="0"/>
    <s v="Brazil"/>
    <x v="45"/>
    <n v="0"/>
  </r>
  <r>
    <s v="INCREMENTAL"/>
    <s v="Media"/>
    <m/>
    <m/>
    <m/>
    <m/>
    <x v="9"/>
    <x v="1"/>
    <s v="Brazil"/>
    <x v="45"/>
    <n v="0"/>
  </r>
  <r>
    <s v="INCREMENTAL"/>
    <s v="Media"/>
    <m/>
    <m/>
    <m/>
    <m/>
    <x v="9"/>
    <x v="2"/>
    <s v="Brazil"/>
    <x v="45"/>
    <n v="0"/>
  </r>
  <r>
    <s v="INCREMENTAL"/>
    <s v="Media"/>
    <m/>
    <m/>
    <m/>
    <m/>
    <x v="9"/>
    <x v="3"/>
    <s v="Brazil"/>
    <x v="45"/>
    <n v="0"/>
  </r>
  <r>
    <s v="BASE"/>
    <s v="Price"/>
    <m/>
    <m/>
    <m/>
    <m/>
    <x v="10"/>
    <x v="0"/>
    <s v="Brazil"/>
    <x v="45"/>
    <n v="-1312.0200649115"/>
  </r>
  <r>
    <s v="BASE"/>
    <s v="Price"/>
    <m/>
    <m/>
    <m/>
    <m/>
    <x v="10"/>
    <x v="1"/>
    <s v="Brazil"/>
    <x v="45"/>
    <n v="0"/>
  </r>
  <r>
    <s v="BASE"/>
    <s v="Price"/>
    <m/>
    <m/>
    <m/>
    <m/>
    <x v="10"/>
    <x v="2"/>
    <s v="Brazil"/>
    <x v="45"/>
    <n v="0"/>
  </r>
  <r>
    <s v="BASE"/>
    <s v="Price"/>
    <m/>
    <m/>
    <m/>
    <m/>
    <x v="10"/>
    <x v="3"/>
    <s v="Brazil"/>
    <x v="45"/>
    <n v="0"/>
  </r>
  <r>
    <s v="BASE"/>
    <s v="Price"/>
    <m/>
    <m/>
    <m/>
    <m/>
    <x v="11"/>
    <x v="0"/>
    <s v="Brazil"/>
    <x v="45"/>
    <n v="0"/>
  </r>
  <r>
    <s v="BASE"/>
    <s v="Price"/>
    <m/>
    <m/>
    <m/>
    <m/>
    <x v="11"/>
    <x v="1"/>
    <s v="Brazil"/>
    <x v="45"/>
    <n v="0"/>
  </r>
  <r>
    <s v="BASE"/>
    <s v="Price"/>
    <m/>
    <m/>
    <m/>
    <m/>
    <x v="11"/>
    <x v="2"/>
    <s v="Brazil"/>
    <x v="45"/>
    <n v="0"/>
  </r>
  <r>
    <s v="BASE"/>
    <s v="Price"/>
    <m/>
    <m/>
    <m/>
    <m/>
    <x v="11"/>
    <x v="3"/>
    <s v="Brazil"/>
    <x v="45"/>
    <n v="0"/>
  </r>
  <r>
    <s v="BASE"/>
    <s v="BaseLine"/>
    <m/>
    <m/>
    <m/>
    <m/>
    <x v="12"/>
    <x v="0"/>
    <s v="Brazil"/>
    <x v="45"/>
    <n v="415.21402580137499"/>
  </r>
  <r>
    <s v="BASE"/>
    <s v="BaseLine"/>
    <m/>
    <m/>
    <m/>
    <m/>
    <x v="12"/>
    <x v="1"/>
    <s v="Brazil"/>
    <x v="45"/>
    <n v="748.53033406583597"/>
  </r>
  <r>
    <s v="BASE"/>
    <s v="BaseLine"/>
    <m/>
    <m/>
    <m/>
    <m/>
    <x v="12"/>
    <x v="2"/>
    <s v="Brazil"/>
    <x v="45"/>
    <n v="917.66010802955498"/>
  </r>
  <r>
    <s v="BASE"/>
    <s v="BaseLine"/>
    <m/>
    <m/>
    <m/>
    <m/>
    <x v="12"/>
    <x v="3"/>
    <s v="Brazil"/>
    <x v="45"/>
    <n v="24.3052310691968"/>
  </r>
  <r>
    <s v="INCREMENTAL"/>
    <s v="Media"/>
    <m/>
    <m/>
    <m/>
    <m/>
    <x v="13"/>
    <x v="0"/>
    <s v="Brazil"/>
    <x v="45"/>
    <n v="325.11152007816901"/>
  </r>
  <r>
    <s v="INCREMENTAL"/>
    <s v="Media"/>
    <m/>
    <m/>
    <m/>
    <m/>
    <x v="13"/>
    <x v="1"/>
    <s v="Brazil"/>
    <x v="45"/>
    <n v="402.748088128132"/>
  </r>
  <r>
    <s v="INCREMENTAL"/>
    <s v="Media"/>
    <m/>
    <m/>
    <m/>
    <m/>
    <x v="13"/>
    <x v="2"/>
    <s v="Brazil"/>
    <x v="45"/>
    <n v="357.97750111653897"/>
  </r>
  <r>
    <s v="INCREMENTAL"/>
    <s v="Media"/>
    <m/>
    <m/>
    <m/>
    <m/>
    <x v="13"/>
    <x v="3"/>
    <s v="Brazil"/>
    <x v="45"/>
    <n v="0"/>
  </r>
  <r>
    <s v="INCREMENTAL"/>
    <s v="Media"/>
    <m/>
    <m/>
    <m/>
    <m/>
    <x v="14"/>
    <x v="0"/>
    <s v="Brazil"/>
    <x v="45"/>
    <n v="0"/>
  </r>
  <r>
    <s v="INCREMENTAL"/>
    <s v="Media"/>
    <m/>
    <m/>
    <m/>
    <m/>
    <x v="14"/>
    <x v="1"/>
    <s v="Brazil"/>
    <x v="45"/>
    <n v="0"/>
  </r>
  <r>
    <s v="INCREMENTAL"/>
    <s v="Media"/>
    <m/>
    <m/>
    <m/>
    <m/>
    <x v="14"/>
    <x v="2"/>
    <s v="Brazil"/>
    <x v="45"/>
    <n v="0"/>
  </r>
  <r>
    <s v="INCREMENTAL"/>
    <s v="Media"/>
    <m/>
    <m/>
    <m/>
    <m/>
    <x v="14"/>
    <x v="3"/>
    <s v="Brazil"/>
    <x v="45"/>
    <n v="0"/>
  </r>
  <r>
    <s v="INCREMENTAL"/>
    <s v="Media"/>
    <m/>
    <m/>
    <m/>
    <m/>
    <x v="15"/>
    <x v="0"/>
    <s v="Brazil"/>
    <x v="45"/>
    <n v="11.5082598166351"/>
  </r>
  <r>
    <s v="INCREMENTAL"/>
    <s v="Media"/>
    <m/>
    <m/>
    <m/>
    <m/>
    <x v="15"/>
    <x v="1"/>
    <s v="Brazil"/>
    <x v="45"/>
    <n v="10.6497857488925"/>
  </r>
  <r>
    <s v="INCREMENTAL"/>
    <s v="Media"/>
    <m/>
    <m/>
    <m/>
    <m/>
    <x v="15"/>
    <x v="2"/>
    <s v="Brazil"/>
    <x v="45"/>
    <n v="7.2651046010840599"/>
  </r>
  <r>
    <s v="INCREMENTAL"/>
    <s v="Media"/>
    <m/>
    <m/>
    <m/>
    <m/>
    <x v="15"/>
    <x v="3"/>
    <s v="Brazil"/>
    <x v="45"/>
    <n v="0"/>
  </r>
  <r>
    <s v="INCREMENTAL"/>
    <s v="Media"/>
    <m/>
    <m/>
    <m/>
    <m/>
    <x v="16"/>
    <x v="0"/>
    <s v="Brazil"/>
    <x v="45"/>
    <n v="0"/>
  </r>
  <r>
    <s v="INCREMENTAL"/>
    <s v="Media"/>
    <m/>
    <m/>
    <m/>
    <m/>
    <x v="16"/>
    <x v="1"/>
    <s v="Brazil"/>
    <x v="45"/>
    <n v="0"/>
  </r>
  <r>
    <s v="INCREMENTAL"/>
    <s v="Media"/>
    <m/>
    <m/>
    <m/>
    <m/>
    <x v="16"/>
    <x v="2"/>
    <s v="Brazil"/>
    <x v="45"/>
    <n v="0"/>
  </r>
  <r>
    <s v="INCREMENTAL"/>
    <s v="Media"/>
    <m/>
    <m/>
    <m/>
    <m/>
    <x v="16"/>
    <x v="3"/>
    <s v="Brazil"/>
    <x v="45"/>
    <n v="0"/>
  </r>
  <r>
    <s v="INCREMENTAL"/>
    <s v="Media"/>
    <m/>
    <m/>
    <m/>
    <m/>
    <x v="17"/>
    <x v="0"/>
    <s v="Brazil"/>
    <x v="45"/>
    <n v="606.23677788104101"/>
  </r>
  <r>
    <s v="INCREMENTAL"/>
    <s v="Media"/>
    <m/>
    <m/>
    <m/>
    <m/>
    <x v="17"/>
    <x v="1"/>
    <s v="Brazil"/>
    <x v="45"/>
    <n v="371.72042393269498"/>
  </r>
  <r>
    <s v="INCREMENTAL"/>
    <s v="Media"/>
    <m/>
    <m/>
    <m/>
    <m/>
    <x v="17"/>
    <x v="2"/>
    <s v="Brazil"/>
    <x v="45"/>
    <n v="373.07925166254699"/>
  </r>
  <r>
    <s v="INCREMENTAL"/>
    <s v="Media"/>
    <m/>
    <m/>
    <m/>
    <m/>
    <x v="17"/>
    <x v="3"/>
    <s v="Brazil"/>
    <x v="45"/>
    <n v="0"/>
  </r>
  <r>
    <s v="INCREMENTAL"/>
    <s v="Media"/>
    <m/>
    <m/>
    <m/>
    <m/>
    <x v="18"/>
    <x v="0"/>
    <s v="Brazil"/>
    <x v="45"/>
    <n v="0"/>
  </r>
  <r>
    <s v="INCREMENTAL"/>
    <s v="Media"/>
    <m/>
    <m/>
    <m/>
    <m/>
    <x v="18"/>
    <x v="1"/>
    <s v="Brazil"/>
    <x v="45"/>
    <n v="0"/>
  </r>
  <r>
    <s v="INCREMENTAL"/>
    <s v="Media"/>
    <m/>
    <m/>
    <m/>
    <m/>
    <x v="18"/>
    <x v="2"/>
    <s v="Brazil"/>
    <x v="45"/>
    <n v="0"/>
  </r>
  <r>
    <s v="INCREMENTAL"/>
    <s v="Media"/>
    <m/>
    <m/>
    <m/>
    <m/>
    <x v="18"/>
    <x v="3"/>
    <s v="Brazil"/>
    <x v="45"/>
    <n v="0"/>
  </r>
  <r>
    <s v="INCREMENTAL"/>
    <s v="Media"/>
    <m/>
    <m/>
    <m/>
    <m/>
    <x v="19"/>
    <x v="0"/>
    <s v="Brazil"/>
    <x v="45"/>
    <n v="215.59754593280999"/>
  </r>
  <r>
    <s v="INCREMENTAL"/>
    <s v="Media"/>
    <m/>
    <m/>
    <m/>
    <m/>
    <x v="19"/>
    <x v="1"/>
    <s v="Brazil"/>
    <x v="45"/>
    <n v="245.16112372578701"/>
  </r>
  <r>
    <s v="INCREMENTAL"/>
    <s v="Media"/>
    <m/>
    <m/>
    <m/>
    <m/>
    <x v="19"/>
    <x v="2"/>
    <s v="Brazil"/>
    <x v="45"/>
    <n v="231.182652533625"/>
  </r>
  <r>
    <s v="INCREMENTAL"/>
    <s v="Media"/>
    <m/>
    <m/>
    <m/>
    <m/>
    <x v="19"/>
    <x v="3"/>
    <s v="Brazil"/>
    <x v="45"/>
    <n v="0"/>
  </r>
  <r>
    <s v="INCREMENTAL"/>
    <s v="Media"/>
    <m/>
    <m/>
    <m/>
    <m/>
    <x v="20"/>
    <x v="0"/>
    <s v="Brazil"/>
    <x v="45"/>
    <n v="0"/>
  </r>
  <r>
    <s v="INCREMENTAL"/>
    <s v="Media"/>
    <m/>
    <m/>
    <m/>
    <m/>
    <x v="20"/>
    <x v="1"/>
    <s v="Brazil"/>
    <x v="45"/>
    <n v="0"/>
  </r>
  <r>
    <s v="INCREMENTAL"/>
    <s v="Media"/>
    <m/>
    <m/>
    <m/>
    <m/>
    <x v="20"/>
    <x v="2"/>
    <s v="Brazil"/>
    <x v="45"/>
    <n v="0"/>
  </r>
  <r>
    <s v="INCREMENTAL"/>
    <s v="Media"/>
    <m/>
    <m/>
    <m/>
    <m/>
    <x v="20"/>
    <x v="3"/>
    <s v="Brazil"/>
    <x v="45"/>
    <n v="0"/>
  </r>
  <r>
    <s v="INCREMENTAL"/>
    <s v="Media"/>
    <m/>
    <m/>
    <m/>
    <m/>
    <x v="21"/>
    <x v="0"/>
    <s v="Brazil"/>
    <x v="45"/>
    <n v="305.48609605194503"/>
  </r>
  <r>
    <s v="INCREMENTAL"/>
    <s v="Media"/>
    <m/>
    <m/>
    <m/>
    <m/>
    <x v="21"/>
    <x v="1"/>
    <s v="Brazil"/>
    <x v="45"/>
    <n v="298.35432809907098"/>
  </r>
  <r>
    <s v="INCREMENTAL"/>
    <s v="Media"/>
    <m/>
    <m/>
    <m/>
    <m/>
    <x v="21"/>
    <x v="2"/>
    <s v="Brazil"/>
    <x v="45"/>
    <n v="283.02243353944101"/>
  </r>
  <r>
    <s v="INCREMENTAL"/>
    <s v="Media"/>
    <m/>
    <m/>
    <m/>
    <m/>
    <x v="21"/>
    <x v="3"/>
    <s v="Brazil"/>
    <x v="45"/>
    <n v="0"/>
  </r>
  <r>
    <s v="INCREMENTAL"/>
    <s v="Media"/>
    <m/>
    <m/>
    <m/>
    <m/>
    <x v="22"/>
    <x v="0"/>
    <s v="Brazil"/>
    <x v="45"/>
    <n v="0"/>
  </r>
  <r>
    <s v="INCREMENTAL"/>
    <s v="Media"/>
    <m/>
    <m/>
    <m/>
    <m/>
    <x v="22"/>
    <x v="1"/>
    <s v="Brazil"/>
    <x v="45"/>
    <n v="0"/>
  </r>
  <r>
    <s v="INCREMENTAL"/>
    <s v="Media"/>
    <m/>
    <m/>
    <m/>
    <m/>
    <x v="22"/>
    <x v="2"/>
    <s v="Brazil"/>
    <x v="45"/>
    <n v="0"/>
  </r>
  <r>
    <s v="INCREMENTAL"/>
    <s v="Media"/>
    <m/>
    <m/>
    <m/>
    <m/>
    <x v="22"/>
    <x v="3"/>
    <s v="Brazil"/>
    <x v="45"/>
    <n v="0"/>
  </r>
  <r>
    <s v="INCREMENTAL"/>
    <s v="Media"/>
    <m/>
    <m/>
    <m/>
    <m/>
    <x v="23"/>
    <x v="0"/>
    <s v="Brazil"/>
    <x v="45"/>
    <n v="0"/>
  </r>
  <r>
    <s v="INCREMENTAL"/>
    <s v="Media"/>
    <m/>
    <m/>
    <m/>
    <m/>
    <x v="23"/>
    <x v="1"/>
    <s v="Brazil"/>
    <x v="45"/>
    <n v="0"/>
  </r>
  <r>
    <s v="INCREMENTAL"/>
    <s v="Media"/>
    <m/>
    <m/>
    <m/>
    <m/>
    <x v="23"/>
    <x v="2"/>
    <s v="Brazil"/>
    <x v="45"/>
    <n v="0"/>
  </r>
  <r>
    <s v="INCREMENTAL"/>
    <s v="Media"/>
    <m/>
    <m/>
    <m/>
    <m/>
    <x v="23"/>
    <x v="3"/>
    <s v="Brazil"/>
    <x v="45"/>
    <n v="0"/>
  </r>
  <r>
    <s v="INCREMENTAL"/>
    <s v="Media"/>
    <m/>
    <m/>
    <m/>
    <m/>
    <x v="24"/>
    <x v="0"/>
    <s v="Brazil"/>
    <x v="45"/>
    <n v="0"/>
  </r>
  <r>
    <s v="INCREMENTAL"/>
    <s v="Media"/>
    <m/>
    <m/>
    <m/>
    <m/>
    <x v="24"/>
    <x v="1"/>
    <s v="Brazil"/>
    <x v="45"/>
    <n v="0"/>
  </r>
  <r>
    <s v="INCREMENTAL"/>
    <s v="Media"/>
    <m/>
    <m/>
    <m/>
    <m/>
    <x v="24"/>
    <x v="2"/>
    <s v="Brazil"/>
    <x v="45"/>
    <n v="0"/>
  </r>
  <r>
    <s v="INCREMENTAL"/>
    <s v="Media"/>
    <m/>
    <m/>
    <m/>
    <m/>
    <x v="24"/>
    <x v="3"/>
    <s v="Brazil"/>
    <x v="45"/>
    <n v="0"/>
  </r>
  <r>
    <s v="BASE"/>
    <s v="BaseLine"/>
    <m/>
    <m/>
    <m/>
    <m/>
    <x v="25"/>
    <x v="0"/>
    <s v="Brazil"/>
    <x v="45"/>
    <n v="0"/>
  </r>
  <r>
    <s v="BASE"/>
    <s v="BaseLine"/>
    <m/>
    <m/>
    <m/>
    <m/>
    <x v="25"/>
    <x v="1"/>
    <s v="Brazil"/>
    <x v="45"/>
    <n v="385.28891623649099"/>
  </r>
  <r>
    <s v="BASE"/>
    <s v="BaseLine"/>
    <m/>
    <m/>
    <m/>
    <m/>
    <x v="25"/>
    <x v="2"/>
    <s v="Brazil"/>
    <x v="45"/>
    <n v="0"/>
  </r>
  <r>
    <s v="BASE"/>
    <s v="BaseLine"/>
    <m/>
    <m/>
    <m/>
    <m/>
    <x v="25"/>
    <x v="3"/>
    <s v="Brazil"/>
    <x v="45"/>
    <n v="0"/>
  </r>
  <r>
    <s v="BASE"/>
    <s v="BaseLine"/>
    <m/>
    <m/>
    <m/>
    <m/>
    <x v="26"/>
    <x v="0"/>
    <s v="Brazil"/>
    <x v="45"/>
    <n v="0"/>
  </r>
  <r>
    <s v="BASE"/>
    <s v="BaseLine"/>
    <m/>
    <m/>
    <m/>
    <m/>
    <x v="26"/>
    <x v="1"/>
    <s v="Brazil"/>
    <x v="45"/>
    <n v="0"/>
  </r>
  <r>
    <s v="BASE"/>
    <s v="BaseLine"/>
    <m/>
    <m/>
    <m/>
    <m/>
    <x v="26"/>
    <x v="2"/>
    <s v="Brazil"/>
    <x v="45"/>
    <n v="0"/>
  </r>
  <r>
    <s v="BASE"/>
    <s v="BaseLine"/>
    <m/>
    <m/>
    <m/>
    <m/>
    <x v="26"/>
    <x v="3"/>
    <s v="Brazil"/>
    <x v="45"/>
    <n v="0"/>
  </r>
  <r>
    <s v="INCREMENTAL"/>
    <s v="Media"/>
    <m/>
    <m/>
    <m/>
    <m/>
    <x v="27"/>
    <x v="0"/>
    <s v="Brazil"/>
    <x v="45"/>
    <n v="0"/>
  </r>
  <r>
    <s v="INCREMENTAL"/>
    <s v="Media"/>
    <m/>
    <m/>
    <m/>
    <m/>
    <x v="27"/>
    <x v="1"/>
    <s v="Brazil"/>
    <x v="45"/>
    <n v="0"/>
  </r>
  <r>
    <s v="INCREMENTAL"/>
    <s v="Media"/>
    <m/>
    <m/>
    <m/>
    <m/>
    <x v="27"/>
    <x v="2"/>
    <s v="Brazil"/>
    <x v="45"/>
    <n v="0"/>
  </r>
  <r>
    <s v="INCREMENTAL"/>
    <s v="Media"/>
    <m/>
    <m/>
    <m/>
    <m/>
    <x v="27"/>
    <x v="3"/>
    <s v="Brazil"/>
    <x v="45"/>
    <n v="0"/>
  </r>
  <r>
    <s v="INCREMENTAL"/>
    <s v="Media"/>
    <m/>
    <m/>
    <m/>
    <m/>
    <x v="28"/>
    <x v="0"/>
    <s v="Brazil"/>
    <x v="45"/>
    <n v="0"/>
  </r>
  <r>
    <s v="INCREMENTAL"/>
    <s v="Media"/>
    <m/>
    <m/>
    <m/>
    <m/>
    <x v="28"/>
    <x v="1"/>
    <s v="Brazil"/>
    <x v="45"/>
    <n v="0"/>
  </r>
  <r>
    <s v="INCREMENTAL"/>
    <s v="Media"/>
    <m/>
    <m/>
    <m/>
    <m/>
    <x v="28"/>
    <x v="2"/>
    <s v="Brazil"/>
    <x v="45"/>
    <n v="0"/>
  </r>
  <r>
    <s v="INCREMENTAL"/>
    <s v="Media"/>
    <m/>
    <m/>
    <m/>
    <m/>
    <x v="28"/>
    <x v="3"/>
    <s v="Brazil"/>
    <x v="45"/>
    <n v="0"/>
  </r>
  <r>
    <s v="BASE"/>
    <s v="BaseLine"/>
    <m/>
    <m/>
    <m/>
    <m/>
    <x v="29"/>
    <x v="0"/>
    <s v="Brazil"/>
    <x v="45"/>
    <n v="0"/>
  </r>
  <r>
    <s v="BASE"/>
    <s v="BaseLine"/>
    <m/>
    <m/>
    <m/>
    <m/>
    <x v="29"/>
    <x v="1"/>
    <s v="Brazil"/>
    <x v="45"/>
    <n v="535.97943851792002"/>
  </r>
  <r>
    <s v="BASE"/>
    <s v="BaseLine"/>
    <m/>
    <m/>
    <m/>
    <m/>
    <x v="29"/>
    <x v="2"/>
    <s v="Brazil"/>
    <x v="45"/>
    <n v="0"/>
  </r>
  <r>
    <s v="BASE"/>
    <s v="BaseLine"/>
    <m/>
    <m/>
    <m/>
    <m/>
    <x v="29"/>
    <x v="3"/>
    <s v="Brazil"/>
    <x v="45"/>
    <n v="0"/>
  </r>
  <r>
    <s v="BASE"/>
    <s v="BaseLine"/>
    <m/>
    <m/>
    <m/>
    <m/>
    <x v="30"/>
    <x v="0"/>
    <s v="Brazil"/>
    <x v="45"/>
    <n v="0"/>
  </r>
  <r>
    <s v="BASE"/>
    <s v="BaseLine"/>
    <m/>
    <m/>
    <m/>
    <m/>
    <x v="30"/>
    <x v="1"/>
    <s v="Brazil"/>
    <x v="45"/>
    <n v="917.22388560741194"/>
  </r>
  <r>
    <s v="BASE"/>
    <s v="BaseLine"/>
    <m/>
    <m/>
    <m/>
    <m/>
    <x v="30"/>
    <x v="2"/>
    <s v="Brazil"/>
    <x v="45"/>
    <n v="0"/>
  </r>
  <r>
    <s v="BASE"/>
    <s v="BaseLine"/>
    <m/>
    <m/>
    <m/>
    <m/>
    <x v="30"/>
    <x v="3"/>
    <s v="Brazil"/>
    <x v="45"/>
    <n v="0"/>
  </r>
  <r>
    <s v="INCREMENTAL"/>
    <s v="Media"/>
    <m/>
    <m/>
    <m/>
    <m/>
    <x v="31"/>
    <x v="0"/>
    <s v="Brazil"/>
    <x v="45"/>
    <n v="0"/>
  </r>
  <r>
    <s v="INCREMENTAL"/>
    <s v="Media"/>
    <m/>
    <m/>
    <m/>
    <m/>
    <x v="31"/>
    <x v="1"/>
    <s v="Brazil"/>
    <x v="45"/>
    <n v="0"/>
  </r>
  <r>
    <s v="INCREMENTAL"/>
    <s v="Media"/>
    <m/>
    <m/>
    <m/>
    <m/>
    <x v="31"/>
    <x v="2"/>
    <s v="Brazil"/>
    <x v="45"/>
    <n v="0"/>
  </r>
  <r>
    <s v="INCREMENTAL"/>
    <s v="Media"/>
    <m/>
    <m/>
    <m/>
    <m/>
    <x v="31"/>
    <x v="3"/>
    <s v="Brazil"/>
    <x v="45"/>
    <n v="0"/>
  </r>
  <r>
    <m/>
    <m/>
    <m/>
    <m/>
    <m/>
    <m/>
    <x v="32"/>
    <x v="0"/>
    <s v="Brazil"/>
    <x v="45"/>
    <n v="1288.8368238743701"/>
  </r>
  <r>
    <m/>
    <m/>
    <m/>
    <m/>
    <m/>
    <m/>
    <x v="32"/>
    <x v="1"/>
    <s v="Brazil"/>
    <x v="45"/>
    <n v="943.82215052234096"/>
  </r>
  <r>
    <m/>
    <m/>
    <m/>
    <m/>
    <m/>
    <m/>
    <x v="32"/>
    <x v="2"/>
    <s v="Brazil"/>
    <x v="45"/>
    <n v="1761.1350863528301"/>
  </r>
  <r>
    <m/>
    <m/>
    <m/>
    <m/>
    <m/>
    <m/>
    <x v="32"/>
    <x v="3"/>
    <s v="Brazil"/>
    <x v="45"/>
    <n v="932.29799996955103"/>
  </r>
  <r>
    <s v="BASE"/>
    <s v="BaseLine"/>
    <m/>
    <m/>
    <m/>
    <m/>
    <x v="33"/>
    <x v="0"/>
    <s v="Brazil"/>
    <x v="45"/>
    <n v="-148.72749825505099"/>
  </r>
  <r>
    <s v="BASE"/>
    <s v="BaseLine"/>
    <m/>
    <m/>
    <m/>
    <m/>
    <x v="33"/>
    <x v="1"/>
    <s v="Brazil"/>
    <x v="45"/>
    <n v="-404.85533584177199"/>
  </r>
  <r>
    <s v="BASE"/>
    <s v="BaseLine"/>
    <m/>
    <m/>
    <m/>
    <m/>
    <x v="33"/>
    <x v="2"/>
    <s v="Brazil"/>
    <x v="45"/>
    <n v="-202.12067493671"/>
  </r>
  <r>
    <s v="BASE"/>
    <s v="BaseLine"/>
    <m/>
    <m/>
    <m/>
    <m/>
    <x v="33"/>
    <x v="3"/>
    <s v="Brazil"/>
    <x v="45"/>
    <n v="-126.24214946012199"/>
  </r>
  <r>
    <s v="BASE"/>
    <s v="BaseLine"/>
    <m/>
    <m/>
    <m/>
    <m/>
    <x v="34"/>
    <x v="0"/>
    <s v="Brazil"/>
    <x v="45"/>
    <n v="0"/>
  </r>
  <r>
    <s v="BASE"/>
    <s v="BaseLine"/>
    <m/>
    <m/>
    <m/>
    <m/>
    <x v="34"/>
    <x v="1"/>
    <s v="Brazil"/>
    <x v="45"/>
    <n v="0"/>
  </r>
  <r>
    <s v="BASE"/>
    <s v="BaseLine"/>
    <m/>
    <m/>
    <m/>
    <m/>
    <x v="34"/>
    <x v="2"/>
    <s v="Brazil"/>
    <x v="45"/>
    <n v="0"/>
  </r>
  <r>
    <s v="BASE"/>
    <s v="BaseLine"/>
    <m/>
    <m/>
    <m/>
    <m/>
    <x v="34"/>
    <x v="3"/>
    <s v="Brazil"/>
    <x v="45"/>
    <n v="0"/>
  </r>
  <r>
    <s v="BASE"/>
    <s v="BaseLine"/>
    <s v="NY"/>
    <m/>
    <m/>
    <m/>
    <x v="35"/>
    <x v="0"/>
    <s v="Brazil"/>
    <x v="45"/>
    <n v="0"/>
  </r>
  <r>
    <s v="BASE"/>
    <s v="BaseLine"/>
    <s v="NY"/>
    <m/>
    <m/>
    <m/>
    <x v="35"/>
    <x v="1"/>
    <s v="Brazil"/>
    <x v="45"/>
    <n v="0"/>
  </r>
  <r>
    <s v="BASE"/>
    <s v="BaseLine"/>
    <s v="NY"/>
    <m/>
    <m/>
    <m/>
    <x v="35"/>
    <x v="2"/>
    <s v="Brazil"/>
    <x v="45"/>
    <n v="0"/>
  </r>
  <r>
    <s v="BASE"/>
    <s v="BaseLine"/>
    <s v="NY"/>
    <m/>
    <m/>
    <m/>
    <x v="35"/>
    <x v="3"/>
    <s v="Brazil"/>
    <x v="45"/>
    <n v="0"/>
  </r>
  <r>
    <s v="BASE"/>
    <s v="BaseLine"/>
    <s v="PL_Dummy"/>
    <m/>
    <m/>
    <m/>
    <x v="36"/>
    <x v="0"/>
    <s v="Brazil"/>
    <x v="45"/>
    <n v="0"/>
  </r>
  <r>
    <s v="BASE"/>
    <s v="BaseLine"/>
    <s v="PL_Dummy"/>
    <m/>
    <m/>
    <m/>
    <x v="36"/>
    <x v="1"/>
    <s v="Brazil"/>
    <x v="45"/>
    <n v="0"/>
  </r>
  <r>
    <s v="BASE"/>
    <s v="BaseLine"/>
    <s v="PL_Dummy"/>
    <m/>
    <m/>
    <m/>
    <x v="36"/>
    <x v="2"/>
    <s v="Brazil"/>
    <x v="45"/>
    <n v="0"/>
  </r>
  <r>
    <s v="BASE"/>
    <s v="BaseLine"/>
    <s v="PL_Dummy"/>
    <m/>
    <m/>
    <m/>
    <x v="36"/>
    <x v="3"/>
    <s v="Brazil"/>
    <x v="45"/>
    <n v="0"/>
  </r>
  <r>
    <s v="BASE"/>
    <s v="BaseLine"/>
    <s v="PL_Dummy"/>
    <m/>
    <m/>
    <m/>
    <x v="37"/>
    <x v="0"/>
    <s v="Brazil"/>
    <x v="45"/>
    <n v="0"/>
  </r>
  <r>
    <s v="BASE"/>
    <s v="BaseLine"/>
    <s v="PL_Dummy"/>
    <m/>
    <m/>
    <m/>
    <x v="37"/>
    <x v="1"/>
    <s v="Brazil"/>
    <x v="45"/>
    <n v="0"/>
  </r>
  <r>
    <s v="BASE"/>
    <s v="BaseLine"/>
    <s v="PL_Dummy"/>
    <m/>
    <m/>
    <m/>
    <x v="37"/>
    <x v="2"/>
    <s v="Brazil"/>
    <x v="45"/>
    <n v="0"/>
  </r>
  <r>
    <s v="BASE"/>
    <s v="BaseLine"/>
    <s v="PL_Dummy"/>
    <m/>
    <m/>
    <m/>
    <x v="37"/>
    <x v="3"/>
    <s v="Brazil"/>
    <x v="45"/>
    <n v="0"/>
  </r>
  <r>
    <s v="BASE"/>
    <s v="BaseLine"/>
    <m/>
    <m/>
    <m/>
    <m/>
    <x v="38"/>
    <x v="0"/>
    <s v="Brazil"/>
    <x v="45"/>
    <n v="0"/>
  </r>
  <r>
    <s v="BASE"/>
    <s v="BaseLine"/>
    <m/>
    <m/>
    <m/>
    <m/>
    <x v="38"/>
    <x v="1"/>
    <s v="Brazil"/>
    <x v="45"/>
    <n v="0"/>
  </r>
  <r>
    <s v="BASE"/>
    <s v="BaseLine"/>
    <m/>
    <m/>
    <m/>
    <m/>
    <x v="38"/>
    <x v="2"/>
    <s v="Brazil"/>
    <x v="45"/>
    <n v="0"/>
  </r>
  <r>
    <s v="BASE"/>
    <s v="BaseLine"/>
    <m/>
    <m/>
    <m/>
    <m/>
    <x v="38"/>
    <x v="3"/>
    <s v="Brazil"/>
    <x v="45"/>
    <n v="0"/>
  </r>
  <r>
    <s v="BASE"/>
    <s v="BaseLine"/>
    <m/>
    <m/>
    <m/>
    <m/>
    <x v="39"/>
    <x v="0"/>
    <s v="Brazil"/>
    <x v="45"/>
    <n v="0"/>
  </r>
  <r>
    <s v="BASE"/>
    <s v="BaseLine"/>
    <m/>
    <m/>
    <m/>
    <m/>
    <x v="39"/>
    <x v="1"/>
    <s v="Brazil"/>
    <x v="45"/>
    <n v="0"/>
  </r>
  <r>
    <s v="BASE"/>
    <s v="BaseLine"/>
    <m/>
    <m/>
    <m/>
    <m/>
    <x v="39"/>
    <x v="2"/>
    <s v="Brazil"/>
    <x v="45"/>
    <n v="0"/>
  </r>
  <r>
    <s v="BASE"/>
    <s v="BaseLine"/>
    <m/>
    <m/>
    <m/>
    <m/>
    <x v="39"/>
    <x v="3"/>
    <s v="Brazil"/>
    <x v="45"/>
    <n v="0"/>
  </r>
  <r>
    <s v="BASE"/>
    <s v="BaseLine"/>
    <s v="PL_Dummy"/>
    <m/>
    <m/>
    <m/>
    <x v="40"/>
    <x v="0"/>
    <s v="Brazil"/>
    <x v="45"/>
    <n v="0"/>
  </r>
  <r>
    <s v="BASE"/>
    <s v="BaseLine"/>
    <s v="PL_Dummy"/>
    <m/>
    <m/>
    <m/>
    <x v="40"/>
    <x v="1"/>
    <s v="Brazil"/>
    <x v="45"/>
    <n v="0"/>
  </r>
  <r>
    <s v="BASE"/>
    <s v="BaseLine"/>
    <s v="PL_Dummy"/>
    <m/>
    <m/>
    <m/>
    <x v="40"/>
    <x v="2"/>
    <s v="Brazil"/>
    <x v="45"/>
    <n v="0"/>
  </r>
  <r>
    <s v="BASE"/>
    <s v="BaseLine"/>
    <s v="PL_Dummy"/>
    <m/>
    <m/>
    <m/>
    <x v="40"/>
    <x v="3"/>
    <s v="Brazil"/>
    <x v="45"/>
    <n v="0"/>
  </r>
  <r>
    <s v="BASE"/>
    <s v="BaseLine"/>
    <m/>
    <m/>
    <m/>
    <m/>
    <x v="41"/>
    <x v="0"/>
    <s v="Brazil"/>
    <x v="45"/>
    <n v="0"/>
  </r>
  <r>
    <s v="BASE"/>
    <s v="BaseLine"/>
    <m/>
    <m/>
    <m/>
    <m/>
    <x v="41"/>
    <x v="1"/>
    <s v="Brazil"/>
    <x v="45"/>
    <n v="0"/>
  </r>
  <r>
    <s v="BASE"/>
    <s v="BaseLine"/>
    <m/>
    <m/>
    <m/>
    <m/>
    <x v="41"/>
    <x v="2"/>
    <s v="Brazil"/>
    <x v="45"/>
    <n v="4132.9340401101199"/>
  </r>
  <r>
    <s v="BASE"/>
    <s v="BaseLine"/>
    <m/>
    <m/>
    <m/>
    <m/>
    <x v="41"/>
    <x v="3"/>
    <s v="Brazil"/>
    <x v="45"/>
    <n v="0"/>
  </r>
  <r>
    <s v="BASE"/>
    <s v="BaseLine"/>
    <m/>
    <m/>
    <m/>
    <m/>
    <x v="42"/>
    <x v="0"/>
    <s v="Brazil"/>
    <x v="45"/>
    <n v="0"/>
  </r>
  <r>
    <s v="BASE"/>
    <s v="BaseLine"/>
    <m/>
    <m/>
    <m/>
    <m/>
    <x v="42"/>
    <x v="1"/>
    <s v="Brazil"/>
    <x v="45"/>
    <n v="0"/>
  </r>
  <r>
    <s v="BASE"/>
    <s v="BaseLine"/>
    <m/>
    <m/>
    <m/>
    <m/>
    <x v="42"/>
    <x v="2"/>
    <s v="Brazil"/>
    <x v="45"/>
    <n v="2767.8546427850201"/>
  </r>
  <r>
    <s v="BASE"/>
    <s v="BaseLine"/>
    <m/>
    <m/>
    <m/>
    <m/>
    <x v="42"/>
    <x v="3"/>
    <s v="Brazil"/>
    <x v="45"/>
    <n v="0"/>
  </r>
  <r>
    <s v="BASE"/>
    <s v="BaseLine"/>
    <m/>
    <m/>
    <m/>
    <m/>
    <x v="43"/>
    <x v="0"/>
    <s v="Brazil"/>
    <x v="45"/>
    <n v="0"/>
  </r>
  <r>
    <s v="BASE"/>
    <s v="BaseLine"/>
    <m/>
    <m/>
    <m/>
    <m/>
    <x v="43"/>
    <x v="1"/>
    <s v="Brazil"/>
    <x v="45"/>
    <n v="0"/>
  </r>
  <r>
    <s v="BASE"/>
    <s v="BaseLine"/>
    <m/>
    <m/>
    <m/>
    <m/>
    <x v="43"/>
    <x v="2"/>
    <s v="Brazil"/>
    <x v="45"/>
    <n v="0"/>
  </r>
  <r>
    <s v="BASE"/>
    <s v="BaseLine"/>
    <m/>
    <m/>
    <m/>
    <m/>
    <x v="43"/>
    <x v="3"/>
    <s v="Brazil"/>
    <x v="45"/>
    <n v="0"/>
  </r>
  <r>
    <s v="INCREMENTAL"/>
    <s v="Media"/>
    <m/>
    <m/>
    <m/>
    <m/>
    <x v="44"/>
    <x v="0"/>
    <s v="Brazil"/>
    <x v="45"/>
    <n v="0"/>
  </r>
  <r>
    <s v="INCREMENTAL"/>
    <s v="Media"/>
    <m/>
    <m/>
    <m/>
    <m/>
    <x v="44"/>
    <x v="1"/>
    <s v="Brazil"/>
    <x v="45"/>
    <n v="0"/>
  </r>
  <r>
    <s v="INCREMENTAL"/>
    <s v="Media"/>
    <m/>
    <m/>
    <m/>
    <m/>
    <x v="44"/>
    <x v="2"/>
    <s v="Brazil"/>
    <x v="45"/>
    <n v="0"/>
  </r>
  <r>
    <s v="INCREMENTAL"/>
    <s v="Media"/>
    <m/>
    <m/>
    <m/>
    <m/>
    <x v="44"/>
    <x v="3"/>
    <s v="Brazil"/>
    <x v="45"/>
    <n v="0"/>
  </r>
  <r>
    <s v="INCREMENTAL"/>
    <s v="Media"/>
    <m/>
    <m/>
    <m/>
    <m/>
    <x v="45"/>
    <x v="0"/>
    <s v="Brazil"/>
    <x v="45"/>
    <n v="0"/>
  </r>
  <r>
    <s v="INCREMENTAL"/>
    <s v="Media"/>
    <m/>
    <m/>
    <m/>
    <m/>
    <x v="45"/>
    <x v="1"/>
    <s v="Brazil"/>
    <x v="45"/>
    <n v="0"/>
  </r>
  <r>
    <s v="INCREMENTAL"/>
    <s v="Media"/>
    <m/>
    <m/>
    <m/>
    <m/>
    <x v="45"/>
    <x v="2"/>
    <s v="Brazil"/>
    <x v="45"/>
    <n v="0"/>
  </r>
  <r>
    <s v="INCREMENTAL"/>
    <s v="Media"/>
    <m/>
    <m/>
    <m/>
    <m/>
    <x v="45"/>
    <x v="3"/>
    <s v="Brazil"/>
    <x v="45"/>
    <n v="0"/>
  </r>
  <r>
    <s v="BASE"/>
    <s v="BaseLine"/>
    <m/>
    <m/>
    <m/>
    <m/>
    <x v="46"/>
    <x v="0"/>
    <s v="Brazil"/>
    <x v="45"/>
    <n v="0"/>
  </r>
  <r>
    <s v="BASE"/>
    <s v="BaseLine"/>
    <m/>
    <m/>
    <m/>
    <m/>
    <x v="46"/>
    <x v="1"/>
    <s v="Brazil"/>
    <x v="45"/>
    <n v="0"/>
  </r>
  <r>
    <s v="BASE"/>
    <s v="BaseLine"/>
    <m/>
    <m/>
    <m/>
    <m/>
    <x v="46"/>
    <x v="2"/>
    <s v="Brazil"/>
    <x v="45"/>
    <n v="0"/>
  </r>
  <r>
    <s v="BASE"/>
    <s v="BaseLine"/>
    <m/>
    <m/>
    <m/>
    <m/>
    <x v="46"/>
    <x v="3"/>
    <s v="Brazil"/>
    <x v="45"/>
    <n v="0"/>
  </r>
  <r>
    <s v="INCREMENTAL"/>
    <s v="Media"/>
    <m/>
    <m/>
    <m/>
    <m/>
    <x v="47"/>
    <x v="0"/>
    <s v="Brazil"/>
    <x v="45"/>
    <n v="0"/>
  </r>
  <r>
    <s v="INCREMENTAL"/>
    <s v="Media"/>
    <m/>
    <m/>
    <m/>
    <m/>
    <x v="47"/>
    <x v="1"/>
    <s v="Brazil"/>
    <x v="45"/>
    <n v="0"/>
  </r>
  <r>
    <s v="INCREMENTAL"/>
    <s v="Media"/>
    <m/>
    <m/>
    <m/>
    <m/>
    <x v="47"/>
    <x v="2"/>
    <s v="Brazil"/>
    <x v="45"/>
    <n v="0"/>
  </r>
  <r>
    <s v="INCREMENTAL"/>
    <s v="Media"/>
    <m/>
    <m/>
    <m/>
    <m/>
    <x v="47"/>
    <x v="3"/>
    <s v="Brazil"/>
    <x v="45"/>
    <n v="0"/>
  </r>
  <r>
    <s v="INCREMENTAL"/>
    <s v="Media"/>
    <m/>
    <m/>
    <m/>
    <m/>
    <x v="48"/>
    <x v="0"/>
    <s v="Brazil"/>
    <x v="45"/>
    <n v="0"/>
  </r>
  <r>
    <s v="INCREMENTAL"/>
    <s v="Media"/>
    <m/>
    <m/>
    <m/>
    <m/>
    <x v="48"/>
    <x v="1"/>
    <s v="Brazil"/>
    <x v="45"/>
    <n v="0"/>
  </r>
  <r>
    <s v="INCREMENTAL"/>
    <s v="Media"/>
    <m/>
    <m/>
    <m/>
    <m/>
    <x v="48"/>
    <x v="2"/>
    <s v="Brazil"/>
    <x v="45"/>
    <n v="0"/>
  </r>
  <r>
    <s v="INCREMENTAL"/>
    <s v="Media"/>
    <m/>
    <m/>
    <m/>
    <m/>
    <x v="48"/>
    <x v="3"/>
    <s v="Brazil"/>
    <x v="45"/>
    <n v="0"/>
  </r>
  <r>
    <s v="INCREMENTAL"/>
    <s v="Media"/>
    <m/>
    <m/>
    <m/>
    <m/>
    <x v="49"/>
    <x v="0"/>
    <s v="Brazil"/>
    <x v="45"/>
    <n v="0"/>
  </r>
  <r>
    <s v="INCREMENTAL"/>
    <s v="Media"/>
    <m/>
    <m/>
    <m/>
    <m/>
    <x v="49"/>
    <x v="1"/>
    <s v="Brazil"/>
    <x v="45"/>
    <n v="0"/>
  </r>
  <r>
    <s v="INCREMENTAL"/>
    <s v="Media"/>
    <m/>
    <m/>
    <m/>
    <m/>
    <x v="49"/>
    <x v="2"/>
    <s v="Brazil"/>
    <x v="45"/>
    <n v="0"/>
  </r>
  <r>
    <s v="INCREMENTAL"/>
    <s v="Media"/>
    <m/>
    <m/>
    <m/>
    <m/>
    <x v="49"/>
    <x v="3"/>
    <s v="Brazil"/>
    <x v="45"/>
    <n v="0"/>
  </r>
  <r>
    <s v="BASE"/>
    <s v="BaseLine"/>
    <m/>
    <m/>
    <m/>
    <m/>
    <x v="50"/>
    <x v="0"/>
    <s v="Brazil"/>
    <x v="45"/>
    <n v="0"/>
  </r>
  <r>
    <s v="BASE"/>
    <s v="BaseLine"/>
    <m/>
    <m/>
    <m/>
    <m/>
    <x v="50"/>
    <x v="1"/>
    <s v="Brazil"/>
    <x v="45"/>
    <n v="0"/>
  </r>
  <r>
    <s v="BASE"/>
    <s v="BaseLine"/>
    <m/>
    <m/>
    <m/>
    <m/>
    <x v="50"/>
    <x v="2"/>
    <s v="Brazil"/>
    <x v="45"/>
    <n v="0"/>
  </r>
  <r>
    <s v="BASE"/>
    <s v="BaseLine"/>
    <m/>
    <m/>
    <m/>
    <m/>
    <x v="50"/>
    <x v="3"/>
    <s v="Brazil"/>
    <x v="45"/>
    <n v="0"/>
  </r>
  <r>
    <s v="BASE"/>
    <s v="BaseLine"/>
    <m/>
    <m/>
    <m/>
    <m/>
    <x v="51"/>
    <x v="0"/>
    <s v="Brazil"/>
    <x v="45"/>
    <n v="0"/>
  </r>
  <r>
    <s v="BASE"/>
    <s v="BaseLine"/>
    <m/>
    <m/>
    <m/>
    <m/>
    <x v="51"/>
    <x v="1"/>
    <s v="Brazil"/>
    <x v="45"/>
    <n v="0"/>
  </r>
  <r>
    <s v="BASE"/>
    <s v="BaseLine"/>
    <m/>
    <m/>
    <m/>
    <m/>
    <x v="51"/>
    <x v="2"/>
    <s v="Brazil"/>
    <x v="45"/>
    <n v="0"/>
  </r>
  <r>
    <s v="BASE"/>
    <s v="BaseLine"/>
    <m/>
    <m/>
    <m/>
    <m/>
    <x v="51"/>
    <x v="3"/>
    <s v="Brazil"/>
    <x v="45"/>
    <n v="0"/>
  </r>
  <r>
    <s v="INCREMENTAL"/>
    <s v="Media"/>
    <m/>
    <m/>
    <m/>
    <m/>
    <x v="52"/>
    <x v="0"/>
    <s v="Brazil"/>
    <x v="45"/>
    <n v="0"/>
  </r>
  <r>
    <s v="INCREMENTAL"/>
    <s v="Media"/>
    <m/>
    <m/>
    <m/>
    <m/>
    <x v="52"/>
    <x v="1"/>
    <s v="Brazil"/>
    <x v="45"/>
    <n v="0"/>
  </r>
  <r>
    <s v="INCREMENTAL"/>
    <s v="Media"/>
    <m/>
    <m/>
    <m/>
    <m/>
    <x v="52"/>
    <x v="2"/>
    <s v="Brazil"/>
    <x v="45"/>
    <n v="0"/>
  </r>
  <r>
    <s v="INCREMENTAL"/>
    <s v="Media"/>
    <m/>
    <m/>
    <m/>
    <m/>
    <x v="52"/>
    <x v="3"/>
    <s v="Brazil"/>
    <x v="45"/>
    <n v="0"/>
  </r>
  <r>
    <s v="BASE"/>
    <s v="BaseLine"/>
    <m/>
    <m/>
    <m/>
    <m/>
    <x v="53"/>
    <x v="0"/>
    <s v="Brazil"/>
    <x v="45"/>
    <n v="-106.896217564167"/>
  </r>
  <r>
    <s v="BASE"/>
    <s v="BaseLine"/>
    <m/>
    <m/>
    <m/>
    <m/>
    <x v="53"/>
    <x v="1"/>
    <s v="Brazil"/>
    <x v="45"/>
    <n v="-78.280676091196398"/>
  </r>
  <r>
    <s v="BASE"/>
    <s v="BaseLine"/>
    <m/>
    <m/>
    <m/>
    <m/>
    <x v="53"/>
    <x v="2"/>
    <s v="Brazil"/>
    <x v="45"/>
    <n v="-146.06866894502201"/>
  </r>
  <r>
    <s v="BASE"/>
    <s v="BaseLine"/>
    <m/>
    <m/>
    <m/>
    <m/>
    <x v="53"/>
    <x v="3"/>
    <s v="Brazil"/>
    <x v="45"/>
    <n v="-77.324862227164999"/>
  </r>
  <r>
    <s v="BASE"/>
    <s v="BaseLine"/>
    <m/>
    <m/>
    <m/>
    <m/>
    <x v="54"/>
    <x v="0"/>
    <s v="Brazil"/>
    <x v="45"/>
    <n v="-508.66884939919299"/>
  </r>
  <r>
    <s v="BASE"/>
    <s v="BaseLine"/>
    <m/>
    <m/>
    <m/>
    <m/>
    <x v="54"/>
    <x v="1"/>
    <s v="Brazil"/>
    <x v="45"/>
    <n v="-2538.9664014545901"/>
  </r>
  <r>
    <s v="BASE"/>
    <s v="BaseLine"/>
    <m/>
    <m/>
    <m/>
    <m/>
    <x v="54"/>
    <x v="2"/>
    <s v="Brazil"/>
    <x v="45"/>
    <n v="-2755.6134643646201"/>
  </r>
  <r>
    <s v="BASE"/>
    <s v="BaseLine"/>
    <m/>
    <m/>
    <m/>
    <m/>
    <x v="54"/>
    <x v="3"/>
    <s v="Brazil"/>
    <x v="45"/>
    <n v="-491.21681486721297"/>
  </r>
  <r>
    <s v="INCREMENTAL"/>
    <s v="Media"/>
    <m/>
    <m/>
    <m/>
    <m/>
    <x v="0"/>
    <x v="0"/>
    <s v="Brazil"/>
    <x v="46"/>
    <n v="0"/>
  </r>
  <r>
    <s v="INCREMENTAL"/>
    <s v="Media"/>
    <m/>
    <m/>
    <m/>
    <m/>
    <x v="0"/>
    <x v="1"/>
    <s v="Brazil"/>
    <x v="46"/>
    <n v="0"/>
  </r>
  <r>
    <s v="INCREMENTAL"/>
    <s v="Media"/>
    <m/>
    <m/>
    <m/>
    <m/>
    <x v="0"/>
    <x v="2"/>
    <s v="Brazil"/>
    <x v="46"/>
    <n v="0"/>
  </r>
  <r>
    <s v="INCREMENTAL"/>
    <s v="Media"/>
    <m/>
    <m/>
    <m/>
    <m/>
    <x v="0"/>
    <x v="3"/>
    <s v="Brazil"/>
    <x v="46"/>
    <n v="0"/>
  </r>
  <r>
    <s v="INCREMENTAL"/>
    <s v="Media"/>
    <m/>
    <m/>
    <m/>
    <m/>
    <x v="1"/>
    <x v="0"/>
    <s v="Brazil"/>
    <x v="46"/>
    <n v="0"/>
  </r>
  <r>
    <s v="INCREMENTAL"/>
    <s v="Media"/>
    <m/>
    <m/>
    <m/>
    <m/>
    <x v="1"/>
    <x v="1"/>
    <s v="Brazil"/>
    <x v="46"/>
    <n v="0"/>
  </r>
  <r>
    <s v="INCREMENTAL"/>
    <s v="Media"/>
    <m/>
    <m/>
    <m/>
    <m/>
    <x v="1"/>
    <x v="2"/>
    <s v="Brazil"/>
    <x v="46"/>
    <n v="0"/>
  </r>
  <r>
    <s v="INCREMENTAL"/>
    <s v="Media"/>
    <m/>
    <m/>
    <m/>
    <m/>
    <x v="1"/>
    <x v="3"/>
    <s v="Brazil"/>
    <x v="46"/>
    <n v="0"/>
  </r>
  <r>
    <s v="INCREMENTAL"/>
    <s v="Media"/>
    <m/>
    <m/>
    <m/>
    <m/>
    <x v="2"/>
    <x v="0"/>
    <s v="Brazil"/>
    <x v="46"/>
    <n v="0"/>
  </r>
  <r>
    <s v="INCREMENTAL"/>
    <s v="Media"/>
    <m/>
    <m/>
    <m/>
    <m/>
    <x v="2"/>
    <x v="1"/>
    <s v="Brazil"/>
    <x v="46"/>
    <n v="0"/>
  </r>
  <r>
    <s v="INCREMENTAL"/>
    <s v="Media"/>
    <m/>
    <m/>
    <m/>
    <m/>
    <x v="2"/>
    <x v="2"/>
    <s v="Brazil"/>
    <x v="46"/>
    <n v="0"/>
  </r>
  <r>
    <s v="INCREMENTAL"/>
    <s v="Media"/>
    <m/>
    <m/>
    <m/>
    <m/>
    <x v="2"/>
    <x v="3"/>
    <s v="Brazil"/>
    <x v="46"/>
    <n v="0"/>
  </r>
  <r>
    <s v="BASE"/>
    <s v="BaseLine"/>
    <m/>
    <m/>
    <m/>
    <m/>
    <x v="3"/>
    <x v="0"/>
    <s v="Brazil"/>
    <x v="46"/>
    <n v="0"/>
  </r>
  <r>
    <s v="BASE"/>
    <s v="BaseLine"/>
    <m/>
    <m/>
    <m/>
    <m/>
    <x v="3"/>
    <x v="1"/>
    <s v="Brazil"/>
    <x v="46"/>
    <n v="0"/>
  </r>
  <r>
    <s v="BASE"/>
    <s v="BaseLine"/>
    <m/>
    <m/>
    <m/>
    <m/>
    <x v="3"/>
    <x v="2"/>
    <s v="Brazil"/>
    <x v="46"/>
    <n v="0"/>
  </r>
  <r>
    <s v="BASE"/>
    <s v="BaseLine"/>
    <m/>
    <m/>
    <m/>
    <m/>
    <x v="3"/>
    <x v="3"/>
    <s v="Brazil"/>
    <x v="46"/>
    <n v="0"/>
  </r>
  <r>
    <s v="BASE"/>
    <s v="BaseLine"/>
    <m/>
    <m/>
    <m/>
    <m/>
    <x v="4"/>
    <x v="0"/>
    <s v="Brazil"/>
    <x v="46"/>
    <n v="0"/>
  </r>
  <r>
    <s v="BASE"/>
    <s v="BaseLine"/>
    <m/>
    <m/>
    <m/>
    <m/>
    <x v="4"/>
    <x v="1"/>
    <s v="Brazil"/>
    <x v="46"/>
    <n v="0"/>
  </r>
  <r>
    <s v="BASE"/>
    <s v="BaseLine"/>
    <m/>
    <m/>
    <m/>
    <m/>
    <x v="4"/>
    <x v="2"/>
    <s v="Brazil"/>
    <x v="46"/>
    <n v="0"/>
  </r>
  <r>
    <s v="BASE"/>
    <s v="BaseLine"/>
    <m/>
    <m/>
    <m/>
    <m/>
    <x v="4"/>
    <x v="3"/>
    <s v="Brazil"/>
    <x v="46"/>
    <n v="0"/>
  </r>
  <r>
    <s v="BASE"/>
    <s v="BaseLine"/>
    <m/>
    <m/>
    <m/>
    <m/>
    <x v="5"/>
    <x v="0"/>
    <s v="Brazil"/>
    <x v="46"/>
    <n v="0"/>
  </r>
  <r>
    <s v="BASE"/>
    <s v="BaseLine"/>
    <m/>
    <m/>
    <m/>
    <m/>
    <x v="5"/>
    <x v="1"/>
    <s v="Brazil"/>
    <x v="46"/>
    <n v="0"/>
  </r>
  <r>
    <s v="BASE"/>
    <s v="BaseLine"/>
    <m/>
    <m/>
    <m/>
    <m/>
    <x v="5"/>
    <x v="2"/>
    <s v="Brazil"/>
    <x v="46"/>
    <n v="0"/>
  </r>
  <r>
    <s v="BASE"/>
    <s v="BaseLine"/>
    <m/>
    <m/>
    <m/>
    <m/>
    <x v="5"/>
    <x v="3"/>
    <s v="Brazil"/>
    <x v="46"/>
    <n v="0"/>
  </r>
  <r>
    <s v="BASE"/>
    <s v="BaseLine"/>
    <m/>
    <m/>
    <m/>
    <m/>
    <x v="6"/>
    <x v="0"/>
    <s v="Brazil"/>
    <x v="46"/>
    <n v="0"/>
  </r>
  <r>
    <s v="BASE"/>
    <s v="BaseLine"/>
    <m/>
    <m/>
    <m/>
    <m/>
    <x v="6"/>
    <x v="1"/>
    <s v="Brazil"/>
    <x v="46"/>
    <n v="0"/>
  </r>
  <r>
    <s v="BASE"/>
    <s v="BaseLine"/>
    <m/>
    <m/>
    <m/>
    <m/>
    <x v="6"/>
    <x v="2"/>
    <s v="Brazil"/>
    <x v="46"/>
    <n v="0"/>
  </r>
  <r>
    <s v="BASE"/>
    <s v="BaseLine"/>
    <m/>
    <m/>
    <m/>
    <m/>
    <x v="6"/>
    <x v="3"/>
    <s v="Brazil"/>
    <x v="46"/>
    <n v="0"/>
  </r>
  <r>
    <s v="BASE"/>
    <s v="BaseLine"/>
    <m/>
    <m/>
    <m/>
    <m/>
    <x v="7"/>
    <x v="0"/>
    <s v="Brazil"/>
    <x v="46"/>
    <n v="1269.96828439925"/>
  </r>
  <r>
    <s v="BASE"/>
    <s v="BaseLine"/>
    <m/>
    <m/>
    <m/>
    <m/>
    <x v="7"/>
    <x v="1"/>
    <s v="Brazil"/>
    <x v="46"/>
    <n v="0"/>
  </r>
  <r>
    <s v="BASE"/>
    <s v="BaseLine"/>
    <m/>
    <m/>
    <m/>
    <m/>
    <x v="7"/>
    <x v="2"/>
    <s v="Brazil"/>
    <x v="46"/>
    <n v="0"/>
  </r>
  <r>
    <s v="BASE"/>
    <s v="BaseLine"/>
    <m/>
    <m/>
    <m/>
    <m/>
    <x v="7"/>
    <x v="3"/>
    <s v="Brazil"/>
    <x v="46"/>
    <n v="0"/>
  </r>
  <r>
    <s v="BASE"/>
    <s v="BaseLine"/>
    <m/>
    <m/>
    <m/>
    <m/>
    <x v="8"/>
    <x v="0"/>
    <s v="Brazil"/>
    <x v="46"/>
    <n v="1121.4684190190601"/>
  </r>
  <r>
    <s v="BASE"/>
    <s v="BaseLine"/>
    <m/>
    <m/>
    <m/>
    <m/>
    <x v="8"/>
    <x v="1"/>
    <s v="Brazil"/>
    <x v="46"/>
    <n v="0"/>
  </r>
  <r>
    <s v="BASE"/>
    <s v="BaseLine"/>
    <m/>
    <m/>
    <m/>
    <m/>
    <x v="8"/>
    <x v="2"/>
    <s v="Brazil"/>
    <x v="46"/>
    <n v="0"/>
  </r>
  <r>
    <s v="BASE"/>
    <s v="BaseLine"/>
    <m/>
    <m/>
    <m/>
    <m/>
    <x v="8"/>
    <x v="3"/>
    <s v="Brazil"/>
    <x v="46"/>
    <n v="0"/>
  </r>
  <r>
    <s v="INCREMENTAL"/>
    <s v="Media"/>
    <m/>
    <m/>
    <m/>
    <m/>
    <x v="9"/>
    <x v="0"/>
    <s v="Brazil"/>
    <x v="46"/>
    <n v="0"/>
  </r>
  <r>
    <s v="INCREMENTAL"/>
    <s v="Media"/>
    <m/>
    <m/>
    <m/>
    <m/>
    <x v="9"/>
    <x v="1"/>
    <s v="Brazil"/>
    <x v="46"/>
    <n v="0"/>
  </r>
  <r>
    <s v="INCREMENTAL"/>
    <s v="Media"/>
    <m/>
    <m/>
    <m/>
    <m/>
    <x v="9"/>
    <x v="2"/>
    <s v="Brazil"/>
    <x v="46"/>
    <n v="0"/>
  </r>
  <r>
    <s v="INCREMENTAL"/>
    <s v="Media"/>
    <m/>
    <m/>
    <m/>
    <m/>
    <x v="9"/>
    <x v="3"/>
    <s v="Brazil"/>
    <x v="46"/>
    <n v="0"/>
  </r>
  <r>
    <s v="BASE"/>
    <s v="Price"/>
    <m/>
    <m/>
    <m/>
    <m/>
    <x v="10"/>
    <x v="0"/>
    <s v="Brazil"/>
    <x v="46"/>
    <n v="-1312.0200649115"/>
  </r>
  <r>
    <s v="BASE"/>
    <s v="Price"/>
    <m/>
    <m/>
    <m/>
    <m/>
    <x v="10"/>
    <x v="1"/>
    <s v="Brazil"/>
    <x v="46"/>
    <n v="0"/>
  </r>
  <r>
    <s v="BASE"/>
    <s v="Price"/>
    <m/>
    <m/>
    <m/>
    <m/>
    <x v="10"/>
    <x v="2"/>
    <s v="Brazil"/>
    <x v="46"/>
    <n v="0"/>
  </r>
  <r>
    <s v="BASE"/>
    <s v="Price"/>
    <m/>
    <m/>
    <m/>
    <m/>
    <x v="10"/>
    <x v="3"/>
    <s v="Brazil"/>
    <x v="46"/>
    <n v="0"/>
  </r>
  <r>
    <s v="BASE"/>
    <s v="Price"/>
    <m/>
    <m/>
    <m/>
    <m/>
    <x v="11"/>
    <x v="0"/>
    <s v="Brazil"/>
    <x v="46"/>
    <n v="0"/>
  </r>
  <r>
    <s v="BASE"/>
    <s v="Price"/>
    <m/>
    <m/>
    <m/>
    <m/>
    <x v="11"/>
    <x v="1"/>
    <s v="Brazil"/>
    <x v="46"/>
    <n v="0"/>
  </r>
  <r>
    <s v="BASE"/>
    <s v="Price"/>
    <m/>
    <m/>
    <m/>
    <m/>
    <x v="11"/>
    <x v="2"/>
    <s v="Brazil"/>
    <x v="46"/>
    <n v="0"/>
  </r>
  <r>
    <s v="BASE"/>
    <s v="Price"/>
    <m/>
    <m/>
    <m/>
    <m/>
    <x v="11"/>
    <x v="3"/>
    <s v="Brazil"/>
    <x v="46"/>
    <n v="0"/>
  </r>
  <r>
    <s v="BASE"/>
    <s v="BaseLine"/>
    <m/>
    <m/>
    <m/>
    <m/>
    <x v="12"/>
    <x v="0"/>
    <s v="Brazil"/>
    <x v="46"/>
    <n v="415.21402580137499"/>
  </r>
  <r>
    <s v="BASE"/>
    <s v="BaseLine"/>
    <m/>
    <m/>
    <m/>
    <m/>
    <x v="12"/>
    <x v="1"/>
    <s v="Brazil"/>
    <x v="46"/>
    <n v="748.53033406583597"/>
  </r>
  <r>
    <s v="BASE"/>
    <s v="BaseLine"/>
    <m/>
    <m/>
    <m/>
    <m/>
    <x v="12"/>
    <x v="2"/>
    <s v="Brazil"/>
    <x v="46"/>
    <n v="917.66010802955498"/>
  </r>
  <r>
    <s v="BASE"/>
    <s v="BaseLine"/>
    <m/>
    <m/>
    <m/>
    <m/>
    <x v="12"/>
    <x v="3"/>
    <s v="Brazil"/>
    <x v="46"/>
    <n v="24.3052310691968"/>
  </r>
  <r>
    <s v="INCREMENTAL"/>
    <s v="Media"/>
    <m/>
    <m/>
    <m/>
    <m/>
    <x v="13"/>
    <x v="0"/>
    <s v="Brazil"/>
    <x v="46"/>
    <n v="257.42016673451701"/>
  </r>
  <r>
    <s v="INCREMENTAL"/>
    <s v="Media"/>
    <m/>
    <m/>
    <m/>
    <m/>
    <x v="13"/>
    <x v="1"/>
    <s v="Brazil"/>
    <x v="46"/>
    <n v="318.89205271171102"/>
  </r>
  <r>
    <s v="INCREMENTAL"/>
    <s v="Media"/>
    <m/>
    <m/>
    <m/>
    <m/>
    <x v="13"/>
    <x v="2"/>
    <s v="Brazil"/>
    <x v="46"/>
    <n v="283.443133612949"/>
  </r>
  <r>
    <s v="INCREMENTAL"/>
    <s v="Media"/>
    <m/>
    <m/>
    <m/>
    <m/>
    <x v="13"/>
    <x v="3"/>
    <s v="Brazil"/>
    <x v="46"/>
    <n v="0"/>
  </r>
  <r>
    <s v="INCREMENTAL"/>
    <s v="Media"/>
    <m/>
    <m/>
    <m/>
    <m/>
    <x v="14"/>
    <x v="0"/>
    <s v="Brazil"/>
    <x v="46"/>
    <n v="0"/>
  </r>
  <r>
    <s v="INCREMENTAL"/>
    <s v="Media"/>
    <m/>
    <m/>
    <m/>
    <m/>
    <x v="14"/>
    <x v="1"/>
    <s v="Brazil"/>
    <x v="46"/>
    <n v="0"/>
  </r>
  <r>
    <s v="INCREMENTAL"/>
    <s v="Media"/>
    <m/>
    <m/>
    <m/>
    <m/>
    <x v="14"/>
    <x v="2"/>
    <s v="Brazil"/>
    <x v="46"/>
    <n v="0"/>
  </r>
  <r>
    <s v="INCREMENTAL"/>
    <s v="Media"/>
    <m/>
    <m/>
    <m/>
    <m/>
    <x v="14"/>
    <x v="3"/>
    <s v="Brazil"/>
    <x v="46"/>
    <n v="0"/>
  </r>
  <r>
    <s v="INCREMENTAL"/>
    <s v="Media"/>
    <m/>
    <m/>
    <m/>
    <m/>
    <x v="15"/>
    <x v="0"/>
    <s v="Brazil"/>
    <x v="46"/>
    <n v="9.5664249881802306"/>
  </r>
  <r>
    <s v="INCREMENTAL"/>
    <s v="Media"/>
    <m/>
    <m/>
    <m/>
    <m/>
    <x v="15"/>
    <x v="1"/>
    <s v="Brazil"/>
    <x v="46"/>
    <n v="8.8528046924786796"/>
  </r>
  <r>
    <s v="INCREMENTAL"/>
    <s v="Media"/>
    <m/>
    <m/>
    <m/>
    <m/>
    <x v="15"/>
    <x v="2"/>
    <s v="Brazil"/>
    <x v="46"/>
    <n v="6.0392343677443003"/>
  </r>
  <r>
    <s v="INCREMENTAL"/>
    <s v="Media"/>
    <m/>
    <m/>
    <m/>
    <m/>
    <x v="15"/>
    <x v="3"/>
    <s v="Brazil"/>
    <x v="46"/>
    <n v="0"/>
  </r>
  <r>
    <s v="INCREMENTAL"/>
    <s v="Media"/>
    <m/>
    <m/>
    <m/>
    <m/>
    <x v="16"/>
    <x v="0"/>
    <s v="Brazil"/>
    <x v="46"/>
    <n v="0"/>
  </r>
  <r>
    <s v="INCREMENTAL"/>
    <s v="Media"/>
    <m/>
    <m/>
    <m/>
    <m/>
    <x v="16"/>
    <x v="1"/>
    <s v="Brazil"/>
    <x v="46"/>
    <n v="0"/>
  </r>
  <r>
    <s v="INCREMENTAL"/>
    <s v="Media"/>
    <m/>
    <m/>
    <m/>
    <m/>
    <x v="16"/>
    <x v="2"/>
    <s v="Brazil"/>
    <x v="46"/>
    <n v="0"/>
  </r>
  <r>
    <s v="INCREMENTAL"/>
    <s v="Media"/>
    <m/>
    <m/>
    <m/>
    <m/>
    <x v="16"/>
    <x v="3"/>
    <s v="Brazil"/>
    <x v="46"/>
    <n v="0"/>
  </r>
  <r>
    <s v="INCREMENTAL"/>
    <s v="Media"/>
    <m/>
    <m/>
    <m/>
    <m/>
    <x v="17"/>
    <x v="0"/>
    <s v="Brazil"/>
    <x v="46"/>
    <n v="600.03187728148202"/>
  </r>
  <r>
    <s v="INCREMENTAL"/>
    <s v="Media"/>
    <m/>
    <m/>
    <m/>
    <m/>
    <x v="17"/>
    <x v="1"/>
    <s v="Brazil"/>
    <x v="46"/>
    <n v="367.91582420288302"/>
  </r>
  <r>
    <s v="INCREMENTAL"/>
    <s v="Media"/>
    <m/>
    <m/>
    <m/>
    <m/>
    <x v="17"/>
    <x v="2"/>
    <s v="Brazil"/>
    <x v="46"/>
    <n v="369.26074418034602"/>
  </r>
  <r>
    <s v="INCREMENTAL"/>
    <s v="Media"/>
    <m/>
    <m/>
    <m/>
    <m/>
    <x v="17"/>
    <x v="3"/>
    <s v="Brazil"/>
    <x v="46"/>
    <n v="0"/>
  </r>
  <r>
    <s v="INCREMENTAL"/>
    <s v="Media"/>
    <m/>
    <m/>
    <m/>
    <m/>
    <x v="18"/>
    <x v="0"/>
    <s v="Brazil"/>
    <x v="46"/>
    <n v="0"/>
  </r>
  <r>
    <s v="INCREMENTAL"/>
    <s v="Media"/>
    <m/>
    <m/>
    <m/>
    <m/>
    <x v="18"/>
    <x v="1"/>
    <s v="Brazil"/>
    <x v="46"/>
    <n v="0"/>
  </r>
  <r>
    <s v="INCREMENTAL"/>
    <s v="Media"/>
    <m/>
    <m/>
    <m/>
    <m/>
    <x v="18"/>
    <x v="2"/>
    <s v="Brazil"/>
    <x v="46"/>
    <n v="0"/>
  </r>
  <r>
    <s v="INCREMENTAL"/>
    <s v="Media"/>
    <m/>
    <m/>
    <m/>
    <m/>
    <x v="18"/>
    <x v="3"/>
    <s v="Brazil"/>
    <x v="46"/>
    <n v="0"/>
  </r>
  <r>
    <s v="INCREMENTAL"/>
    <s v="Media"/>
    <m/>
    <m/>
    <m/>
    <m/>
    <x v="19"/>
    <x v="0"/>
    <s v="Brazil"/>
    <x v="46"/>
    <n v="120.085601370676"/>
  </r>
  <r>
    <s v="INCREMENTAL"/>
    <s v="Media"/>
    <m/>
    <m/>
    <m/>
    <m/>
    <x v="19"/>
    <x v="1"/>
    <s v="Brazil"/>
    <x v="46"/>
    <n v="136.552208180035"/>
  </r>
  <r>
    <s v="INCREMENTAL"/>
    <s v="Media"/>
    <m/>
    <m/>
    <m/>
    <m/>
    <x v="19"/>
    <x v="2"/>
    <s v="Brazil"/>
    <x v="46"/>
    <n v="128.76634442128699"/>
  </r>
  <r>
    <s v="INCREMENTAL"/>
    <s v="Media"/>
    <m/>
    <m/>
    <m/>
    <m/>
    <x v="19"/>
    <x v="3"/>
    <s v="Brazil"/>
    <x v="46"/>
    <n v="0"/>
  </r>
  <r>
    <s v="INCREMENTAL"/>
    <s v="Media"/>
    <m/>
    <m/>
    <m/>
    <m/>
    <x v="20"/>
    <x v="0"/>
    <s v="Brazil"/>
    <x v="46"/>
    <n v="0"/>
  </r>
  <r>
    <s v="INCREMENTAL"/>
    <s v="Media"/>
    <m/>
    <m/>
    <m/>
    <m/>
    <x v="20"/>
    <x v="1"/>
    <s v="Brazil"/>
    <x v="46"/>
    <n v="0"/>
  </r>
  <r>
    <s v="INCREMENTAL"/>
    <s v="Media"/>
    <m/>
    <m/>
    <m/>
    <m/>
    <x v="20"/>
    <x v="2"/>
    <s v="Brazil"/>
    <x v="46"/>
    <n v="0"/>
  </r>
  <r>
    <s v="INCREMENTAL"/>
    <s v="Media"/>
    <m/>
    <m/>
    <m/>
    <m/>
    <x v="20"/>
    <x v="3"/>
    <s v="Brazil"/>
    <x v="46"/>
    <n v="0"/>
  </r>
  <r>
    <s v="INCREMENTAL"/>
    <s v="Media"/>
    <m/>
    <m/>
    <m/>
    <m/>
    <x v="21"/>
    <x v="0"/>
    <s v="Brazil"/>
    <x v="46"/>
    <n v="283.831542712241"/>
  </r>
  <r>
    <s v="INCREMENTAL"/>
    <s v="Media"/>
    <m/>
    <m/>
    <m/>
    <m/>
    <x v="21"/>
    <x v="1"/>
    <s v="Brazil"/>
    <x v="46"/>
    <n v="277.20531413264098"/>
  </r>
  <r>
    <s v="INCREMENTAL"/>
    <s v="Media"/>
    <m/>
    <m/>
    <m/>
    <m/>
    <x v="21"/>
    <x v="2"/>
    <s v="Brazil"/>
    <x v="46"/>
    <n v="262.96022952223899"/>
  </r>
  <r>
    <s v="INCREMENTAL"/>
    <s v="Media"/>
    <m/>
    <m/>
    <m/>
    <m/>
    <x v="21"/>
    <x v="3"/>
    <s v="Brazil"/>
    <x v="46"/>
    <n v="0"/>
  </r>
  <r>
    <s v="INCREMENTAL"/>
    <s v="Media"/>
    <m/>
    <m/>
    <m/>
    <m/>
    <x v="22"/>
    <x v="0"/>
    <s v="Brazil"/>
    <x v="46"/>
    <n v="0"/>
  </r>
  <r>
    <s v="INCREMENTAL"/>
    <s v="Media"/>
    <m/>
    <m/>
    <m/>
    <m/>
    <x v="22"/>
    <x v="1"/>
    <s v="Brazil"/>
    <x v="46"/>
    <n v="0"/>
  </r>
  <r>
    <s v="INCREMENTAL"/>
    <s v="Media"/>
    <m/>
    <m/>
    <m/>
    <m/>
    <x v="22"/>
    <x v="2"/>
    <s v="Brazil"/>
    <x v="46"/>
    <n v="0"/>
  </r>
  <r>
    <s v="INCREMENTAL"/>
    <s v="Media"/>
    <m/>
    <m/>
    <m/>
    <m/>
    <x v="22"/>
    <x v="3"/>
    <s v="Brazil"/>
    <x v="46"/>
    <n v="0"/>
  </r>
  <r>
    <s v="INCREMENTAL"/>
    <s v="Media"/>
    <m/>
    <m/>
    <m/>
    <m/>
    <x v="23"/>
    <x v="0"/>
    <s v="Brazil"/>
    <x v="46"/>
    <n v="0"/>
  </r>
  <r>
    <s v="INCREMENTAL"/>
    <s v="Media"/>
    <m/>
    <m/>
    <m/>
    <m/>
    <x v="23"/>
    <x v="1"/>
    <s v="Brazil"/>
    <x v="46"/>
    <n v="0"/>
  </r>
  <r>
    <s v="INCREMENTAL"/>
    <s v="Media"/>
    <m/>
    <m/>
    <m/>
    <m/>
    <x v="23"/>
    <x v="2"/>
    <s v="Brazil"/>
    <x v="46"/>
    <n v="0"/>
  </r>
  <r>
    <s v="INCREMENTAL"/>
    <s v="Media"/>
    <m/>
    <m/>
    <m/>
    <m/>
    <x v="23"/>
    <x v="3"/>
    <s v="Brazil"/>
    <x v="46"/>
    <n v="0"/>
  </r>
  <r>
    <s v="INCREMENTAL"/>
    <s v="Media"/>
    <m/>
    <m/>
    <m/>
    <m/>
    <x v="24"/>
    <x v="0"/>
    <s v="Brazil"/>
    <x v="46"/>
    <n v="0"/>
  </r>
  <r>
    <s v="INCREMENTAL"/>
    <s v="Media"/>
    <m/>
    <m/>
    <m/>
    <m/>
    <x v="24"/>
    <x v="1"/>
    <s v="Brazil"/>
    <x v="46"/>
    <n v="0"/>
  </r>
  <r>
    <s v="INCREMENTAL"/>
    <s v="Media"/>
    <m/>
    <m/>
    <m/>
    <m/>
    <x v="24"/>
    <x v="2"/>
    <s v="Brazil"/>
    <x v="46"/>
    <n v="0"/>
  </r>
  <r>
    <s v="INCREMENTAL"/>
    <s v="Media"/>
    <m/>
    <m/>
    <m/>
    <m/>
    <x v="24"/>
    <x v="3"/>
    <s v="Brazil"/>
    <x v="46"/>
    <n v="0"/>
  </r>
  <r>
    <s v="BASE"/>
    <s v="BaseLine"/>
    <m/>
    <m/>
    <m/>
    <m/>
    <x v="25"/>
    <x v="0"/>
    <s v="Brazil"/>
    <x v="46"/>
    <n v="0"/>
  </r>
  <r>
    <s v="BASE"/>
    <s v="BaseLine"/>
    <m/>
    <m/>
    <m/>
    <m/>
    <x v="25"/>
    <x v="1"/>
    <s v="Brazil"/>
    <x v="46"/>
    <n v="449.50373560923998"/>
  </r>
  <r>
    <s v="BASE"/>
    <s v="BaseLine"/>
    <m/>
    <m/>
    <m/>
    <m/>
    <x v="25"/>
    <x v="2"/>
    <s v="Brazil"/>
    <x v="46"/>
    <n v="0"/>
  </r>
  <r>
    <s v="BASE"/>
    <s v="BaseLine"/>
    <m/>
    <m/>
    <m/>
    <m/>
    <x v="25"/>
    <x v="3"/>
    <s v="Brazil"/>
    <x v="46"/>
    <n v="0"/>
  </r>
  <r>
    <s v="BASE"/>
    <s v="BaseLine"/>
    <m/>
    <m/>
    <m/>
    <m/>
    <x v="26"/>
    <x v="0"/>
    <s v="Brazil"/>
    <x v="46"/>
    <n v="0"/>
  </r>
  <r>
    <s v="BASE"/>
    <s v="BaseLine"/>
    <m/>
    <m/>
    <m/>
    <m/>
    <x v="26"/>
    <x v="1"/>
    <s v="Brazil"/>
    <x v="46"/>
    <n v="0"/>
  </r>
  <r>
    <s v="BASE"/>
    <s v="BaseLine"/>
    <m/>
    <m/>
    <m/>
    <m/>
    <x v="26"/>
    <x v="2"/>
    <s v="Brazil"/>
    <x v="46"/>
    <n v="0"/>
  </r>
  <r>
    <s v="BASE"/>
    <s v="BaseLine"/>
    <m/>
    <m/>
    <m/>
    <m/>
    <x v="26"/>
    <x v="3"/>
    <s v="Brazil"/>
    <x v="46"/>
    <n v="0"/>
  </r>
  <r>
    <s v="INCREMENTAL"/>
    <s v="Media"/>
    <m/>
    <m/>
    <m/>
    <m/>
    <x v="27"/>
    <x v="0"/>
    <s v="Brazil"/>
    <x v="46"/>
    <n v="0"/>
  </r>
  <r>
    <s v="INCREMENTAL"/>
    <s v="Media"/>
    <m/>
    <m/>
    <m/>
    <m/>
    <x v="27"/>
    <x v="1"/>
    <s v="Brazil"/>
    <x v="46"/>
    <n v="0"/>
  </r>
  <r>
    <s v="INCREMENTAL"/>
    <s v="Media"/>
    <m/>
    <m/>
    <m/>
    <m/>
    <x v="27"/>
    <x v="2"/>
    <s v="Brazil"/>
    <x v="46"/>
    <n v="0"/>
  </r>
  <r>
    <s v="INCREMENTAL"/>
    <s v="Media"/>
    <m/>
    <m/>
    <m/>
    <m/>
    <x v="27"/>
    <x v="3"/>
    <s v="Brazil"/>
    <x v="46"/>
    <n v="0"/>
  </r>
  <r>
    <s v="INCREMENTAL"/>
    <s v="Media"/>
    <m/>
    <m/>
    <m/>
    <m/>
    <x v="28"/>
    <x v="0"/>
    <s v="Brazil"/>
    <x v="46"/>
    <n v="0"/>
  </r>
  <r>
    <s v="INCREMENTAL"/>
    <s v="Media"/>
    <m/>
    <m/>
    <m/>
    <m/>
    <x v="28"/>
    <x v="1"/>
    <s v="Brazil"/>
    <x v="46"/>
    <n v="0"/>
  </r>
  <r>
    <s v="INCREMENTAL"/>
    <s v="Media"/>
    <m/>
    <m/>
    <m/>
    <m/>
    <x v="28"/>
    <x v="2"/>
    <s v="Brazil"/>
    <x v="46"/>
    <n v="0"/>
  </r>
  <r>
    <s v="INCREMENTAL"/>
    <s v="Media"/>
    <m/>
    <m/>
    <m/>
    <m/>
    <x v="28"/>
    <x v="3"/>
    <s v="Brazil"/>
    <x v="46"/>
    <n v="0"/>
  </r>
  <r>
    <s v="BASE"/>
    <s v="BaseLine"/>
    <m/>
    <m/>
    <m/>
    <m/>
    <x v="29"/>
    <x v="0"/>
    <s v="Brazil"/>
    <x v="46"/>
    <n v="0"/>
  </r>
  <r>
    <s v="BASE"/>
    <s v="BaseLine"/>
    <m/>
    <m/>
    <m/>
    <m/>
    <x v="29"/>
    <x v="1"/>
    <s v="Brazil"/>
    <x v="46"/>
    <n v="551.43770171280005"/>
  </r>
  <r>
    <s v="BASE"/>
    <s v="BaseLine"/>
    <m/>
    <m/>
    <m/>
    <m/>
    <x v="29"/>
    <x v="2"/>
    <s v="Brazil"/>
    <x v="46"/>
    <n v="0"/>
  </r>
  <r>
    <s v="BASE"/>
    <s v="BaseLine"/>
    <m/>
    <m/>
    <m/>
    <m/>
    <x v="29"/>
    <x v="3"/>
    <s v="Brazil"/>
    <x v="46"/>
    <n v="0"/>
  </r>
  <r>
    <s v="BASE"/>
    <s v="BaseLine"/>
    <m/>
    <m/>
    <m/>
    <m/>
    <x v="30"/>
    <x v="0"/>
    <s v="Brazil"/>
    <x v="46"/>
    <n v="0"/>
  </r>
  <r>
    <s v="BASE"/>
    <s v="BaseLine"/>
    <m/>
    <m/>
    <m/>
    <m/>
    <x v="30"/>
    <x v="1"/>
    <s v="Brazil"/>
    <x v="46"/>
    <n v="1003.60345091866"/>
  </r>
  <r>
    <s v="BASE"/>
    <s v="BaseLine"/>
    <m/>
    <m/>
    <m/>
    <m/>
    <x v="30"/>
    <x v="2"/>
    <s v="Brazil"/>
    <x v="46"/>
    <n v="0"/>
  </r>
  <r>
    <s v="BASE"/>
    <s v="BaseLine"/>
    <m/>
    <m/>
    <m/>
    <m/>
    <x v="30"/>
    <x v="3"/>
    <s v="Brazil"/>
    <x v="46"/>
    <n v="0"/>
  </r>
  <r>
    <s v="INCREMENTAL"/>
    <s v="Media"/>
    <m/>
    <m/>
    <m/>
    <m/>
    <x v="31"/>
    <x v="0"/>
    <s v="Brazil"/>
    <x v="46"/>
    <n v="0"/>
  </r>
  <r>
    <s v="INCREMENTAL"/>
    <s v="Media"/>
    <m/>
    <m/>
    <m/>
    <m/>
    <x v="31"/>
    <x v="1"/>
    <s v="Brazil"/>
    <x v="46"/>
    <n v="0"/>
  </r>
  <r>
    <s v="INCREMENTAL"/>
    <s v="Media"/>
    <m/>
    <m/>
    <m/>
    <m/>
    <x v="31"/>
    <x v="2"/>
    <s v="Brazil"/>
    <x v="46"/>
    <n v="0"/>
  </r>
  <r>
    <s v="INCREMENTAL"/>
    <s v="Media"/>
    <m/>
    <m/>
    <m/>
    <m/>
    <x v="31"/>
    <x v="3"/>
    <s v="Brazil"/>
    <x v="46"/>
    <n v="0"/>
  </r>
  <r>
    <m/>
    <m/>
    <m/>
    <m/>
    <m/>
    <m/>
    <x v="32"/>
    <x v="0"/>
    <s v="Brazil"/>
    <x v="46"/>
    <n v="1288.8368238743701"/>
  </r>
  <r>
    <m/>
    <m/>
    <m/>
    <m/>
    <m/>
    <m/>
    <x v="32"/>
    <x v="1"/>
    <s v="Brazil"/>
    <x v="46"/>
    <n v="943.82215052234096"/>
  </r>
  <r>
    <m/>
    <m/>
    <m/>
    <m/>
    <m/>
    <m/>
    <x v="32"/>
    <x v="2"/>
    <s v="Brazil"/>
    <x v="46"/>
    <n v="1761.1350863528301"/>
  </r>
  <r>
    <m/>
    <m/>
    <m/>
    <m/>
    <m/>
    <m/>
    <x v="32"/>
    <x v="3"/>
    <s v="Brazil"/>
    <x v="46"/>
    <n v="932.29799996955103"/>
  </r>
  <r>
    <s v="BASE"/>
    <s v="BaseLine"/>
    <m/>
    <m/>
    <m/>
    <m/>
    <x v="33"/>
    <x v="0"/>
    <s v="Brazil"/>
    <x v="46"/>
    <n v="-131.89383221346301"/>
  </r>
  <r>
    <s v="BASE"/>
    <s v="BaseLine"/>
    <m/>
    <m/>
    <m/>
    <m/>
    <x v="33"/>
    <x v="1"/>
    <s v="Brazil"/>
    <x v="46"/>
    <n v="-359.03193668105899"/>
  </r>
  <r>
    <s v="BASE"/>
    <s v="BaseLine"/>
    <m/>
    <m/>
    <m/>
    <m/>
    <x v="33"/>
    <x v="2"/>
    <s v="Brazil"/>
    <x v="46"/>
    <n v="-179.24372224199001"/>
  </r>
  <r>
    <s v="BASE"/>
    <s v="BaseLine"/>
    <m/>
    <m/>
    <m/>
    <m/>
    <x v="33"/>
    <x v="3"/>
    <s v="Brazil"/>
    <x v="46"/>
    <n v="-111.95347917845299"/>
  </r>
  <r>
    <s v="BASE"/>
    <s v="BaseLine"/>
    <m/>
    <m/>
    <m/>
    <m/>
    <x v="34"/>
    <x v="0"/>
    <s v="Brazil"/>
    <x v="46"/>
    <n v="0"/>
  </r>
  <r>
    <s v="BASE"/>
    <s v="BaseLine"/>
    <m/>
    <m/>
    <m/>
    <m/>
    <x v="34"/>
    <x v="1"/>
    <s v="Brazil"/>
    <x v="46"/>
    <n v="0"/>
  </r>
  <r>
    <s v="BASE"/>
    <s v="BaseLine"/>
    <m/>
    <m/>
    <m/>
    <m/>
    <x v="34"/>
    <x v="2"/>
    <s v="Brazil"/>
    <x v="46"/>
    <n v="0"/>
  </r>
  <r>
    <s v="BASE"/>
    <s v="BaseLine"/>
    <m/>
    <m/>
    <m/>
    <m/>
    <x v="34"/>
    <x v="3"/>
    <s v="Brazil"/>
    <x v="46"/>
    <n v="0"/>
  </r>
  <r>
    <s v="BASE"/>
    <s v="BaseLine"/>
    <s v="NY"/>
    <m/>
    <m/>
    <m/>
    <x v="35"/>
    <x v="0"/>
    <s v="Brazil"/>
    <x v="46"/>
    <n v="0"/>
  </r>
  <r>
    <s v="BASE"/>
    <s v="BaseLine"/>
    <s v="NY"/>
    <m/>
    <m/>
    <m/>
    <x v="35"/>
    <x v="1"/>
    <s v="Brazil"/>
    <x v="46"/>
    <n v="0"/>
  </r>
  <r>
    <s v="BASE"/>
    <s v="BaseLine"/>
    <s v="NY"/>
    <m/>
    <m/>
    <m/>
    <x v="35"/>
    <x v="2"/>
    <s v="Brazil"/>
    <x v="46"/>
    <n v="0"/>
  </r>
  <r>
    <s v="BASE"/>
    <s v="BaseLine"/>
    <s v="NY"/>
    <m/>
    <m/>
    <m/>
    <x v="35"/>
    <x v="3"/>
    <s v="Brazil"/>
    <x v="46"/>
    <n v="0"/>
  </r>
  <r>
    <s v="BASE"/>
    <s v="BaseLine"/>
    <s v="PL_Dummy"/>
    <m/>
    <m/>
    <m/>
    <x v="36"/>
    <x v="0"/>
    <s v="Brazil"/>
    <x v="46"/>
    <n v="0"/>
  </r>
  <r>
    <s v="BASE"/>
    <s v="BaseLine"/>
    <s v="PL_Dummy"/>
    <m/>
    <m/>
    <m/>
    <x v="36"/>
    <x v="1"/>
    <s v="Brazil"/>
    <x v="46"/>
    <n v="0"/>
  </r>
  <r>
    <s v="BASE"/>
    <s v="BaseLine"/>
    <s v="PL_Dummy"/>
    <m/>
    <m/>
    <m/>
    <x v="36"/>
    <x v="2"/>
    <s v="Brazil"/>
    <x v="46"/>
    <n v="0"/>
  </r>
  <r>
    <s v="BASE"/>
    <s v="BaseLine"/>
    <s v="PL_Dummy"/>
    <m/>
    <m/>
    <m/>
    <x v="36"/>
    <x v="3"/>
    <s v="Brazil"/>
    <x v="46"/>
    <n v="0"/>
  </r>
  <r>
    <s v="BASE"/>
    <s v="BaseLine"/>
    <s v="PL_Dummy"/>
    <m/>
    <m/>
    <m/>
    <x v="37"/>
    <x v="0"/>
    <s v="Brazil"/>
    <x v="46"/>
    <n v="0"/>
  </r>
  <r>
    <s v="BASE"/>
    <s v="BaseLine"/>
    <s v="PL_Dummy"/>
    <m/>
    <m/>
    <m/>
    <x v="37"/>
    <x v="1"/>
    <s v="Brazil"/>
    <x v="46"/>
    <n v="0"/>
  </r>
  <r>
    <s v="BASE"/>
    <s v="BaseLine"/>
    <s v="PL_Dummy"/>
    <m/>
    <m/>
    <m/>
    <x v="37"/>
    <x v="2"/>
    <s v="Brazil"/>
    <x v="46"/>
    <n v="0"/>
  </r>
  <r>
    <s v="BASE"/>
    <s v="BaseLine"/>
    <s v="PL_Dummy"/>
    <m/>
    <m/>
    <m/>
    <x v="37"/>
    <x v="3"/>
    <s v="Brazil"/>
    <x v="46"/>
    <n v="0"/>
  </r>
  <r>
    <s v="BASE"/>
    <s v="BaseLine"/>
    <m/>
    <m/>
    <m/>
    <m/>
    <x v="38"/>
    <x v="0"/>
    <s v="Brazil"/>
    <x v="46"/>
    <n v="0"/>
  </r>
  <r>
    <s v="BASE"/>
    <s v="BaseLine"/>
    <m/>
    <m/>
    <m/>
    <m/>
    <x v="38"/>
    <x v="1"/>
    <s v="Brazil"/>
    <x v="46"/>
    <n v="0"/>
  </r>
  <r>
    <s v="BASE"/>
    <s v="BaseLine"/>
    <m/>
    <m/>
    <m/>
    <m/>
    <x v="38"/>
    <x v="2"/>
    <s v="Brazil"/>
    <x v="46"/>
    <n v="0"/>
  </r>
  <r>
    <s v="BASE"/>
    <s v="BaseLine"/>
    <m/>
    <m/>
    <m/>
    <m/>
    <x v="38"/>
    <x v="3"/>
    <s v="Brazil"/>
    <x v="46"/>
    <n v="0"/>
  </r>
  <r>
    <s v="BASE"/>
    <s v="BaseLine"/>
    <m/>
    <m/>
    <m/>
    <m/>
    <x v="39"/>
    <x v="0"/>
    <s v="Brazil"/>
    <x v="46"/>
    <n v="0"/>
  </r>
  <r>
    <s v="BASE"/>
    <s v="BaseLine"/>
    <m/>
    <m/>
    <m/>
    <m/>
    <x v="39"/>
    <x v="1"/>
    <s v="Brazil"/>
    <x v="46"/>
    <n v="0"/>
  </r>
  <r>
    <s v="BASE"/>
    <s v="BaseLine"/>
    <m/>
    <m/>
    <m/>
    <m/>
    <x v="39"/>
    <x v="2"/>
    <s v="Brazil"/>
    <x v="46"/>
    <n v="0"/>
  </r>
  <r>
    <s v="BASE"/>
    <s v="BaseLine"/>
    <m/>
    <m/>
    <m/>
    <m/>
    <x v="39"/>
    <x v="3"/>
    <s v="Brazil"/>
    <x v="46"/>
    <n v="0"/>
  </r>
  <r>
    <s v="BASE"/>
    <s v="BaseLine"/>
    <s v="PL_Dummy"/>
    <m/>
    <m/>
    <m/>
    <x v="40"/>
    <x v="0"/>
    <s v="Brazil"/>
    <x v="46"/>
    <n v="0"/>
  </r>
  <r>
    <s v="BASE"/>
    <s v="BaseLine"/>
    <s v="PL_Dummy"/>
    <m/>
    <m/>
    <m/>
    <x v="40"/>
    <x v="1"/>
    <s v="Brazil"/>
    <x v="46"/>
    <n v="0"/>
  </r>
  <r>
    <s v="BASE"/>
    <s v="BaseLine"/>
    <s v="PL_Dummy"/>
    <m/>
    <m/>
    <m/>
    <x v="40"/>
    <x v="2"/>
    <s v="Brazil"/>
    <x v="46"/>
    <n v="0"/>
  </r>
  <r>
    <s v="BASE"/>
    <s v="BaseLine"/>
    <s v="PL_Dummy"/>
    <m/>
    <m/>
    <m/>
    <x v="40"/>
    <x v="3"/>
    <s v="Brazil"/>
    <x v="46"/>
    <n v="0"/>
  </r>
  <r>
    <s v="BASE"/>
    <s v="BaseLine"/>
    <m/>
    <m/>
    <m/>
    <m/>
    <x v="41"/>
    <x v="0"/>
    <s v="Brazil"/>
    <x v="46"/>
    <n v="0"/>
  </r>
  <r>
    <s v="BASE"/>
    <s v="BaseLine"/>
    <m/>
    <m/>
    <m/>
    <m/>
    <x v="41"/>
    <x v="1"/>
    <s v="Brazil"/>
    <x v="46"/>
    <n v="0"/>
  </r>
  <r>
    <s v="BASE"/>
    <s v="BaseLine"/>
    <m/>
    <m/>
    <m/>
    <m/>
    <x v="41"/>
    <x v="2"/>
    <s v="Brazil"/>
    <x v="46"/>
    <n v="4919.3255264089303"/>
  </r>
  <r>
    <s v="BASE"/>
    <s v="BaseLine"/>
    <m/>
    <m/>
    <m/>
    <m/>
    <x v="41"/>
    <x v="3"/>
    <s v="Brazil"/>
    <x v="46"/>
    <n v="0"/>
  </r>
  <r>
    <s v="BASE"/>
    <s v="BaseLine"/>
    <m/>
    <m/>
    <m/>
    <m/>
    <x v="42"/>
    <x v="0"/>
    <s v="Brazil"/>
    <x v="46"/>
    <n v="0"/>
  </r>
  <r>
    <s v="BASE"/>
    <s v="BaseLine"/>
    <m/>
    <m/>
    <m/>
    <m/>
    <x v="42"/>
    <x v="1"/>
    <s v="Brazil"/>
    <x v="46"/>
    <n v="0"/>
  </r>
  <r>
    <s v="BASE"/>
    <s v="BaseLine"/>
    <m/>
    <m/>
    <m/>
    <m/>
    <x v="42"/>
    <x v="2"/>
    <s v="Brazil"/>
    <x v="46"/>
    <n v="2767.8546427850201"/>
  </r>
  <r>
    <s v="BASE"/>
    <s v="BaseLine"/>
    <m/>
    <m/>
    <m/>
    <m/>
    <x v="42"/>
    <x v="3"/>
    <s v="Brazil"/>
    <x v="46"/>
    <n v="0"/>
  </r>
  <r>
    <s v="BASE"/>
    <s v="BaseLine"/>
    <m/>
    <m/>
    <m/>
    <m/>
    <x v="43"/>
    <x v="0"/>
    <s v="Brazil"/>
    <x v="46"/>
    <n v="0"/>
  </r>
  <r>
    <s v="BASE"/>
    <s v="BaseLine"/>
    <m/>
    <m/>
    <m/>
    <m/>
    <x v="43"/>
    <x v="1"/>
    <s v="Brazil"/>
    <x v="46"/>
    <n v="0"/>
  </r>
  <r>
    <s v="BASE"/>
    <s v="BaseLine"/>
    <m/>
    <m/>
    <m/>
    <m/>
    <x v="43"/>
    <x v="2"/>
    <s v="Brazil"/>
    <x v="46"/>
    <n v="0"/>
  </r>
  <r>
    <s v="BASE"/>
    <s v="BaseLine"/>
    <m/>
    <m/>
    <m/>
    <m/>
    <x v="43"/>
    <x v="3"/>
    <s v="Brazil"/>
    <x v="46"/>
    <n v="0"/>
  </r>
  <r>
    <s v="INCREMENTAL"/>
    <s v="Media"/>
    <m/>
    <m/>
    <m/>
    <m/>
    <x v="44"/>
    <x v="0"/>
    <s v="Brazil"/>
    <x v="46"/>
    <n v="0"/>
  </r>
  <r>
    <s v="INCREMENTAL"/>
    <s v="Media"/>
    <m/>
    <m/>
    <m/>
    <m/>
    <x v="44"/>
    <x v="1"/>
    <s v="Brazil"/>
    <x v="46"/>
    <n v="0"/>
  </r>
  <r>
    <s v="INCREMENTAL"/>
    <s v="Media"/>
    <m/>
    <m/>
    <m/>
    <m/>
    <x v="44"/>
    <x v="2"/>
    <s v="Brazil"/>
    <x v="46"/>
    <n v="0"/>
  </r>
  <r>
    <s v="INCREMENTAL"/>
    <s v="Media"/>
    <m/>
    <m/>
    <m/>
    <m/>
    <x v="44"/>
    <x v="3"/>
    <s v="Brazil"/>
    <x v="46"/>
    <n v="0"/>
  </r>
  <r>
    <s v="INCREMENTAL"/>
    <s v="Media"/>
    <m/>
    <m/>
    <m/>
    <m/>
    <x v="45"/>
    <x v="0"/>
    <s v="Brazil"/>
    <x v="46"/>
    <n v="0"/>
  </r>
  <r>
    <s v="INCREMENTAL"/>
    <s v="Media"/>
    <m/>
    <m/>
    <m/>
    <m/>
    <x v="45"/>
    <x v="1"/>
    <s v="Brazil"/>
    <x v="46"/>
    <n v="0"/>
  </r>
  <r>
    <s v="INCREMENTAL"/>
    <s v="Media"/>
    <m/>
    <m/>
    <m/>
    <m/>
    <x v="45"/>
    <x v="2"/>
    <s v="Brazil"/>
    <x v="46"/>
    <n v="0"/>
  </r>
  <r>
    <s v="INCREMENTAL"/>
    <s v="Media"/>
    <m/>
    <m/>
    <m/>
    <m/>
    <x v="45"/>
    <x v="3"/>
    <s v="Brazil"/>
    <x v="46"/>
    <n v="0"/>
  </r>
  <r>
    <s v="BASE"/>
    <s v="BaseLine"/>
    <m/>
    <m/>
    <m/>
    <m/>
    <x v="46"/>
    <x v="0"/>
    <s v="Brazil"/>
    <x v="46"/>
    <n v="0"/>
  </r>
  <r>
    <s v="BASE"/>
    <s v="BaseLine"/>
    <m/>
    <m/>
    <m/>
    <m/>
    <x v="46"/>
    <x v="1"/>
    <s v="Brazil"/>
    <x v="46"/>
    <n v="0"/>
  </r>
  <r>
    <s v="BASE"/>
    <s v="BaseLine"/>
    <m/>
    <m/>
    <m/>
    <m/>
    <x v="46"/>
    <x v="2"/>
    <s v="Brazil"/>
    <x v="46"/>
    <n v="0"/>
  </r>
  <r>
    <s v="BASE"/>
    <s v="BaseLine"/>
    <m/>
    <m/>
    <m/>
    <m/>
    <x v="46"/>
    <x v="3"/>
    <s v="Brazil"/>
    <x v="46"/>
    <n v="0"/>
  </r>
  <r>
    <s v="INCREMENTAL"/>
    <s v="Media"/>
    <m/>
    <m/>
    <m/>
    <m/>
    <x v="47"/>
    <x v="0"/>
    <s v="Brazil"/>
    <x v="46"/>
    <n v="0"/>
  </r>
  <r>
    <s v="INCREMENTAL"/>
    <s v="Media"/>
    <m/>
    <m/>
    <m/>
    <m/>
    <x v="47"/>
    <x v="1"/>
    <s v="Brazil"/>
    <x v="46"/>
    <n v="0"/>
  </r>
  <r>
    <s v="INCREMENTAL"/>
    <s v="Media"/>
    <m/>
    <m/>
    <m/>
    <m/>
    <x v="47"/>
    <x v="2"/>
    <s v="Brazil"/>
    <x v="46"/>
    <n v="0"/>
  </r>
  <r>
    <s v="INCREMENTAL"/>
    <s v="Media"/>
    <m/>
    <m/>
    <m/>
    <m/>
    <x v="47"/>
    <x v="3"/>
    <s v="Brazil"/>
    <x v="46"/>
    <n v="0"/>
  </r>
  <r>
    <s v="INCREMENTAL"/>
    <s v="Media"/>
    <m/>
    <m/>
    <m/>
    <m/>
    <x v="48"/>
    <x v="0"/>
    <s v="Brazil"/>
    <x v="46"/>
    <n v="0"/>
  </r>
  <r>
    <s v="INCREMENTAL"/>
    <s v="Media"/>
    <m/>
    <m/>
    <m/>
    <m/>
    <x v="48"/>
    <x v="1"/>
    <s v="Brazil"/>
    <x v="46"/>
    <n v="0"/>
  </r>
  <r>
    <s v="INCREMENTAL"/>
    <s v="Media"/>
    <m/>
    <m/>
    <m/>
    <m/>
    <x v="48"/>
    <x v="2"/>
    <s v="Brazil"/>
    <x v="46"/>
    <n v="0"/>
  </r>
  <r>
    <s v="INCREMENTAL"/>
    <s v="Media"/>
    <m/>
    <m/>
    <m/>
    <m/>
    <x v="48"/>
    <x v="3"/>
    <s v="Brazil"/>
    <x v="46"/>
    <n v="0"/>
  </r>
  <r>
    <s v="INCREMENTAL"/>
    <s v="Media"/>
    <m/>
    <m/>
    <m/>
    <m/>
    <x v="49"/>
    <x v="0"/>
    <s v="Brazil"/>
    <x v="46"/>
    <n v="0"/>
  </r>
  <r>
    <s v="INCREMENTAL"/>
    <s v="Media"/>
    <m/>
    <m/>
    <m/>
    <m/>
    <x v="49"/>
    <x v="1"/>
    <s v="Brazil"/>
    <x v="46"/>
    <n v="0"/>
  </r>
  <r>
    <s v="INCREMENTAL"/>
    <s v="Media"/>
    <m/>
    <m/>
    <m/>
    <m/>
    <x v="49"/>
    <x v="2"/>
    <s v="Brazil"/>
    <x v="46"/>
    <n v="0"/>
  </r>
  <r>
    <s v="INCREMENTAL"/>
    <s v="Media"/>
    <m/>
    <m/>
    <m/>
    <m/>
    <x v="49"/>
    <x v="3"/>
    <s v="Brazil"/>
    <x v="46"/>
    <n v="0"/>
  </r>
  <r>
    <s v="BASE"/>
    <s v="BaseLine"/>
    <m/>
    <m/>
    <m/>
    <m/>
    <x v="50"/>
    <x v="0"/>
    <s v="Brazil"/>
    <x v="46"/>
    <n v="0"/>
  </r>
  <r>
    <s v="BASE"/>
    <s v="BaseLine"/>
    <m/>
    <m/>
    <m/>
    <m/>
    <x v="50"/>
    <x v="1"/>
    <s v="Brazil"/>
    <x v="46"/>
    <n v="0"/>
  </r>
  <r>
    <s v="BASE"/>
    <s v="BaseLine"/>
    <m/>
    <m/>
    <m/>
    <m/>
    <x v="50"/>
    <x v="2"/>
    <s v="Brazil"/>
    <x v="46"/>
    <n v="0"/>
  </r>
  <r>
    <s v="BASE"/>
    <s v="BaseLine"/>
    <m/>
    <m/>
    <m/>
    <m/>
    <x v="50"/>
    <x v="3"/>
    <s v="Brazil"/>
    <x v="46"/>
    <n v="0"/>
  </r>
  <r>
    <s v="BASE"/>
    <s v="BaseLine"/>
    <m/>
    <m/>
    <m/>
    <m/>
    <x v="51"/>
    <x v="0"/>
    <s v="Brazil"/>
    <x v="46"/>
    <n v="0"/>
  </r>
  <r>
    <s v="BASE"/>
    <s v="BaseLine"/>
    <m/>
    <m/>
    <m/>
    <m/>
    <x v="51"/>
    <x v="1"/>
    <s v="Brazil"/>
    <x v="46"/>
    <n v="0"/>
  </r>
  <r>
    <s v="BASE"/>
    <s v="BaseLine"/>
    <m/>
    <m/>
    <m/>
    <m/>
    <x v="51"/>
    <x v="2"/>
    <s v="Brazil"/>
    <x v="46"/>
    <n v="0"/>
  </r>
  <r>
    <s v="BASE"/>
    <s v="BaseLine"/>
    <m/>
    <m/>
    <m/>
    <m/>
    <x v="51"/>
    <x v="3"/>
    <s v="Brazil"/>
    <x v="46"/>
    <n v="0"/>
  </r>
  <r>
    <s v="INCREMENTAL"/>
    <s v="Media"/>
    <m/>
    <m/>
    <m/>
    <m/>
    <x v="52"/>
    <x v="0"/>
    <s v="Brazil"/>
    <x v="46"/>
    <n v="0"/>
  </r>
  <r>
    <s v="INCREMENTAL"/>
    <s v="Media"/>
    <m/>
    <m/>
    <m/>
    <m/>
    <x v="52"/>
    <x v="1"/>
    <s v="Brazil"/>
    <x v="46"/>
    <n v="0"/>
  </r>
  <r>
    <s v="INCREMENTAL"/>
    <s v="Media"/>
    <m/>
    <m/>
    <m/>
    <m/>
    <x v="52"/>
    <x v="2"/>
    <s v="Brazil"/>
    <x v="46"/>
    <n v="0"/>
  </r>
  <r>
    <s v="INCREMENTAL"/>
    <s v="Media"/>
    <m/>
    <m/>
    <m/>
    <m/>
    <x v="52"/>
    <x v="3"/>
    <s v="Brazil"/>
    <x v="46"/>
    <n v="0"/>
  </r>
  <r>
    <s v="BASE"/>
    <s v="BaseLine"/>
    <m/>
    <m/>
    <m/>
    <m/>
    <x v="53"/>
    <x v="0"/>
    <s v="Brazil"/>
    <x v="46"/>
    <n v="-106.896217564167"/>
  </r>
  <r>
    <s v="BASE"/>
    <s v="BaseLine"/>
    <m/>
    <m/>
    <m/>
    <m/>
    <x v="53"/>
    <x v="1"/>
    <s v="Brazil"/>
    <x v="46"/>
    <n v="-78.280676091196398"/>
  </r>
  <r>
    <s v="BASE"/>
    <s v="BaseLine"/>
    <m/>
    <m/>
    <m/>
    <m/>
    <x v="53"/>
    <x v="2"/>
    <s v="Brazil"/>
    <x v="46"/>
    <n v="-146.06866894502201"/>
  </r>
  <r>
    <s v="BASE"/>
    <s v="BaseLine"/>
    <m/>
    <m/>
    <m/>
    <m/>
    <x v="53"/>
    <x v="3"/>
    <s v="Brazil"/>
    <x v="46"/>
    <n v="-77.324862227164999"/>
  </r>
  <r>
    <s v="BASE"/>
    <s v="BaseLine"/>
    <m/>
    <m/>
    <m/>
    <m/>
    <x v="54"/>
    <x v="0"/>
    <s v="Brazil"/>
    <x v="46"/>
    <n v="-508.66884939919299"/>
  </r>
  <r>
    <s v="BASE"/>
    <s v="BaseLine"/>
    <m/>
    <m/>
    <m/>
    <m/>
    <x v="54"/>
    <x v="1"/>
    <s v="Brazil"/>
    <x v="46"/>
    <n v="-2538.9664014545901"/>
  </r>
  <r>
    <s v="BASE"/>
    <s v="BaseLine"/>
    <m/>
    <m/>
    <m/>
    <m/>
    <x v="54"/>
    <x v="2"/>
    <s v="Brazil"/>
    <x v="46"/>
    <n v="-2755.6134643646201"/>
  </r>
  <r>
    <s v="BASE"/>
    <s v="BaseLine"/>
    <m/>
    <m/>
    <m/>
    <m/>
    <x v="54"/>
    <x v="3"/>
    <s v="Brazil"/>
    <x v="46"/>
    <n v="-491.21681486721297"/>
  </r>
  <r>
    <s v="INCREMENTAL"/>
    <s v="Media"/>
    <m/>
    <m/>
    <m/>
    <m/>
    <x v="0"/>
    <x v="0"/>
    <s v="Brazil"/>
    <x v="47"/>
    <n v="0"/>
  </r>
  <r>
    <s v="INCREMENTAL"/>
    <s v="Media"/>
    <m/>
    <m/>
    <m/>
    <m/>
    <x v="0"/>
    <x v="1"/>
    <s v="Brazil"/>
    <x v="47"/>
    <n v="0"/>
  </r>
  <r>
    <s v="INCREMENTAL"/>
    <s v="Media"/>
    <m/>
    <m/>
    <m/>
    <m/>
    <x v="0"/>
    <x v="2"/>
    <s v="Brazil"/>
    <x v="47"/>
    <n v="0"/>
  </r>
  <r>
    <s v="INCREMENTAL"/>
    <s v="Media"/>
    <m/>
    <m/>
    <m/>
    <m/>
    <x v="0"/>
    <x v="3"/>
    <s v="Brazil"/>
    <x v="47"/>
    <n v="0"/>
  </r>
  <r>
    <s v="INCREMENTAL"/>
    <s v="Media"/>
    <m/>
    <m/>
    <m/>
    <m/>
    <x v="1"/>
    <x v="0"/>
    <s v="Brazil"/>
    <x v="47"/>
    <n v="0"/>
  </r>
  <r>
    <s v="INCREMENTAL"/>
    <s v="Media"/>
    <m/>
    <m/>
    <m/>
    <m/>
    <x v="1"/>
    <x v="1"/>
    <s v="Brazil"/>
    <x v="47"/>
    <n v="0"/>
  </r>
  <r>
    <s v="INCREMENTAL"/>
    <s v="Media"/>
    <m/>
    <m/>
    <m/>
    <m/>
    <x v="1"/>
    <x v="2"/>
    <s v="Brazil"/>
    <x v="47"/>
    <n v="0"/>
  </r>
  <r>
    <s v="INCREMENTAL"/>
    <s v="Media"/>
    <m/>
    <m/>
    <m/>
    <m/>
    <x v="1"/>
    <x v="3"/>
    <s v="Brazil"/>
    <x v="47"/>
    <n v="0"/>
  </r>
  <r>
    <s v="INCREMENTAL"/>
    <s v="Media"/>
    <m/>
    <m/>
    <m/>
    <m/>
    <x v="2"/>
    <x v="0"/>
    <s v="Brazil"/>
    <x v="47"/>
    <n v="0"/>
  </r>
  <r>
    <s v="INCREMENTAL"/>
    <s v="Media"/>
    <m/>
    <m/>
    <m/>
    <m/>
    <x v="2"/>
    <x v="1"/>
    <s v="Brazil"/>
    <x v="47"/>
    <n v="0"/>
  </r>
  <r>
    <s v="INCREMENTAL"/>
    <s v="Media"/>
    <m/>
    <m/>
    <m/>
    <m/>
    <x v="2"/>
    <x v="2"/>
    <s v="Brazil"/>
    <x v="47"/>
    <n v="0"/>
  </r>
  <r>
    <s v="INCREMENTAL"/>
    <s v="Media"/>
    <m/>
    <m/>
    <m/>
    <m/>
    <x v="2"/>
    <x v="3"/>
    <s v="Brazil"/>
    <x v="47"/>
    <n v="0"/>
  </r>
  <r>
    <s v="BASE"/>
    <s v="BaseLine"/>
    <m/>
    <m/>
    <m/>
    <m/>
    <x v="3"/>
    <x v="0"/>
    <s v="Brazil"/>
    <x v="47"/>
    <n v="0"/>
  </r>
  <r>
    <s v="BASE"/>
    <s v="BaseLine"/>
    <m/>
    <m/>
    <m/>
    <m/>
    <x v="3"/>
    <x v="1"/>
    <s v="Brazil"/>
    <x v="47"/>
    <n v="0"/>
  </r>
  <r>
    <s v="BASE"/>
    <s v="BaseLine"/>
    <m/>
    <m/>
    <m/>
    <m/>
    <x v="3"/>
    <x v="2"/>
    <s v="Brazil"/>
    <x v="47"/>
    <n v="0"/>
  </r>
  <r>
    <s v="BASE"/>
    <s v="BaseLine"/>
    <m/>
    <m/>
    <m/>
    <m/>
    <x v="3"/>
    <x v="3"/>
    <s v="Brazil"/>
    <x v="47"/>
    <n v="0"/>
  </r>
  <r>
    <s v="BASE"/>
    <s v="BaseLine"/>
    <m/>
    <m/>
    <m/>
    <m/>
    <x v="4"/>
    <x v="0"/>
    <s v="Brazil"/>
    <x v="47"/>
    <n v="0"/>
  </r>
  <r>
    <s v="BASE"/>
    <s v="BaseLine"/>
    <m/>
    <m/>
    <m/>
    <m/>
    <x v="4"/>
    <x v="1"/>
    <s v="Brazil"/>
    <x v="47"/>
    <n v="0"/>
  </r>
  <r>
    <s v="BASE"/>
    <s v="BaseLine"/>
    <m/>
    <m/>
    <m/>
    <m/>
    <x v="4"/>
    <x v="2"/>
    <s v="Brazil"/>
    <x v="47"/>
    <n v="0"/>
  </r>
  <r>
    <s v="BASE"/>
    <s v="BaseLine"/>
    <m/>
    <m/>
    <m/>
    <m/>
    <x v="4"/>
    <x v="3"/>
    <s v="Brazil"/>
    <x v="47"/>
    <n v="0"/>
  </r>
  <r>
    <s v="BASE"/>
    <s v="BaseLine"/>
    <m/>
    <m/>
    <m/>
    <m/>
    <x v="5"/>
    <x v="0"/>
    <s v="Brazil"/>
    <x v="47"/>
    <n v="0"/>
  </r>
  <r>
    <s v="BASE"/>
    <s v="BaseLine"/>
    <m/>
    <m/>
    <m/>
    <m/>
    <x v="5"/>
    <x v="1"/>
    <s v="Brazil"/>
    <x v="47"/>
    <n v="0"/>
  </r>
  <r>
    <s v="BASE"/>
    <s v="BaseLine"/>
    <m/>
    <m/>
    <m/>
    <m/>
    <x v="5"/>
    <x v="2"/>
    <s v="Brazil"/>
    <x v="47"/>
    <n v="0"/>
  </r>
  <r>
    <s v="BASE"/>
    <s v="BaseLine"/>
    <m/>
    <m/>
    <m/>
    <m/>
    <x v="5"/>
    <x v="3"/>
    <s v="Brazil"/>
    <x v="47"/>
    <n v="0"/>
  </r>
  <r>
    <s v="BASE"/>
    <s v="BaseLine"/>
    <m/>
    <m/>
    <m/>
    <m/>
    <x v="6"/>
    <x v="0"/>
    <s v="Brazil"/>
    <x v="47"/>
    <n v="0"/>
  </r>
  <r>
    <s v="BASE"/>
    <s v="BaseLine"/>
    <m/>
    <m/>
    <m/>
    <m/>
    <x v="6"/>
    <x v="1"/>
    <s v="Brazil"/>
    <x v="47"/>
    <n v="0"/>
  </r>
  <r>
    <s v="BASE"/>
    <s v="BaseLine"/>
    <m/>
    <m/>
    <m/>
    <m/>
    <x v="6"/>
    <x v="2"/>
    <s v="Brazil"/>
    <x v="47"/>
    <n v="0"/>
  </r>
  <r>
    <s v="BASE"/>
    <s v="BaseLine"/>
    <m/>
    <m/>
    <m/>
    <m/>
    <x v="6"/>
    <x v="3"/>
    <s v="Brazil"/>
    <x v="47"/>
    <n v="0"/>
  </r>
  <r>
    <s v="BASE"/>
    <s v="BaseLine"/>
    <m/>
    <m/>
    <m/>
    <m/>
    <x v="7"/>
    <x v="0"/>
    <s v="Brazil"/>
    <x v="47"/>
    <n v="1357.23601834581"/>
  </r>
  <r>
    <s v="BASE"/>
    <s v="BaseLine"/>
    <m/>
    <m/>
    <m/>
    <m/>
    <x v="7"/>
    <x v="1"/>
    <s v="Brazil"/>
    <x v="47"/>
    <n v="0"/>
  </r>
  <r>
    <s v="BASE"/>
    <s v="BaseLine"/>
    <m/>
    <m/>
    <m/>
    <m/>
    <x v="7"/>
    <x v="2"/>
    <s v="Brazil"/>
    <x v="47"/>
    <n v="0"/>
  </r>
  <r>
    <s v="BASE"/>
    <s v="BaseLine"/>
    <m/>
    <m/>
    <m/>
    <m/>
    <x v="7"/>
    <x v="3"/>
    <s v="Brazil"/>
    <x v="47"/>
    <n v="0"/>
  </r>
  <r>
    <s v="BASE"/>
    <s v="BaseLine"/>
    <m/>
    <m/>
    <m/>
    <m/>
    <x v="8"/>
    <x v="0"/>
    <s v="Brazil"/>
    <x v="47"/>
    <n v="1148.13936051827"/>
  </r>
  <r>
    <s v="BASE"/>
    <s v="BaseLine"/>
    <m/>
    <m/>
    <m/>
    <m/>
    <x v="8"/>
    <x v="1"/>
    <s v="Brazil"/>
    <x v="47"/>
    <n v="0"/>
  </r>
  <r>
    <s v="BASE"/>
    <s v="BaseLine"/>
    <m/>
    <m/>
    <m/>
    <m/>
    <x v="8"/>
    <x v="2"/>
    <s v="Brazil"/>
    <x v="47"/>
    <n v="0"/>
  </r>
  <r>
    <s v="BASE"/>
    <s v="BaseLine"/>
    <m/>
    <m/>
    <m/>
    <m/>
    <x v="8"/>
    <x v="3"/>
    <s v="Brazil"/>
    <x v="47"/>
    <n v="0"/>
  </r>
  <r>
    <s v="INCREMENTAL"/>
    <s v="Media"/>
    <m/>
    <m/>
    <m/>
    <m/>
    <x v="9"/>
    <x v="0"/>
    <s v="Brazil"/>
    <x v="47"/>
    <n v="0"/>
  </r>
  <r>
    <s v="INCREMENTAL"/>
    <s v="Media"/>
    <m/>
    <m/>
    <m/>
    <m/>
    <x v="9"/>
    <x v="1"/>
    <s v="Brazil"/>
    <x v="47"/>
    <n v="0"/>
  </r>
  <r>
    <s v="INCREMENTAL"/>
    <s v="Media"/>
    <m/>
    <m/>
    <m/>
    <m/>
    <x v="9"/>
    <x v="2"/>
    <s v="Brazil"/>
    <x v="47"/>
    <n v="0"/>
  </r>
  <r>
    <s v="INCREMENTAL"/>
    <s v="Media"/>
    <m/>
    <m/>
    <m/>
    <m/>
    <x v="9"/>
    <x v="3"/>
    <s v="Brazil"/>
    <x v="47"/>
    <n v="0"/>
  </r>
  <r>
    <s v="BASE"/>
    <s v="Price"/>
    <m/>
    <m/>
    <m/>
    <m/>
    <x v="10"/>
    <x v="0"/>
    <s v="Brazil"/>
    <x v="47"/>
    <n v="-1574.51956551238"/>
  </r>
  <r>
    <s v="BASE"/>
    <s v="Price"/>
    <m/>
    <m/>
    <m/>
    <m/>
    <x v="10"/>
    <x v="1"/>
    <s v="Brazil"/>
    <x v="47"/>
    <n v="0"/>
  </r>
  <r>
    <s v="BASE"/>
    <s v="Price"/>
    <m/>
    <m/>
    <m/>
    <m/>
    <x v="10"/>
    <x v="2"/>
    <s v="Brazil"/>
    <x v="47"/>
    <n v="0"/>
  </r>
  <r>
    <s v="BASE"/>
    <s v="Price"/>
    <m/>
    <m/>
    <m/>
    <m/>
    <x v="10"/>
    <x v="3"/>
    <s v="Brazil"/>
    <x v="47"/>
    <n v="0"/>
  </r>
  <r>
    <s v="BASE"/>
    <s v="Price"/>
    <m/>
    <m/>
    <m/>
    <m/>
    <x v="11"/>
    <x v="0"/>
    <s v="Brazil"/>
    <x v="47"/>
    <n v="0"/>
  </r>
  <r>
    <s v="BASE"/>
    <s v="Price"/>
    <m/>
    <m/>
    <m/>
    <m/>
    <x v="11"/>
    <x v="1"/>
    <s v="Brazil"/>
    <x v="47"/>
    <n v="0"/>
  </r>
  <r>
    <s v="BASE"/>
    <s v="Price"/>
    <m/>
    <m/>
    <m/>
    <m/>
    <x v="11"/>
    <x v="2"/>
    <s v="Brazil"/>
    <x v="47"/>
    <n v="0"/>
  </r>
  <r>
    <s v="BASE"/>
    <s v="Price"/>
    <m/>
    <m/>
    <m/>
    <m/>
    <x v="11"/>
    <x v="3"/>
    <s v="Brazil"/>
    <x v="47"/>
    <n v="0"/>
  </r>
  <r>
    <s v="BASE"/>
    <s v="BaseLine"/>
    <m/>
    <m/>
    <m/>
    <m/>
    <x v="12"/>
    <x v="0"/>
    <s v="Brazil"/>
    <x v="47"/>
    <n v="415.21402580137499"/>
  </r>
  <r>
    <s v="BASE"/>
    <s v="BaseLine"/>
    <m/>
    <m/>
    <m/>
    <m/>
    <x v="12"/>
    <x v="1"/>
    <s v="Brazil"/>
    <x v="47"/>
    <n v="748.53033406583597"/>
  </r>
  <r>
    <s v="BASE"/>
    <s v="BaseLine"/>
    <m/>
    <m/>
    <m/>
    <m/>
    <x v="12"/>
    <x v="2"/>
    <s v="Brazil"/>
    <x v="47"/>
    <n v="917.66010802955498"/>
  </r>
  <r>
    <s v="BASE"/>
    <s v="BaseLine"/>
    <m/>
    <m/>
    <m/>
    <m/>
    <x v="12"/>
    <x v="3"/>
    <s v="Brazil"/>
    <x v="47"/>
    <n v="24.3052310691968"/>
  </r>
  <r>
    <s v="INCREMENTAL"/>
    <s v="Media"/>
    <m/>
    <m/>
    <m/>
    <m/>
    <x v="13"/>
    <x v="0"/>
    <s v="Brazil"/>
    <x v="47"/>
    <n v="233.427195656533"/>
  </r>
  <r>
    <s v="INCREMENTAL"/>
    <s v="Media"/>
    <m/>
    <m/>
    <m/>
    <m/>
    <x v="13"/>
    <x v="1"/>
    <s v="Brazil"/>
    <x v="47"/>
    <n v="289.16956478557302"/>
  </r>
  <r>
    <s v="INCREMENTAL"/>
    <s v="Media"/>
    <m/>
    <m/>
    <m/>
    <m/>
    <x v="13"/>
    <x v="2"/>
    <s v="Brazil"/>
    <x v="47"/>
    <n v="257.02467932749897"/>
  </r>
  <r>
    <s v="INCREMENTAL"/>
    <s v="Media"/>
    <m/>
    <m/>
    <m/>
    <m/>
    <x v="13"/>
    <x v="3"/>
    <s v="Brazil"/>
    <x v="47"/>
    <n v="0"/>
  </r>
  <r>
    <s v="INCREMENTAL"/>
    <s v="Media"/>
    <m/>
    <m/>
    <m/>
    <m/>
    <x v="14"/>
    <x v="0"/>
    <s v="Brazil"/>
    <x v="47"/>
    <n v="0"/>
  </r>
  <r>
    <s v="INCREMENTAL"/>
    <s v="Media"/>
    <m/>
    <m/>
    <m/>
    <m/>
    <x v="14"/>
    <x v="1"/>
    <s v="Brazil"/>
    <x v="47"/>
    <n v="0"/>
  </r>
  <r>
    <s v="INCREMENTAL"/>
    <s v="Media"/>
    <m/>
    <m/>
    <m/>
    <m/>
    <x v="14"/>
    <x v="2"/>
    <s v="Brazil"/>
    <x v="47"/>
    <n v="0"/>
  </r>
  <r>
    <s v="INCREMENTAL"/>
    <s v="Media"/>
    <m/>
    <m/>
    <m/>
    <m/>
    <x v="14"/>
    <x v="3"/>
    <s v="Brazil"/>
    <x v="47"/>
    <n v="0"/>
  </r>
  <r>
    <s v="INCREMENTAL"/>
    <s v="Media"/>
    <m/>
    <m/>
    <m/>
    <m/>
    <x v="15"/>
    <x v="0"/>
    <s v="Brazil"/>
    <x v="47"/>
    <n v="8.4628122680766609"/>
  </r>
  <r>
    <s v="INCREMENTAL"/>
    <s v="Media"/>
    <m/>
    <m/>
    <m/>
    <m/>
    <x v="15"/>
    <x v="1"/>
    <s v="Brazil"/>
    <x v="47"/>
    <n v="7.8315174426143503"/>
  </r>
  <r>
    <s v="INCREMENTAL"/>
    <s v="Media"/>
    <m/>
    <m/>
    <m/>
    <m/>
    <x v="15"/>
    <x v="2"/>
    <s v="Brazil"/>
    <x v="47"/>
    <n v="5.3425293942391399"/>
  </r>
  <r>
    <s v="INCREMENTAL"/>
    <s v="Media"/>
    <m/>
    <m/>
    <m/>
    <m/>
    <x v="15"/>
    <x v="3"/>
    <s v="Brazil"/>
    <x v="47"/>
    <n v="0"/>
  </r>
  <r>
    <s v="INCREMENTAL"/>
    <s v="Media"/>
    <m/>
    <m/>
    <m/>
    <m/>
    <x v="16"/>
    <x v="0"/>
    <s v="Brazil"/>
    <x v="47"/>
    <n v="0"/>
  </r>
  <r>
    <s v="INCREMENTAL"/>
    <s v="Media"/>
    <m/>
    <m/>
    <m/>
    <m/>
    <x v="16"/>
    <x v="1"/>
    <s v="Brazil"/>
    <x v="47"/>
    <n v="0"/>
  </r>
  <r>
    <s v="INCREMENTAL"/>
    <s v="Media"/>
    <m/>
    <m/>
    <m/>
    <m/>
    <x v="16"/>
    <x v="2"/>
    <s v="Brazil"/>
    <x v="47"/>
    <n v="0"/>
  </r>
  <r>
    <s v="INCREMENTAL"/>
    <s v="Media"/>
    <m/>
    <m/>
    <m/>
    <m/>
    <x v="16"/>
    <x v="3"/>
    <s v="Brazil"/>
    <x v="47"/>
    <n v="0"/>
  </r>
  <r>
    <s v="INCREMENTAL"/>
    <s v="Media"/>
    <m/>
    <m/>
    <m/>
    <m/>
    <x v="17"/>
    <x v="0"/>
    <s v="Brazil"/>
    <x v="47"/>
    <n v="622.56607183989604"/>
  </r>
  <r>
    <s v="INCREMENTAL"/>
    <s v="Media"/>
    <m/>
    <m/>
    <m/>
    <m/>
    <x v="17"/>
    <x v="1"/>
    <s v="Brazil"/>
    <x v="47"/>
    <n v="381.732901390964"/>
  </r>
  <r>
    <s v="INCREMENTAL"/>
    <s v="Media"/>
    <m/>
    <m/>
    <m/>
    <m/>
    <x v="17"/>
    <x v="2"/>
    <s v="Brazil"/>
    <x v="47"/>
    <n v="383.12832983236899"/>
  </r>
  <r>
    <s v="INCREMENTAL"/>
    <s v="Media"/>
    <m/>
    <m/>
    <m/>
    <m/>
    <x v="17"/>
    <x v="3"/>
    <s v="Brazil"/>
    <x v="47"/>
    <n v="0"/>
  </r>
  <r>
    <s v="INCREMENTAL"/>
    <s v="Media"/>
    <m/>
    <m/>
    <m/>
    <m/>
    <x v="18"/>
    <x v="0"/>
    <s v="Brazil"/>
    <x v="47"/>
    <n v="0"/>
  </r>
  <r>
    <s v="INCREMENTAL"/>
    <s v="Media"/>
    <m/>
    <m/>
    <m/>
    <m/>
    <x v="18"/>
    <x v="1"/>
    <s v="Brazil"/>
    <x v="47"/>
    <n v="0"/>
  </r>
  <r>
    <s v="INCREMENTAL"/>
    <s v="Media"/>
    <m/>
    <m/>
    <m/>
    <m/>
    <x v="18"/>
    <x v="2"/>
    <s v="Brazil"/>
    <x v="47"/>
    <n v="0"/>
  </r>
  <r>
    <s v="INCREMENTAL"/>
    <s v="Media"/>
    <m/>
    <m/>
    <m/>
    <m/>
    <x v="18"/>
    <x v="3"/>
    <s v="Brazil"/>
    <x v="47"/>
    <n v="0"/>
  </r>
  <r>
    <s v="INCREMENTAL"/>
    <s v="Media"/>
    <m/>
    <m/>
    <m/>
    <m/>
    <x v="19"/>
    <x v="0"/>
    <s v="Brazil"/>
    <x v="47"/>
    <n v="46.624112007413103"/>
  </r>
  <r>
    <s v="INCREMENTAL"/>
    <s v="Media"/>
    <m/>
    <m/>
    <m/>
    <m/>
    <x v="19"/>
    <x v="1"/>
    <s v="Brazil"/>
    <x v="47"/>
    <n v="53.017392396556097"/>
  </r>
  <r>
    <s v="INCREMENTAL"/>
    <s v="Media"/>
    <m/>
    <m/>
    <m/>
    <m/>
    <x v="19"/>
    <x v="2"/>
    <s v="Brazil"/>
    <x v="47"/>
    <n v="49.994473913249998"/>
  </r>
  <r>
    <s v="INCREMENTAL"/>
    <s v="Media"/>
    <m/>
    <m/>
    <m/>
    <m/>
    <x v="19"/>
    <x v="3"/>
    <s v="Brazil"/>
    <x v="47"/>
    <n v="0"/>
  </r>
  <r>
    <s v="INCREMENTAL"/>
    <s v="Media"/>
    <m/>
    <m/>
    <m/>
    <m/>
    <x v="20"/>
    <x v="0"/>
    <s v="Brazil"/>
    <x v="47"/>
    <n v="0"/>
  </r>
  <r>
    <s v="INCREMENTAL"/>
    <s v="Media"/>
    <m/>
    <m/>
    <m/>
    <m/>
    <x v="20"/>
    <x v="1"/>
    <s v="Brazil"/>
    <x v="47"/>
    <n v="0"/>
  </r>
  <r>
    <s v="INCREMENTAL"/>
    <s v="Media"/>
    <m/>
    <m/>
    <m/>
    <m/>
    <x v="20"/>
    <x v="2"/>
    <s v="Brazil"/>
    <x v="47"/>
    <n v="0"/>
  </r>
  <r>
    <s v="INCREMENTAL"/>
    <s v="Media"/>
    <m/>
    <m/>
    <m/>
    <m/>
    <x v="20"/>
    <x v="3"/>
    <s v="Brazil"/>
    <x v="47"/>
    <n v="0"/>
  </r>
  <r>
    <s v="INCREMENTAL"/>
    <s v="Media"/>
    <m/>
    <m/>
    <m/>
    <m/>
    <x v="21"/>
    <x v="0"/>
    <s v="Brazil"/>
    <x v="47"/>
    <n v="376.97994018041902"/>
  </r>
  <r>
    <s v="INCREMENTAL"/>
    <s v="Media"/>
    <m/>
    <m/>
    <m/>
    <m/>
    <x v="21"/>
    <x v="1"/>
    <s v="Brazil"/>
    <x v="47"/>
    <n v="368.17910279043201"/>
  </r>
  <r>
    <s v="INCREMENTAL"/>
    <s v="Media"/>
    <m/>
    <m/>
    <m/>
    <m/>
    <x v="21"/>
    <x v="2"/>
    <s v="Brazil"/>
    <x v="47"/>
    <n v="349.25903811763902"/>
  </r>
  <r>
    <s v="INCREMENTAL"/>
    <s v="Media"/>
    <m/>
    <m/>
    <m/>
    <m/>
    <x v="21"/>
    <x v="3"/>
    <s v="Brazil"/>
    <x v="47"/>
    <n v="0"/>
  </r>
  <r>
    <s v="INCREMENTAL"/>
    <s v="Media"/>
    <m/>
    <m/>
    <m/>
    <m/>
    <x v="22"/>
    <x v="0"/>
    <s v="Brazil"/>
    <x v="47"/>
    <n v="0"/>
  </r>
  <r>
    <s v="INCREMENTAL"/>
    <s v="Media"/>
    <m/>
    <m/>
    <m/>
    <m/>
    <x v="22"/>
    <x v="1"/>
    <s v="Brazil"/>
    <x v="47"/>
    <n v="0"/>
  </r>
  <r>
    <s v="INCREMENTAL"/>
    <s v="Media"/>
    <m/>
    <m/>
    <m/>
    <m/>
    <x v="22"/>
    <x v="2"/>
    <s v="Brazil"/>
    <x v="47"/>
    <n v="0"/>
  </r>
  <r>
    <s v="INCREMENTAL"/>
    <s v="Media"/>
    <m/>
    <m/>
    <m/>
    <m/>
    <x v="22"/>
    <x v="3"/>
    <s v="Brazil"/>
    <x v="47"/>
    <n v="0"/>
  </r>
  <r>
    <s v="INCREMENTAL"/>
    <s v="Media"/>
    <m/>
    <m/>
    <m/>
    <m/>
    <x v="23"/>
    <x v="0"/>
    <s v="Brazil"/>
    <x v="47"/>
    <n v="0"/>
  </r>
  <r>
    <s v="INCREMENTAL"/>
    <s v="Media"/>
    <m/>
    <m/>
    <m/>
    <m/>
    <x v="23"/>
    <x v="1"/>
    <s v="Brazil"/>
    <x v="47"/>
    <n v="0"/>
  </r>
  <r>
    <s v="INCREMENTAL"/>
    <s v="Media"/>
    <m/>
    <m/>
    <m/>
    <m/>
    <x v="23"/>
    <x v="2"/>
    <s v="Brazil"/>
    <x v="47"/>
    <n v="0"/>
  </r>
  <r>
    <s v="INCREMENTAL"/>
    <s v="Media"/>
    <m/>
    <m/>
    <m/>
    <m/>
    <x v="23"/>
    <x v="3"/>
    <s v="Brazil"/>
    <x v="47"/>
    <n v="0"/>
  </r>
  <r>
    <s v="INCREMENTAL"/>
    <s v="Media"/>
    <m/>
    <m/>
    <m/>
    <m/>
    <x v="24"/>
    <x v="0"/>
    <s v="Brazil"/>
    <x v="47"/>
    <n v="0"/>
  </r>
  <r>
    <s v="INCREMENTAL"/>
    <s v="Media"/>
    <m/>
    <m/>
    <m/>
    <m/>
    <x v="24"/>
    <x v="1"/>
    <s v="Brazil"/>
    <x v="47"/>
    <n v="0"/>
  </r>
  <r>
    <s v="INCREMENTAL"/>
    <s v="Media"/>
    <m/>
    <m/>
    <m/>
    <m/>
    <x v="24"/>
    <x v="2"/>
    <s v="Brazil"/>
    <x v="47"/>
    <n v="0"/>
  </r>
  <r>
    <s v="INCREMENTAL"/>
    <s v="Media"/>
    <m/>
    <m/>
    <m/>
    <m/>
    <x v="24"/>
    <x v="3"/>
    <s v="Brazil"/>
    <x v="47"/>
    <n v="0"/>
  </r>
  <r>
    <s v="BASE"/>
    <s v="BaseLine"/>
    <m/>
    <m/>
    <m/>
    <m/>
    <x v="25"/>
    <x v="0"/>
    <s v="Brazil"/>
    <x v="47"/>
    <n v="0"/>
  </r>
  <r>
    <s v="BASE"/>
    <s v="BaseLine"/>
    <m/>
    <m/>
    <m/>
    <m/>
    <x v="25"/>
    <x v="1"/>
    <s v="Brazil"/>
    <x v="47"/>
    <n v="690.65579109538896"/>
  </r>
  <r>
    <s v="BASE"/>
    <s v="BaseLine"/>
    <m/>
    <m/>
    <m/>
    <m/>
    <x v="25"/>
    <x v="2"/>
    <s v="Brazil"/>
    <x v="47"/>
    <n v="0"/>
  </r>
  <r>
    <s v="BASE"/>
    <s v="BaseLine"/>
    <m/>
    <m/>
    <m/>
    <m/>
    <x v="25"/>
    <x v="3"/>
    <s v="Brazil"/>
    <x v="47"/>
    <n v="0"/>
  </r>
  <r>
    <s v="BASE"/>
    <s v="BaseLine"/>
    <m/>
    <m/>
    <m/>
    <m/>
    <x v="26"/>
    <x v="0"/>
    <s v="Brazil"/>
    <x v="47"/>
    <n v="0"/>
  </r>
  <r>
    <s v="BASE"/>
    <s v="BaseLine"/>
    <m/>
    <m/>
    <m/>
    <m/>
    <x v="26"/>
    <x v="1"/>
    <s v="Brazil"/>
    <x v="47"/>
    <n v="0"/>
  </r>
  <r>
    <s v="BASE"/>
    <s v="BaseLine"/>
    <m/>
    <m/>
    <m/>
    <m/>
    <x v="26"/>
    <x v="2"/>
    <s v="Brazil"/>
    <x v="47"/>
    <n v="0"/>
  </r>
  <r>
    <s v="BASE"/>
    <s v="BaseLine"/>
    <m/>
    <m/>
    <m/>
    <m/>
    <x v="26"/>
    <x v="3"/>
    <s v="Brazil"/>
    <x v="47"/>
    <n v="0"/>
  </r>
  <r>
    <s v="INCREMENTAL"/>
    <s v="Media"/>
    <m/>
    <m/>
    <m/>
    <m/>
    <x v="27"/>
    <x v="0"/>
    <s v="Brazil"/>
    <x v="47"/>
    <n v="0"/>
  </r>
  <r>
    <s v="INCREMENTAL"/>
    <s v="Media"/>
    <m/>
    <m/>
    <m/>
    <m/>
    <x v="27"/>
    <x v="1"/>
    <s v="Brazil"/>
    <x v="47"/>
    <n v="0"/>
  </r>
  <r>
    <s v="INCREMENTAL"/>
    <s v="Media"/>
    <m/>
    <m/>
    <m/>
    <m/>
    <x v="27"/>
    <x v="2"/>
    <s v="Brazil"/>
    <x v="47"/>
    <n v="0"/>
  </r>
  <r>
    <s v="INCREMENTAL"/>
    <s v="Media"/>
    <m/>
    <m/>
    <m/>
    <m/>
    <x v="27"/>
    <x v="3"/>
    <s v="Brazil"/>
    <x v="47"/>
    <n v="0"/>
  </r>
  <r>
    <s v="INCREMENTAL"/>
    <s v="Media"/>
    <m/>
    <m/>
    <m/>
    <m/>
    <x v="28"/>
    <x v="0"/>
    <s v="Brazil"/>
    <x v="47"/>
    <n v="0"/>
  </r>
  <r>
    <s v="INCREMENTAL"/>
    <s v="Media"/>
    <m/>
    <m/>
    <m/>
    <m/>
    <x v="28"/>
    <x v="1"/>
    <s v="Brazil"/>
    <x v="47"/>
    <n v="0"/>
  </r>
  <r>
    <s v="INCREMENTAL"/>
    <s v="Media"/>
    <m/>
    <m/>
    <m/>
    <m/>
    <x v="28"/>
    <x v="2"/>
    <s v="Brazil"/>
    <x v="47"/>
    <n v="0"/>
  </r>
  <r>
    <s v="INCREMENTAL"/>
    <s v="Media"/>
    <m/>
    <m/>
    <m/>
    <m/>
    <x v="28"/>
    <x v="3"/>
    <s v="Brazil"/>
    <x v="47"/>
    <n v="0"/>
  </r>
  <r>
    <s v="BASE"/>
    <s v="BaseLine"/>
    <m/>
    <m/>
    <m/>
    <m/>
    <x v="29"/>
    <x v="0"/>
    <s v="Brazil"/>
    <x v="47"/>
    <n v="0"/>
  </r>
  <r>
    <s v="BASE"/>
    <s v="BaseLine"/>
    <m/>
    <m/>
    <m/>
    <m/>
    <x v="29"/>
    <x v="1"/>
    <s v="Brazil"/>
    <x v="47"/>
    <n v="568.11269404986695"/>
  </r>
  <r>
    <s v="BASE"/>
    <s v="BaseLine"/>
    <m/>
    <m/>
    <m/>
    <m/>
    <x v="29"/>
    <x v="2"/>
    <s v="Brazil"/>
    <x v="47"/>
    <n v="0"/>
  </r>
  <r>
    <s v="BASE"/>
    <s v="BaseLine"/>
    <m/>
    <m/>
    <m/>
    <m/>
    <x v="29"/>
    <x v="3"/>
    <s v="Brazil"/>
    <x v="47"/>
    <n v="0"/>
  </r>
  <r>
    <s v="BASE"/>
    <s v="BaseLine"/>
    <m/>
    <m/>
    <m/>
    <m/>
    <x v="30"/>
    <x v="0"/>
    <s v="Brazil"/>
    <x v="47"/>
    <n v="0"/>
  </r>
  <r>
    <s v="BASE"/>
    <s v="BaseLine"/>
    <m/>
    <m/>
    <m/>
    <m/>
    <x v="30"/>
    <x v="1"/>
    <s v="Brazil"/>
    <x v="47"/>
    <n v="1048.9115335410399"/>
  </r>
  <r>
    <s v="BASE"/>
    <s v="BaseLine"/>
    <m/>
    <m/>
    <m/>
    <m/>
    <x v="30"/>
    <x v="2"/>
    <s v="Brazil"/>
    <x v="47"/>
    <n v="0"/>
  </r>
  <r>
    <s v="BASE"/>
    <s v="BaseLine"/>
    <m/>
    <m/>
    <m/>
    <m/>
    <x v="30"/>
    <x v="3"/>
    <s v="Brazil"/>
    <x v="47"/>
    <n v="0"/>
  </r>
  <r>
    <s v="INCREMENTAL"/>
    <s v="Media"/>
    <m/>
    <m/>
    <m/>
    <m/>
    <x v="31"/>
    <x v="0"/>
    <s v="Brazil"/>
    <x v="47"/>
    <n v="0"/>
  </r>
  <r>
    <s v="INCREMENTAL"/>
    <s v="Media"/>
    <m/>
    <m/>
    <m/>
    <m/>
    <x v="31"/>
    <x v="1"/>
    <s v="Brazil"/>
    <x v="47"/>
    <n v="0"/>
  </r>
  <r>
    <s v="INCREMENTAL"/>
    <s v="Media"/>
    <m/>
    <m/>
    <m/>
    <m/>
    <x v="31"/>
    <x v="2"/>
    <s v="Brazil"/>
    <x v="47"/>
    <n v="0"/>
  </r>
  <r>
    <s v="INCREMENTAL"/>
    <s v="Media"/>
    <m/>
    <m/>
    <m/>
    <m/>
    <x v="31"/>
    <x v="3"/>
    <s v="Brazil"/>
    <x v="47"/>
    <n v="0"/>
  </r>
  <r>
    <m/>
    <m/>
    <m/>
    <m/>
    <m/>
    <m/>
    <x v="32"/>
    <x v="0"/>
    <s v="Brazil"/>
    <x v="47"/>
    <n v="1288.8368238743701"/>
  </r>
  <r>
    <m/>
    <m/>
    <m/>
    <m/>
    <m/>
    <m/>
    <x v="32"/>
    <x v="1"/>
    <s v="Brazil"/>
    <x v="47"/>
    <n v="943.82215052234096"/>
  </r>
  <r>
    <m/>
    <m/>
    <m/>
    <m/>
    <m/>
    <m/>
    <x v="32"/>
    <x v="2"/>
    <s v="Brazil"/>
    <x v="47"/>
    <n v="1761.1350863528301"/>
  </r>
  <r>
    <m/>
    <m/>
    <m/>
    <m/>
    <m/>
    <m/>
    <x v="32"/>
    <x v="3"/>
    <s v="Brazil"/>
    <x v="47"/>
    <n v="932.29799996955103"/>
  </r>
  <r>
    <s v="BASE"/>
    <s v="BaseLine"/>
    <m/>
    <m/>
    <m/>
    <m/>
    <x v="33"/>
    <x v="0"/>
    <s v="Brazil"/>
    <x v="47"/>
    <n v="-135.94737745113699"/>
  </r>
  <r>
    <s v="BASE"/>
    <s v="BaseLine"/>
    <m/>
    <m/>
    <m/>
    <m/>
    <x v="33"/>
    <x v="1"/>
    <s v="Brazil"/>
    <x v="47"/>
    <n v="-370.06620699288999"/>
  </r>
  <r>
    <s v="BASE"/>
    <s v="BaseLine"/>
    <m/>
    <m/>
    <m/>
    <m/>
    <x v="33"/>
    <x v="2"/>
    <s v="Brazil"/>
    <x v="47"/>
    <n v="-184.752490351033"/>
  </r>
  <r>
    <s v="BASE"/>
    <s v="BaseLine"/>
    <m/>
    <m/>
    <m/>
    <m/>
    <x v="33"/>
    <x v="3"/>
    <s v="Brazil"/>
    <x v="47"/>
    <n v="-115.39418967074"/>
  </r>
  <r>
    <s v="BASE"/>
    <s v="BaseLine"/>
    <m/>
    <m/>
    <m/>
    <m/>
    <x v="34"/>
    <x v="0"/>
    <s v="Brazil"/>
    <x v="47"/>
    <n v="0"/>
  </r>
  <r>
    <s v="BASE"/>
    <s v="BaseLine"/>
    <m/>
    <m/>
    <m/>
    <m/>
    <x v="34"/>
    <x v="1"/>
    <s v="Brazil"/>
    <x v="47"/>
    <n v="0"/>
  </r>
  <r>
    <s v="BASE"/>
    <s v="BaseLine"/>
    <m/>
    <m/>
    <m/>
    <m/>
    <x v="34"/>
    <x v="2"/>
    <s v="Brazil"/>
    <x v="47"/>
    <n v="0"/>
  </r>
  <r>
    <s v="BASE"/>
    <s v="BaseLine"/>
    <m/>
    <m/>
    <m/>
    <m/>
    <x v="34"/>
    <x v="3"/>
    <s v="Brazil"/>
    <x v="47"/>
    <n v="0"/>
  </r>
  <r>
    <s v="BASE"/>
    <s v="BaseLine"/>
    <s v="NY"/>
    <m/>
    <m/>
    <m/>
    <x v="35"/>
    <x v="0"/>
    <s v="Brazil"/>
    <x v="47"/>
    <n v="0"/>
  </r>
  <r>
    <s v="BASE"/>
    <s v="BaseLine"/>
    <s v="NY"/>
    <m/>
    <m/>
    <m/>
    <x v="35"/>
    <x v="1"/>
    <s v="Brazil"/>
    <x v="47"/>
    <n v="0"/>
  </r>
  <r>
    <s v="BASE"/>
    <s v="BaseLine"/>
    <s v="NY"/>
    <m/>
    <m/>
    <m/>
    <x v="35"/>
    <x v="2"/>
    <s v="Brazil"/>
    <x v="47"/>
    <n v="0"/>
  </r>
  <r>
    <s v="BASE"/>
    <s v="BaseLine"/>
    <s v="NY"/>
    <m/>
    <m/>
    <m/>
    <x v="35"/>
    <x v="3"/>
    <s v="Brazil"/>
    <x v="47"/>
    <n v="0"/>
  </r>
  <r>
    <s v="BASE"/>
    <s v="BaseLine"/>
    <s v="PL_Dummy"/>
    <m/>
    <m/>
    <m/>
    <x v="36"/>
    <x v="0"/>
    <s v="Brazil"/>
    <x v="47"/>
    <n v="0"/>
  </r>
  <r>
    <s v="BASE"/>
    <s v="BaseLine"/>
    <s v="PL_Dummy"/>
    <m/>
    <m/>
    <m/>
    <x v="36"/>
    <x v="1"/>
    <s v="Brazil"/>
    <x v="47"/>
    <n v="0"/>
  </r>
  <r>
    <s v="BASE"/>
    <s v="BaseLine"/>
    <s v="PL_Dummy"/>
    <m/>
    <m/>
    <m/>
    <x v="36"/>
    <x v="2"/>
    <s v="Brazil"/>
    <x v="47"/>
    <n v="0"/>
  </r>
  <r>
    <s v="BASE"/>
    <s v="BaseLine"/>
    <s v="PL_Dummy"/>
    <m/>
    <m/>
    <m/>
    <x v="36"/>
    <x v="3"/>
    <s v="Brazil"/>
    <x v="47"/>
    <n v="0"/>
  </r>
  <r>
    <s v="BASE"/>
    <s v="BaseLine"/>
    <s v="PL_Dummy"/>
    <m/>
    <m/>
    <m/>
    <x v="37"/>
    <x v="0"/>
    <s v="Brazil"/>
    <x v="47"/>
    <n v="0"/>
  </r>
  <r>
    <s v="BASE"/>
    <s v="BaseLine"/>
    <s v="PL_Dummy"/>
    <m/>
    <m/>
    <m/>
    <x v="37"/>
    <x v="1"/>
    <s v="Brazil"/>
    <x v="47"/>
    <n v="0"/>
  </r>
  <r>
    <s v="BASE"/>
    <s v="BaseLine"/>
    <s v="PL_Dummy"/>
    <m/>
    <m/>
    <m/>
    <x v="37"/>
    <x v="2"/>
    <s v="Brazil"/>
    <x v="47"/>
    <n v="0"/>
  </r>
  <r>
    <s v="BASE"/>
    <s v="BaseLine"/>
    <s v="PL_Dummy"/>
    <m/>
    <m/>
    <m/>
    <x v="37"/>
    <x v="3"/>
    <s v="Brazil"/>
    <x v="47"/>
    <n v="0"/>
  </r>
  <r>
    <s v="BASE"/>
    <s v="BaseLine"/>
    <m/>
    <m/>
    <m/>
    <m/>
    <x v="38"/>
    <x v="0"/>
    <s v="Brazil"/>
    <x v="47"/>
    <n v="0"/>
  </r>
  <r>
    <s v="BASE"/>
    <s v="BaseLine"/>
    <m/>
    <m/>
    <m/>
    <m/>
    <x v="38"/>
    <x v="1"/>
    <s v="Brazil"/>
    <x v="47"/>
    <n v="0"/>
  </r>
  <r>
    <s v="BASE"/>
    <s v="BaseLine"/>
    <m/>
    <m/>
    <m/>
    <m/>
    <x v="38"/>
    <x v="2"/>
    <s v="Brazil"/>
    <x v="47"/>
    <n v="0"/>
  </r>
  <r>
    <s v="BASE"/>
    <s v="BaseLine"/>
    <m/>
    <m/>
    <m/>
    <m/>
    <x v="38"/>
    <x v="3"/>
    <s v="Brazil"/>
    <x v="47"/>
    <n v="0"/>
  </r>
  <r>
    <s v="BASE"/>
    <s v="BaseLine"/>
    <m/>
    <m/>
    <m/>
    <m/>
    <x v="39"/>
    <x v="0"/>
    <s v="Brazil"/>
    <x v="47"/>
    <n v="0"/>
  </r>
  <r>
    <s v="BASE"/>
    <s v="BaseLine"/>
    <m/>
    <m/>
    <m/>
    <m/>
    <x v="39"/>
    <x v="1"/>
    <s v="Brazil"/>
    <x v="47"/>
    <n v="0"/>
  </r>
  <r>
    <s v="BASE"/>
    <s v="BaseLine"/>
    <m/>
    <m/>
    <m/>
    <m/>
    <x v="39"/>
    <x v="2"/>
    <s v="Brazil"/>
    <x v="47"/>
    <n v="0"/>
  </r>
  <r>
    <s v="BASE"/>
    <s v="BaseLine"/>
    <m/>
    <m/>
    <m/>
    <m/>
    <x v="39"/>
    <x v="3"/>
    <s v="Brazil"/>
    <x v="47"/>
    <n v="0"/>
  </r>
  <r>
    <s v="BASE"/>
    <s v="BaseLine"/>
    <s v="PL_Dummy"/>
    <m/>
    <m/>
    <m/>
    <x v="40"/>
    <x v="0"/>
    <s v="Brazil"/>
    <x v="47"/>
    <n v="0"/>
  </r>
  <r>
    <s v="BASE"/>
    <s v="BaseLine"/>
    <s v="PL_Dummy"/>
    <m/>
    <m/>
    <m/>
    <x v="40"/>
    <x v="1"/>
    <s v="Brazil"/>
    <x v="47"/>
    <n v="0"/>
  </r>
  <r>
    <s v="BASE"/>
    <s v="BaseLine"/>
    <s v="PL_Dummy"/>
    <m/>
    <m/>
    <m/>
    <x v="40"/>
    <x v="2"/>
    <s v="Brazil"/>
    <x v="47"/>
    <n v="0"/>
  </r>
  <r>
    <s v="BASE"/>
    <s v="BaseLine"/>
    <s v="PL_Dummy"/>
    <m/>
    <m/>
    <m/>
    <x v="40"/>
    <x v="3"/>
    <s v="Brazil"/>
    <x v="47"/>
    <n v="0"/>
  </r>
  <r>
    <s v="BASE"/>
    <s v="BaseLine"/>
    <m/>
    <m/>
    <m/>
    <m/>
    <x v="41"/>
    <x v="0"/>
    <s v="Brazil"/>
    <x v="47"/>
    <n v="0"/>
  </r>
  <r>
    <s v="BASE"/>
    <s v="BaseLine"/>
    <m/>
    <m/>
    <m/>
    <m/>
    <x v="41"/>
    <x v="1"/>
    <s v="Brazil"/>
    <x v="47"/>
    <n v="0"/>
  </r>
  <r>
    <s v="BASE"/>
    <s v="BaseLine"/>
    <m/>
    <m/>
    <m/>
    <m/>
    <x v="41"/>
    <x v="2"/>
    <s v="Brazil"/>
    <x v="47"/>
    <n v="3860.4133211889098"/>
  </r>
  <r>
    <s v="BASE"/>
    <s v="BaseLine"/>
    <m/>
    <m/>
    <m/>
    <m/>
    <x v="41"/>
    <x v="3"/>
    <s v="Brazil"/>
    <x v="47"/>
    <n v="0"/>
  </r>
  <r>
    <s v="BASE"/>
    <s v="BaseLine"/>
    <m/>
    <m/>
    <m/>
    <m/>
    <x v="42"/>
    <x v="0"/>
    <s v="Brazil"/>
    <x v="47"/>
    <n v="0"/>
  </r>
  <r>
    <s v="BASE"/>
    <s v="BaseLine"/>
    <m/>
    <m/>
    <m/>
    <m/>
    <x v="42"/>
    <x v="1"/>
    <s v="Brazil"/>
    <x v="47"/>
    <n v="0"/>
  </r>
  <r>
    <s v="BASE"/>
    <s v="BaseLine"/>
    <m/>
    <m/>
    <m/>
    <m/>
    <x v="42"/>
    <x v="2"/>
    <s v="Brazil"/>
    <x v="47"/>
    <n v="3062.7434126150602"/>
  </r>
  <r>
    <s v="BASE"/>
    <s v="BaseLine"/>
    <m/>
    <m/>
    <m/>
    <m/>
    <x v="42"/>
    <x v="3"/>
    <s v="Brazil"/>
    <x v="47"/>
    <n v="0"/>
  </r>
  <r>
    <s v="BASE"/>
    <s v="BaseLine"/>
    <m/>
    <m/>
    <m/>
    <m/>
    <x v="43"/>
    <x v="0"/>
    <s v="Brazil"/>
    <x v="47"/>
    <n v="0"/>
  </r>
  <r>
    <s v="BASE"/>
    <s v="BaseLine"/>
    <m/>
    <m/>
    <m/>
    <m/>
    <x v="43"/>
    <x v="1"/>
    <s v="Brazil"/>
    <x v="47"/>
    <n v="0"/>
  </r>
  <r>
    <s v="BASE"/>
    <s v="BaseLine"/>
    <m/>
    <m/>
    <m/>
    <m/>
    <x v="43"/>
    <x v="2"/>
    <s v="Brazil"/>
    <x v="47"/>
    <n v="0"/>
  </r>
  <r>
    <s v="BASE"/>
    <s v="BaseLine"/>
    <m/>
    <m/>
    <m/>
    <m/>
    <x v="43"/>
    <x v="3"/>
    <s v="Brazil"/>
    <x v="47"/>
    <n v="0"/>
  </r>
  <r>
    <s v="INCREMENTAL"/>
    <s v="Media"/>
    <m/>
    <m/>
    <m/>
    <m/>
    <x v="44"/>
    <x v="0"/>
    <s v="Brazil"/>
    <x v="47"/>
    <n v="0"/>
  </r>
  <r>
    <s v="INCREMENTAL"/>
    <s v="Media"/>
    <m/>
    <m/>
    <m/>
    <m/>
    <x v="44"/>
    <x v="1"/>
    <s v="Brazil"/>
    <x v="47"/>
    <n v="0"/>
  </r>
  <r>
    <s v="INCREMENTAL"/>
    <s v="Media"/>
    <m/>
    <m/>
    <m/>
    <m/>
    <x v="44"/>
    <x v="2"/>
    <s v="Brazil"/>
    <x v="47"/>
    <n v="0"/>
  </r>
  <r>
    <s v="INCREMENTAL"/>
    <s v="Media"/>
    <m/>
    <m/>
    <m/>
    <m/>
    <x v="44"/>
    <x v="3"/>
    <s v="Brazil"/>
    <x v="47"/>
    <n v="0"/>
  </r>
  <r>
    <s v="INCREMENTAL"/>
    <s v="Media"/>
    <m/>
    <m/>
    <m/>
    <m/>
    <x v="45"/>
    <x v="0"/>
    <s v="Brazil"/>
    <x v="47"/>
    <n v="0"/>
  </r>
  <r>
    <s v="INCREMENTAL"/>
    <s v="Media"/>
    <m/>
    <m/>
    <m/>
    <m/>
    <x v="45"/>
    <x v="1"/>
    <s v="Brazil"/>
    <x v="47"/>
    <n v="0"/>
  </r>
  <r>
    <s v="INCREMENTAL"/>
    <s v="Media"/>
    <m/>
    <m/>
    <m/>
    <m/>
    <x v="45"/>
    <x v="2"/>
    <s v="Brazil"/>
    <x v="47"/>
    <n v="0"/>
  </r>
  <r>
    <s v="INCREMENTAL"/>
    <s v="Media"/>
    <m/>
    <m/>
    <m/>
    <m/>
    <x v="45"/>
    <x v="3"/>
    <s v="Brazil"/>
    <x v="47"/>
    <n v="0"/>
  </r>
  <r>
    <s v="BASE"/>
    <s v="BaseLine"/>
    <m/>
    <m/>
    <m/>
    <m/>
    <x v="46"/>
    <x v="0"/>
    <s v="Brazil"/>
    <x v="47"/>
    <n v="0"/>
  </r>
  <r>
    <s v="BASE"/>
    <s v="BaseLine"/>
    <m/>
    <m/>
    <m/>
    <m/>
    <x v="46"/>
    <x v="1"/>
    <s v="Brazil"/>
    <x v="47"/>
    <n v="0"/>
  </r>
  <r>
    <s v="BASE"/>
    <s v="BaseLine"/>
    <m/>
    <m/>
    <m/>
    <m/>
    <x v="46"/>
    <x v="2"/>
    <s v="Brazil"/>
    <x v="47"/>
    <n v="0"/>
  </r>
  <r>
    <s v="BASE"/>
    <s v="BaseLine"/>
    <m/>
    <m/>
    <m/>
    <m/>
    <x v="46"/>
    <x v="3"/>
    <s v="Brazil"/>
    <x v="47"/>
    <n v="0"/>
  </r>
  <r>
    <s v="INCREMENTAL"/>
    <s v="Media"/>
    <m/>
    <m/>
    <m/>
    <m/>
    <x v="47"/>
    <x v="0"/>
    <s v="Brazil"/>
    <x v="47"/>
    <n v="0"/>
  </r>
  <r>
    <s v="INCREMENTAL"/>
    <s v="Media"/>
    <m/>
    <m/>
    <m/>
    <m/>
    <x v="47"/>
    <x v="1"/>
    <s v="Brazil"/>
    <x v="47"/>
    <n v="0"/>
  </r>
  <r>
    <s v="INCREMENTAL"/>
    <s v="Media"/>
    <m/>
    <m/>
    <m/>
    <m/>
    <x v="47"/>
    <x v="2"/>
    <s v="Brazil"/>
    <x v="47"/>
    <n v="0"/>
  </r>
  <r>
    <s v="INCREMENTAL"/>
    <s v="Media"/>
    <m/>
    <m/>
    <m/>
    <m/>
    <x v="47"/>
    <x v="3"/>
    <s v="Brazil"/>
    <x v="47"/>
    <n v="0"/>
  </r>
  <r>
    <s v="INCREMENTAL"/>
    <s v="Media"/>
    <m/>
    <m/>
    <m/>
    <m/>
    <x v="48"/>
    <x v="0"/>
    <s v="Brazil"/>
    <x v="47"/>
    <n v="0"/>
  </r>
  <r>
    <s v="INCREMENTAL"/>
    <s v="Media"/>
    <m/>
    <m/>
    <m/>
    <m/>
    <x v="48"/>
    <x v="1"/>
    <s v="Brazil"/>
    <x v="47"/>
    <n v="0"/>
  </r>
  <r>
    <s v="INCREMENTAL"/>
    <s v="Media"/>
    <m/>
    <m/>
    <m/>
    <m/>
    <x v="48"/>
    <x v="2"/>
    <s v="Brazil"/>
    <x v="47"/>
    <n v="0"/>
  </r>
  <r>
    <s v="INCREMENTAL"/>
    <s v="Media"/>
    <m/>
    <m/>
    <m/>
    <m/>
    <x v="48"/>
    <x v="3"/>
    <s v="Brazil"/>
    <x v="47"/>
    <n v="0"/>
  </r>
  <r>
    <s v="INCREMENTAL"/>
    <s v="Media"/>
    <m/>
    <m/>
    <m/>
    <m/>
    <x v="49"/>
    <x v="0"/>
    <s v="Brazil"/>
    <x v="47"/>
    <n v="0"/>
  </r>
  <r>
    <s v="INCREMENTAL"/>
    <s v="Media"/>
    <m/>
    <m/>
    <m/>
    <m/>
    <x v="49"/>
    <x v="1"/>
    <s v="Brazil"/>
    <x v="47"/>
    <n v="0"/>
  </r>
  <r>
    <s v="INCREMENTAL"/>
    <s v="Media"/>
    <m/>
    <m/>
    <m/>
    <m/>
    <x v="49"/>
    <x v="2"/>
    <s v="Brazil"/>
    <x v="47"/>
    <n v="0"/>
  </r>
  <r>
    <s v="INCREMENTAL"/>
    <s v="Media"/>
    <m/>
    <m/>
    <m/>
    <m/>
    <x v="49"/>
    <x v="3"/>
    <s v="Brazil"/>
    <x v="47"/>
    <n v="0"/>
  </r>
  <r>
    <s v="BASE"/>
    <s v="BaseLine"/>
    <m/>
    <m/>
    <m/>
    <m/>
    <x v="50"/>
    <x v="0"/>
    <s v="Brazil"/>
    <x v="47"/>
    <n v="0"/>
  </r>
  <r>
    <s v="BASE"/>
    <s v="BaseLine"/>
    <m/>
    <m/>
    <m/>
    <m/>
    <x v="50"/>
    <x v="1"/>
    <s v="Brazil"/>
    <x v="47"/>
    <n v="0"/>
  </r>
  <r>
    <s v="BASE"/>
    <s v="BaseLine"/>
    <m/>
    <m/>
    <m/>
    <m/>
    <x v="50"/>
    <x v="2"/>
    <s v="Brazil"/>
    <x v="47"/>
    <n v="0"/>
  </r>
  <r>
    <s v="BASE"/>
    <s v="BaseLine"/>
    <m/>
    <m/>
    <m/>
    <m/>
    <x v="50"/>
    <x v="3"/>
    <s v="Brazil"/>
    <x v="47"/>
    <n v="0"/>
  </r>
  <r>
    <s v="BASE"/>
    <s v="BaseLine"/>
    <m/>
    <m/>
    <m/>
    <m/>
    <x v="51"/>
    <x v="0"/>
    <s v="Brazil"/>
    <x v="47"/>
    <n v="0"/>
  </r>
  <r>
    <s v="BASE"/>
    <s v="BaseLine"/>
    <m/>
    <m/>
    <m/>
    <m/>
    <x v="51"/>
    <x v="1"/>
    <s v="Brazil"/>
    <x v="47"/>
    <n v="0"/>
  </r>
  <r>
    <s v="BASE"/>
    <s v="BaseLine"/>
    <m/>
    <m/>
    <m/>
    <m/>
    <x v="51"/>
    <x v="2"/>
    <s v="Brazil"/>
    <x v="47"/>
    <n v="0"/>
  </r>
  <r>
    <s v="BASE"/>
    <s v="BaseLine"/>
    <m/>
    <m/>
    <m/>
    <m/>
    <x v="51"/>
    <x v="3"/>
    <s v="Brazil"/>
    <x v="47"/>
    <n v="0"/>
  </r>
  <r>
    <s v="INCREMENTAL"/>
    <s v="Media"/>
    <m/>
    <m/>
    <m/>
    <m/>
    <x v="52"/>
    <x v="0"/>
    <s v="Brazil"/>
    <x v="47"/>
    <n v="0"/>
  </r>
  <r>
    <s v="INCREMENTAL"/>
    <s v="Media"/>
    <m/>
    <m/>
    <m/>
    <m/>
    <x v="52"/>
    <x v="1"/>
    <s v="Brazil"/>
    <x v="47"/>
    <n v="0"/>
  </r>
  <r>
    <s v="INCREMENTAL"/>
    <s v="Media"/>
    <m/>
    <m/>
    <m/>
    <m/>
    <x v="52"/>
    <x v="2"/>
    <s v="Brazil"/>
    <x v="47"/>
    <n v="0"/>
  </r>
  <r>
    <s v="INCREMENTAL"/>
    <s v="Media"/>
    <m/>
    <m/>
    <m/>
    <m/>
    <x v="52"/>
    <x v="3"/>
    <s v="Brazil"/>
    <x v="47"/>
    <n v="0"/>
  </r>
  <r>
    <s v="BASE"/>
    <s v="BaseLine"/>
    <m/>
    <m/>
    <m/>
    <m/>
    <x v="53"/>
    <x v="0"/>
    <s v="Brazil"/>
    <x v="47"/>
    <n v="-106.896217564167"/>
  </r>
  <r>
    <s v="BASE"/>
    <s v="BaseLine"/>
    <m/>
    <m/>
    <m/>
    <m/>
    <x v="53"/>
    <x v="1"/>
    <s v="Brazil"/>
    <x v="47"/>
    <n v="-78.280676091196398"/>
  </r>
  <r>
    <s v="BASE"/>
    <s v="BaseLine"/>
    <m/>
    <m/>
    <m/>
    <m/>
    <x v="53"/>
    <x v="2"/>
    <s v="Brazil"/>
    <x v="47"/>
    <n v="-146.06866894502201"/>
  </r>
  <r>
    <s v="BASE"/>
    <s v="BaseLine"/>
    <m/>
    <m/>
    <m/>
    <m/>
    <x v="53"/>
    <x v="3"/>
    <s v="Brazil"/>
    <x v="47"/>
    <n v="-77.324862227164999"/>
  </r>
  <r>
    <s v="BASE"/>
    <s v="BaseLine"/>
    <m/>
    <m/>
    <m/>
    <m/>
    <x v="54"/>
    <x v="0"/>
    <s v="Brazil"/>
    <x v="47"/>
    <n v="-508.66884939919299"/>
  </r>
  <r>
    <s v="BASE"/>
    <s v="BaseLine"/>
    <m/>
    <m/>
    <m/>
    <m/>
    <x v="54"/>
    <x v="1"/>
    <s v="Brazil"/>
    <x v="47"/>
    <n v="-2538.9664014545901"/>
  </r>
  <r>
    <s v="BASE"/>
    <s v="BaseLine"/>
    <m/>
    <m/>
    <m/>
    <m/>
    <x v="54"/>
    <x v="2"/>
    <s v="Brazil"/>
    <x v="47"/>
    <n v="-2755.6134643646201"/>
  </r>
  <r>
    <s v="BASE"/>
    <s v="BaseLine"/>
    <m/>
    <m/>
    <m/>
    <m/>
    <x v="54"/>
    <x v="3"/>
    <s v="Brazil"/>
    <x v="47"/>
    <n v="-491.21681486721297"/>
  </r>
  <r>
    <s v="INCREMENTAL"/>
    <s v="Media"/>
    <m/>
    <m/>
    <m/>
    <m/>
    <x v="0"/>
    <x v="0"/>
    <s v="Brazil"/>
    <x v="48"/>
    <n v="0"/>
  </r>
  <r>
    <s v="INCREMENTAL"/>
    <s v="Media"/>
    <m/>
    <m/>
    <m/>
    <m/>
    <x v="0"/>
    <x v="1"/>
    <s v="Brazil"/>
    <x v="48"/>
    <n v="0"/>
  </r>
  <r>
    <s v="INCREMENTAL"/>
    <s v="Media"/>
    <m/>
    <m/>
    <m/>
    <m/>
    <x v="0"/>
    <x v="2"/>
    <s v="Brazil"/>
    <x v="48"/>
    <n v="0"/>
  </r>
  <r>
    <s v="INCREMENTAL"/>
    <s v="Media"/>
    <m/>
    <m/>
    <m/>
    <m/>
    <x v="0"/>
    <x v="3"/>
    <s v="Brazil"/>
    <x v="48"/>
    <n v="0"/>
  </r>
  <r>
    <s v="INCREMENTAL"/>
    <s v="Media"/>
    <m/>
    <m/>
    <m/>
    <m/>
    <x v="1"/>
    <x v="0"/>
    <s v="Brazil"/>
    <x v="48"/>
    <n v="0"/>
  </r>
  <r>
    <s v="INCREMENTAL"/>
    <s v="Media"/>
    <m/>
    <m/>
    <m/>
    <m/>
    <x v="1"/>
    <x v="1"/>
    <s v="Brazil"/>
    <x v="48"/>
    <n v="0"/>
  </r>
  <r>
    <s v="INCREMENTAL"/>
    <s v="Media"/>
    <m/>
    <m/>
    <m/>
    <m/>
    <x v="1"/>
    <x v="2"/>
    <s v="Brazil"/>
    <x v="48"/>
    <n v="0"/>
  </r>
  <r>
    <s v="INCREMENTAL"/>
    <s v="Media"/>
    <m/>
    <m/>
    <m/>
    <m/>
    <x v="1"/>
    <x v="3"/>
    <s v="Brazil"/>
    <x v="48"/>
    <n v="0"/>
  </r>
  <r>
    <s v="INCREMENTAL"/>
    <s v="Media"/>
    <m/>
    <m/>
    <m/>
    <m/>
    <x v="2"/>
    <x v="0"/>
    <s v="Brazil"/>
    <x v="48"/>
    <n v="0"/>
  </r>
  <r>
    <s v="INCREMENTAL"/>
    <s v="Media"/>
    <m/>
    <m/>
    <m/>
    <m/>
    <x v="2"/>
    <x v="1"/>
    <s v="Brazil"/>
    <x v="48"/>
    <n v="0"/>
  </r>
  <r>
    <s v="INCREMENTAL"/>
    <s v="Media"/>
    <m/>
    <m/>
    <m/>
    <m/>
    <x v="2"/>
    <x v="2"/>
    <s v="Brazil"/>
    <x v="48"/>
    <n v="0"/>
  </r>
  <r>
    <s v="INCREMENTAL"/>
    <s v="Media"/>
    <m/>
    <m/>
    <m/>
    <m/>
    <x v="2"/>
    <x v="3"/>
    <s v="Brazil"/>
    <x v="48"/>
    <n v="0"/>
  </r>
  <r>
    <s v="BASE"/>
    <s v="BaseLine"/>
    <m/>
    <m/>
    <m/>
    <m/>
    <x v="3"/>
    <x v="0"/>
    <s v="Brazil"/>
    <x v="48"/>
    <n v="0"/>
  </r>
  <r>
    <s v="BASE"/>
    <s v="BaseLine"/>
    <m/>
    <m/>
    <m/>
    <m/>
    <x v="3"/>
    <x v="1"/>
    <s v="Brazil"/>
    <x v="48"/>
    <n v="0"/>
  </r>
  <r>
    <s v="BASE"/>
    <s v="BaseLine"/>
    <m/>
    <m/>
    <m/>
    <m/>
    <x v="3"/>
    <x v="2"/>
    <s v="Brazil"/>
    <x v="48"/>
    <n v="0"/>
  </r>
  <r>
    <s v="BASE"/>
    <s v="BaseLine"/>
    <m/>
    <m/>
    <m/>
    <m/>
    <x v="3"/>
    <x v="3"/>
    <s v="Brazil"/>
    <x v="48"/>
    <n v="0"/>
  </r>
  <r>
    <s v="BASE"/>
    <s v="BaseLine"/>
    <m/>
    <m/>
    <m/>
    <m/>
    <x v="4"/>
    <x v="0"/>
    <s v="Brazil"/>
    <x v="48"/>
    <n v="0"/>
  </r>
  <r>
    <s v="BASE"/>
    <s v="BaseLine"/>
    <m/>
    <m/>
    <m/>
    <m/>
    <x v="4"/>
    <x v="1"/>
    <s v="Brazil"/>
    <x v="48"/>
    <n v="0"/>
  </r>
  <r>
    <s v="BASE"/>
    <s v="BaseLine"/>
    <m/>
    <m/>
    <m/>
    <m/>
    <x v="4"/>
    <x v="2"/>
    <s v="Brazil"/>
    <x v="48"/>
    <n v="0"/>
  </r>
  <r>
    <s v="BASE"/>
    <s v="BaseLine"/>
    <m/>
    <m/>
    <m/>
    <m/>
    <x v="4"/>
    <x v="3"/>
    <s v="Brazil"/>
    <x v="48"/>
    <n v="0"/>
  </r>
  <r>
    <s v="BASE"/>
    <s v="BaseLine"/>
    <m/>
    <m/>
    <m/>
    <m/>
    <x v="5"/>
    <x v="0"/>
    <s v="Brazil"/>
    <x v="48"/>
    <n v="0"/>
  </r>
  <r>
    <s v="BASE"/>
    <s v="BaseLine"/>
    <m/>
    <m/>
    <m/>
    <m/>
    <x v="5"/>
    <x v="1"/>
    <s v="Brazil"/>
    <x v="48"/>
    <n v="0"/>
  </r>
  <r>
    <s v="BASE"/>
    <s v="BaseLine"/>
    <m/>
    <m/>
    <m/>
    <m/>
    <x v="5"/>
    <x v="2"/>
    <s v="Brazil"/>
    <x v="48"/>
    <n v="0"/>
  </r>
  <r>
    <s v="BASE"/>
    <s v="BaseLine"/>
    <m/>
    <m/>
    <m/>
    <m/>
    <x v="5"/>
    <x v="3"/>
    <s v="Brazil"/>
    <x v="48"/>
    <n v="0"/>
  </r>
  <r>
    <s v="BASE"/>
    <s v="BaseLine"/>
    <m/>
    <m/>
    <m/>
    <m/>
    <x v="6"/>
    <x v="0"/>
    <s v="Brazil"/>
    <x v="48"/>
    <n v="0"/>
  </r>
  <r>
    <s v="BASE"/>
    <s v="BaseLine"/>
    <m/>
    <m/>
    <m/>
    <m/>
    <x v="6"/>
    <x v="1"/>
    <s v="Brazil"/>
    <x v="48"/>
    <n v="0"/>
  </r>
  <r>
    <s v="BASE"/>
    <s v="BaseLine"/>
    <m/>
    <m/>
    <m/>
    <m/>
    <x v="6"/>
    <x v="2"/>
    <s v="Brazil"/>
    <x v="48"/>
    <n v="0"/>
  </r>
  <r>
    <s v="BASE"/>
    <s v="BaseLine"/>
    <m/>
    <m/>
    <m/>
    <m/>
    <x v="6"/>
    <x v="3"/>
    <s v="Brazil"/>
    <x v="48"/>
    <n v="0"/>
  </r>
  <r>
    <s v="BASE"/>
    <s v="BaseLine"/>
    <m/>
    <m/>
    <m/>
    <m/>
    <x v="7"/>
    <x v="0"/>
    <s v="Brazil"/>
    <x v="48"/>
    <n v="1056.1230264401599"/>
  </r>
  <r>
    <s v="BASE"/>
    <s v="BaseLine"/>
    <m/>
    <m/>
    <m/>
    <m/>
    <x v="7"/>
    <x v="1"/>
    <s v="Brazil"/>
    <x v="48"/>
    <n v="0"/>
  </r>
  <r>
    <s v="BASE"/>
    <s v="BaseLine"/>
    <m/>
    <m/>
    <m/>
    <m/>
    <x v="7"/>
    <x v="2"/>
    <s v="Brazil"/>
    <x v="48"/>
    <n v="0"/>
  </r>
  <r>
    <s v="BASE"/>
    <s v="BaseLine"/>
    <m/>
    <m/>
    <m/>
    <m/>
    <x v="7"/>
    <x v="3"/>
    <s v="Brazil"/>
    <x v="48"/>
    <n v="0"/>
  </r>
  <r>
    <s v="BASE"/>
    <s v="BaseLine"/>
    <m/>
    <m/>
    <m/>
    <m/>
    <x v="8"/>
    <x v="0"/>
    <s v="Brazil"/>
    <x v="48"/>
    <n v="1174.8461827767201"/>
  </r>
  <r>
    <s v="BASE"/>
    <s v="BaseLine"/>
    <m/>
    <m/>
    <m/>
    <m/>
    <x v="8"/>
    <x v="1"/>
    <s v="Brazil"/>
    <x v="48"/>
    <n v="0"/>
  </r>
  <r>
    <s v="BASE"/>
    <s v="BaseLine"/>
    <m/>
    <m/>
    <m/>
    <m/>
    <x v="8"/>
    <x v="2"/>
    <s v="Brazil"/>
    <x v="48"/>
    <n v="0"/>
  </r>
  <r>
    <s v="BASE"/>
    <s v="BaseLine"/>
    <m/>
    <m/>
    <m/>
    <m/>
    <x v="8"/>
    <x v="3"/>
    <s v="Brazil"/>
    <x v="48"/>
    <n v="0"/>
  </r>
  <r>
    <s v="INCREMENTAL"/>
    <s v="Media"/>
    <m/>
    <m/>
    <m/>
    <m/>
    <x v="9"/>
    <x v="0"/>
    <s v="Brazil"/>
    <x v="48"/>
    <n v="0"/>
  </r>
  <r>
    <s v="INCREMENTAL"/>
    <s v="Media"/>
    <m/>
    <m/>
    <m/>
    <m/>
    <x v="9"/>
    <x v="1"/>
    <s v="Brazil"/>
    <x v="48"/>
    <n v="0"/>
  </r>
  <r>
    <s v="INCREMENTAL"/>
    <s v="Media"/>
    <m/>
    <m/>
    <m/>
    <m/>
    <x v="9"/>
    <x v="2"/>
    <s v="Brazil"/>
    <x v="48"/>
    <n v="0"/>
  </r>
  <r>
    <s v="INCREMENTAL"/>
    <s v="Media"/>
    <m/>
    <m/>
    <m/>
    <m/>
    <x v="9"/>
    <x v="3"/>
    <s v="Brazil"/>
    <x v="48"/>
    <n v="0"/>
  </r>
  <r>
    <s v="BASE"/>
    <s v="Price"/>
    <m/>
    <m/>
    <m/>
    <m/>
    <x v="10"/>
    <x v="0"/>
    <s v="Brazil"/>
    <x v="48"/>
    <n v="-1574.51956551238"/>
  </r>
  <r>
    <s v="BASE"/>
    <s v="Price"/>
    <m/>
    <m/>
    <m/>
    <m/>
    <x v="10"/>
    <x v="1"/>
    <s v="Brazil"/>
    <x v="48"/>
    <n v="0"/>
  </r>
  <r>
    <s v="BASE"/>
    <s v="Price"/>
    <m/>
    <m/>
    <m/>
    <m/>
    <x v="10"/>
    <x v="2"/>
    <s v="Brazil"/>
    <x v="48"/>
    <n v="0"/>
  </r>
  <r>
    <s v="BASE"/>
    <s v="Price"/>
    <m/>
    <m/>
    <m/>
    <m/>
    <x v="10"/>
    <x v="3"/>
    <s v="Brazil"/>
    <x v="48"/>
    <n v="0"/>
  </r>
  <r>
    <s v="BASE"/>
    <s v="Price"/>
    <m/>
    <m/>
    <m/>
    <m/>
    <x v="11"/>
    <x v="0"/>
    <s v="Brazil"/>
    <x v="48"/>
    <n v="0"/>
  </r>
  <r>
    <s v="BASE"/>
    <s v="Price"/>
    <m/>
    <m/>
    <m/>
    <m/>
    <x v="11"/>
    <x v="1"/>
    <s v="Brazil"/>
    <x v="48"/>
    <n v="0"/>
  </r>
  <r>
    <s v="BASE"/>
    <s v="Price"/>
    <m/>
    <m/>
    <m/>
    <m/>
    <x v="11"/>
    <x v="2"/>
    <s v="Brazil"/>
    <x v="48"/>
    <n v="0"/>
  </r>
  <r>
    <s v="BASE"/>
    <s v="Price"/>
    <m/>
    <m/>
    <m/>
    <m/>
    <x v="11"/>
    <x v="3"/>
    <s v="Brazil"/>
    <x v="48"/>
    <n v="0"/>
  </r>
  <r>
    <s v="BASE"/>
    <s v="BaseLine"/>
    <m/>
    <m/>
    <m/>
    <m/>
    <x v="12"/>
    <x v="0"/>
    <s v="Brazil"/>
    <x v="48"/>
    <n v="398.95105294257002"/>
  </r>
  <r>
    <s v="BASE"/>
    <s v="BaseLine"/>
    <m/>
    <m/>
    <m/>
    <m/>
    <x v="12"/>
    <x v="1"/>
    <s v="Brazil"/>
    <x v="48"/>
    <n v="719.21213248675804"/>
  </r>
  <r>
    <s v="BASE"/>
    <s v="BaseLine"/>
    <m/>
    <m/>
    <m/>
    <m/>
    <x v="12"/>
    <x v="2"/>
    <s v="Brazil"/>
    <x v="48"/>
    <n v="881.71748445924197"/>
  </r>
  <r>
    <s v="BASE"/>
    <s v="BaseLine"/>
    <m/>
    <m/>
    <m/>
    <m/>
    <x v="12"/>
    <x v="3"/>
    <s v="Brazil"/>
    <x v="48"/>
    <n v="23.353251394515901"/>
  </r>
  <r>
    <s v="INCREMENTAL"/>
    <s v="Media"/>
    <m/>
    <m/>
    <m/>
    <m/>
    <x v="13"/>
    <x v="0"/>
    <s v="Brazil"/>
    <x v="48"/>
    <n v="238.01175844910301"/>
  </r>
  <r>
    <s v="INCREMENTAL"/>
    <s v="Media"/>
    <m/>
    <m/>
    <m/>
    <m/>
    <x v="13"/>
    <x v="1"/>
    <s v="Brazil"/>
    <x v="48"/>
    <n v="294.84892028539298"/>
  </r>
  <r>
    <s v="INCREMENTAL"/>
    <s v="Media"/>
    <m/>
    <m/>
    <m/>
    <m/>
    <x v="13"/>
    <x v="2"/>
    <s v="Brazil"/>
    <x v="48"/>
    <n v="262.07270202383899"/>
  </r>
  <r>
    <s v="INCREMENTAL"/>
    <s v="Media"/>
    <m/>
    <m/>
    <m/>
    <m/>
    <x v="13"/>
    <x v="3"/>
    <s v="Brazil"/>
    <x v="48"/>
    <n v="0"/>
  </r>
  <r>
    <s v="INCREMENTAL"/>
    <s v="Media"/>
    <m/>
    <m/>
    <m/>
    <m/>
    <x v="14"/>
    <x v="0"/>
    <s v="Brazil"/>
    <x v="48"/>
    <n v="0"/>
  </r>
  <r>
    <s v="INCREMENTAL"/>
    <s v="Media"/>
    <m/>
    <m/>
    <m/>
    <m/>
    <x v="14"/>
    <x v="1"/>
    <s v="Brazil"/>
    <x v="48"/>
    <n v="0"/>
  </r>
  <r>
    <s v="INCREMENTAL"/>
    <s v="Media"/>
    <m/>
    <m/>
    <m/>
    <m/>
    <x v="14"/>
    <x v="2"/>
    <s v="Brazil"/>
    <x v="48"/>
    <n v="0"/>
  </r>
  <r>
    <s v="INCREMENTAL"/>
    <s v="Media"/>
    <m/>
    <m/>
    <m/>
    <m/>
    <x v="14"/>
    <x v="3"/>
    <s v="Brazil"/>
    <x v="48"/>
    <n v="0"/>
  </r>
  <r>
    <s v="INCREMENTAL"/>
    <s v="Media"/>
    <m/>
    <m/>
    <m/>
    <m/>
    <x v="15"/>
    <x v="0"/>
    <s v="Brazil"/>
    <x v="48"/>
    <n v="7.6728220938831697"/>
  </r>
  <r>
    <s v="INCREMENTAL"/>
    <s v="Media"/>
    <m/>
    <m/>
    <m/>
    <m/>
    <x v="15"/>
    <x v="1"/>
    <s v="Brazil"/>
    <x v="48"/>
    <n v="7.1004576444396701"/>
  </r>
  <r>
    <s v="INCREMENTAL"/>
    <s v="Media"/>
    <m/>
    <m/>
    <m/>
    <m/>
    <x v="15"/>
    <x v="2"/>
    <s v="Brazil"/>
    <x v="48"/>
    <n v="4.84381270372368"/>
  </r>
  <r>
    <s v="INCREMENTAL"/>
    <s v="Media"/>
    <m/>
    <m/>
    <m/>
    <m/>
    <x v="15"/>
    <x v="3"/>
    <s v="Brazil"/>
    <x v="48"/>
    <n v="0"/>
  </r>
  <r>
    <s v="INCREMENTAL"/>
    <s v="Media"/>
    <m/>
    <m/>
    <m/>
    <m/>
    <x v="16"/>
    <x v="0"/>
    <s v="Brazil"/>
    <x v="48"/>
    <n v="0"/>
  </r>
  <r>
    <s v="INCREMENTAL"/>
    <s v="Media"/>
    <m/>
    <m/>
    <m/>
    <m/>
    <x v="16"/>
    <x v="1"/>
    <s v="Brazil"/>
    <x v="48"/>
    <n v="0"/>
  </r>
  <r>
    <s v="INCREMENTAL"/>
    <s v="Media"/>
    <m/>
    <m/>
    <m/>
    <m/>
    <x v="16"/>
    <x v="2"/>
    <s v="Brazil"/>
    <x v="48"/>
    <n v="0"/>
  </r>
  <r>
    <s v="INCREMENTAL"/>
    <s v="Media"/>
    <m/>
    <m/>
    <m/>
    <m/>
    <x v="16"/>
    <x v="3"/>
    <s v="Brazil"/>
    <x v="48"/>
    <n v="0"/>
  </r>
  <r>
    <s v="INCREMENTAL"/>
    <s v="Media"/>
    <m/>
    <m/>
    <m/>
    <m/>
    <x v="17"/>
    <x v="0"/>
    <s v="Brazil"/>
    <x v="48"/>
    <n v="672.45976078491799"/>
  </r>
  <r>
    <s v="INCREMENTAL"/>
    <s v="Media"/>
    <m/>
    <m/>
    <m/>
    <m/>
    <x v="17"/>
    <x v="1"/>
    <s v="Brazil"/>
    <x v="48"/>
    <n v="412.325738848029"/>
  </r>
  <r>
    <s v="INCREMENTAL"/>
    <s v="Media"/>
    <m/>
    <m/>
    <m/>
    <m/>
    <x v="17"/>
    <x v="2"/>
    <s v="Brazil"/>
    <x v="48"/>
    <n v="413.83299971293002"/>
  </r>
  <r>
    <s v="INCREMENTAL"/>
    <s v="Media"/>
    <m/>
    <m/>
    <m/>
    <m/>
    <x v="17"/>
    <x v="3"/>
    <s v="Brazil"/>
    <x v="48"/>
    <n v="0"/>
  </r>
  <r>
    <s v="INCREMENTAL"/>
    <s v="Media"/>
    <m/>
    <m/>
    <m/>
    <m/>
    <x v="18"/>
    <x v="0"/>
    <s v="Brazil"/>
    <x v="48"/>
    <n v="0"/>
  </r>
  <r>
    <s v="INCREMENTAL"/>
    <s v="Media"/>
    <m/>
    <m/>
    <m/>
    <m/>
    <x v="18"/>
    <x v="1"/>
    <s v="Brazil"/>
    <x v="48"/>
    <n v="0"/>
  </r>
  <r>
    <s v="INCREMENTAL"/>
    <s v="Media"/>
    <m/>
    <m/>
    <m/>
    <m/>
    <x v="18"/>
    <x v="2"/>
    <s v="Brazil"/>
    <x v="48"/>
    <n v="0"/>
  </r>
  <r>
    <s v="INCREMENTAL"/>
    <s v="Media"/>
    <m/>
    <m/>
    <m/>
    <m/>
    <x v="18"/>
    <x v="3"/>
    <s v="Brazil"/>
    <x v="48"/>
    <n v="0"/>
  </r>
  <r>
    <s v="INCREMENTAL"/>
    <s v="Media"/>
    <m/>
    <m/>
    <m/>
    <m/>
    <x v="19"/>
    <x v="0"/>
    <s v="Brazil"/>
    <x v="48"/>
    <n v="31.599776667740802"/>
  </r>
  <r>
    <s v="INCREMENTAL"/>
    <s v="Media"/>
    <m/>
    <m/>
    <m/>
    <m/>
    <x v="19"/>
    <x v="1"/>
    <s v="Brazil"/>
    <x v="48"/>
    <n v="35.932861498161699"/>
  </r>
  <r>
    <s v="INCREMENTAL"/>
    <s v="Media"/>
    <m/>
    <m/>
    <m/>
    <m/>
    <x v="19"/>
    <x v="2"/>
    <s v="Brazil"/>
    <x v="48"/>
    <n v="33.884060033759098"/>
  </r>
  <r>
    <s v="INCREMENTAL"/>
    <s v="Media"/>
    <m/>
    <m/>
    <m/>
    <m/>
    <x v="19"/>
    <x v="3"/>
    <s v="Brazil"/>
    <x v="48"/>
    <n v="0"/>
  </r>
  <r>
    <s v="INCREMENTAL"/>
    <s v="Media"/>
    <m/>
    <m/>
    <m/>
    <m/>
    <x v="20"/>
    <x v="0"/>
    <s v="Brazil"/>
    <x v="48"/>
    <n v="0"/>
  </r>
  <r>
    <s v="INCREMENTAL"/>
    <s v="Media"/>
    <m/>
    <m/>
    <m/>
    <m/>
    <x v="20"/>
    <x v="1"/>
    <s v="Brazil"/>
    <x v="48"/>
    <n v="0"/>
  </r>
  <r>
    <s v="INCREMENTAL"/>
    <s v="Media"/>
    <m/>
    <m/>
    <m/>
    <m/>
    <x v="20"/>
    <x v="2"/>
    <s v="Brazil"/>
    <x v="48"/>
    <n v="0"/>
  </r>
  <r>
    <s v="INCREMENTAL"/>
    <s v="Media"/>
    <m/>
    <m/>
    <m/>
    <m/>
    <x v="20"/>
    <x v="3"/>
    <s v="Brazil"/>
    <x v="48"/>
    <n v="0"/>
  </r>
  <r>
    <s v="INCREMENTAL"/>
    <s v="Media"/>
    <m/>
    <m/>
    <m/>
    <m/>
    <x v="21"/>
    <x v="0"/>
    <s v="Brazil"/>
    <x v="48"/>
    <n v="397.479503033561"/>
  </r>
  <r>
    <s v="INCREMENTAL"/>
    <s v="Media"/>
    <m/>
    <m/>
    <m/>
    <m/>
    <x v="21"/>
    <x v="1"/>
    <s v="Brazil"/>
    <x v="48"/>
    <n v="388.20009026062399"/>
  </r>
  <r>
    <s v="INCREMENTAL"/>
    <s v="Media"/>
    <m/>
    <m/>
    <m/>
    <m/>
    <x v="21"/>
    <x v="2"/>
    <s v="Brazil"/>
    <x v="48"/>
    <n v="368.25118289991599"/>
  </r>
  <r>
    <s v="INCREMENTAL"/>
    <s v="Media"/>
    <m/>
    <m/>
    <m/>
    <m/>
    <x v="21"/>
    <x v="3"/>
    <s v="Brazil"/>
    <x v="48"/>
    <n v="0"/>
  </r>
  <r>
    <s v="INCREMENTAL"/>
    <s v="Media"/>
    <m/>
    <m/>
    <m/>
    <m/>
    <x v="22"/>
    <x v="0"/>
    <s v="Brazil"/>
    <x v="48"/>
    <n v="0"/>
  </r>
  <r>
    <s v="INCREMENTAL"/>
    <s v="Media"/>
    <m/>
    <m/>
    <m/>
    <m/>
    <x v="22"/>
    <x v="1"/>
    <s v="Brazil"/>
    <x v="48"/>
    <n v="0"/>
  </r>
  <r>
    <s v="INCREMENTAL"/>
    <s v="Media"/>
    <m/>
    <m/>
    <m/>
    <m/>
    <x v="22"/>
    <x v="2"/>
    <s v="Brazil"/>
    <x v="48"/>
    <n v="0"/>
  </r>
  <r>
    <s v="INCREMENTAL"/>
    <s v="Media"/>
    <m/>
    <m/>
    <m/>
    <m/>
    <x v="22"/>
    <x v="3"/>
    <s v="Brazil"/>
    <x v="48"/>
    <n v="0"/>
  </r>
  <r>
    <s v="INCREMENTAL"/>
    <s v="Media"/>
    <m/>
    <m/>
    <m/>
    <m/>
    <x v="23"/>
    <x v="0"/>
    <s v="Brazil"/>
    <x v="48"/>
    <n v="0"/>
  </r>
  <r>
    <s v="INCREMENTAL"/>
    <s v="Media"/>
    <m/>
    <m/>
    <m/>
    <m/>
    <x v="23"/>
    <x v="1"/>
    <s v="Brazil"/>
    <x v="48"/>
    <n v="0"/>
  </r>
  <r>
    <s v="INCREMENTAL"/>
    <s v="Media"/>
    <m/>
    <m/>
    <m/>
    <m/>
    <x v="23"/>
    <x v="2"/>
    <s v="Brazil"/>
    <x v="48"/>
    <n v="0"/>
  </r>
  <r>
    <s v="INCREMENTAL"/>
    <s v="Media"/>
    <m/>
    <m/>
    <m/>
    <m/>
    <x v="23"/>
    <x v="3"/>
    <s v="Brazil"/>
    <x v="48"/>
    <n v="0"/>
  </r>
  <r>
    <s v="INCREMENTAL"/>
    <s v="Media"/>
    <m/>
    <m/>
    <m/>
    <m/>
    <x v="24"/>
    <x v="0"/>
    <s v="Brazil"/>
    <x v="48"/>
    <n v="0"/>
  </r>
  <r>
    <s v="INCREMENTAL"/>
    <s v="Media"/>
    <m/>
    <m/>
    <m/>
    <m/>
    <x v="24"/>
    <x v="1"/>
    <s v="Brazil"/>
    <x v="48"/>
    <n v="0.31474743835174701"/>
  </r>
  <r>
    <s v="INCREMENTAL"/>
    <s v="Media"/>
    <m/>
    <m/>
    <m/>
    <m/>
    <x v="24"/>
    <x v="2"/>
    <s v="Brazil"/>
    <x v="48"/>
    <n v="0"/>
  </r>
  <r>
    <s v="INCREMENTAL"/>
    <s v="Media"/>
    <m/>
    <m/>
    <m/>
    <m/>
    <x v="24"/>
    <x v="3"/>
    <s v="Brazil"/>
    <x v="48"/>
    <n v="0"/>
  </r>
  <r>
    <s v="BASE"/>
    <s v="BaseLine"/>
    <m/>
    <m/>
    <m/>
    <m/>
    <x v="25"/>
    <x v="0"/>
    <s v="Brazil"/>
    <x v="48"/>
    <n v="0"/>
  </r>
  <r>
    <s v="BASE"/>
    <s v="BaseLine"/>
    <m/>
    <m/>
    <m/>
    <m/>
    <x v="25"/>
    <x v="1"/>
    <s v="Brazil"/>
    <x v="48"/>
    <n v="730.84780034308096"/>
  </r>
  <r>
    <s v="BASE"/>
    <s v="BaseLine"/>
    <m/>
    <m/>
    <m/>
    <m/>
    <x v="25"/>
    <x v="2"/>
    <s v="Brazil"/>
    <x v="48"/>
    <n v="0"/>
  </r>
  <r>
    <s v="BASE"/>
    <s v="BaseLine"/>
    <m/>
    <m/>
    <m/>
    <m/>
    <x v="25"/>
    <x v="3"/>
    <s v="Brazil"/>
    <x v="48"/>
    <n v="0"/>
  </r>
  <r>
    <s v="BASE"/>
    <s v="BaseLine"/>
    <m/>
    <m/>
    <m/>
    <m/>
    <x v="26"/>
    <x v="0"/>
    <s v="Brazil"/>
    <x v="48"/>
    <n v="0"/>
  </r>
  <r>
    <s v="BASE"/>
    <s v="BaseLine"/>
    <m/>
    <m/>
    <m/>
    <m/>
    <x v="26"/>
    <x v="1"/>
    <s v="Brazil"/>
    <x v="48"/>
    <n v="0"/>
  </r>
  <r>
    <s v="BASE"/>
    <s v="BaseLine"/>
    <m/>
    <m/>
    <m/>
    <m/>
    <x v="26"/>
    <x v="2"/>
    <s v="Brazil"/>
    <x v="48"/>
    <n v="0"/>
  </r>
  <r>
    <s v="BASE"/>
    <s v="BaseLine"/>
    <m/>
    <m/>
    <m/>
    <m/>
    <x v="26"/>
    <x v="3"/>
    <s v="Brazil"/>
    <x v="48"/>
    <n v="0"/>
  </r>
  <r>
    <s v="INCREMENTAL"/>
    <s v="Media"/>
    <m/>
    <m/>
    <m/>
    <m/>
    <x v="27"/>
    <x v="0"/>
    <s v="Brazil"/>
    <x v="48"/>
    <n v="0"/>
  </r>
  <r>
    <s v="INCREMENTAL"/>
    <s v="Media"/>
    <m/>
    <m/>
    <m/>
    <m/>
    <x v="27"/>
    <x v="1"/>
    <s v="Brazil"/>
    <x v="48"/>
    <n v="0"/>
  </r>
  <r>
    <s v="INCREMENTAL"/>
    <s v="Media"/>
    <m/>
    <m/>
    <m/>
    <m/>
    <x v="27"/>
    <x v="2"/>
    <s v="Brazil"/>
    <x v="48"/>
    <n v="0"/>
  </r>
  <r>
    <s v="INCREMENTAL"/>
    <s v="Media"/>
    <m/>
    <m/>
    <m/>
    <m/>
    <x v="27"/>
    <x v="3"/>
    <s v="Brazil"/>
    <x v="48"/>
    <n v="0"/>
  </r>
  <r>
    <s v="INCREMENTAL"/>
    <s v="Media"/>
    <m/>
    <m/>
    <m/>
    <m/>
    <x v="28"/>
    <x v="0"/>
    <s v="Brazil"/>
    <x v="48"/>
    <n v="0"/>
  </r>
  <r>
    <s v="INCREMENTAL"/>
    <s v="Media"/>
    <m/>
    <m/>
    <m/>
    <m/>
    <x v="28"/>
    <x v="1"/>
    <s v="Brazil"/>
    <x v="48"/>
    <n v="0"/>
  </r>
  <r>
    <s v="INCREMENTAL"/>
    <s v="Media"/>
    <m/>
    <m/>
    <m/>
    <m/>
    <x v="28"/>
    <x v="2"/>
    <s v="Brazil"/>
    <x v="48"/>
    <n v="0"/>
  </r>
  <r>
    <s v="INCREMENTAL"/>
    <s v="Media"/>
    <m/>
    <m/>
    <m/>
    <m/>
    <x v="28"/>
    <x v="3"/>
    <s v="Brazil"/>
    <x v="48"/>
    <n v="0"/>
  </r>
  <r>
    <s v="BASE"/>
    <s v="BaseLine"/>
    <m/>
    <m/>
    <m/>
    <m/>
    <x v="29"/>
    <x v="0"/>
    <s v="Brazil"/>
    <x v="48"/>
    <n v="0"/>
  </r>
  <r>
    <s v="BASE"/>
    <s v="BaseLine"/>
    <m/>
    <m/>
    <m/>
    <m/>
    <x v="29"/>
    <x v="1"/>
    <s v="Brazil"/>
    <x v="48"/>
    <n v="586.00098693537097"/>
  </r>
  <r>
    <s v="BASE"/>
    <s v="BaseLine"/>
    <m/>
    <m/>
    <m/>
    <m/>
    <x v="29"/>
    <x v="2"/>
    <s v="Brazil"/>
    <x v="48"/>
    <n v="0"/>
  </r>
  <r>
    <s v="BASE"/>
    <s v="BaseLine"/>
    <m/>
    <m/>
    <m/>
    <m/>
    <x v="29"/>
    <x v="3"/>
    <s v="Brazil"/>
    <x v="48"/>
    <n v="0"/>
  </r>
  <r>
    <s v="BASE"/>
    <s v="BaseLine"/>
    <m/>
    <m/>
    <m/>
    <m/>
    <x v="30"/>
    <x v="0"/>
    <s v="Brazil"/>
    <x v="48"/>
    <n v="0"/>
  </r>
  <r>
    <s v="BASE"/>
    <s v="BaseLine"/>
    <m/>
    <m/>
    <m/>
    <m/>
    <x v="30"/>
    <x v="1"/>
    <s v="Brazil"/>
    <x v="48"/>
    <n v="639.020489972831"/>
  </r>
  <r>
    <s v="BASE"/>
    <s v="BaseLine"/>
    <m/>
    <m/>
    <m/>
    <m/>
    <x v="30"/>
    <x v="2"/>
    <s v="Brazil"/>
    <x v="48"/>
    <n v="0"/>
  </r>
  <r>
    <s v="BASE"/>
    <s v="BaseLine"/>
    <m/>
    <m/>
    <m/>
    <m/>
    <x v="30"/>
    <x v="3"/>
    <s v="Brazil"/>
    <x v="48"/>
    <n v="0"/>
  </r>
  <r>
    <s v="INCREMENTAL"/>
    <s v="Media"/>
    <m/>
    <m/>
    <m/>
    <m/>
    <x v="31"/>
    <x v="0"/>
    <s v="Brazil"/>
    <x v="48"/>
    <n v="0"/>
  </r>
  <r>
    <s v="INCREMENTAL"/>
    <s v="Media"/>
    <m/>
    <m/>
    <m/>
    <m/>
    <x v="31"/>
    <x v="1"/>
    <s v="Brazil"/>
    <x v="48"/>
    <n v="0"/>
  </r>
  <r>
    <s v="INCREMENTAL"/>
    <s v="Media"/>
    <m/>
    <m/>
    <m/>
    <m/>
    <x v="31"/>
    <x v="2"/>
    <s v="Brazil"/>
    <x v="48"/>
    <n v="0"/>
  </r>
  <r>
    <s v="INCREMENTAL"/>
    <s v="Media"/>
    <m/>
    <m/>
    <m/>
    <m/>
    <x v="31"/>
    <x v="3"/>
    <s v="Brazil"/>
    <x v="48"/>
    <n v="0"/>
  </r>
  <r>
    <m/>
    <m/>
    <m/>
    <m/>
    <m/>
    <m/>
    <x v="32"/>
    <x v="0"/>
    <s v="Brazil"/>
    <x v="48"/>
    <n v="1288.8368238743701"/>
  </r>
  <r>
    <m/>
    <m/>
    <m/>
    <m/>
    <m/>
    <m/>
    <x v="32"/>
    <x v="1"/>
    <s v="Brazil"/>
    <x v="48"/>
    <n v="943.82215052234096"/>
  </r>
  <r>
    <m/>
    <m/>
    <m/>
    <m/>
    <m/>
    <m/>
    <x v="32"/>
    <x v="2"/>
    <s v="Brazil"/>
    <x v="48"/>
    <n v="1761.1350863528301"/>
  </r>
  <r>
    <m/>
    <m/>
    <m/>
    <m/>
    <m/>
    <m/>
    <x v="32"/>
    <x v="3"/>
    <s v="Brazil"/>
    <x v="48"/>
    <n v="932.29799996955103"/>
  </r>
  <r>
    <s v="BASE"/>
    <s v="BaseLine"/>
    <m/>
    <m/>
    <m/>
    <m/>
    <x v="33"/>
    <x v="0"/>
    <s v="Brazil"/>
    <x v="48"/>
    <n v="-135.09043728553999"/>
  </r>
  <r>
    <s v="BASE"/>
    <s v="BaseLine"/>
    <m/>
    <m/>
    <m/>
    <m/>
    <x v="33"/>
    <x v="1"/>
    <s v="Brazil"/>
    <x v="48"/>
    <n v="-367.73350589450598"/>
  </r>
  <r>
    <s v="BASE"/>
    <s v="BaseLine"/>
    <m/>
    <m/>
    <m/>
    <m/>
    <x v="33"/>
    <x v="2"/>
    <s v="Brazil"/>
    <x v="48"/>
    <n v="-183.58790863828199"/>
  </r>
  <r>
    <s v="BASE"/>
    <s v="BaseLine"/>
    <m/>
    <m/>
    <m/>
    <m/>
    <x v="33"/>
    <x v="3"/>
    <s v="Brazil"/>
    <x v="48"/>
    <n v="-114.6668059002"/>
  </r>
  <r>
    <s v="BASE"/>
    <s v="BaseLine"/>
    <m/>
    <m/>
    <m/>
    <m/>
    <x v="34"/>
    <x v="0"/>
    <s v="Brazil"/>
    <x v="48"/>
    <n v="0"/>
  </r>
  <r>
    <s v="BASE"/>
    <s v="BaseLine"/>
    <m/>
    <m/>
    <m/>
    <m/>
    <x v="34"/>
    <x v="1"/>
    <s v="Brazil"/>
    <x v="48"/>
    <n v="0"/>
  </r>
  <r>
    <s v="BASE"/>
    <s v="BaseLine"/>
    <m/>
    <m/>
    <m/>
    <m/>
    <x v="34"/>
    <x v="2"/>
    <s v="Brazil"/>
    <x v="48"/>
    <n v="0"/>
  </r>
  <r>
    <s v="BASE"/>
    <s v="BaseLine"/>
    <m/>
    <m/>
    <m/>
    <m/>
    <x v="34"/>
    <x v="3"/>
    <s v="Brazil"/>
    <x v="48"/>
    <n v="0"/>
  </r>
  <r>
    <s v="BASE"/>
    <s v="BaseLine"/>
    <s v="NY"/>
    <m/>
    <m/>
    <m/>
    <x v="35"/>
    <x v="0"/>
    <s v="Brazil"/>
    <x v="48"/>
    <n v="0"/>
  </r>
  <r>
    <s v="BASE"/>
    <s v="BaseLine"/>
    <s v="NY"/>
    <m/>
    <m/>
    <m/>
    <x v="35"/>
    <x v="1"/>
    <s v="Brazil"/>
    <x v="48"/>
    <n v="0"/>
  </r>
  <r>
    <s v="BASE"/>
    <s v="BaseLine"/>
    <s v="NY"/>
    <m/>
    <m/>
    <m/>
    <x v="35"/>
    <x v="2"/>
    <s v="Brazil"/>
    <x v="48"/>
    <n v="0"/>
  </r>
  <r>
    <s v="BASE"/>
    <s v="BaseLine"/>
    <s v="NY"/>
    <m/>
    <m/>
    <m/>
    <x v="35"/>
    <x v="3"/>
    <s v="Brazil"/>
    <x v="48"/>
    <n v="0"/>
  </r>
  <r>
    <s v="BASE"/>
    <s v="BaseLine"/>
    <s v="PL_Dummy"/>
    <m/>
    <m/>
    <m/>
    <x v="36"/>
    <x v="0"/>
    <s v="Brazil"/>
    <x v="48"/>
    <n v="0"/>
  </r>
  <r>
    <s v="BASE"/>
    <s v="BaseLine"/>
    <s v="PL_Dummy"/>
    <m/>
    <m/>
    <m/>
    <x v="36"/>
    <x v="1"/>
    <s v="Brazil"/>
    <x v="48"/>
    <n v="0"/>
  </r>
  <r>
    <s v="BASE"/>
    <s v="BaseLine"/>
    <s v="PL_Dummy"/>
    <m/>
    <m/>
    <m/>
    <x v="36"/>
    <x v="2"/>
    <s v="Brazil"/>
    <x v="48"/>
    <n v="0"/>
  </r>
  <r>
    <s v="BASE"/>
    <s v="BaseLine"/>
    <s v="PL_Dummy"/>
    <m/>
    <m/>
    <m/>
    <x v="36"/>
    <x v="3"/>
    <s v="Brazil"/>
    <x v="48"/>
    <n v="0"/>
  </r>
  <r>
    <s v="BASE"/>
    <s v="BaseLine"/>
    <s v="PL_Dummy"/>
    <m/>
    <m/>
    <m/>
    <x v="37"/>
    <x v="0"/>
    <s v="Brazil"/>
    <x v="48"/>
    <n v="0"/>
  </r>
  <r>
    <s v="BASE"/>
    <s v="BaseLine"/>
    <s v="PL_Dummy"/>
    <m/>
    <m/>
    <m/>
    <x v="37"/>
    <x v="1"/>
    <s v="Brazil"/>
    <x v="48"/>
    <n v="0"/>
  </r>
  <r>
    <s v="BASE"/>
    <s v="BaseLine"/>
    <s v="PL_Dummy"/>
    <m/>
    <m/>
    <m/>
    <x v="37"/>
    <x v="2"/>
    <s v="Brazil"/>
    <x v="48"/>
    <n v="0"/>
  </r>
  <r>
    <s v="BASE"/>
    <s v="BaseLine"/>
    <s v="PL_Dummy"/>
    <m/>
    <m/>
    <m/>
    <x v="37"/>
    <x v="3"/>
    <s v="Brazil"/>
    <x v="48"/>
    <n v="0"/>
  </r>
  <r>
    <s v="BASE"/>
    <s v="BaseLine"/>
    <m/>
    <m/>
    <m/>
    <m/>
    <x v="38"/>
    <x v="0"/>
    <s v="Brazil"/>
    <x v="48"/>
    <n v="0"/>
  </r>
  <r>
    <s v="BASE"/>
    <s v="BaseLine"/>
    <m/>
    <m/>
    <m/>
    <m/>
    <x v="38"/>
    <x v="1"/>
    <s v="Brazil"/>
    <x v="48"/>
    <n v="0"/>
  </r>
  <r>
    <s v="BASE"/>
    <s v="BaseLine"/>
    <m/>
    <m/>
    <m/>
    <m/>
    <x v="38"/>
    <x v="2"/>
    <s v="Brazil"/>
    <x v="48"/>
    <n v="0"/>
  </r>
  <r>
    <s v="BASE"/>
    <s v="BaseLine"/>
    <m/>
    <m/>
    <m/>
    <m/>
    <x v="38"/>
    <x v="3"/>
    <s v="Brazil"/>
    <x v="48"/>
    <n v="0"/>
  </r>
  <r>
    <s v="BASE"/>
    <s v="BaseLine"/>
    <m/>
    <m/>
    <m/>
    <m/>
    <x v="39"/>
    <x v="0"/>
    <s v="Brazil"/>
    <x v="48"/>
    <n v="0"/>
  </r>
  <r>
    <s v="BASE"/>
    <s v="BaseLine"/>
    <m/>
    <m/>
    <m/>
    <m/>
    <x v="39"/>
    <x v="1"/>
    <s v="Brazil"/>
    <x v="48"/>
    <n v="0"/>
  </r>
  <r>
    <s v="BASE"/>
    <s v="BaseLine"/>
    <m/>
    <m/>
    <m/>
    <m/>
    <x v="39"/>
    <x v="2"/>
    <s v="Brazil"/>
    <x v="48"/>
    <n v="0"/>
  </r>
  <r>
    <s v="BASE"/>
    <s v="BaseLine"/>
    <m/>
    <m/>
    <m/>
    <m/>
    <x v="39"/>
    <x v="3"/>
    <s v="Brazil"/>
    <x v="48"/>
    <n v="0"/>
  </r>
  <r>
    <s v="BASE"/>
    <s v="BaseLine"/>
    <s v="PL_Dummy"/>
    <m/>
    <m/>
    <m/>
    <x v="40"/>
    <x v="0"/>
    <s v="Brazil"/>
    <x v="48"/>
    <n v="0"/>
  </r>
  <r>
    <s v="BASE"/>
    <s v="BaseLine"/>
    <s v="PL_Dummy"/>
    <m/>
    <m/>
    <m/>
    <x v="40"/>
    <x v="1"/>
    <s v="Brazil"/>
    <x v="48"/>
    <n v="0"/>
  </r>
  <r>
    <s v="BASE"/>
    <s v="BaseLine"/>
    <s v="PL_Dummy"/>
    <m/>
    <m/>
    <m/>
    <x v="40"/>
    <x v="2"/>
    <s v="Brazil"/>
    <x v="48"/>
    <n v="0"/>
  </r>
  <r>
    <s v="BASE"/>
    <s v="BaseLine"/>
    <s v="PL_Dummy"/>
    <m/>
    <m/>
    <m/>
    <x v="40"/>
    <x v="3"/>
    <s v="Brazil"/>
    <x v="48"/>
    <n v="0"/>
  </r>
  <r>
    <s v="BASE"/>
    <s v="BaseLine"/>
    <m/>
    <m/>
    <m/>
    <m/>
    <x v="41"/>
    <x v="0"/>
    <s v="Brazil"/>
    <x v="48"/>
    <n v="0"/>
  </r>
  <r>
    <s v="BASE"/>
    <s v="BaseLine"/>
    <m/>
    <m/>
    <m/>
    <m/>
    <x v="41"/>
    <x v="1"/>
    <s v="Brazil"/>
    <x v="48"/>
    <n v="0"/>
  </r>
  <r>
    <s v="BASE"/>
    <s v="BaseLine"/>
    <m/>
    <m/>
    <m/>
    <m/>
    <x v="41"/>
    <x v="2"/>
    <s v="Brazil"/>
    <x v="48"/>
    <n v="4822.8448797320398"/>
  </r>
  <r>
    <s v="BASE"/>
    <s v="BaseLine"/>
    <m/>
    <m/>
    <m/>
    <m/>
    <x v="41"/>
    <x v="3"/>
    <s v="Brazil"/>
    <x v="48"/>
    <n v="0"/>
  </r>
  <r>
    <s v="BASE"/>
    <s v="BaseLine"/>
    <m/>
    <m/>
    <m/>
    <m/>
    <x v="42"/>
    <x v="0"/>
    <s v="Brazil"/>
    <x v="48"/>
    <n v="0"/>
  </r>
  <r>
    <s v="BASE"/>
    <s v="BaseLine"/>
    <m/>
    <m/>
    <m/>
    <m/>
    <x v="42"/>
    <x v="1"/>
    <s v="Brazil"/>
    <x v="48"/>
    <n v="0"/>
  </r>
  <r>
    <s v="BASE"/>
    <s v="BaseLine"/>
    <m/>
    <m/>
    <m/>
    <m/>
    <x v="42"/>
    <x v="2"/>
    <s v="Brazil"/>
    <x v="48"/>
    <n v="3111.8915409200699"/>
  </r>
  <r>
    <s v="BASE"/>
    <s v="BaseLine"/>
    <m/>
    <m/>
    <m/>
    <m/>
    <x v="42"/>
    <x v="3"/>
    <s v="Brazil"/>
    <x v="48"/>
    <n v="0"/>
  </r>
  <r>
    <s v="BASE"/>
    <s v="BaseLine"/>
    <m/>
    <m/>
    <m/>
    <m/>
    <x v="43"/>
    <x v="0"/>
    <s v="Brazil"/>
    <x v="48"/>
    <n v="0"/>
  </r>
  <r>
    <s v="BASE"/>
    <s v="BaseLine"/>
    <m/>
    <m/>
    <m/>
    <m/>
    <x v="43"/>
    <x v="1"/>
    <s v="Brazil"/>
    <x v="48"/>
    <n v="0"/>
  </r>
  <r>
    <s v="BASE"/>
    <s v="BaseLine"/>
    <m/>
    <m/>
    <m/>
    <m/>
    <x v="43"/>
    <x v="2"/>
    <s v="Brazil"/>
    <x v="48"/>
    <n v="0"/>
  </r>
  <r>
    <s v="BASE"/>
    <s v="BaseLine"/>
    <m/>
    <m/>
    <m/>
    <m/>
    <x v="43"/>
    <x v="3"/>
    <s v="Brazil"/>
    <x v="48"/>
    <n v="0"/>
  </r>
  <r>
    <s v="INCREMENTAL"/>
    <s v="Media"/>
    <m/>
    <m/>
    <m/>
    <m/>
    <x v="44"/>
    <x v="0"/>
    <s v="Brazil"/>
    <x v="48"/>
    <n v="0"/>
  </r>
  <r>
    <s v="INCREMENTAL"/>
    <s v="Media"/>
    <m/>
    <m/>
    <m/>
    <m/>
    <x v="44"/>
    <x v="1"/>
    <s v="Brazil"/>
    <x v="48"/>
    <n v="0"/>
  </r>
  <r>
    <s v="INCREMENTAL"/>
    <s v="Media"/>
    <m/>
    <m/>
    <m/>
    <m/>
    <x v="44"/>
    <x v="2"/>
    <s v="Brazil"/>
    <x v="48"/>
    <n v="0"/>
  </r>
  <r>
    <s v="INCREMENTAL"/>
    <s v="Media"/>
    <m/>
    <m/>
    <m/>
    <m/>
    <x v="44"/>
    <x v="3"/>
    <s v="Brazil"/>
    <x v="48"/>
    <n v="0"/>
  </r>
  <r>
    <s v="INCREMENTAL"/>
    <s v="Media"/>
    <m/>
    <m/>
    <m/>
    <m/>
    <x v="45"/>
    <x v="0"/>
    <s v="Brazil"/>
    <x v="48"/>
    <n v="0"/>
  </r>
  <r>
    <s v="INCREMENTAL"/>
    <s v="Media"/>
    <m/>
    <m/>
    <m/>
    <m/>
    <x v="45"/>
    <x v="1"/>
    <s v="Brazil"/>
    <x v="48"/>
    <n v="0"/>
  </r>
  <r>
    <s v="INCREMENTAL"/>
    <s v="Media"/>
    <m/>
    <m/>
    <m/>
    <m/>
    <x v="45"/>
    <x v="2"/>
    <s v="Brazil"/>
    <x v="48"/>
    <n v="0"/>
  </r>
  <r>
    <s v="INCREMENTAL"/>
    <s v="Media"/>
    <m/>
    <m/>
    <m/>
    <m/>
    <x v="45"/>
    <x v="3"/>
    <s v="Brazil"/>
    <x v="48"/>
    <n v="0"/>
  </r>
  <r>
    <s v="BASE"/>
    <s v="BaseLine"/>
    <m/>
    <m/>
    <m/>
    <m/>
    <x v="46"/>
    <x v="0"/>
    <s v="Brazil"/>
    <x v="48"/>
    <n v="0"/>
  </r>
  <r>
    <s v="BASE"/>
    <s v="BaseLine"/>
    <m/>
    <m/>
    <m/>
    <m/>
    <x v="46"/>
    <x v="1"/>
    <s v="Brazil"/>
    <x v="48"/>
    <n v="0"/>
  </r>
  <r>
    <s v="BASE"/>
    <s v="BaseLine"/>
    <m/>
    <m/>
    <m/>
    <m/>
    <x v="46"/>
    <x v="2"/>
    <s v="Brazil"/>
    <x v="48"/>
    <n v="0"/>
  </r>
  <r>
    <s v="BASE"/>
    <s v="BaseLine"/>
    <m/>
    <m/>
    <m/>
    <m/>
    <x v="46"/>
    <x v="3"/>
    <s v="Brazil"/>
    <x v="48"/>
    <n v="0"/>
  </r>
  <r>
    <s v="INCREMENTAL"/>
    <s v="Media"/>
    <m/>
    <m/>
    <m/>
    <m/>
    <x v="47"/>
    <x v="0"/>
    <s v="Brazil"/>
    <x v="48"/>
    <n v="0"/>
  </r>
  <r>
    <s v="INCREMENTAL"/>
    <s v="Media"/>
    <m/>
    <m/>
    <m/>
    <m/>
    <x v="47"/>
    <x v="1"/>
    <s v="Brazil"/>
    <x v="48"/>
    <n v="0"/>
  </r>
  <r>
    <s v="INCREMENTAL"/>
    <s v="Media"/>
    <m/>
    <m/>
    <m/>
    <m/>
    <x v="47"/>
    <x v="2"/>
    <s v="Brazil"/>
    <x v="48"/>
    <n v="0"/>
  </r>
  <r>
    <s v="INCREMENTAL"/>
    <s v="Media"/>
    <m/>
    <m/>
    <m/>
    <m/>
    <x v="47"/>
    <x v="3"/>
    <s v="Brazil"/>
    <x v="48"/>
    <n v="0"/>
  </r>
  <r>
    <s v="INCREMENTAL"/>
    <s v="Media"/>
    <m/>
    <m/>
    <m/>
    <m/>
    <x v="48"/>
    <x v="0"/>
    <s v="Brazil"/>
    <x v="48"/>
    <n v="0"/>
  </r>
  <r>
    <s v="INCREMENTAL"/>
    <s v="Media"/>
    <m/>
    <m/>
    <m/>
    <m/>
    <x v="48"/>
    <x v="1"/>
    <s v="Brazil"/>
    <x v="48"/>
    <n v="0"/>
  </r>
  <r>
    <s v="INCREMENTAL"/>
    <s v="Media"/>
    <m/>
    <m/>
    <m/>
    <m/>
    <x v="48"/>
    <x v="2"/>
    <s v="Brazil"/>
    <x v="48"/>
    <n v="0"/>
  </r>
  <r>
    <s v="INCREMENTAL"/>
    <s v="Media"/>
    <m/>
    <m/>
    <m/>
    <m/>
    <x v="48"/>
    <x v="3"/>
    <s v="Brazil"/>
    <x v="48"/>
    <n v="0"/>
  </r>
  <r>
    <s v="INCREMENTAL"/>
    <s v="Media"/>
    <m/>
    <m/>
    <m/>
    <m/>
    <x v="49"/>
    <x v="0"/>
    <s v="Brazil"/>
    <x v="48"/>
    <n v="0"/>
  </r>
  <r>
    <s v="INCREMENTAL"/>
    <s v="Media"/>
    <m/>
    <m/>
    <m/>
    <m/>
    <x v="49"/>
    <x v="1"/>
    <s v="Brazil"/>
    <x v="48"/>
    <n v="0"/>
  </r>
  <r>
    <s v="INCREMENTAL"/>
    <s v="Media"/>
    <m/>
    <m/>
    <m/>
    <m/>
    <x v="49"/>
    <x v="2"/>
    <s v="Brazil"/>
    <x v="48"/>
    <n v="0"/>
  </r>
  <r>
    <s v="INCREMENTAL"/>
    <s v="Media"/>
    <m/>
    <m/>
    <m/>
    <m/>
    <x v="49"/>
    <x v="3"/>
    <s v="Brazil"/>
    <x v="48"/>
    <n v="0"/>
  </r>
  <r>
    <s v="BASE"/>
    <s v="BaseLine"/>
    <m/>
    <m/>
    <m/>
    <m/>
    <x v="50"/>
    <x v="0"/>
    <s v="Brazil"/>
    <x v="48"/>
    <n v="0"/>
  </r>
  <r>
    <s v="BASE"/>
    <s v="BaseLine"/>
    <m/>
    <m/>
    <m/>
    <m/>
    <x v="50"/>
    <x v="1"/>
    <s v="Brazil"/>
    <x v="48"/>
    <n v="0"/>
  </r>
  <r>
    <s v="BASE"/>
    <s v="BaseLine"/>
    <m/>
    <m/>
    <m/>
    <m/>
    <x v="50"/>
    <x v="2"/>
    <s v="Brazil"/>
    <x v="48"/>
    <n v="0"/>
  </r>
  <r>
    <s v="BASE"/>
    <s v="BaseLine"/>
    <m/>
    <m/>
    <m/>
    <m/>
    <x v="50"/>
    <x v="3"/>
    <s v="Brazil"/>
    <x v="48"/>
    <n v="0"/>
  </r>
  <r>
    <s v="BASE"/>
    <s v="BaseLine"/>
    <m/>
    <m/>
    <m/>
    <m/>
    <x v="51"/>
    <x v="0"/>
    <s v="Brazil"/>
    <x v="48"/>
    <n v="0"/>
  </r>
  <r>
    <s v="BASE"/>
    <s v="BaseLine"/>
    <m/>
    <m/>
    <m/>
    <m/>
    <x v="51"/>
    <x v="1"/>
    <s v="Brazil"/>
    <x v="48"/>
    <n v="0"/>
  </r>
  <r>
    <s v="BASE"/>
    <s v="BaseLine"/>
    <m/>
    <m/>
    <m/>
    <m/>
    <x v="51"/>
    <x v="2"/>
    <s v="Brazil"/>
    <x v="48"/>
    <n v="0"/>
  </r>
  <r>
    <s v="BASE"/>
    <s v="BaseLine"/>
    <m/>
    <m/>
    <m/>
    <m/>
    <x v="51"/>
    <x v="3"/>
    <s v="Brazil"/>
    <x v="48"/>
    <n v="0"/>
  </r>
  <r>
    <s v="INCREMENTAL"/>
    <s v="Media"/>
    <m/>
    <m/>
    <m/>
    <m/>
    <x v="52"/>
    <x v="0"/>
    <s v="Brazil"/>
    <x v="48"/>
    <n v="0"/>
  </r>
  <r>
    <s v="INCREMENTAL"/>
    <s v="Media"/>
    <m/>
    <m/>
    <m/>
    <m/>
    <x v="52"/>
    <x v="1"/>
    <s v="Brazil"/>
    <x v="48"/>
    <n v="0"/>
  </r>
  <r>
    <s v="INCREMENTAL"/>
    <s v="Media"/>
    <m/>
    <m/>
    <m/>
    <m/>
    <x v="52"/>
    <x v="2"/>
    <s v="Brazil"/>
    <x v="48"/>
    <n v="0"/>
  </r>
  <r>
    <s v="INCREMENTAL"/>
    <s v="Media"/>
    <m/>
    <m/>
    <m/>
    <m/>
    <x v="52"/>
    <x v="3"/>
    <s v="Brazil"/>
    <x v="48"/>
    <n v="0"/>
  </r>
  <r>
    <s v="BASE"/>
    <s v="BaseLine"/>
    <m/>
    <m/>
    <m/>
    <m/>
    <x v="53"/>
    <x v="0"/>
    <s v="Brazil"/>
    <x v="48"/>
    <n v="-106.896217564167"/>
  </r>
  <r>
    <s v="BASE"/>
    <s v="BaseLine"/>
    <m/>
    <m/>
    <m/>
    <m/>
    <x v="53"/>
    <x v="1"/>
    <s v="Brazil"/>
    <x v="48"/>
    <n v="-78.280676091196398"/>
  </r>
  <r>
    <s v="BASE"/>
    <s v="BaseLine"/>
    <m/>
    <m/>
    <m/>
    <m/>
    <x v="53"/>
    <x v="2"/>
    <s v="Brazil"/>
    <x v="48"/>
    <n v="-146.06866894502201"/>
  </r>
  <r>
    <s v="BASE"/>
    <s v="BaseLine"/>
    <m/>
    <m/>
    <m/>
    <m/>
    <x v="53"/>
    <x v="3"/>
    <s v="Brazil"/>
    <x v="48"/>
    <n v="-77.324862227164999"/>
  </r>
  <r>
    <s v="BASE"/>
    <s v="BaseLine"/>
    <m/>
    <m/>
    <m/>
    <m/>
    <x v="54"/>
    <x v="0"/>
    <s v="Brazil"/>
    <x v="48"/>
    <n v="-501.453688414807"/>
  </r>
  <r>
    <s v="BASE"/>
    <s v="BaseLine"/>
    <m/>
    <m/>
    <m/>
    <m/>
    <x v="54"/>
    <x v="1"/>
    <s v="Brazil"/>
    <x v="48"/>
    <n v="-2502.9526936325301"/>
  </r>
  <r>
    <s v="BASE"/>
    <s v="BaseLine"/>
    <m/>
    <m/>
    <m/>
    <m/>
    <x v="54"/>
    <x v="2"/>
    <s v="Brazil"/>
    <x v="48"/>
    <n v="-2716.5267485580298"/>
  </r>
  <r>
    <s v="BASE"/>
    <s v="BaseLine"/>
    <m/>
    <m/>
    <m/>
    <m/>
    <x v="54"/>
    <x v="3"/>
    <s v="Brazil"/>
    <x v="48"/>
    <n v="-484.24920047193399"/>
  </r>
  <r>
    <s v="INCREMENTAL"/>
    <s v="Media"/>
    <m/>
    <m/>
    <m/>
    <m/>
    <x v="0"/>
    <x v="0"/>
    <s v="Brazil"/>
    <x v="49"/>
    <n v="0"/>
  </r>
  <r>
    <s v="INCREMENTAL"/>
    <s v="Media"/>
    <m/>
    <m/>
    <m/>
    <m/>
    <x v="0"/>
    <x v="1"/>
    <s v="Brazil"/>
    <x v="49"/>
    <n v="0"/>
  </r>
  <r>
    <s v="INCREMENTAL"/>
    <s v="Media"/>
    <m/>
    <m/>
    <m/>
    <m/>
    <x v="0"/>
    <x v="2"/>
    <s v="Brazil"/>
    <x v="49"/>
    <n v="0"/>
  </r>
  <r>
    <s v="INCREMENTAL"/>
    <s v="Media"/>
    <m/>
    <m/>
    <m/>
    <m/>
    <x v="0"/>
    <x v="3"/>
    <s v="Brazil"/>
    <x v="49"/>
    <n v="0"/>
  </r>
  <r>
    <s v="INCREMENTAL"/>
    <s v="Media"/>
    <m/>
    <m/>
    <m/>
    <m/>
    <x v="1"/>
    <x v="0"/>
    <s v="Brazil"/>
    <x v="49"/>
    <n v="0"/>
  </r>
  <r>
    <s v="INCREMENTAL"/>
    <s v="Media"/>
    <m/>
    <m/>
    <m/>
    <m/>
    <x v="1"/>
    <x v="1"/>
    <s v="Brazil"/>
    <x v="49"/>
    <n v="0"/>
  </r>
  <r>
    <s v="INCREMENTAL"/>
    <s v="Media"/>
    <m/>
    <m/>
    <m/>
    <m/>
    <x v="1"/>
    <x v="2"/>
    <s v="Brazil"/>
    <x v="49"/>
    <n v="0"/>
  </r>
  <r>
    <s v="INCREMENTAL"/>
    <s v="Media"/>
    <m/>
    <m/>
    <m/>
    <m/>
    <x v="1"/>
    <x v="3"/>
    <s v="Brazil"/>
    <x v="49"/>
    <n v="0"/>
  </r>
  <r>
    <s v="INCREMENTAL"/>
    <s v="Media"/>
    <m/>
    <m/>
    <m/>
    <m/>
    <x v="2"/>
    <x v="0"/>
    <s v="Brazil"/>
    <x v="49"/>
    <n v="0"/>
  </r>
  <r>
    <s v="INCREMENTAL"/>
    <s v="Media"/>
    <m/>
    <m/>
    <m/>
    <m/>
    <x v="2"/>
    <x v="1"/>
    <s v="Brazil"/>
    <x v="49"/>
    <n v="0"/>
  </r>
  <r>
    <s v="INCREMENTAL"/>
    <s v="Media"/>
    <m/>
    <m/>
    <m/>
    <m/>
    <x v="2"/>
    <x v="2"/>
    <s v="Brazil"/>
    <x v="49"/>
    <n v="0"/>
  </r>
  <r>
    <s v="INCREMENTAL"/>
    <s v="Media"/>
    <m/>
    <m/>
    <m/>
    <m/>
    <x v="2"/>
    <x v="3"/>
    <s v="Brazil"/>
    <x v="49"/>
    <n v="0"/>
  </r>
  <r>
    <s v="BASE"/>
    <s v="BaseLine"/>
    <m/>
    <m/>
    <m/>
    <m/>
    <x v="3"/>
    <x v="0"/>
    <s v="Brazil"/>
    <x v="49"/>
    <n v="0"/>
  </r>
  <r>
    <s v="BASE"/>
    <s v="BaseLine"/>
    <m/>
    <m/>
    <m/>
    <m/>
    <x v="3"/>
    <x v="1"/>
    <s v="Brazil"/>
    <x v="49"/>
    <n v="0"/>
  </r>
  <r>
    <s v="BASE"/>
    <s v="BaseLine"/>
    <m/>
    <m/>
    <m/>
    <m/>
    <x v="3"/>
    <x v="2"/>
    <s v="Brazil"/>
    <x v="49"/>
    <n v="0"/>
  </r>
  <r>
    <s v="BASE"/>
    <s v="BaseLine"/>
    <m/>
    <m/>
    <m/>
    <m/>
    <x v="3"/>
    <x v="3"/>
    <s v="Brazil"/>
    <x v="49"/>
    <n v="0"/>
  </r>
  <r>
    <s v="BASE"/>
    <s v="BaseLine"/>
    <m/>
    <m/>
    <m/>
    <m/>
    <x v="4"/>
    <x v="0"/>
    <s v="Brazil"/>
    <x v="49"/>
    <n v="0"/>
  </r>
  <r>
    <s v="BASE"/>
    <s v="BaseLine"/>
    <m/>
    <m/>
    <m/>
    <m/>
    <x v="4"/>
    <x v="1"/>
    <s v="Brazil"/>
    <x v="49"/>
    <n v="0"/>
  </r>
  <r>
    <s v="BASE"/>
    <s v="BaseLine"/>
    <m/>
    <m/>
    <m/>
    <m/>
    <x v="4"/>
    <x v="2"/>
    <s v="Brazil"/>
    <x v="49"/>
    <n v="0"/>
  </r>
  <r>
    <s v="BASE"/>
    <s v="BaseLine"/>
    <m/>
    <m/>
    <m/>
    <m/>
    <x v="4"/>
    <x v="3"/>
    <s v="Brazil"/>
    <x v="49"/>
    <n v="0"/>
  </r>
  <r>
    <s v="BASE"/>
    <s v="BaseLine"/>
    <m/>
    <m/>
    <m/>
    <m/>
    <x v="5"/>
    <x v="0"/>
    <s v="Brazil"/>
    <x v="49"/>
    <n v="0"/>
  </r>
  <r>
    <s v="BASE"/>
    <s v="BaseLine"/>
    <m/>
    <m/>
    <m/>
    <m/>
    <x v="5"/>
    <x v="1"/>
    <s v="Brazil"/>
    <x v="49"/>
    <n v="0"/>
  </r>
  <r>
    <s v="BASE"/>
    <s v="BaseLine"/>
    <m/>
    <m/>
    <m/>
    <m/>
    <x v="5"/>
    <x v="2"/>
    <s v="Brazil"/>
    <x v="49"/>
    <n v="0"/>
  </r>
  <r>
    <s v="BASE"/>
    <s v="BaseLine"/>
    <m/>
    <m/>
    <m/>
    <m/>
    <x v="5"/>
    <x v="3"/>
    <s v="Brazil"/>
    <x v="49"/>
    <n v="0"/>
  </r>
  <r>
    <s v="BASE"/>
    <s v="BaseLine"/>
    <m/>
    <m/>
    <m/>
    <m/>
    <x v="6"/>
    <x v="0"/>
    <s v="Brazil"/>
    <x v="49"/>
    <n v="0"/>
  </r>
  <r>
    <s v="BASE"/>
    <s v="BaseLine"/>
    <m/>
    <m/>
    <m/>
    <m/>
    <x v="6"/>
    <x v="1"/>
    <s v="Brazil"/>
    <x v="49"/>
    <n v="0"/>
  </r>
  <r>
    <s v="BASE"/>
    <s v="BaseLine"/>
    <m/>
    <m/>
    <m/>
    <m/>
    <x v="6"/>
    <x v="2"/>
    <s v="Brazil"/>
    <x v="49"/>
    <n v="0"/>
  </r>
  <r>
    <s v="BASE"/>
    <s v="BaseLine"/>
    <m/>
    <m/>
    <m/>
    <m/>
    <x v="6"/>
    <x v="3"/>
    <s v="Brazil"/>
    <x v="49"/>
    <n v="0"/>
  </r>
  <r>
    <s v="BASE"/>
    <s v="BaseLine"/>
    <m/>
    <m/>
    <m/>
    <m/>
    <x v="7"/>
    <x v="0"/>
    <s v="Brazil"/>
    <x v="49"/>
    <n v="1080.7571615482"/>
  </r>
  <r>
    <s v="BASE"/>
    <s v="BaseLine"/>
    <m/>
    <m/>
    <m/>
    <m/>
    <x v="7"/>
    <x v="1"/>
    <s v="Brazil"/>
    <x v="49"/>
    <n v="0"/>
  </r>
  <r>
    <s v="BASE"/>
    <s v="BaseLine"/>
    <m/>
    <m/>
    <m/>
    <m/>
    <x v="7"/>
    <x v="2"/>
    <s v="Brazil"/>
    <x v="49"/>
    <n v="0"/>
  </r>
  <r>
    <s v="BASE"/>
    <s v="BaseLine"/>
    <m/>
    <m/>
    <m/>
    <m/>
    <x v="7"/>
    <x v="3"/>
    <s v="Brazil"/>
    <x v="49"/>
    <n v="0"/>
  </r>
  <r>
    <s v="BASE"/>
    <s v="BaseLine"/>
    <m/>
    <m/>
    <m/>
    <m/>
    <x v="8"/>
    <x v="0"/>
    <s v="Brazil"/>
    <x v="49"/>
    <n v="1201.6334023212401"/>
  </r>
  <r>
    <s v="BASE"/>
    <s v="BaseLine"/>
    <m/>
    <m/>
    <m/>
    <m/>
    <x v="8"/>
    <x v="1"/>
    <s v="Brazil"/>
    <x v="49"/>
    <n v="0"/>
  </r>
  <r>
    <s v="BASE"/>
    <s v="BaseLine"/>
    <m/>
    <m/>
    <m/>
    <m/>
    <x v="8"/>
    <x v="2"/>
    <s v="Brazil"/>
    <x v="49"/>
    <n v="0"/>
  </r>
  <r>
    <s v="BASE"/>
    <s v="BaseLine"/>
    <m/>
    <m/>
    <m/>
    <m/>
    <x v="8"/>
    <x v="3"/>
    <s v="Brazil"/>
    <x v="49"/>
    <n v="0"/>
  </r>
  <r>
    <s v="INCREMENTAL"/>
    <s v="Media"/>
    <m/>
    <m/>
    <m/>
    <m/>
    <x v="9"/>
    <x v="0"/>
    <s v="Brazil"/>
    <x v="49"/>
    <n v="0"/>
  </r>
  <r>
    <s v="INCREMENTAL"/>
    <s v="Media"/>
    <m/>
    <m/>
    <m/>
    <m/>
    <x v="9"/>
    <x v="1"/>
    <s v="Brazil"/>
    <x v="49"/>
    <n v="0"/>
  </r>
  <r>
    <s v="INCREMENTAL"/>
    <s v="Media"/>
    <m/>
    <m/>
    <m/>
    <m/>
    <x v="9"/>
    <x v="2"/>
    <s v="Brazil"/>
    <x v="49"/>
    <n v="0"/>
  </r>
  <r>
    <s v="INCREMENTAL"/>
    <s v="Media"/>
    <m/>
    <m/>
    <m/>
    <m/>
    <x v="9"/>
    <x v="3"/>
    <s v="Brazil"/>
    <x v="49"/>
    <n v="0"/>
  </r>
  <r>
    <s v="BASE"/>
    <s v="Price"/>
    <m/>
    <m/>
    <m/>
    <m/>
    <x v="10"/>
    <x v="0"/>
    <s v="Brazil"/>
    <x v="49"/>
    <n v="-1574.51956551238"/>
  </r>
  <r>
    <s v="BASE"/>
    <s v="Price"/>
    <m/>
    <m/>
    <m/>
    <m/>
    <x v="10"/>
    <x v="1"/>
    <s v="Brazil"/>
    <x v="49"/>
    <n v="0"/>
  </r>
  <r>
    <s v="BASE"/>
    <s v="Price"/>
    <m/>
    <m/>
    <m/>
    <m/>
    <x v="10"/>
    <x v="2"/>
    <s v="Brazil"/>
    <x v="49"/>
    <n v="0"/>
  </r>
  <r>
    <s v="BASE"/>
    <s v="Price"/>
    <m/>
    <m/>
    <m/>
    <m/>
    <x v="10"/>
    <x v="3"/>
    <s v="Brazil"/>
    <x v="49"/>
    <n v="0"/>
  </r>
  <r>
    <s v="BASE"/>
    <s v="Price"/>
    <m/>
    <m/>
    <m/>
    <m/>
    <x v="11"/>
    <x v="0"/>
    <s v="Brazil"/>
    <x v="49"/>
    <n v="0"/>
  </r>
  <r>
    <s v="BASE"/>
    <s v="Price"/>
    <m/>
    <m/>
    <m/>
    <m/>
    <x v="11"/>
    <x v="1"/>
    <s v="Brazil"/>
    <x v="49"/>
    <n v="0"/>
  </r>
  <r>
    <s v="BASE"/>
    <s v="Price"/>
    <m/>
    <m/>
    <m/>
    <m/>
    <x v="11"/>
    <x v="2"/>
    <s v="Brazil"/>
    <x v="49"/>
    <n v="0"/>
  </r>
  <r>
    <s v="BASE"/>
    <s v="Price"/>
    <m/>
    <m/>
    <m/>
    <m/>
    <x v="11"/>
    <x v="3"/>
    <s v="Brazil"/>
    <x v="49"/>
    <n v="0"/>
  </r>
  <r>
    <s v="BASE"/>
    <s v="BaseLine"/>
    <m/>
    <m/>
    <m/>
    <m/>
    <x v="12"/>
    <x v="0"/>
    <s v="Brazil"/>
    <x v="49"/>
    <n v="398.95105294257002"/>
  </r>
  <r>
    <s v="BASE"/>
    <s v="BaseLine"/>
    <m/>
    <m/>
    <m/>
    <m/>
    <x v="12"/>
    <x v="1"/>
    <s v="Brazil"/>
    <x v="49"/>
    <n v="719.21213248675804"/>
  </r>
  <r>
    <s v="BASE"/>
    <s v="BaseLine"/>
    <m/>
    <m/>
    <m/>
    <m/>
    <x v="12"/>
    <x v="2"/>
    <s v="Brazil"/>
    <x v="49"/>
    <n v="881.71748445924197"/>
  </r>
  <r>
    <s v="BASE"/>
    <s v="BaseLine"/>
    <m/>
    <m/>
    <m/>
    <m/>
    <x v="12"/>
    <x v="3"/>
    <s v="Brazil"/>
    <x v="49"/>
    <n v="23.353251394515901"/>
  </r>
  <r>
    <s v="INCREMENTAL"/>
    <s v="Media"/>
    <m/>
    <m/>
    <m/>
    <m/>
    <x v="13"/>
    <x v="0"/>
    <s v="Brazil"/>
    <x v="49"/>
    <n v="267.51992175506598"/>
  </r>
  <r>
    <s v="INCREMENTAL"/>
    <s v="Media"/>
    <m/>
    <m/>
    <m/>
    <m/>
    <x v="13"/>
    <x v="1"/>
    <s v="Brazil"/>
    <x v="49"/>
    <n v="331.40362727575803"/>
  </r>
  <r>
    <s v="INCREMENTAL"/>
    <s v="Media"/>
    <m/>
    <m/>
    <m/>
    <m/>
    <x v="13"/>
    <x v="2"/>
    <s v="Brazil"/>
    <x v="49"/>
    <n v="294.56388708017801"/>
  </r>
  <r>
    <s v="INCREMENTAL"/>
    <s v="Media"/>
    <m/>
    <m/>
    <m/>
    <m/>
    <x v="13"/>
    <x v="3"/>
    <s v="Brazil"/>
    <x v="49"/>
    <n v="0"/>
  </r>
  <r>
    <s v="INCREMENTAL"/>
    <s v="Media"/>
    <m/>
    <m/>
    <m/>
    <m/>
    <x v="14"/>
    <x v="0"/>
    <s v="Brazil"/>
    <x v="49"/>
    <n v="0"/>
  </r>
  <r>
    <s v="INCREMENTAL"/>
    <s v="Media"/>
    <m/>
    <m/>
    <m/>
    <m/>
    <x v="14"/>
    <x v="1"/>
    <s v="Brazil"/>
    <x v="49"/>
    <n v="0"/>
  </r>
  <r>
    <s v="INCREMENTAL"/>
    <s v="Media"/>
    <m/>
    <m/>
    <m/>
    <m/>
    <x v="14"/>
    <x v="2"/>
    <s v="Brazil"/>
    <x v="49"/>
    <n v="0"/>
  </r>
  <r>
    <s v="INCREMENTAL"/>
    <s v="Media"/>
    <m/>
    <m/>
    <m/>
    <m/>
    <x v="14"/>
    <x v="3"/>
    <s v="Brazil"/>
    <x v="49"/>
    <n v="0"/>
  </r>
  <r>
    <s v="INCREMENTAL"/>
    <s v="Media"/>
    <m/>
    <m/>
    <m/>
    <m/>
    <x v="15"/>
    <x v="0"/>
    <s v="Brazil"/>
    <x v="49"/>
    <n v="6.8006277636554504"/>
  </r>
  <r>
    <s v="INCREMENTAL"/>
    <s v="Media"/>
    <m/>
    <m/>
    <m/>
    <m/>
    <x v="15"/>
    <x v="1"/>
    <s v="Brazil"/>
    <x v="49"/>
    <n v="6.2933258194440898"/>
  </r>
  <r>
    <s v="INCREMENTAL"/>
    <s v="Media"/>
    <m/>
    <m/>
    <m/>
    <m/>
    <x v="15"/>
    <x v="2"/>
    <s v="Brazil"/>
    <x v="49"/>
    <n v="4.2932009568097502"/>
  </r>
  <r>
    <s v="INCREMENTAL"/>
    <s v="Media"/>
    <m/>
    <m/>
    <m/>
    <m/>
    <x v="15"/>
    <x v="3"/>
    <s v="Brazil"/>
    <x v="49"/>
    <n v="0"/>
  </r>
  <r>
    <s v="INCREMENTAL"/>
    <s v="Media"/>
    <m/>
    <m/>
    <m/>
    <m/>
    <x v="16"/>
    <x v="0"/>
    <s v="Brazil"/>
    <x v="49"/>
    <n v="0"/>
  </r>
  <r>
    <s v="INCREMENTAL"/>
    <s v="Media"/>
    <m/>
    <m/>
    <m/>
    <m/>
    <x v="16"/>
    <x v="1"/>
    <s v="Brazil"/>
    <x v="49"/>
    <n v="0"/>
  </r>
  <r>
    <s v="INCREMENTAL"/>
    <s v="Media"/>
    <m/>
    <m/>
    <m/>
    <m/>
    <x v="16"/>
    <x v="2"/>
    <s v="Brazil"/>
    <x v="49"/>
    <n v="0"/>
  </r>
  <r>
    <s v="INCREMENTAL"/>
    <s v="Media"/>
    <m/>
    <m/>
    <m/>
    <m/>
    <x v="16"/>
    <x v="3"/>
    <s v="Brazil"/>
    <x v="49"/>
    <n v="0"/>
  </r>
  <r>
    <s v="INCREMENTAL"/>
    <s v="Media"/>
    <m/>
    <m/>
    <m/>
    <m/>
    <x v="17"/>
    <x v="0"/>
    <s v="Brazil"/>
    <x v="49"/>
    <n v="668.87932247822005"/>
  </r>
  <r>
    <s v="INCREMENTAL"/>
    <s v="Media"/>
    <m/>
    <m/>
    <m/>
    <m/>
    <x v="17"/>
    <x v="1"/>
    <s v="Brazil"/>
    <x v="49"/>
    <n v="410.13035563508203"/>
  </r>
  <r>
    <s v="INCREMENTAL"/>
    <s v="Media"/>
    <m/>
    <m/>
    <m/>
    <m/>
    <x v="17"/>
    <x v="2"/>
    <s v="Brazil"/>
    <x v="49"/>
    <n v="411.62959125467802"/>
  </r>
  <r>
    <s v="INCREMENTAL"/>
    <s v="Media"/>
    <m/>
    <m/>
    <m/>
    <m/>
    <x v="17"/>
    <x v="3"/>
    <s v="Brazil"/>
    <x v="49"/>
    <n v="0"/>
  </r>
  <r>
    <s v="INCREMENTAL"/>
    <s v="Media"/>
    <m/>
    <m/>
    <m/>
    <m/>
    <x v="18"/>
    <x v="0"/>
    <s v="Brazil"/>
    <x v="49"/>
    <n v="0"/>
  </r>
  <r>
    <s v="INCREMENTAL"/>
    <s v="Media"/>
    <m/>
    <m/>
    <m/>
    <m/>
    <x v="18"/>
    <x v="1"/>
    <s v="Brazil"/>
    <x v="49"/>
    <n v="0"/>
  </r>
  <r>
    <s v="INCREMENTAL"/>
    <s v="Media"/>
    <m/>
    <m/>
    <m/>
    <m/>
    <x v="18"/>
    <x v="2"/>
    <s v="Brazil"/>
    <x v="49"/>
    <n v="0"/>
  </r>
  <r>
    <s v="INCREMENTAL"/>
    <s v="Media"/>
    <m/>
    <m/>
    <m/>
    <m/>
    <x v="18"/>
    <x v="3"/>
    <s v="Brazil"/>
    <x v="49"/>
    <n v="0"/>
  </r>
  <r>
    <s v="INCREMENTAL"/>
    <s v="Media"/>
    <m/>
    <m/>
    <m/>
    <m/>
    <x v="19"/>
    <x v="0"/>
    <s v="Brazil"/>
    <x v="49"/>
    <n v="34.3038637162689"/>
  </r>
  <r>
    <s v="INCREMENTAL"/>
    <s v="Media"/>
    <m/>
    <m/>
    <m/>
    <m/>
    <x v="19"/>
    <x v="1"/>
    <s v="Brazil"/>
    <x v="49"/>
    <n v="39.007743527088401"/>
  </r>
  <r>
    <s v="INCREMENTAL"/>
    <s v="Media"/>
    <m/>
    <m/>
    <m/>
    <m/>
    <x v="19"/>
    <x v="2"/>
    <s v="Brazil"/>
    <x v="49"/>
    <n v="36.783620016484399"/>
  </r>
  <r>
    <s v="INCREMENTAL"/>
    <s v="Media"/>
    <m/>
    <m/>
    <m/>
    <m/>
    <x v="19"/>
    <x v="3"/>
    <s v="Brazil"/>
    <x v="49"/>
    <n v="0"/>
  </r>
  <r>
    <s v="INCREMENTAL"/>
    <s v="Media"/>
    <m/>
    <m/>
    <m/>
    <m/>
    <x v="20"/>
    <x v="0"/>
    <s v="Brazil"/>
    <x v="49"/>
    <n v="0"/>
  </r>
  <r>
    <s v="INCREMENTAL"/>
    <s v="Media"/>
    <m/>
    <m/>
    <m/>
    <m/>
    <x v="20"/>
    <x v="1"/>
    <s v="Brazil"/>
    <x v="49"/>
    <n v="0"/>
  </r>
  <r>
    <s v="INCREMENTAL"/>
    <s v="Media"/>
    <m/>
    <m/>
    <m/>
    <m/>
    <x v="20"/>
    <x v="2"/>
    <s v="Brazil"/>
    <x v="49"/>
    <n v="0"/>
  </r>
  <r>
    <s v="INCREMENTAL"/>
    <s v="Media"/>
    <m/>
    <m/>
    <m/>
    <m/>
    <x v="20"/>
    <x v="3"/>
    <s v="Brazil"/>
    <x v="49"/>
    <n v="0"/>
  </r>
  <r>
    <s v="INCREMENTAL"/>
    <s v="Media"/>
    <m/>
    <m/>
    <m/>
    <m/>
    <x v="21"/>
    <x v="0"/>
    <s v="Brazil"/>
    <x v="49"/>
    <n v="329.54775597573303"/>
  </r>
  <r>
    <s v="INCREMENTAL"/>
    <s v="Media"/>
    <m/>
    <m/>
    <m/>
    <m/>
    <x v="21"/>
    <x v="1"/>
    <s v="Brazil"/>
    <x v="49"/>
    <n v="321.85425320953902"/>
  </r>
  <r>
    <s v="INCREMENTAL"/>
    <s v="Media"/>
    <m/>
    <m/>
    <m/>
    <m/>
    <x v="21"/>
    <x v="2"/>
    <s v="Brazil"/>
    <x v="49"/>
    <n v="305.31473958753998"/>
  </r>
  <r>
    <s v="INCREMENTAL"/>
    <s v="Media"/>
    <m/>
    <m/>
    <m/>
    <m/>
    <x v="21"/>
    <x v="3"/>
    <s v="Brazil"/>
    <x v="49"/>
    <n v="0"/>
  </r>
  <r>
    <s v="INCREMENTAL"/>
    <s v="Media"/>
    <m/>
    <m/>
    <m/>
    <m/>
    <x v="22"/>
    <x v="0"/>
    <s v="Brazil"/>
    <x v="49"/>
    <n v="0"/>
  </r>
  <r>
    <s v="INCREMENTAL"/>
    <s v="Media"/>
    <m/>
    <m/>
    <m/>
    <m/>
    <x v="22"/>
    <x v="1"/>
    <s v="Brazil"/>
    <x v="49"/>
    <n v="0"/>
  </r>
  <r>
    <s v="INCREMENTAL"/>
    <s v="Media"/>
    <m/>
    <m/>
    <m/>
    <m/>
    <x v="22"/>
    <x v="2"/>
    <s v="Brazil"/>
    <x v="49"/>
    <n v="0"/>
  </r>
  <r>
    <s v="INCREMENTAL"/>
    <s v="Media"/>
    <m/>
    <m/>
    <m/>
    <m/>
    <x v="22"/>
    <x v="3"/>
    <s v="Brazil"/>
    <x v="49"/>
    <n v="0"/>
  </r>
  <r>
    <s v="INCREMENTAL"/>
    <s v="Media"/>
    <m/>
    <m/>
    <m/>
    <m/>
    <x v="23"/>
    <x v="0"/>
    <s v="Brazil"/>
    <x v="49"/>
    <n v="0"/>
  </r>
  <r>
    <s v="INCREMENTAL"/>
    <s v="Media"/>
    <m/>
    <m/>
    <m/>
    <m/>
    <x v="23"/>
    <x v="1"/>
    <s v="Brazil"/>
    <x v="49"/>
    <n v="0"/>
  </r>
  <r>
    <s v="INCREMENTAL"/>
    <s v="Media"/>
    <m/>
    <m/>
    <m/>
    <m/>
    <x v="23"/>
    <x v="2"/>
    <s v="Brazil"/>
    <x v="49"/>
    <n v="0"/>
  </r>
  <r>
    <s v="INCREMENTAL"/>
    <s v="Media"/>
    <m/>
    <m/>
    <m/>
    <m/>
    <x v="23"/>
    <x v="3"/>
    <s v="Brazil"/>
    <x v="49"/>
    <n v="0"/>
  </r>
  <r>
    <s v="INCREMENTAL"/>
    <s v="Media"/>
    <m/>
    <m/>
    <m/>
    <m/>
    <x v="24"/>
    <x v="0"/>
    <s v="Brazil"/>
    <x v="49"/>
    <n v="0"/>
  </r>
  <r>
    <s v="INCREMENTAL"/>
    <s v="Media"/>
    <m/>
    <m/>
    <m/>
    <m/>
    <x v="24"/>
    <x v="1"/>
    <s v="Brazil"/>
    <x v="49"/>
    <n v="1.47519692756787"/>
  </r>
  <r>
    <s v="INCREMENTAL"/>
    <s v="Media"/>
    <m/>
    <m/>
    <m/>
    <m/>
    <x v="24"/>
    <x v="2"/>
    <s v="Brazil"/>
    <x v="49"/>
    <n v="0"/>
  </r>
  <r>
    <s v="INCREMENTAL"/>
    <s v="Media"/>
    <m/>
    <m/>
    <m/>
    <m/>
    <x v="24"/>
    <x v="3"/>
    <s v="Brazil"/>
    <x v="49"/>
    <n v="0"/>
  </r>
  <r>
    <s v="BASE"/>
    <s v="BaseLine"/>
    <m/>
    <m/>
    <m/>
    <m/>
    <x v="25"/>
    <x v="0"/>
    <s v="Brazil"/>
    <x v="49"/>
    <n v="0"/>
  </r>
  <r>
    <s v="BASE"/>
    <s v="BaseLine"/>
    <m/>
    <m/>
    <m/>
    <m/>
    <x v="25"/>
    <x v="1"/>
    <s v="Brazil"/>
    <x v="49"/>
    <n v="730.84780034308096"/>
  </r>
  <r>
    <s v="BASE"/>
    <s v="BaseLine"/>
    <m/>
    <m/>
    <m/>
    <m/>
    <x v="25"/>
    <x v="2"/>
    <s v="Brazil"/>
    <x v="49"/>
    <n v="0"/>
  </r>
  <r>
    <s v="BASE"/>
    <s v="BaseLine"/>
    <m/>
    <m/>
    <m/>
    <m/>
    <x v="25"/>
    <x v="3"/>
    <s v="Brazil"/>
    <x v="49"/>
    <n v="0"/>
  </r>
  <r>
    <s v="BASE"/>
    <s v="BaseLine"/>
    <m/>
    <m/>
    <m/>
    <m/>
    <x v="26"/>
    <x v="0"/>
    <s v="Brazil"/>
    <x v="49"/>
    <n v="0"/>
  </r>
  <r>
    <s v="BASE"/>
    <s v="BaseLine"/>
    <m/>
    <m/>
    <m/>
    <m/>
    <x v="26"/>
    <x v="1"/>
    <s v="Brazil"/>
    <x v="49"/>
    <n v="0"/>
  </r>
  <r>
    <s v="BASE"/>
    <s v="BaseLine"/>
    <m/>
    <m/>
    <m/>
    <m/>
    <x v="26"/>
    <x v="2"/>
    <s v="Brazil"/>
    <x v="49"/>
    <n v="0"/>
  </r>
  <r>
    <s v="BASE"/>
    <s v="BaseLine"/>
    <m/>
    <m/>
    <m/>
    <m/>
    <x v="26"/>
    <x v="3"/>
    <s v="Brazil"/>
    <x v="49"/>
    <n v="0"/>
  </r>
  <r>
    <s v="INCREMENTAL"/>
    <s v="Media"/>
    <m/>
    <m/>
    <m/>
    <m/>
    <x v="27"/>
    <x v="0"/>
    <s v="Brazil"/>
    <x v="49"/>
    <n v="0"/>
  </r>
  <r>
    <s v="INCREMENTAL"/>
    <s v="Media"/>
    <m/>
    <m/>
    <m/>
    <m/>
    <x v="27"/>
    <x v="1"/>
    <s v="Brazil"/>
    <x v="49"/>
    <n v="0"/>
  </r>
  <r>
    <s v="INCREMENTAL"/>
    <s v="Media"/>
    <m/>
    <m/>
    <m/>
    <m/>
    <x v="27"/>
    <x v="2"/>
    <s v="Brazil"/>
    <x v="49"/>
    <n v="0"/>
  </r>
  <r>
    <s v="INCREMENTAL"/>
    <s v="Media"/>
    <m/>
    <m/>
    <m/>
    <m/>
    <x v="27"/>
    <x v="3"/>
    <s v="Brazil"/>
    <x v="49"/>
    <n v="0"/>
  </r>
  <r>
    <s v="INCREMENTAL"/>
    <s v="Media"/>
    <m/>
    <m/>
    <m/>
    <m/>
    <x v="28"/>
    <x v="0"/>
    <s v="Brazil"/>
    <x v="49"/>
    <n v="0"/>
  </r>
  <r>
    <s v="INCREMENTAL"/>
    <s v="Media"/>
    <m/>
    <m/>
    <m/>
    <m/>
    <x v="28"/>
    <x v="1"/>
    <s v="Brazil"/>
    <x v="49"/>
    <n v="0"/>
  </r>
  <r>
    <s v="INCREMENTAL"/>
    <s v="Media"/>
    <m/>
    <m/>
    <m/>
    <m/>
    <x v="28"/>
    <x v="2"/>
    <s v="Brazil"/>
    <x v="49"/>
    <n v="0"/>
  </r>
  <r>
    <s v="INCREMENTAL"/>
    <s v="Media"/>
    <m/>
    <m/>
    <m/>
    <m/>
    <x v="28"/>
    <x v="3"/>
    <s v="Brazil"/>
    <x v="49"/>
    <n v="0"/>
  </r>
  <r>
    <s v="BASE"/>
    <s v="BaseLine"/>
    <m/>
    <m/>
    <m/>
    <m/>
    <x v="29"/>
    <x v="0"/>
    <s v="Brazil"/>
    <x v="49"/>
    <n v="0"/>
  </r>
  <r>
    <s v="BASE"/>
    <s v="BaseLine"/>
    <m/>
    <m/>
    <m/>
    <m/>
    <x v="29"/>
    <x v="1"/>
    <s v="Brazil"/>
    <x v="49"/>
    <n v="605.09409210322895"/>
  </r>
  <r>
    <s v="BASE"/>
    <s v="BaseLine"/>
    <m/>
    <m/>
    <m/>
    <m/>
    <x v="29"/>
    <x v="2"/>
    <s v="Brazil"/>
    <x v="49"/>
    <n v="0"/>
  </r>
  <r>
    <s v="BASE"/>
    <s v="BaseLine"/>
    <m/>
    <m/>
    <m/>
    <m/>
    <x v="29"/>
    <x v="3"/>
    <s v="Brazil"/>
    <x v="49"/>
    <n v="0"/>
  </r>
  <r>
    <s v="BASE"/>
    <s v="BaseLine"/>
    <m/>
    <m/>
    <m/>
    <m/>
    <x v="30"/>
    <x v="0"/>
    <s v="Brazil"/>
    <x v="49"/>
    <n v="0"/>
  </r>
  <r>
    <s v="BASE"/>
    <s v="BaseLine"/>
    <m/>
    <m/>
    <m/>
    <m/>
    <x v="30"/>
    <x v="1"/>
    <s v="Brazil"/>
    <x v="49"/>
    <n v="665.38155622585396"/>
  </r>
  <r>
    <s v="BASE"/>
    <s v="BaseLine"/>
    <m/>
    <m/>
    <m/>
    <m/>
    <x v="30"/>
    <x v="2"/>
    <s v="Brazil"/>
    <x v="49"/>
    <n v="0"/>
  </r>
  <r>
    <s v="BASE"/>
    <s v="BaseLine"/>
    <m/>
    <m/>
    <m/>
    <m/>
    <x v="30"/>
    <x v="3"/>
    <s v="Brazil"/>
    <x v="49"/>
    <n v="0"/>
  </r>
  <r>
    <s v="INCREMENTAL"/>
    <s v="Media"/>
    <m/>
    <m/>
    <m/>
    <m/>
    <x v="31"/>
    <x v="0"/>
    <s v="Brazil"/>
    <x v="49"/>
    <n v="0"/>
  </r>
  <r>
    <s v="INCREMENTAL"/>
    <s v="Media"/>
    <m/>
    <m/>
    <m/>
    <m/>
    <x v="31"/>
    <x v="1"/>
    <s v="Brazil"/>
    <x v="49"/>
    <n v="0"/>
  </r>
  <r>
    <s v="INCREMENTAL"/>
    <s v="Media"/>
    <m/>
    <m/>
    <m/>
    <m/>
    <x v="31"/>
    <x v="2"/>
    <s v="Brazil"/>
    <x v="49"/>
    <n v="0"/>
  </r>
  <r>
    <s v="INCREMENTAL"/>
    <s v="Media"/>
    <m/>
    <m/>
    <m/>
    <m/>
    <x v="31"/>
    <x v="3"/>
    <s v="Brazil"/>
    <x v="49"/>
    <n v="0"/>
  </r>
  <r>
    <m/>
    <m/>
    <m/>
    <m/>
    <m/>
    <m/>
    <x v="32"/>
    <x v="0"/>
    <s v="Brazil"/>
    <x v="49"/>
    <n v="1288.8368238743701"/>
  </r>
  <r>
    <m/>
    <m/>
    <m/>
    <m/>
    <m/>
    <m/>
    <x v="32"/>
    <x v="1"/>
    <s v="Brazil"/>
    <x v="49"/>
    <n v="943.82215052234096"/>
  </r>
  <r>
    <m/>
    <m/>
    <m/>
    <m/>
    <m/>
    <m/>
    <x v="32"/>
    <x v="2"/>
    <s v="Brazil"/>
    <x v="49"/>
    <n v="1761.1350863528301"/>
  </r>
  <r>
    <m/>
    <m/>
    <m/>
    <m/>
    <m/>
    <m/>
    <x v="32"/>
    <x v="3"/>
    <s v="Brazil"/>
    <x v="49"/>
    <n v="932.29799996955103"/>
  </r>
  <r>
    <s v="BASE"/>
    <s v="BaseLine"/>
    <m/>
    <m/>
    <m/>
    <m/>
    <x v="33"/>
    <x v="0"/>
    <s v="Brazil"/>
    <x v="49"/>
    <n v="-119.255018881743"/>
  </r>
  <r>
    <s v="BASE"/>
    <s v="BaseLine"/>
    <m/>
    <m/>
    <m/>
    <m/>
    <x v="33"/>
    <x v="1"/>
    <s v="Brazil"/>
    <x v="49"/>
    <n v="-324.62746490489798"/>
  </r>
  <r>
    <s v="BASE"/>
    <s v="BaseLine"/>
    <m/>
    <m/>
    <m/>
    <m/>
    <x v="33"/>
    <x v="2"/>
    <s v="Brazil"/>
    <x v="49"/>
    <n v="-162.06757451559201"/>
  </r>
  <r>
    <s v="BASE"/>
    <s v="BaseLine"/>
    <m/>
    <m/>
    <m/>
    <m/>
    <x v="33"/>
    <x v="3"/>
    <s v="Brazil"/>
    <x v="49"/>
    <n v="-101.225463308211"/>
  </r>
  <r>
    <s v="BASE"/>
    <s v="BaseLine"/>
    <m/>
    <m/>
    <m/>
    <m/>
    <x v="34"/>
    <x v="0"/>
    <s v="Brazil"/>
    <x v="49"/>
    <n v="0"/>
  </r>
  <r>
    <s v="BASE"/>
    <s v="BaseLine"/>
    <m/>
    <m/>
    <m/>
    <m/>
    <x v="34"/>
    <x v="1"/>
    <s v="Brazil"/>
    <x v="49"/>
    <n v="0"/>
  </r>
  <r>
    <s v="BASE"/>
    <s v="BaseLine"/>
    <m/>
    <m/>
    <m/>
    <m/>
    <x v="34"/>
    <x v="2"/>
    <s v="Brazil"/>
    <x v="49"/>
    <n v="0"/>
  </r>
  <r>
    <s v="BASE"/>
    <s v="BaseLine"/>
    <m/>
    <m/>
    <m/>
    <m/>
    <x v="34"/>
    <x v="3"/>
    <s v="Brazil"/>
    <x v="49"/>
    <n v="0"/>
  </r>
  <r>
    <s v="BASE"/>
    <s v="BaseLine"/>
    <s v="NY"/>
    <m/>
    <m/>
    <m/>
    <x v="35"/>
    <x v="0"/>
    <s v="Brazil"/>
    <x v="49"/>
    <n v="0"/>
  </r>
  <r>
    <s v="BASE"/>
    <s v="BaseLine"/>
    <s v="NY"/>
    <m/>
    <m/>
    <m/>
    <x v="35"/>
    <x v="1"/>
    <s v="Brazil"/>
    <x v="49"/>
    <n v="374.63082217615801"/>
  </r>
  <r>
    <s v="BASE"/>
    <s v="BaseLine"/>
    <s v="NY"/>
    <m/>
    <m/>
    <m/>
    <x v="35"/>
    <x v="2"/>
    <s v="Brazil"/>
    <x v="49"/>
    <n v="0"/>
  </r>
  <r>
    <s v="BASE"/>
    <s v="BaseLine"/>
    <s v="NY"/>
    <m/>
    <m/>
    <m/>
    <x v="35"/>
    <x v="3"/>
    <s v="Brazil"/>
    <x v="49"/>
    <n v="0"/>
  </r>
  <r>
    <s v="BASE"/>
    <s v="BaseLine"/>
    <s v="PL_Dummy"/>
    <m/>
    <m/>
    <m/>
    <x v="36"/>
    <x v="0"/>
    <s v="Brazil"/>
    <x v="49"/>
    <n v="0"/>
  </r>
  <r>
    <s v="BASE"/>
    <s v="BaseLine"/>
    <s v="PL_Dummy"/>
    <m/>
    <m/>
    <m/>
    <x v="36"/>
    <x v="1"/>
    <s v="Brazil"/>
    <x v="49"/>
    <n v="0"/>
  </r>
  <r>
    <s v="BASE"/>
    <s v="BaseLine"/>
    <s v="PL_Dummy"/>
    <m/>
    <m/>
    <m/>
    <x v="36"/>
    <x v="2"/>
    <s v="Brazil"/>
    <x v="49"/>
    <n v="0"/>
  </r>
  <r>
    <s v="BASE"/>
    <s v="BaseLine"/>
    <s v="PL_Dummy"/>
    <m/>
    <m/>
    <m/>
    <x v="36"/>
    <x v="3"/>
    <s v="Brazil"/>
    <x v="49"/>
    <n v="0"/>
  </r>
  <r>
    <s v="BASE"/>
    <s v="BaseLine"/>
    <s v="PL_Dummy"/>
    <m/>
    <m/>
    <m/>
    <x v="37"/>
    <x v="0"/>
    <s v="Brazil"/>
    <x v="49"/>
    <n v="0"/>
  </r>
  <r>
    <s v="BASE"/>
    <s v="BaseLine"/>
    <s v="PL_Dummy"/>
    <m/>
    <m/>
    <m/>
    <x v="37"/>
    <x v="1"/>
    <s v="Brazil"/>
    <x v="49"/>
    <n v="0"/>
  </r>
  <r>
    <s v="BASE"/>
    <s v="BaseLine"/>
    <s v="PL_Dummy"/>
    <m/>
    <m/>
    <m/>
    <x v="37"/>
    <x v="2"/>
    <s v="Brazil"/>
    <x v="49"/>
    <n v="0"/>
  </r>
  <r>
    <s v="BASE"/>
    <s v="BaseLine"/>
    <s v="PL_Dummy"/>
    <m/>
    <m/>
    <m/>
    <x v="37"/>
    <x v="3"/>
    <s v="Brazil"/>
    <x v="49"/>
    <n v="0"/>
  </r>
  <r>
    <s v="BASE"/>
    <s v="BaseLine"/>
    <m/>
    <m/>
    <m/>
    <m/>
    <x v="38"/>
    <x v="0"/>
    <s v="Brazil"/>
    <x v="49"/>
    <n v="0"/>
  </r>
  <r>
    <s v="BASE"/>
    <s v="BaseLine"/>
    <m/>
    <m/>
    <m/>
    <m/>
    <x v="38"/>
    <x v="1"/>
    <s v="Brazil"/>
    <x v="49"/>
    <n v="0"/>
  </r>
  <r>
    <s v="BASE"/>
    <s v="BaseLine"/>
    <m/>
    <m/>
    <m/>
    <m/>
    <x v="38"/>
    <x v="2"/>
    <s v="Brazil"/>
    <x v="49"/>
    <n v="0"/>
  </r>
  <r>
    <s v="BASE"/>
    <s v="BaseLine"/>
    <m/>
    <m/>
    <m/>
    <m/>
    <x v="38"/>
    <x v="3"/>
    <s v="Brazil"/>
    <x v="49"/>
    <n v="0"/>
  </r>
  <r>
    <s v="BASE"/>
    <s v="BaseLine"/>
    <m/>
    <m/>
    <m/>
    <m/>
    <x v="39"/>
    <x v="0"/>
    <s v="Brazil"/>
    <x v="49"/>
    <n v="0"/>
  </r>
  <r>
    <s v="BASE"/>
    <s v="BaseLine"/>
    <m/>
    <m/>
    <m/>
    <m/>
    <x v="39"/>
    <x v="1"/>
    <s v="Brazil"/>
    <x v="49"/>
    <n v="0"/>
  </r>
  <r>
    <s v="BASE"/>
    <s v="BaseLine"/>
    <m/>
    <m/>
    <m/>
    <m/>
    <x v="39"/>
    <x v="2"/>
    <s v="Brazil"/>
    <x v="49"/>
    <n v="0"/>
  </r>
  <r>
    <s v="BASE"/>
    <s v="BaseLine"/>
    <m/>
    <m/>
    <m/>
    <m/>
    <x v="39"/>
    <x v="3"/>
    <s v="Brazil"/>
    <x v="49"/>
    <n v="0"/>
  </r>
  <r>
    <s v="BASE"/>
    <s v="BaseLine"/>
    <s v="PL_Dummy"/>
    <m/>
    <m/>
    <m/>
    <x v="40"/>
    <x v="0"/>
    <s v="Brazil"/>
    <x v="49"/>
    <n v="0"/>
  </r>
  <r>
    <s v="BASE"/>
    <s v="BaseLine"/>
    <s v="PL_Dummy"/>
    <m/>
    <m/>
    <m/>
    <x v="40"/>
    <x v="1"/>
    <s v="Brazil"/>
    <x v="49"/>
    <n v="0"/>
  </r>
  <r>
    <s v="BASE"/>
    <s v="BaseLine"/>
    <s v="PL_Dummy"/>
    <m/>
    <m/>
    <m/>
    <x v="40"/>
    <x v="2"/>
    <s v="Brazil"/>
    <x v="49"/>
    <n v="0"/>
  </r>
  <r>
    <s v="BASE"/>
    <s v="BaseLine"/>
    <s v="PL_Dummy"/>
    <m/>
    <m/>
    <m/>
    <x v="40"/>
    <x v="3"/>
    <s v="Brazil"/>
    <x v="49"/>
    <n v="0"/>
  </r>
  <r>
    <s v="BASE"/>
    <s v="BaseLine"/>
    <m/>
    <m/>
    <m/>
    <m/>
    <x v="41"/>
    <x v="0"/>
    <s v="Brazil"/>
    <x v="49"/>
    <n v="0"/>
  </r>
  <r>
    <s v="BASE"/>
    <s v="BaseLine"/>
    <m/>
    <m/>
    <m/>
    <m/>
    <x v="41"/>
    <x v="1"/>
    <s v="Brazil"/>
    <x v="49"/>
    <n v="0"/>
  </r>
  <r>
    <s v="BASE"/>
    <s v="BaseLine"/>
    <m/>
    <m/>
    <m/>
    <m/>
    <x v="41"/>
    <x v="2"/>
    <s v="Brazil"/>
    <x v="49"/>
    <n v="5018.1810813117299"/>
  </r>
  <r>
    <s v="BASE"/>
    <s v="BaseLine"/>
    <m/>
    <m/>
    <m/>
    <m/>
    <x v="41"/>
    <x v="3"/>
    <s v="Brazil"/>
    <x v="49"/>
    <n v="0"/>
  </r>
  <r>
    <s v="BASE"/>
    <s v="BaseLine"/>
    <m/>
    <m/>
    <m/>
    <m/>
    <x v="42"/>
    <x v="0"/>
    <s v="Brazil"/>
    <x v="49"/>
    <n v="0"/>
  </r>
  <r>
    <s v="BASE"/>
    <s v="BaseLine"/>
    <m/>
    <m/>
    <m/>
    <m/>
    <x v="42"/>
    <x v="1"/>
    <s v="Brazil"/>
    <x v="49"/>
    <n v="0"/>
  </r>
  <r>
    <s v="BASE"/>
    <s v="BaseLine"/>
    <m/>
    <m/>
    <m/>
    <m/>
    <x v="42"/>
    <x v="2"/>
    <s v="Brazil"/>
    <x v="49"/>
    <n v="3111.8915409200699"/>
  </r>
  <r>
    <s v="BASE"/>
    <s v="BaseLine"/>
    <m/>
    <m/>
    <m/>
    <m/>
    <x v="42"/>
    <x v="3"/>
    <s v="Brazil"/>
    <x v="49"/>
    <n v="0"/>
  </r>
  <r>
    <s v="BASE"/>
    <s v="BaseLine"/>
    <m/>
    <m/>
    <m/>
    <m/>
    <x v="43"/>
    <x v="0"/>
    <s v="Brazil"/>
    <x v="49"/>
    <n v="0"/>
  </r>
  <r>
    <s v="BASE"/>
    <s v="BaseLine"/>
    <m/>
    <m/>
    <m/>
    <m/>
    <x v="43"/>
    <x v="1"/>
    <s v="Brazil"/>
    <x v="49"/>
    <n v="0"/>
  </r>
  <r>
    <s v="BASE"/>
    <s v="BaseLine"/>
    <m/>
    <m/>
    <m/>
    <m/>
    <x v="43"/>
    <x v="2"/>
    <s v="Brazil"/>
    <x v="49"/>
    <n v="0"/>
  </r>
  <r>
    <s v="BASE"/>
    <s v="BaseLine"/>
    <m/>
    <m/>
    <m/>
    <m/>
    <x v="43"/>
    <x v="3"/>
    <s v="Brazil"/>
    <x v="49"/>
    <n v="0"/>
  </r>
  <r>
    <s v="INCREMENTAL"/>
    <s v="Media"/>
    <m/>
    <m/>
    <m/>
    <m/>
    <x v="44"/>
    <x v="0"/>
    <s v="Brazil"/>
    <x v="49"/>
    <n v="0"/>
  </r>
  <r>
    <s v="INCREMENTAL"/>
    <s v="Media"/>
    <m/>
    <m/>
    <m/>
    <m/>
    <x v="44"/>
    <x v="1"/>
    <s v="Brazil"/>
    <x v="49"/>
    <n v="0"/>
  </r>
  <r>
    <s v="INCREMENTAL"/>
    <s v="Media"/>
    <m/>
    <m/>
    <m/>
    <m/>
    <x v="44"/>
    <x v="2"/>
    <s v="Brazil"/>
    <x v="49"/>
    <n v="0"/>
  </r>
  <r>
    <s v="INCREMENTAL"/>
    <s v="Media"/>
    <m/>
    <m/>
    <m/>
    <m/>
    <x v="44"/>
    <x v="3"/>
    <s v="Brazil"/>
    <x v="49"/>
    <n v="0"/>
  </r>
  <r>
    <s v="INCREMENTAL"/>
    <s v="Media"/>
    <m/>
    <m/>
    <m/>
    <m/>
    <x v="45"/>
    <x v="0"/>
    <s v="Brazil"/>
    <x v="49"/>
    <n v="0"/>
  </r>
  <r>
    <s v="INCREMENTAL"/>
    <s v="Media"/>
    <m/>
    <m/>
    <m/>
    <m/>
    <x v="45"/>
    <x v="1"/>
    <s v="Brazil"/>
    <x v="49"/>
    <n v="0"/>
  </r>
  <r>
    <s v="INCREMENTAL"/>
    <s v="Media"/>
    <m/>
    <m/>
    <m/>
    <m/>
    <x v="45"/>
    <x v="2"/>
    <s v="Brazil"/>
    <x v="49"/>
    <n v="0"/>
  </r>
  <r>
    <s v="INCREMENTAL"/>
    <s v="Media"/>
    <m/>
    <m/>
    <m/>
    <m/>
    <x v="45"/>
    <x v="3"/>
    <s v="Brazil"/>
    <x v="49"/>
    <n v="0"/>
  </r>
  <r>
    <s v="BASE"/>
    <s v="BaseLine"/>
    <m/>
    <m/>
    <m/>
    <m/>
    <x v="46"/>
    <x v="0"/>
    <s v="Brazil"/>
    <x v="49"/>
    <n v="0"/>
  </r>
  <r>
    <s v="BASE"/>
    <s v="BaseLine"/>
    <m/>
    <m/>
    <m/>
    <m/>
    <x v="46"/>
    <x v="1"/>
    <s v="Brazil"/>
    <x v="49"/>
    <n v="0"/>
  </r>
  <r>
    <s v="BASE"/>
    <s v="BaseLine"/>
    <m/>
    <m/>
    <m/>
    <m/>
    <x v="46"/>
    <x v="2"/>
    <s v="Brazil"/>
    <x v="49"/>
    <n v="0"/>
  </r>
  <r>
    <s v="BASE"/>
    <s v="BaseLine"/>
    <m/>
    <m/>
    <m/>
    <m/>
    <x v="46"/>
    <x v="3"/>
    <s v="Brazil"/>
    <x v="49"/>
    <n v="0"/>
  </r>
  <r>
    <s v="INCREMENTAL"/>
    <s v="Media"/>
    <m/>
    <m/>
    <m/>
    <m/>
    <x v="47"/>
    <x v="0"/>
    <s v="Brazil"/>
    <x v="49"/>
    <n v="0"/>
  </r>
  <r>
    <s v="INCREMENTAL"/>
    <s v="Media"/>
    <m/>
    <m/>
    <m/>
    <m/>
    <x v="47"/>
    <x v="1"/>
    <s v="Brazil"/>
    <x v="49"/>
    <n v="0"/>
  </r>
  <r>
    <s v="INCREMENTAL"/>
    <s v="Media"/>
    <m/>
    <m/>
    <m/>
    <m/>
    <x v="47"/>
    <x v="2"/>
    <s v="Brazil"/>
    <x v="49"/>
    <n v="0"/>
  </r>
  <r>
    <s v="INCREMENTAL"/>
    <s v="Media"/>
    <m/>
    <m/>
    <m/>
    <m/>
    <x v="47"/>
    <x v="3"/>
    <s v="Brazil"/>
    <x v="49"/>
    <n v="0"/>
  </r>
  <r>
    <s v="INCREMENTAL"/>
    <s v="Media"/>
    <m/>
    <m/>
    <m/>
    <m/>
    <x v="48"/>
    <x v="0"/>
    <s v="Brazil"/>
    <x v="49"/>
    <n v="0"/>
  </r>
  <r>
    <s v="INCREMENTAL"/>
    <s v="Media"/>
    <m/>
    <m/>
    <m/>
    <m/>
    <x v="48"/>
    <x v="1"/>
    <s v="Brazil"/>
    <x v="49"/>
    <n v="0"/>
  </r>
  <r>
    <s v="INCREMENTAL"/>
    <s v="Media"/>
    <m/>
    <m/>
    <m/>
    <m/>
    <x v="48"/>
    <x v="2"/>
    <s v="Brazil"/>
    <x v="49"/>
    <n v="0"/>
  </r>
  <r>
    <s v="INCREMENTAL"/>
    <s v="Media"/>
    <m/>
    <m/>
    <m/>
    <m/>
    <x v="48"/>
    <x v="3"/>
    <s v="Brazil"/>
    <x v="49"/>
    <n v="0"/>
  </r>
  <r>
    <s v="INCREMENTAL"/>
    <s v="Media"/>
    <m/>
    <m/>
    <m/>
    <m/>
    <x v="49"/>
    <x v="0"/>
    <s v="Brazil"/>
    <x v="49"/>
    <n v="0"/>
  </r>
  <r>
    <s v="INCREMENTAL"/>
    <s v="Media"/>
    <m/>
    <m/>
    <m/>
    <m/>
    <x v="49"/>
    <x v="1"/>
    <s v="Brazil"/>
    <x v="49"/>
    <n v="0"/>
  </r>
  <r>
    <s v="INCREMENTAL"/>
    <s v="Media"/>
    <m/>
    <m/>
    <m/>
    <m/>
    <x v="49"/>
    <x v="2"/>
    <s v="Brazil"/>
    <x v="49"/>
    <n v="0"/>
  </r>
  <r>
    <s v="INCREMENTAL"/>
    <s v="Media"/>
    <m/>
    <m/>
    <m/>
    <m/>
    <x v="49"/>
    <x v="3"/>
    <s v="Brazil"/>
    <x v="49"/>
    <n v="0"/>
  </r>
  <r>
    <s v="BASE"/>
    <s v="BaseLine"/>
    <m/>
    <m/>
    <m/>
    <m/>
    <x v="50"/>
    <x v="0"/>
    <s v="Brazil"/>
    <x v="49"/>
    <n v="0"/>
  </r>
  <r>
    <s v="BASE"/>
    <s v="BaseLine"/>
    <m/>
    <m/>
    <m/>
    <m/>
    <x v="50"/>
    <x v="1"/>
    <s v="Brazil"/>
    <x v="49"/>
    <n v="0"/>
  </r>
  <r>
    <s v="BASE"/>
    <s v="BaseLine"/>
    <m/>
    <m/>
    <m/>
    <m/>
    <x v="50"/>
    <x v="2"/>
    <s v="Brazil"/>
    <x v="49"/>
    <n v="0"/>
  </r>
  <r>
    <s v="BASE"/>
    <s v="BaseLine"/>
    <m/>
    <m/>
    <m/>
    <m/>
    <x v="50"/>
    <x v="3"/>
    <s v="Brazil"/>
    <x v="49"/>
    <n v="0"/>
  </r>
  <r>
    <s v="BASE"/>
    <s v="BaseLine"/>
    <m/>
    <m/>
    <m/>
    <m/>
    <x v="51"/>
    <x v="0"/>
    <s v="Brazil"/>
    <x v="49"/>
    <n v="0"/>
  </r>
  <r>
    <s v="BASE"/>
    <s v="BaseLine"/>
    <m/>
    <m/>
    <m/>
    <m/>
    <x v="51"/>
    <x v="1"/>
    <s v="Brazil"/>
    <x v="49"/>
    <n v="0"/>
  </r>
  <r>
    <s v="BASE"/>
    <s v="BaseLine"/>
    <m/>
    <m/>
    <m/>
    <m/>
    <x v="51"/>
    <x v="2"/>
    <s v="Brazil"/>
    <x v="49"/>
    <n v="0"/>
  </r>
  <r>
    <s v="BASE"/>
    <s v="BaseLine"/>
    <m/>
    <m/>
    <m/>
    <m/>
    <x v="51"/>
    <x v="3"/>
    <s v="Brazil"/>
    <x v="49"/>
    <n v="0"/>
  </r>
  <r>
    <s v="INCREMENTAL"/>
    <s v="Media"/>
    <m/>
    <m/>
    <m/>
    <m/>
    <x v="52"/>
    <x v="0"/>
    <s v="Brazil"/>
    <x v="49"/>
    <n v="0"/>
  </r>
  <r>
    <s v="INCREMENTAL"/>
    <s v="Media"/>
    <m/>
    <m/>
    <m/>
    <m/>
    <x v="52"/>
    <x v="1"/>
    <s v="Brazil"/>
    <x v="49"/>
    <n v="0"/>
  </r>
  <r>
    <s v="INCREMENTAL"/>
    <s v="Media"/>
    <m/>
    <m/>
    <m/>
    <m/>
    <x v="52"/>
    <x v="2"/>
    <s v="Brazil"/>
    <x v="49"/>
    <n v="0"/>
  </r>
  <r>
    <s v="INCREMENTAL"/>
    <s v="Media"/>
    <m/>
    <m/>
    <m/>
    <m/>
    <x v="52"/>
    <x v="3"/>
    <s v="Brazil"/>
    <x v="49"/>
    <n v="0"/>
  </r>
  <r>
    <s v="BASE"/>
    <s v="BaseLine"/>
    <m/>
    <m/>
    <m/>
    <m/>
    <x v="53"/>
    <x v="0"/>
    <s v="Brazil"/>
    <x v="49"/>
    <n v="-106.896217564167"/>
  </r>
  <r>
    <s v="BASE"/>
    <s v="BaseLine"/>
    <m/>
    <m/>
    <m/>
    <m/>
    <x v="53"/>
    <x v="1"/>
    <s v="Brazil"/>
    <x v="49"/>
    <n v="-78.280676091196398"/>
  </r>
  <r>
    <s v="BASE"/>
    <s v="BaseLine"/>
    <m/>
    <m/>
    <m/>
    <m/>
    <x v="53"/>
    <x v="2"/>
    <s v="Brazil"/>
    <x v="49"/>
    <n v="-146.06866894502201"/>
  </r>
  <r>
    <s v="BASE"/>
    <s v="BaseLine"/>
    <m/>
    <m/>
    <m/>
    <m/>
    <x v="53"/>
    <x v="3"/>
    <s v="Brazil"/>
    <x v="49"/>
    <n v="-77.324862227164999"/>
  </r>
  <r>
    <s v="BASE"/>
    <s v="BaseLine"/>
    <m/>
    <m/>
    <m/>
    <m/>
    <x v="54"/>
    <x v="0"/>
    <s v="Brazil"/>
    <x v="49"/>
    <n v="-501.453688414807"/>
  </r>
  <r>
    <s v="BASE"/>
    <s v="BaseLine"/>
    <m/>
    <m/>
    <m/>
    <m/>
    <x v="54"/>
    <x v="1"/>
    <s v="Brazil"/>
    <x v="49"/>
    <n v="-2502.9526936325301"/>
  </r>
  <r>
    <s v="BASE"/>
    <s v="BaseLine"/>
    <m/>
    <m/>
    <m/>
    <m/>
    <x v="54"/>
    <x v="2"/>
    <s v="Brazil"/>
    <x v="49"/>
    <n v="-2716.5267485580298"/>
  </r>
  <r>
    <s v="BASE"/>
    <s v="BaseLine"/>
    <m/>
    <m/>
    <m/>
    <m/>
    <x v="54"/>
    <x v="3"/>
    <s v="Brazil"/>
    <x v="49"/>
    <n v="-484.24920047193399"/>
  </r>
  <r>
    <s v="INCREMENTAL"/>
    <s v="Media"/>
    <m/>
    <m/>
    <m/>
    <m/>
    <x v="0"/>
    <x v="0"/>
    <s v="Brazil"/>
    <x v="50"/>
    <n v="0"/>
  </r>
  <r>
    <s v="INCREMENTAL"/>
    <s v="Media"/>
    <m/>
    <m/>
    <m/>
    <m/>
    <x v="0"/>
    <x v="1"/>
    <s v="Brazil"/>
    <x v="50"/>
    <n v="0"/>
  </r>
  <r>
    <s v="INCREMENTAL"/>
    <s v="Media"/>
    <m/>
    <m/>
    <m/>
    <m/>
    <x v="0"/>
    <x v="2"/>
    <s v="Brazil"/>
    <x v="50"/>
    <n v="0"/>
  </r>
  <r>
    <s v="INCREMENTAL"/>
    <s v="Media"/>
    <m/>
    <m/>
    <m/>
    <m/>
    <x v="0"/>
    <x v="3"/>
    <s v="Brazil"/>
    <x v="50"/>
    <n v="0"/>
  </r>
  <r>
    <s v="INCREMENTAL"/>
    <s v="Media"/>
    <m/>
    <m/>
    <m/>
    <m/>
    <x v="1"/>
    <x v="0"/>
    <s v="Brazil"/>
    <x v="50"/>
    <n v="0"/>
  </r>
  <r>
    <s v="INCREMENTAL"/>
    <s v="Media"/>
    <m/>
    <m/>
    <m/>
    <m/>
    <x v="1"/>
    <x v="1"/>
    <s v="Brazil"/>
    <x v="50"/>
    <n v="0"/>
  </r>
  <r>
    <s v="INCREMENTAL"/>
    <s v="Media"/>
    <m/>
    <m/>
    <m/>
    <m/>
    <x v="1"/>
    <x v="2"/>
    <s v="Brazil"/>
    <x v="50"/>
    <n v="0"/>
  </r>
  <r>
    <s v="INCREMENTAL"/>
    <s v="Media"/>
    <m/>
    <m/>
    <m/>
    <m/>
    <x v="1"/>
    <x v="3"/>
    <s v="Brazil"/>
    <x v="50"/>
    <n v="0"/>
  </r>
  <r>
    <s v="INCREMENTAL"/>
    <s v="Media"/>
    <m/>
    <m/>
    <m/>
    <m/>
    <x v="2"/>
    <x v="0"/>
    <s v="Brazil"/>
    <x v="50"/>
    <n v="0"/>
  </r>
  <r>
    <s v="INCREMENTAL"/>
    <s v="Media"/>
    <m/>
    <m/>
    <m/>
    <m/>
    <x v="2"/>
    <x v="1"/>
    <s v="Brazil"/>
    <x v="50"/>
    <n v="0"/>
  </r>
  <r>
    <s v="INCREMENTAL"/>
    <s v="Media"/>
    <m/>
    <m/>
    <m/>
    <m/>
    <x v="2"/>
    <x v="2"/>
    <s v="Brazil"/>
    <x v="50"/>
    <n v="0"/>
  </r>
  <r>
    <s v="INCREMENTAL"/>
    <s v="Media"/>
    <m/>
    <m/>
    <m/>
    <m/>
    <x v="2"/>
    <x v="3"/>
    <s v="Brazil"/>
    <x v="50"/>
    <n v="0"/>
  </r>
  <r>
    <s v="BASE"/>
    <s v="BaseLine"/>
    <m/>
    <m/>
    <m/>
    <m/>
    <x v="3"/>
    <x v="0"/>
    <s v="Brazil"/>
    <x v="50"/>
    <n v="0"/>
  </r>
  <r>
    <s v="BASE"/>
    <s v="BaseLine"/>
    <m/>
    <m/>
    <m/>
    <m/>
    <x v="3"/>
    <x v="1"/>
    <s v="Brazil"/>
    <x v="50"/>
    <n v="0"/>
  </r>
  <r>
    <s v="BASE"/>
    <s v="BaseLine"/>
    <m/>
    <m/>
    <m/>
    <m/>
    <x v="3"/>
    <x v="2"/>
    <s v="Brazil"/>
    <x v="50"/>
    <n v="0"/>
  </r>
  <r>
    <s v="BASE"/>
    <s v="BaseLine"/>
    <m/>
    <m/>
    <m/>
    <m/>
    <x v="3"/>
    <x v="3"/>
    <s v="Brazil"/>
    <x v="50"/>
    <n v="0"/>
  </r>
  <r>
    <s v="BASE"/>
    <s v="BaseLine"/>
    <m/>
    <m/>
    <m/>
    <m/>
    <x v="4"/>
    <x v="0"/>
    <s v="Brazil"/>
    <x v="50"/>
    <n v="0"/>
  </r>
  <r>
    <s v="BASE"/>
    <s v="BaseLine"/>
    <m/>
    <m/>
    <m/>
    <m/>
    <x v="4"/>
    <x v="1"/>
    <s v="Brazil"/>
    <x v="50"/>
    <n v="0"/>
  </r>
  <r>
    <s v="BASE"/>
    <s v="BaseLine"/>
    <m/>
    <m/>
    <m/>
    <m/>
    <x v="4"/>
    <x v="2"/>
    <s v="Brazil"/>
    <x v="50"/>
    <n v="0"/>
  </r>
  <r>
    <s v="BASE"/>
    <s v="BaseLine"/>
    <m/>
    <m/>
    <m/>
    <m/>
    <x v="4"/>
    <x v="3"/>
    <s v="Brazil"/>
    <x v="50"/>
    <n v="0"/>
  </r>
  <r>
    <s v="BASE"/>
    <s v="BaseLine"/>
    <m/>
    <m/>
    <m/>
    <m/>
    <x v="5"/>
    <x v="0"/>
    <s v="Brazil"/>
    <x v="50"/>
    <n v="0"/>
  </r>
  <r>
    <s v="BASE"/>
    <s v="BaseLine"/>
    <m/>
    <m/>
    <m/>
    <m/>
    <x v="5"/>
    <x v="1"/>
    <s v="Brazil"/>
    <x v="50"/>
    <n v="0"/>
  </r>
  <r>
    <s v="BASE"/>
    <s v="BaseLine"/>
    <m/>
    <m/>
    <m/>
    <m/>
    <x v="5"/>
    <x v="2"/>
    <s v="Brazil"/>
    <x v="50"/>
    <n v="0"/>
  </r>
  <r>
    <s v="BASE"/>
    <s v="BaseLine"/>
    <m/>
    <m/>
    <m/>
    <m/>
    <x v="5"/>
    <x v="3"/>
    <s v="Brazil"/>
    <x v="50"/>
    <n v="0"/>
  </r>
  <r>
    <s v="BASE"/>
    <s v="BaseLine"/>
    <m/>
    <m/>
    <m/>
    <m/>
    <x v="6"/>
    <x v="0"/>
    <s v="Brazil"/>
    <x v="50"/>
    <n v="0"/>
  </r>
  <r>
    <s v="BASE"/>
    <s v="BaseLine"/>
    <m/>
    <m/>
    <m/>
    <m/>
    <x v="6"/>
    <x v="1"/>
    <s v="Brazil"/>
    <x v="50"/>
    <n v="0"/>
  </r>
  <r>
    <s v="BASE"/>
    <s v="BaseLine"/>
    <m/>
    <m/>
    <m/>
    <m/>
    <x v="6"/>
    <x v="2"/>
    <s v="Brazil"/>
    <x v="50"/>
    <n v="0"/>
  </r>
  <r>
    <s v="BASE"/>
    <s v="BaseLine"/>
    <m/>
    <m/>
    <m/>
    <m/>
    <x v="6"/>
    <x v="3"/>
    <s v="Brazil"/>
    <x v="50"/>
    <n v="0"/>
  </r>
  <r>
    <s v="BASE"/>
    <s v="BaseLine"/>
    <m/>
    <m/>
    <m/>
    <m/>
    <x v="7"/>
    <x v="0"/>
    <s v="Brazil"/>
    <x v="50"/>
    <n v="721.98981087906702"/>
  </r>
  <r>
    <s v="BASE"/>
    <s v="BaseLine"/>
    <m/>
    <m/>
    <m/>
    <m/>
    <x v="7"/>
    <x v="1"/>
    <s v="Brazil"/>
    <x v="50"/>
    <n v="0"/>
  </r>
  <r>
    <s v="BASE"/>
    <s v="BaseLine"/>
    <m/>
    <m/>
    <m/>
    <m/>
    <x v="7"/>
    <x v="2"/>
    <s v="Brazil"/>
    <x v="50"/>
    <n v="0"/>
  </r>
  <r>
    <s v="BASE"/>
    <s v="BaseLine"/>
    <m/>
    <m/>
    <m/>
    <m/>
    <x v="7"/>
    <x v="3"/>
    <s v="Brazil"/>
    <x v="50"/>
    <n v="0"/>
  </r>
  <r>
    <s v="BASE"/>
    <s v="BaseLine"/>
    <m/>
    <m/>
    <m/>
    <m/>
    <x v="8"/>
    <x v="0"/>
    <s v="Brazil"/>
    <x v="50"/>
    <n v="1228.54422136883"/>
  </r>
  <r>
    <s v="BASE"/>
    <s v="BaseLine"/>
    <m/>
    <m/>
    <m/>
    <m/>
    <x v="8"/>
    <x v="1"/>
    <s v="Brazil"/>
    <x v="50"/>
    <n v="0"/>
  </r>
  <r>
    <s v="BASE"/>
    <s v="BaseLine"/>
    <m/>
    <m/>
    <m/>
    <m/>
    <x v="8"/>
    <x v="2"/>
    <s v="Brazil"/>
    <x v="50"/>
    <n v="0"/>
  </r>
  <r>
    <s v="BASE"/>
    <s v="BaseLine"/>
    <m/>
    <m/>
    <m/>
    <m/>
    <x v="8"/>
    <x v="3"/>
    <s v="Brazil"/>
    <x v="50"/>
    <n v="0"/>
  </r>
  <r>
    <s v="INCREMENTAL"/>
    <s v="Media"/>
    <m/>
    <m/>
    <m/>
    <m/>
    <x v="9"/>
    <x v="0"/>
    <s v="Brazil"/>
    <x v="50"/>
    <n v="0"/>
  </r>
  <r>
    <s v="INCREMENTAL"/>
    <s v="Media"/>
    <m/>
    <m/>
    <m/>
    <m/>
    <x v="9"/>
    <x v="1"/>
    <s v="Brazil"/>
    <x v="50"/>
    <n v="0"/>
  </r>
  <r>
    <s v="INCREMENTAL"/>
    <s v="Media"/>
    <m/>
    <m/>
    <m/>
    <m/>
    <x v="9"/>
    <x v="2"/>
    <s v="Brazil"/>
    <x v="50"/>
    <n v="0"/>
  </r>
  <r>
    <s v="INCREMENTAL"/>
    <s v="Media"/>
    <m/>
    <m/>
    <m/>
    <m/>
    <x v="9"/>
    <x v="3"/>
    <s v="Brazil"/>
    <x v="50"/>
    <n v="0"/>
  </r>
  <r>
    <s v="BASE"/>
    <s v="Price"/>
    <m/>
    <m/>
    <m/>
    <m/>
    <x v="10"/>
    <x v="0"/>
    <s v="Brazil"/>
    <x v="50"/>
    <n v="-1574.51956551238"/>
  </r>
  <r>
    <s v="BASE"/>
    <s v="Price"/>
    <m/>
    <m/>
    <m/>
    <m/>
    <x v="10"/>
    <x v="1"/>
    <s v="Brazil"/>
    <x v="50"/>
    <n v="0"/>
  </r>
  <r>
    <s v="BASE"/>
    <s v="Price"/>
    <m/>
    <m/>
    <m/>
    <m/>
    <x v="10"/>
    <x v="2"/>
    <s v="Brazil"/>
    <x v="50"/>
    <n v="0"/>
  </r>
  <r>
    <s v="BASE"/>
    <s v="Price"/>
    <m/>
    <m/>
    <m/>
    <m/>
    <x v="10"/>
    <x v="3"/>
    <s v="Brazil"/>
    <x v="50"/>
    <n v="0"/>
  </r>
  <r>
    <s v="BASE"/>
    <s v="Price"/>
    <m/>
    <m/>
    <m/>
    <m/>
    <x v="11"/>
    <x v="0"/>
    <s v="Brazil"/>
    <x v="50"/>
    <n v="0"/>
  </r>
  <r>
    <s v="BASE"/>
    <s v="Price"/>
    <m/>
    <m/>
    <m/>
    <m/>
    <x v="11"/>
    <x v="1"/>
    <s v="Brazil"/>
    <x v="50"/>
    <n v="0"/>
  </r>
  <r>
    <s v="BASE"/>
    <s v="Price"/>
    <m/>
    <m/>
    <m/>
    <m/>
    <x v="11"/>
    <x v="2"/>
    <s v="Brazil"/>
    <x v="50"/>
    <n v="0"/>
  </r>
  <r>
    <s v="BASE"/>
    <s v="Price"/>
    <m/>
    <m/>
    <m/>
    <m/>
    <x v="11"/>
    <x v="3"/>
    <s v="Brazil"/>
    <x v="50"/>
    <n v="0"/>
  </r>
  <r>
    <s v="BASE"/>
    <s v="BaseLine"/>
    <m/>
    <m/>
    <m/>
    <m/>
    <x v="12"/>
    <x v="0"/>
    <s v="Brazil"/>
    <x v="50"/>
    <n v="398.95105294257002"/>
  </r>
  <r>
    <s v="BASE"/>
    <s v="BaseLine"/>
    <m/>
    <m/>
    <m/>
    <m/>
    <x v="12"/>
    <x v="1"/>
    <s v="Brazil"/>
    <x v="50"/>
    <n v="719.21213248675804"/>
  </r>
  <r>
    <s v="BASE"/>
    <s v="BaseLine"/>
    <m/>
    <m/>
    <m/>
    <m/>
    <x v="12"/>
    <x v="2"/>
    <s v="Brazil"/>
    <x v="50"/>
    <n v="881.71748445924197"/>
  </r>
  <r>
    <s v="BASE"/>
    <s v="BaseLine"/>
    <m/>
    <m/>
    <m/>
    <m/>
    <x v="12"/>
    <x v="3"/>
    <s v="Brazil"/>
    <x v="50"/>
    <n v="23.353251394515901"/>
  </r>
  <r>
    <s v="INCREMENTAL"/>
    <s v="Media"/>
    <m/>
    <m/>
    <m/>
    <m/>
    <x v="13"/>
    <x v="0"/>
    <s v="Brazil"/>
    <x v="50"/>
    <n v="277.19549473260099"/>
  </r>
  <r>
    <s v="INCREMENTAL"/>
    <s v="Media"/>
    <m/>
    <m/>
    <m/>
    <m/>
    <x v="13"/>
    <x v="1"/>
    <s v="Brazil"/>
    <x v="50"/>
    <n v="343.38972520704402"/>
  </r>
  <r>
    <s v="INCREMENTAL"/>
    <s v="Media"/>
    <m/>
    <m/>
    <m/>
    <m/>
    <x v="13"/>
    <x v="2"/>
    <s v="Brazil"/>
    <x v="50"/>
    <n v="305.21757734478598"/>
  </r>
  <r>
    <s v="INCREMENTAL"/>
    <s v="Media"/>
    <m/>
    <m/>
    <m/>
    <m/>
    <x v="13"/>
    <x v="3"/>
    <s v="Brazil"/>
    <x v="50"/>
    <n v="0"/>
  </r>
  <r>
    <s v="INCREMENTAL"/>
    <s v="Media"/>
    <m/>
    <m/>
    <m/>
    <m/>
    <x v="14"/>
    <x v="0"/>
    <s v="Brazil"/>
    <x v="50"/>
    <n v="0"/>
  </r>
  <r>
    <s v="INCREMENTAL"/>
    <s v="Media"/>
    <m/>
    <m/>
    <m/>
    <m/>
    <x v="14"/>
    <x v="1"/>
    <s v="Brazil"/>
    <x v="50"/>
    <n v="0"/>
  </r>
  <r>
    <s v="INCREMENTAL"/>
    <s v="Media"/>
    <m/>
    <m/>
    <m/>
    <m/>
    <x v="14"/>
    <x v="2"/>
    <s v="Brazil"/>
    <x v="50"/>
    <n v="0"/>
  </r>
  <r>
    <s v="INCREMENTAL"/>
    <s v="Media"/>
    <m/>
    <m/>
    <m/>
    <m/>
    <x v="14"/>
    <x v="3"/>
    <s v="Brazil"/>
    <x v="50"/>
    <n v="0"/>
  </r>
  <r>
    <s v="INCREMENTAL"/>
    <s v="Media"/>
    <m/>
    <m/>
    <m/>
    <m/>
    <x v="15"/>
    <x v="0"/>
    <s v="Brazil"/>
    <x v="50"/>
    <n v="7.4996799538014001"/>
  </r>
  <r>
    <s v="INCREMENTAL"/>
    <s v="Media"/>
    <m/>
    <m/>
    <m/>
    <m/>
    <x v="15"/>
    <x v="1"/>
    <s v="Brazil"/>
    <x v="50"/>
    <n v="6.9402312743928096"/>
  </r>
  <r>
    <s v="INCREMENTAL"/>
    <s v="Media"/>
    <m/>
    <m/>
    <m/>
    <m/>
    <x v="15"/>
    <x v="2"/>
    <s v="Brazil"/>
    <x v="50"/>
    <n v="4.7345089707012997"/>
  </r>
  <r>
    <s v="INCREMENTAL"/>
    <s v="Media"/>
    <m/>
    <m/>
    <m/>
    <m/>
    <x v="15"/>
    <x v="3"/>
    <s v="Brazil"/>
    <x v="50"/>
    <n v="0"/>
  </r>
  <r>
    <s v="INCREMENTAL"/>
    <s v="Media"/>
    <m/>
    <m/>
    <m/>
    <m/>
    <x v="16"/>
    <x v="0"/>
    <s v="Brazil"/>
    <x v="50"/>
    <n v="0"/>
  </r>
  <r>
    <s v="INCREMENTAL"/>
    <s v="Media"/>
    <m/>
    <m/>
    <m/>
    <m/>
    <x v="16"/>
    <x v="1"/>
    <s v="Brazil"/>
    <x v="50"/>
    <n v="0"/>
  </r>
  <r>
    <s v="INCREMENTAL"/>
    <s v="Media"/>
    <m/>
    <m/>
    <m/>
    <m/>
    <x v="16"/>
    <x v="2"/>
    <s v="Brazil"/>
    <x v="50"/>
    <n v="0"/>
  </r>
  <r>
    <s v="INCREMENTAL"/>
    <s v="Media"/>
    <m/>
    <m/>
    <m/>
    <m/>
    <x v="16"/>
    <x v="3"/>
    <s v="Brazil"/>
    <x v="50"/>
    <n v="0"/>
  </r>
  <r>
    <s v="INCREMENTAL"/>
    <s v="Media"/>
    <m/>
    <m/>
    <m/>
    <m/>
    <x v="17"/>
    <x v="0"/>
    <s v="Brazil"/>
    <x v="50"/>
    <n v="654.59061337263404"/>
  </r>
  <r>
    <s v="INCREMENTAL"/>
    <s v="Media"/>
    <m/>
    <m/>
    <m/>
    <m/>
    <x v="17"/>
    <x v="1"/>
    <s v="Brazil"/>
    <x v="50"/>
    <n v="401.36908413198398"/>
  </r>
  <r>
    <s v="INCREMENTAL"/>
    <s v="Media"/>
    <m/>
    <m/>
    <m/>
    <m/>
    <x v="17"/>
    <x v="2"/>
    <s v="Brazil"/>
    <x v="50"/>
    <n v="402.83629283591699"/>
  </r>
  <r>
    <s v="INCREMENTAL"/>
    <s v="Media"/>
    <m/>
    <m/>
    <m/>
    <m/>
    <x v="17"/>
    <x v="3"/>
    <s v="Brazil"/>
    <x v="50"/>
    <n v="0"/>
  </r>
  <r>
    <s v="INCREMENTAL"/>
    <s v="Media"/>
    <m/>
    <m/>
    <m/>
    <m/>
    <x v="18"/>
    <x v="0"/>
    <s v="Brazil"/>
    <x v="50"/>
    <n v="0"/>
  </r>
  <r>
    <s v="INCREMENTAL"/>
    <s v="Media"/>
    <m/>
    <m/>
    <m/>
    <m/>
    <x v="18"/>
    <x v="1"/>
    <s v="Brazil"/>
    <x v="50"/>
    <n v="0"/>
  </r>
  <r>
    <s v="INCREMENTAL"/>
    <s v="Media"/>
    <m/>
    <m/>
    <m/>
    <m/>
    <x v="18"/>
    <x v="2"/>
    <s v="Brazil"/>
    <x v="50"/>
    <n v="0"/>
  </r>
  <r>
    <s v="INCREMENTAL"/>
    <s v="Media"/>
    <m/>
    <m/>
    <m/>
    <m/>
    <x v="18"/>
    <x v="3"/>
    <s v="Brazil"/>
    <x v="50"/>
    <n v="0"/>
  </r>
  <r>
    <s v="INCREMENTAL"/>
    <s v="Media"/>
    <m/>
    <m/>
    <m/>
    <m/>
    <x v="19"/>
    <x v="0"/>
    <s v="Brazil"/>
    <x v="50"/>
    <n v="41.032180991042999"/>
  </r>
  <r>
    <s v="INCREMENTAL"/>
    <s v="Media"/>
    <m/>
    <m/>
    <m/>
    <m/>
    <x v="19"/>
    <x v="1"/>
    <s v="Brazil"/>
    <x v="50"/>
    <n v="46.658673952712597"/>
  </r>
  <r>
    <s v="INCREMENTAL"/>
    <s v="Media"/>
    <m/>
    <m/>
    <m/>
    <m/>
    <x v="19"/>
    <x v="2"/>
    <s v="Brazil"/>
    <x v="50"/>
    <n v="43.998313615802303"/>
  </r>
  <r>
    <s v="INCREMENTAL"/>
    <s v="Media"/>
    <m/>
    <m/>
    <m/>
    <m/>
    <x v="19"/>
    <x v="3"/>
    <s v="Brazil"/>
    <x v="50"/>
    <n v="0"/>
  </r>
  <r>
    <s v="INCREMENTAL"/>
    <s v="Media"/>
    <m/>
    <m/>
    <m/>
    <m/>
    <x v="20"/>
    <x v="0"/>
    <s v="Brazil"/>
    <x v="50"/>
    <n v="0"/>
  </r>
  <r>
    <s v="INCREMENTAL"/>
    <s v="Media"/>
    <m/>
    <m/>
    <m/>
    <m/>
    <x v="20"/>
    <x v="1"/>
    <s v="Brazil"/>
    <x v="50"/>
    <n v="0"/>
  </r>
  <r>
    <s v="INCREMENTAL"/>
    <s v="Media"/>
    <m/>
    <m/>
    <m/>
    <m/>
    <x v="20"/>
    <x v="2"/>
    <s v="Brazil"/>
    <x v="50"/>
    <n v="0"/>
  </r>
  <r>
    <s v="INCREMENTAL"/>
    <s v="Media"/>
    <m/>
    <m/>
    <m/>
    <m/>
    <x v="20"/>
    <x v="3"/>
    <s v="Brazil"/>
    <x v="50"/>
    <n v="0"/>
  </r>
  <r>
    <s v="INCREMENTAL"/>
    <s v="Media"/>
    <m/>
    <m/>
    <m/>
    <m/>
    <x v="21"/>
    <x v="0"/>
    <s v="Brazil"/>
    <x v="50"/>
    <n v="215.13501114794201"/>
  </r>
  <r>
    <s v="INCREMENTAL"/>
    <s v="Media"/>
    <m/>
    <m/>
    <m/>
    <m/>
    <x v="21"/>
    <x v="1"/>
    <s v="Brazil"/>
    <x v="50"/>
    <n v="210.112546957673"/>
  </r>
  <r>
    <s v="INCREMENTAL"/>
    <s v="Media"/>
    <m/>
    <m/>
    <m/>
    <m/>
    <x v="21"/>
    <x v="2"/>
    <s v="Brazil"/>
    <x v="50"/>
    <n v="199.315239487273"/>
  </r>
  <r>
    <s v="INCREMENTAL"/>
    <s v="Media"/>
    <m/>
    <m/>
    <m/>
    <m/>
    <x v="21"/>
    <x v="3"/>
    <s v="Brazil"/>
    <x v="50"/>
    <n v="0"/>
  </r>
  <r>
    <s v="INCREMENTAL"/>
    <s v="Media"/>
    <m/>
    <m/>
    <m/>
    <m/>
    <x v="22"/>
    <x v="0"/>
    <s v="Brazil"/>
    <x v="50"/>
    <n v="0"/>
  </r>
  <r>
    <s v="INCREMENTAL"/>
    <s v="Media"/>
    <m/>
    <m/>
    <m/>
    <m/>
    <x v="22"/>
    <x v="1"/>
    <s v="Brazil"/>
    <x v="50"/>
    <n v="0"/>
  </r>
  <r>
    <s v="INCREMENTAL"/>
    <s v="Media"/>
    <m/>
    <m/>
    <m/>
    <m/>
    <x v="22"/>
    <x v="2"/>
    <s v="Brazil"/>
    <x v="50"/>
    <n v="0"/>
  </r>
  <r>
    <s v="INCREMENTAL"/>
    <s v="Media"/>
    <m/>
    <m/>
    <m/>
    <m/>
    <x v="22"/>
    <x v="3"/>
    <s v="Brazil"/>
    <x v="50"/>
    <n v="0"/>
  </r>
  <r>
    <s v="INCREMENTAL"/>
    <s v="Media"/>
    <m/>
    <m/>
    <m/>
    <m/>
    <x v="23"/>
    <x v="0"/>
    <s v="Brazil"/>
    <x v="50"/>
    <n v="0"/>
  </r>
  <r>
    <s v="INCREMENTAL"/>
    <s v="Media"/>
    <m/>
    <m/>
    <m/>
    <m/>
    <x v="23"/>
    <x v="1"/>
    <s v="Brazil"/>
    <x v="50"/>
    <n v="0"/>
  </r>
  <r>
    <s v="INCREMENTAL"/>
    <s v="Media"/>
    <m/>
    <m/>
    <m/>
    <m/>
    <x v="23"/>
    <x v="2"/>
    <s v="Brazil"/>
    <x v="50"/>
    <n v="0"/>
  </r>
  <r>
    <s v="INCREMENTAL"/>
    <s v="Media"/>
    <m/>
    <m/>
    <m/>
    <m/>
    <x v="23"/>
    <x v="3"/>
    <s v="Brazil"/>
    <x v="50"/>
    <n v="0"/>
  </r>
  <r>
    <s v="INCREMENTAL"/>
    <s v="Media"/>
    <m/>
    <m/>
    <m/>
    <m/>
    <x v="24"/>
    <x v="0"/>
    <s v="Brazil"/>
    <x v="50"/>
    <n v="0"/>
  </r>
  <r>
    <s v="INCREMENTAL"/>
    <s v="Media"/>
    <m/>
    <m/>
    <m/>
    <m/>
    <x v="24"/>
    <x v="1"/>
    <s v="Brazil"/>
    <x v="50"/>
    <n v="2.2237918828712702"/>
  </r>
  <r>
    <s v="INCREMENTAL"/>
    <s v="Media"/>
    <m/>
    <m/>
    <m/>
    <m/>
    <x v="24"/>
    <x v="2"/>
    <s v="Brazil"/>
    <x v="50"/>
    <n v="0"/>
  </r>
  <r>
    <s v="INCREMENTAL"/>
    <s v="Media"/>
    <m/>
    <m/>
    <m/>
    <m/>
    <x v="24"/>
    <x v="3"/>
    <s v="Brazil"/>
    <x v="50"/>
    <n v="0"/>
  </r>
  <r>
    <s v="BASE"/>
    <s v="BaseLine"/>
    <m/>
    <m/>
    <m/>
    <m/>
    <x v="25"/>
    <x v="0"/>
    <s v="Brazil"/>
    <x v="50"/>
    <n v="0"/>
  </r>
  <r>
    <s v="BASE"/>
    <s v="BaseLine"/>
    <m/>
    <m/>
    <m/>
    <m/>
    <x v="25"/>
    <x v="1"/>
    <s v="Brazil"/>
    <x v="50"/>
    <n v="626.44097172264105"/>
  </r>
  <r>
    <s v="BASE"/>
    <s v="BaseLine"/>
    <m/>
    <m/>
    <m/>
    <m/>
    <x v="25"/>
    <x v="2"/>
    <s v="Brazil"/>
    <x v="50"/>
    <n v="0"/>
  </r>
  <r>
    <s v="BASE"/>
    <s v="BaseLine"/>
    <m/>
    <m/>
    <m/>
    <m/>
    <x v="25"/>
    <x v="3"/>
    <s v="Brazil"/>
    <x v="50"/>
    <n v="0"/>
  </r>
  <r>
    <s v="BASE"/>
    <s v="BaseLine"/>
    <m/>
    <m/>
    <m/>
    <m/>
    <x v="26"/>
    <x v="0"/>
    <s v="Brazil"/>
    <x v="50"/>
    <n v="0"/>
  </r>
  <r>
    <s v="BASE"/>
    <s v="BaseLine"/>
    <m/>
    <m/>
    <m/>
    <m/>
    <x v="26"/>
    <x v="1"/>
    <s v="Brazil"/>
    <x v="50"/>
    <n v="0"/>
  </r>
  <r>
    <s v="BASE"/>
    <s v="BaseLine"/>
    <m/>
    <m/>
    <m/>
    <m/>
    <x v="26"/>
    <x v="2"/>
    <s v="Brazil"/>
    <x v="50"/>
    <n v="0"/>
  </r>
  <r>
    <s v="BASE"/>
    <s v="BaseLine"/>
    <m/>
    <m/>
    <m/>
    <m/>
    <x v="26"/>
    <x v="3"/>
    <s v="Brazil"/>
    <x v="50"/>
    <n v="0"/>
  </r>
  <r>
    <s v="INCREMENTAL"/>
    <s v="Media"/>
    <m/>
    <m/>
    <m/>
    <m/>
    <x v="27"/>
    <x v="0"/>
    <s v="Brazil"/>
    <x v="50"/>
    <n v="0"/>
  </r>
  <r>
    <s v="INCREMENTAL"/>
    <s v="Media"/>
    <m/>
    <m/>
    <m/>
    <m/>
    <x v="27"/>
    <x v="1"/>
    <s v="Brazil"/>
    <x v="50"/>
    <n v="0"/>
  </r>
  <r>
    <s v="INCREMENTAL"/>
    <s v="Media"/>
    <m/>
    <m/>
    <m/>
    <m/>
    <x v="27"/>
    <x v="2"/>
    <s v="Brazil"/>
    <x v="50"/>
    <n v="0"/>
  </r>
  <r>
    <s v="INCREMENTAL"/>
    <s v="Media"/>
    <m/>
    <m/>
    <m/>
    <m/>
    <x v="27"/>
    <x v="3"/>
    <s v="Brazil"/>
    <x v="50"/>
    <n v="0"/>
  </r>
  <r>
    <s v="INCREMENTAL"/>
    <s v="Media"/>
    <m/>
    <m/>
    <m/>
    <m/>
    <x v="28"/>
    <x v="0"/>
    <s v="Brazil"/>
    <x v="50"/>
    <n v="0"/>
  </r>
  <r>
    <s v="INCREMENTAL"/>
    <s v="Media"/>
    <m/>
    <m/>
    <m/>
    <m/>
    <x v="28"/>
    <x v="1"/>
    <s v="Brazil"/>
    <x v="50"/>
    <n v="0"/>
  </r>
  <r>
    <s v="INCREMENTAL"/>
    <s v="Media"/>
    <m/>
    <m/>
    <m/>
    <m/>
    <x v="28"/>
    <x v="2"/>
    <s v="Brazil"/>
    <x v="50"/>
    <n v="0"/>
  </r>
  <r>
    <s v="INCREMENTAL"/>
    <s v="Media"/>
    <m/>
    <m/>
    <m/>
    <m/>
    <x v="28"/>
    <x v="3"/>
    <s v="Brazil"/>
    <x v="50"/>
    <n v="0"/>
  </r>
  <r>
    <s v="BASE"/>
    <s v="BaseLine"/>
    <m/>
    <m/>
    <m/>
    <m/>
    <x v="29"/>
    <x v="0"/>
    <s v="Brazil"/>
    <x v="50"/>
    <n v="0"/>
  </r>
  <r>
    <s v="BASE"/>
    <s v="BaseLine"/>
    <m/>
    <m/>
    <m/>
    <m/>
    <x v="29"/>
    <x v="1"/>
    <s v="Brazil"/>
    <x v="50"/>
    <n v="625.378328465756"/>
  </r>
  <r>
    <s v="BASE"/>
    <s v="BaseLine"/>
    <m/>
    <m/>
    <m/>
    <m/>
    <x v="29"/>
    <x v="2"/>
    <s v="Brazil"/>
    <x v="50"/>
    <n v="0"/>
  </r>
  <r>
    <s v="BASE"/>
    <s v="BaseLine"/>
    <m/>
    <m/>
    <m/>
    <m/>
    <x v="29"/>
    <x v="3"/>
    <s v="Brazil"/>
    <x v="50"/>
    <n v="0"/>
  </r>
  <r>
    <s v="BASE"/>
    <s v="BaseLine"/>
    <m/>
    <m/>
    <m/>
    <m/>
    <x v="30"/>
    <x v="0"/>
    <s v="Brazil"/>
    <x v="50"/>
    <n v="0"/>
  </r>
  <r>
    <s v="BASE"/>
    <s v="BaseLine"/>
    <m/>
    <m/>
    <m/>
    <m/>
    <x v="30"/>
    <x v="1"/>
    <s v="Brazil"/>
    <x v="50"/>
    <n v="357.99269438256903"/>
  </r>
  <r>
    <s v="BASE"/>
    <s v="BaseLine"/>
    <m/>
    <m/>
    <m/>
    <m/>
    <x v="30"/>
    <x v="2"/>
    <s v="Brazil"/>
    <x v="50"/>
    <n v="0"/>
  </r>
  <r>
    <s v="BASE"/>
    <s v="BaseLine"/>
    <m/>
    <m/>
    <m/>
    <m/>
    <x v="30"/>
    <x v="3"/>
    <s v="Brazil"/>
    <x v="50"/>
    <n v="0"/>
  </r>
  <r>
    <s v="INCREMENTAL"/>
    <s v="Media"/>
    <m/>
    <m/>
    <m/>
    <m/>
    <x v="31"/>
    <x v="0"/>
    <s v="Brazil"/>
    <x v="50"/>
    <n v="0"/>
  </r>
  <r>
    <s v="INCREMENTAL"/>
    <s v="Media"/>
    <m/>
    <m/>
    <m/>
    <m/>
    <x v="31"/>
    <x v="1"/>
    <s v="Brazil"/>
    <x v="50"/>
    <n v="0"/>
  </r>
  <r>
    <s v="INCREMENTAL"/>
    <s v="Media"/>
    <m/>
    <m/>
    <m/>
    <m/>
    <x v="31"/>
    <x v="2"/>
    <s v="Brazil"/>
    <x v="50"/>
    <n v="0"/>
  </r>
  <r>
    <s v="INCREMENTAL"/>
    <s v="Media"/>
    <m/>
    <m/>
    <m/>
    <m/>
    <x v="31"/>
    <x v="3"/>
    <s v="Brazil"/>
    <x v="50"/>
    <n v="0"/>
  </r>
  <r>
    <m/>
    <m/>
    <m/>
    <m/>
    <m/>
    <m/>
    <x v="32"/>
    <x v="0"/>
    <s v="Brazil"/>
    <x v="50"/>
    <n v="1288.8368238743701"/>
  </r>
  <r>
    <m/>
    <m/>
    <m/>
    <m/>
    <m/>
    <m/>
    <x v="32"/>
    <x v="1"/>
    <s v="Brazil"/>
    <x v="50"/>
    <n v="943.82215052234096"/>
  </r>
  <r>
    <m/>
    <m/>
    <m/>
    <m/>
    <m/>
    <m/>
    <x v="32"/>
    <x v="2"/>
    <s v="Brazil"/>
    <x v="50"/>
    <n v="1761.1350863528301"/>
  </r>
  <r>
    <m/>
    <m/>
    <m/>
    <m/>
    <m/>
    <m/>
    <x v="32"/>
    <x v="3"/>
    <s v="Brazil"/>
    <x v="50"/>
    <n v="932.29799996955103"/>
  </r>
  <r>
    <s v="BASE"/>
    <s v="BaseLine"/>
    <m/>
    <m/>
    <m/>
    <m/>
    <x v="33"/>
    <x v="0"/>
    <s v="Brazil"/>
    <x v="50"/>
    <n v="-157.066302088258"/>
  </r>
  <r>
    <s v="BASE"/>
    <s v="BaseLine"/>
    <m/>
    <m/>
    <m/>
    <m/>
    <x v="33"/>
    <x v="1"/>
    <s v="Brazil"/>
    <x v="50"/>
    <n v="-427.554629960348"/>
  </r>
  <r>
    <s v="BASE"/>
    <s v="BaseLine"/>
    <m/>
    <m/>
    <m/>
    <m/>
    <x v="33"/>
    <x v="2"/>
    <s v="Brazil"/>
    <x v="50"/>
    <n v="-213.453109615617"/>
  </r>
  <r>
    <s v="BASE"/>
    <s v="BaseLine"/>
    <m/>
    <m/>
    <m/>
    <m/>
    <x v="33"/>
    <x v="3"/>
    <s v="Brazil"/>
    <x v="50"/>
    <n v="-133.32025224663599"/>
  </r>
  <r>
    <s v="BASE"/>
    <s v="BaseLine"/>
    <m/>
    <m/>
    <m/>
    <m/>
    <x v="34"/>
    <x v="0"/>
    <s v="Brazil"/>
    <x v="50"/>
    <n v="-362.12934733918701"/>
  </r>
  <r>
    <s v="BASE"/>
    <s v="BaseLine"/>
    <m/>
    <m/>
    <m/>
    <m/>
    <x v="34"/>
    <x v="1"/>
    <s v="Brazil"/>
    <x v="50"/>
    <n v="-265.18927225052698"/>
  </r>
  <r>
    <s v="BASE"/>
    <s v="BaseLine"/>
    <m/>
    <m/>
    <m/>
    <m/>
    <x v="34"/>
    <x v="2"/>
    <s v="Brazil"/>
    <x v="50"/>
    <n v="-494.83277291839602"/>
  </r>
  <r>
    <s v="BASE"/>
    <s v="BaseLine"/>
    <m/>
    <m/>
    <m/>
    <m/>
    <x v="34"/>
    <x v="3"/>
    <s v="Brazil"/>
    <x v="50"/>
    <n v="-261.95128816982998"/>
  </r>
  <r>
    <s v="BASE"/>
    <s v="BaseLine"/>
    <s v="NY"/>
    <m/>
    <m/>
    <m/>
    <x v="35"/>
    <x v="0"/>
    <s v="Brazil"/>
    <x v="50"/>
    <n v="0"/>
  </r>
  <r>
    <s v="BASE"/>
    <s v="BaseLine"/>
    <s v="NY"/>
    <m/>
    <m/>
    <m/>
    <x v="35"/>
    <x v="1"/>
    <s v="Brazil"/>
    <x v="50"/>
    <n v="201.56118872654301"/>
  </r>
  <r>
    <s v="BASE"/>
    <s v="BaseLine"/>
    <s v="NY"/>
    <m/>
    <m/>
    <m/>
    <x v="35"/>
    <x v="2"/>
    <s v="Brazil"/>
    <x v="50"/>
    <n v="0"/>
  </r>
  <r>
    <s v="BASE"/>
    <s v="BaseLine"/>
    <s v="NY"/>
    <m/>
    <m/>
    <m/>
    <x v="35"/>
    <x v="3"/>
    <s v="Brazil"/>
    <x v="50"/>
    <n v="0"/>
  </r>
  <r>
    <s v="BASE"/>
    <s v="BaseLine"/>
    <s v="PL_Dummy"/>
    <m/>
    <m/>
    <m/>
    <x v="36"/>
    <x v="0"/>
    <s v="Brazil"/>
    <x v="50"/>
    <n v="0"/>
  </r>
  <r>
    <s v="BASE"/>
    <s v="BaseLine"/>
    <s v="PL_Dummy"/>
    <m/>
    <m/>
    <m/>
    <x v="36"/>
    <x v="1"/>
    <s v="Brazil"/>
    <x v="50"/>
    <n v="0"/>
  </r>
  <r>
    <s v="BASE"/>
    <s v="BaseLine"/>
    <s v="PL_Dummy"/>
    <m/>
    <m/>
    <m/>
    <x v="36"/>
    <x v="2"/>
    <s v="Brazil"/>
    <x v="50"/>
    <n v="0"/>
  </r>
  <r>
    <s v="BASE"/>
    <s v="BaseLine"/>
    <s v="PL_Dummy"/>
    <m/>
    <m/>
    <m/>
    <x v="36"/>
    <x v="3"/>
    <s v="Brazil"/>
    <x v="50"/>
    <n v="0"/>
  </r>
  <r>
    <s v="BASE"/>
    <s v="BaseLine"/>
    <s v="PL_Dummy"/>
    <m/>
    <m/>
    <m/>
    <x v="37"/>
    <x v="0"/>
    <s v="Brazil"/>
    <x v="50"/>
    <n v="0"/>
  </r>
  <r>
    <s v="BASE"/>
    <s v="BaseLine"/>
    <s v="PL_Dummy"/>
    <m/>
    <m/>
    <m/>
    <x v="37"/>
    <x v="1"/>
    <s v="Brazil"/>
    <x v="50"/>
    <n v="0"/>
  </r>
  <r>
    <s v="BASE"/>
    <s v="BaseLine"/>
    <s v="PL_Dummy"/>
    <m/>
    <m/>
    <m/>
    <x v="37"/>
    <x v="2"/>
    <s v="Brazil"/>
    <x v="50"/>
    <n v="0"/>
  </r>
  <r>
    <s v="BASE"/>
    <s v="BaseLine"/>
    <s v="PL_Dummy"/>
    <m/>
    <m/>
    <m/>
    <x v="37"/>
    <x v="3"/>
    <s v="Brazil"/>
    <x v="50"/>
    <n v="0"/>
  </r>
  <r>
    <s v="BASE"/>
    <s v="BaseLine"/>
    <m/>
    <m/>
    <m/>
    <m/>
    <x v="38"/>
    <x v="0"/>
    <s v="Brazil"/>
    <x v="50"/>
    <n v="0"/>
  </r>
  <r>
    <s v="BASE"/>
    <s v="BaseLine"/>
    <m/>
    <m/>
    <m/>
    <m/>
    <x v="38"/>
    <x v="1"/>
    <s v="Brazil"/>
    <x v="50"/>
    <n v="0"/>
  </r>
  <r>
    <s v="BASE"/>
    <s v="BaseLine"/>
    <m/>
    <m/>
    <m/>
    <m/>
    <x v="38"/>
    <x v="2"/>
    <s v="Brazil"/>
    <x v="50"/>
    <n v="0"/>
  </r>
  <r>
    <s v="BASE"/>
    <s v="BaseLine"/>
    <m/>
    <m/>
    <m/>
    <m/>
    <x v="38"/>
    <x v="3"/>
    <s v="Brazil"/>
    <x v="50"/>
    <n v="0"/>
  </r>
  <r>
    <s v="BASE"/>
    <s v="BaseLine"/>
    <m/>
    <m/>
    <m/>
    <m/>
    <x v="39"/>
    <x v="0"/>
    <s v="Brazil"/>
    <x v="50"/>
    <n v="0"/>
  </r>
  <r>
    <s v="BASE"/>
    <s v="BaseLine"/>
    <m/>
    <m/>
    <m/>
    <m/>
    <x v="39"/>
    <x v="1"/>
    <s v="Brazil"/>
    <x v="50"/>
    <n v="0"/>
  </r>
  <r>
    <s v="BASE"/>
    <s v="BaseLine"/>
    <m/>
    <m/>
    <m/>
    <m/>
    <x v="39"/>
    <x v="2"/>
    <s v="Brazil"/>
    <x v="50"/>
    <n v="0"/>
  </r>
  <r>
    <s v="BASE"/>
    <s v="BaseLine"/>
    <m/>
    <m/>
    <m/>
    <m/>
    <x v="39"/>
    <x v="3"/>
    <s v="Brazil"/>
    <x v="50"/>
    <n v="0"/>
  </r>
  <r>
    <s v="BASE"/>
    <s v="BaseLine"/>
    <s v="PL_Dummy"/>
    <m/>
    <m/>
    <m/>
    <x v="40"/>
    <x v="0"/>
    <s v="Brazil"/>
    <x v="50"/>
    <n v="0"/>
  </r>
  <r>
    <s v="BASE"/>
    <s v="BaseLine"/>
    <s v="PL_Dummy"/>
    <m/>
    <m/>
    <m/>
    <x v="40"/>
    <x v="1"/>
    <s v="Brazil"/>
    <x v="50"/>
    <n v="0"/>
  </r>
  <r>
    <s v="BASE"/>
    <s v="BaseLine"/>
    <s v="PL_Dummy"/>
    <m/>
    <m/>
    <m/>
    <x v="40"/>
    <x v="2"/>
    <s v="Brazil"/>
    <x v="50"/>
    <n v="0"/>
  </r>
  <r>
    <s v="BASE"/>
    <s v="BaseLine"/>
    <s v="PL_Dummy"/>
    <m/>
    <m/>
    <m/>
    <x v="40"/>
    <x v="3"/>
    <s v="Brazil"/>
    <x v="50"/>
    <n v="0"/>
  </r>
  <r>
    <s v="BASE"/>
    <s v="BaseLine"/>
    <m/>
    <m/>
    <m/>
    <m/>
    <x v="41"/>
    <x v="0"/>
    <s v="Brazil"/>
    <x v="50"/>
    <n v="0"/>
  </r>
  <r>
    <s v="BASE"/>
    <s v="BaseLine"/>
    <m/>
    <m/>
    <m/>
    <m/>
    <x v="41"/>
    <x v="1"/>
    <s v="Brazil"/>
    <x v="50"/>
    <n v="0"/>
  </r>
  <r>
    <s v="BASE"/>
    <s v="BaseLine"/>
    <m/>
    <m/>
    <m/>
    <m/>
    <x v="41"/>
    <x v="2"/>
    <s v="Brazil"/>
    <x v="50"/>
    <n v="2390.9388564176802"/>
  </r>
  <r>
    <s v="BASE"/>
    <s v="BaseLine"/>
    <m/>
    <m/>
    <m/>
    <m/>
    <x v="41"/>
    <x v="3"/>
    <s v="Brazil"/>
    <x v="50"/>
    <n v="0"/>
  </r>
  <r>
    <s v="BASE"/>
    <s v="BaseLine"/>
    <m/>
    <m/>
    <m/>
    <m/>
    <x v="42"/>
    <x v="0"/>
    <s v="Brazil"/>
    <x v="50"/>
    <n v="0"/>
  </r>
  <r>
    <s v="BASE"/>
    <s v="BaseLine"/>
    <m/>
    <m/>
    <m/>
    <m/>
    <x v="42"/>
    <x v="1"/>
    <s v="Brazil"/>
    <x v="50"/>
    <n v="0"/>
  </r>
  <r>
    <s v="BASE"/>
    <s v="BaseLine"/>
    <m/>
    <m/>
    <m/>
    <m/>
    <x v="42"/>
    <x v="2"/>
    <s v="Brazil"/>
    <x v="50"/>
    <n v="3111.8915409200699"/>
  </r>
  <r>
    <s v="BASE"/>
    <s v="BaseLine"/>
    <m/>
    <m/>
    <m/>
    <m/>
    <x v="42"/>
    <x v="3"/>
    <s v="Brazil"/>
    <x v="50"/>
    <n v="0"/>
  </r>
  <r>
    <s v="BASE"/>
    <s v="BaseLine"/>
    <m/>
    <m/>
    <m/>
    <m/>
    <x v="43"/>
    <x v="0"/>
    <s v="Brazil"/>
    <x v="50"/>
    <n v="0"/>
  </r>
  <r>
    <s v="BASE"/>
    <s v="BaseLine"/>
    <m/>
    <m/>
    <m/>
    <m/>
    <x v="43"/>
    <x v="1"/>
    <s v="Brazil"/>
    <x v="50"/>
    <n v="0"/>
  </r>
  <r>
    <s v="BASE"/>
    <s v="BaseLine"/>
    <m/>
    <m/>
    <m/>
    <m/>
    <x v="43"/>
    <x v="2"/>
    <s v="Brazil"/>
    <x v="50"/>
    <n v="0"/>
  </r>
  <r>
    <s v="BASE"/>
    <s v="BaseLine"/>
    <m/>
    <m/>
    <m/>
    <m/>
    <x v="43"/>
    <x v="3"/>
    <s v="Brazil"/>
    <x v="50"/>
    <n v="0"/>
  </r>
  <r>
    <s v="INCREMENTAL"/>
    <s v="Media"/>
    <m/>
    <m/>
    <m/>
    <m/>
    <x v="44"/>
    <x v="0"/>
    <s v="Brazil"/>
    <x v="50"/>
    <n v="0"/>
  </r>
  <r>
    <s v="INCREMENTAL"/>
    <s v="Media"/>
    <m/>
    <m/>
    <m/>
    <m/>
    <x v="44"/>
    <x v="1"/>
    <s v="Brazil"/>
    <x v="50"/>
    <n v="0"/>
  </r>
  <r>
    <s v="INCREMENTAL"/>
    <s v="Media"/>
    <m/>
    <m/>
    <m/>
    <m/>
    <x v="44"/>
    <x v="2"/>
    <s v="Brazil"/>
    <x v="50"/>
    <n v="0"/>
  </r>
  <r>
    <s v="INCREMENTAL"/>
    <s v="Media"/>
    <m/>
    <m/>
    <m/>
    <m/>
    <x v="44"/>
    <x v="3"/>
    <s v="Brazil"/>
    <x v="50"/>
    <n v="0"/>
  </r>
  <r>
    <s v="INCREMENTAL"/>
    <s v="Media"/>
    <m/>
    <m/>
    <m/>
    <m/>
    <x v="45"/>
    <x v="0"/>
    <s v="Brazil"/>
    <x v="50"/>
    <n v="0"/>
  </r>
  <r>
    <s v="INCREMENTAL"/>
    <s v="Media"/>
    <m/>
    <m/>
    <m/>
    <m/>
    <x v="45"/>
    <x v="1"/>
    <s v="Brazil"/>
    <x v="50"/>
    <n v="0"/>
  </r>
  <r>
    <s v="INCREMENTAL"/>
    <s v="Media"/>
    <m/>
    <m/>
    <m/>
    <m/>
    <x v="45"/>
    <x v="2"/>
    <s v="Brazil"/>
    <x v="50"/>
    <n v="0"/>
  </r>
  <r>
    <s v="INCREMENTAL"/>
    <s v="Media"/>
    <m/>
    <m/>
    <m/>
    <m/>
    <x v="45"/>
    <x v="3"/>
    <s v="Brazil"/>
    <x v="50"/>
    <n v="0"/>
  </r>
  <r>
    <s v="BASE"/>
    <s v="BaseLine"/>
    <m/>
    <m/>
    <m/>
    <m/>
    <x v="46"/>
    <x v="0"/>
    <s v="Brazil"/>
    <x v="50"/>
    <n v="0"/>
  </r>
  <r>
    <s v="BASE"/>
    <s v="BaseLine"/>
    <m/>
    <m/>
    <m/>
    <m/>
    <x v="46"/>
    <x v="1"/>
    <s v="Brazil"/>
    <x v="50"/>
    <n v="0"/>
  </r>
  <r>
    <s v="BASE"/>
    <s v="BaseLine"/>
    <m/>
    <m/>
    <m/>
    <m/>
    <x v="46"/>
    <x v="2"/>
    <s v="Brazil"/>
    <x v="50"/>
    <n v="0"/>
  </r>
  <r>
    <s v="BASE"/>
    <s v="BaseLine"/>
    <m/>
    <m/>
    <m/>
    <m/>
    <x v="46"/>
    <x v="3"/>
    <s v="Brazil"/>
    <x v="50"/>
    <n v="0"/>
  </r>
  <r>
    <s v="INCREMENTAL"/>
    <s v="Media"/>
    <m/>
    <m/>
    <m/>
    <m/>
    <x v="47"/>
    <x v="0"/>
    <s v="Brazil"/>
    <x v="50"/>
    <n v="0"/>
  </r>
  <r>
    <s v="INCREMENTAL"/>
    <s v="Media"/>
    <m/>
    <m/>
    <m/>
    <m/>
    <x v="47"/>
    <x v="1"/>
    <s v="Brazil"/>
    <x v="50"/>
    <n v="0"/>
  </r>
  <r>
    <s v="INCREMENTAL"/>
    <s v="Media"/>
    <m/>
    <m/>
    <m/>
    <m/>
    <x v="47"/>
    <x v="2"/>
    <s v="Brazil"/>
    <x v="50"/>
    <n v="0"/>
  </r>
  <r>
    <s v="INCREMENTAL"/>
    <s v="Media"/>
    <m/>
    <m/>
    <m/>
    <m/>
    <x v="47"/>
    <x v="3"/>
    <s v="Brazil"/>
    <x v="50"/>
    <n v="0"/>
  </r>
  <r>
    <s v="INCREMENTAL"/>
    <s v="Media"/>
    <m/>
    <m/>
    <m/>
    <m/>
    <x v="48"/>
    <x v="0"/>
    <s v="Brazil"/>
    <x v="50"/>
    <n v="0"/>
  </r>
  <r>
    <s v="INCREMENTAL"/>
    <s v="Media"/>
    <m/>
    <m/>
    <m/>
    <m/>
    <x v="48"/>
    <x v="1"/>
    <s v="Brazil"/>
    <x v="50"/>
    <n v="0"/>
  </r>
  <r>
    <s v="INCREMENTAL"/>
    <s v="Media"/>
    <m/>
    <m/>
    <m/>
    <m/>
    <x v="48"/>
    <x v="2"/>
    <s v="Brazil"/>
    <x v="50"/>
    <n v="0"/>
  </r>
  <r>
    <s v="INCREMENTAL"/>
    <s v="Media"/>
    <m/>
    <m/>
    <m/>
    <m/>
    <x v="48"/>
    <x v="3"/>
    <s v="Brazil"/>
    <x v="50"/>
    <n v="0"/>
  </r>
  <r>
    <s v="INCREMENTAL"/>
    <s v="Media"/>
    <m/>
    <m/>
    <m/>
    <m/>
    <x v="49"/>
    <x v="0"/>
    <s v="Brazil"/>
    <x v="50"/>
    <n v="0"/>
  </r>
  <r>
    <s v="INCREMENTAL"/>
    <s v="Media"/>
    <m/>
    <m/>
    <m/>
    <m/>
    <x v="49"/>
    <x v="1"/>
    <s v="Brazil"/>
    <x v="50"/>
    <n v="0"/>
  </r>
  <r>
    <s v="INCREMENTAL"/>
    <s v="Media"/>
    <m/>
    <m/>
    <m/>
    <m/>
    <x v="49"/>
    <x v="2"/>
    <s v="Brazil"/>
    <x v="50"/>
    <n v="0"/>
  </r>
  <r>
    <s v="INCREMENTAL"/>
    <s v="Media"/>
    <m/>
    <m/>
    <m/>
    <m/>
    <x v="49"/>
    <x v="3"/>
    <s v="Brazil"/>
    <x v="50"/>
    <n v="0"/>
  </r>
  <r>
    <s v="BASE"/>
    <s v="BaseLine"/>
    <m/>
    <m/>
    <m/>
    <m/>
    <x v="50"/>
    <x v="0"/>
    <s v="Brazil"/>
    <x v="50"/>
    <n v="0"/>
  </r>
  <r>
    <s v="BASE"/>
    <s v="BaseLine"/>
    <m/>
    <m/>
    <m/>
    <m/>
    <x v="50"/>
    <x v="1"/>
    <s v="Brazil"/>
    <x v="50"/>
    <n v="0"/>
  </r>
  <r>
    <s v="BASE"/>
    <s v="BaseLine"/>
    <m/>
    <m/>
    <m/>
    <m/>
    <x v="50"/>
    <x v="2"/>
    <s v="Brazil"/>
    <x v="50"/>
    <n v="0"/>
  </r>
  <r>
    <s v="BASE"/>
    <s v="BaseLine"/>
    <m/>
    <m/>
    <m/>
    <m/>
    <x v="50"/>
    <x v="3"/>
    <s v="Brazil"/>
    <x v="50"/>
    <n v="0"/>
  </r>
  <r>
    <s v="BASE"/>
    <s v="BaseLine"/>
    <m/>
    <m/>
    <m/>
    <m/>
    <x v="51"/>
    <x v="0"/>
    <s v="Brazil"/>
    <x v="50"/>
    <n v="0"/>
  </r>
  <r>
    <s v="BASE"/>
    <s v="BaseLine"/>
    <m/>
    <m/>
    <m/>
    <m/>
    <x v="51"/>
    <x v="1"/>
    <s v="Brazil"/>
    <x v="50"/>
    <n v="0"/>
  </r>
  <r>
    <s v="BASE"/>
    <s v="BaseLine"/>
    <m/>
    <m/>
    <m/>
    <m/>
    <x v="51"/>
    <x v="2"/>
    <s v="Brazil"/>
    <x v="50"/>
    <n v="0"/>
  </r>
  <r>
    <s v="BASE"/>
    <s v="BaseLine"/>
    <m/>
    <m/>
    <m/>
    <m/>
    <x v="51"/>
    <x v="3"/>
    <s v="Brazil"/>
    <x v="50"/>
    <n v="0"/>
  </r>
  <r>
    <s v="INCREMENTAL"/>
    <s v="Media"/>
    <m/>
    <m/>
    <m/>
    <m/>
    <x v="52"/>
    <x v="0"/>
    <s v="Brazil"/>
    <x v="50"/>
    <n v="0"/>
  </r>
  <r>
    <s v="INCREMENTAL"/>
    <s v="Media"/>
    <m/>
    <m/>
    <m/>
    <m/>
    <x v="52"/>
    <x v="1"/>
    <s v="Brazil"/>
    <x v="50"/>
    <n v="0"/>
  </r>
  <r>
    <s v="INCREMENTAL"/>
    <s v="Media"/>
    <m/>
    <m/>
    <m/>
    <m/>
    <x v="52"/>
    <x v="2"/>
    <s v="Brazil"/>
    <x v="50"/>
    <n v="0"/>
  </r>
  <r>
    <s v="INCREMENTAL"/>
    <s v="Media"/>
    <m/>
    <m/>
    <m/>
    <m/>
    <x v="52"/>
    <x v="3"/>
    <s v="Brazil"/>
    <x v="50"/>
    <n v="0"/>
  </r>
  <r>
    <s v="BASE"/>
    <s v="BaseLine"/>
    <m/>
    <m/>
    <m/>
    <m/>
    <x v="53"/>
    <x v="0"/>
    <s v="Brazil"/>
    <x v="50"/>
    <n v="-106.896217564167"/>
  </r>
  <r>
    <s v="BASE"/>
    <s v="BaseLine"/>
    <m/>
    <m/>
    <m/>
    <m/>
    <x v="53"/>
    <x v="1"/>
    <s v="Brazil"/>
    <x v="50"/>
    <n v="-78.280676091196398"/>
  </r>
  <r>
    <s v="BASE"/>
    <s v="BaseLine"/>
    <m/>
    <m/>
    <m/>
    <m/>
    <x v="53"/>
    <x v="2"/>
    <s v="Brazil"/>
    <x v="50"/>
    <n v="-146.06866894502201"/>
  </r>
  <r>
    <s v="BASE"/>
    <s v="BaseLine"/>
    <m/>
    <m/>
    <m/>
    <m/>
    <x v="53"/>
    <x v="3"/>
    <s v="Brazil"/>
    <x v="50"/>
    <n v="-77.324862227164999"/>
  </r>
  <r>
    <s v="BASE"/>
    <s v="BaseLine"/>
    <m/>
    <m/>
    <m/>
    <m/>
    <x v="54"/>
    <x v="0"/>
    <s v="Brazil"/>
    <x v="50"/>
    <n v="-501.453688414807"/>
  </r>
  <r>
    <s v="BASE"/>
    <s v="BaseLine"/>
    <m/>
    <m/>
    <m/>
    <m/>
    <x v="54"/>
    <x v="1"/>
    <s v="Brazil"/>
    <x v="50"/>
    <n v="-2502.9526936325301"/>
  </r>
  <r>
    <s v="BASE"/>
    <s v="BaseLine"/>
    <m/>
    <m/>
    <m/>
    <m/>
    <x v="54"/>
    <x v="2"/>
    <s v="Brazil"/>
    <x v="50"/>
    <n v="-2716.5267485580298"/>
  </r>
  <r>
    <s v="BASE"/>
    <s v="BaseLine"/>
    <m/>
    <m/>
    <m/>
    <m/>
    <x v="54"/>
    <x v="3"/>
    <s v="Brazil"/>
    <x v="50"/>
    <n v="-484.24920047193399"/>
  </r>
  <r>
    <s v="INCREMENTAL"/>
    <s v="Media"/>
    <m/>
    <m/>
    <m/>
    <m/>
    <x v="0"/>
    <x v="0"/>
    <s v="Brazil"/>
    <x v="51"/>
    <n v="0"/>
  </r>
  <r>
    <s v="INCREMENTAL"/>
    <s v="Media"/>
    <m/>
    <m/>
    <m/>
    <m/>
    <x v="0"/>
    <x v="1"/>
    <s v="Brazil"/>
    <x v="51"/>
    <n v="0"/>
  </r>
  <r>
    <s v="INCREMENTAL"/>
    <s v="Media"/>
    <m/>
    <m/>
    <m/>
    <m/>
    <x v="0"/>
    <x v="2"/>
    <s v="Brazil"/>
    <x v="51"/>
    <n v="0"/>
  </r>
  <r>
    <s v="INCREMENTAL"/>
    <s v="Media"/>
    <m/>
    <m/>
    <m/>
    <m/>
    <x v="0"/>
    <x v="3"/>
    <s v="Brazil"/>
    <x v="51"/>
    <n v="0"/>
  </r>
  <r>
    <s v="INCREMENTAL"/>
    <s v="Media"/>
    <m/>
    <m/>
    <m/>
    <m/>
    <x v="1"/>
    <x v="0"/>
    <s v="Brazil"/>
    <x v="51"/>
    <n v="0"/>
  </r>
  <r>
    <s v="INCREMENTAL"/>
    <s v="Media"/>
    <m/>
    <m/>
    <m/>
    <m/>
    <x v="1"/>
    <x v="1"/>
    <s v="Brazil"/>
    <x v="51"/>
    <n v="0"/>
  </r>
  <r>
    <s v="INCREMENTAL"/>
    <s v="Media"/>
    <m/>
    <m/>
    <m/>
    <m/>
    <x v="1"/>
    <x v="2"/>
    <s v="Brazil"/>
    <x v="51"/>
    <n v="0"/>
  </r>
  <r>
    <s v="INCREMENTAL"/>
    <s v="Media"/>
    <m/>
    <m/>
    <m/>
    <m/>
    <x v="1"/>
    <x v="3"/>
    <s v="Brazil"/>
    <x v="51"/>
    <n v="0"/>
  </r>
  <r>
    <s v="INCREMENTAL"/>
    <s v="Media"/>
    <m/>
    <m/>
    <m/>
    <m/>
    <x v="2"/>
    <x v="0"/>
    <s v="Brazil"/>
    <x v="51"/>
    <n v="0"/>
  </r>
  <r>
    <s v="INCREMENTAL"/>
    <s v="Media"/>
    <m/>
    <m/>
    <m/>
    <m/>
    <x v="2"/>
    <x v="1"/>
    <s v="Brazil"/>
    <x v="51"/>
    <n v="0"/>
  </r>
  <r>
    <s v="INCREMENTAL"/>
    <s v="Media"/>
    <m/>
    <m/>
    <m/>
    <m/>
    <x v="2"/>
    <x v="2"/>
    <s v="Brazil"/>
    <x v="51"/>
    <n v="0"/>
  </r>
  <r>
    <s v="INCREMENTAL"/>
    <s v="Media"/>
    <m/>
    <m/>
    <m/>
    <m/>
    <x v="2"/>
    <x v="3"/>
    <s v="Brazil"/>
    <x v="51"/>
    <n v="0"/>
  </r>
  <r>
    <s v="BASE"/>
    <s v="BaseLine"/>
    <m/>
    <m/>
    <m/>
    <m/>
    <x v="3"/>
    <x v="0"/>
    <s v="Brazil"/>
    <x v="51"/>
    <n v="0"/>
  </r>
  <r>
    <s v="BASE"/>
    <s v="BaseLine"/>
    <m/>
    <m/>
    <m/>
    <m/>
    <x v="3"/>
    <x v="1"/>
    <s v="Brazil"/>
    <x v="51"/>
    <n v="0"/>
  </r>
  <r>
    <s v="BASE"/>
    <s v="BaseLine"/>
    <m/>
    <m/>
    <m/>
    <m/>
    <x v="3"/>
    <x v="2"/>
    <s v="Brazil"/>
    <x v="51"/>
    <n v="0"/>
  </r>
  <r>
    <s v="BASE"/>
    <s v="BaseLine"/>
    <m/>
    <m/>
    <m/>
    <m/>
    <x v="3"/>
    <x v="3"/>
    <s v="Brazil"/>
    <x v="51"/>
    <n v="0"/>
  </r>
  <r>
    <s v="BASE"/>
    <s v="BaseLine"/>
    <m/>
    <m/>
    <m/>
    <m/>
    <x v="4"/>
    <x v="0"/>
    <s v="Brazil"/>
    <x v="51"/>
    <n v="0"/>
  </r>
  <r>
    <s v="BASE"/>
    <s v="BaseLine"/>
    <m/>
    <m/>
    <m/>
    <m/>
    <x v="4"/>
    <x v="1"/>
    <s v="Brazil"/>
    <x v="51"/>
    <n v="0"/>
  </r>
  <r>
    <s v="BASE"/>
    <s v="BaseLine"/>
    <m/>
    <m/>
    <m/>
    <m/>
    <x v="4"/>
    <x v="2"/>
    <s v="Brazil"/>
    <x v="51"/>
    <n v="0"/>
  </r>
  <r>
    <s v="BASE"/>
    <s v="BaseLine"/>
    <m/>
    <m/>
    <m/>
    <m/>
    <x v="4"/>
    <x v="3"/>
    <s v="Brazil"/>
    <x v="51"/>
    <n v="0"/>
  </r>
  <r>
    <s v="BASE"/>
    <s v="BaseLine"/>
    <m/>
    <m/>
    <m/>
    <m/>
    <x v="5"/>
    <x v="0"/>
    <s v="Brazil"/>
    <x v="51"/>
    <n v="0"/>
  </r>
  <r>
    <s v="BASE"/>
    <s v="BaseLine"/>
    <m/>
    <m/>
    <m/>
    <m/>
    <x v="5"/>
    <x v="1"/>
    <s v="Brazil"/>
    <x v="51"/>
    <n v="0"/>
  </r>
  <r>
    <s v="BASE"/>
    <s v="BaseLine"/>
    <m/>
    <m/>
    <m/>
    <m/>
    <x v="5"/>
    <x v="2"/>
    <s v="Brazil"/>
    <x v="51"/>
    <n v="0"/>
  </r>
  <r>
    <s v="BASE"/>
    <s v="BaseLine"/>
    <m/>
    <m/>
    <m/>
    <m/>
    <x v="5"/>
    <x v="3"/>
    <s v="Brazil"/>
    <x v="51"/>
    <n v="0"/>
  </r>
  <r>
    <s v="BASE"/>
    <s v="BaseLine"/>
    <m/>
    <m/>
    <m/>
    <m/>
    <x v="6"/>
    <x v="0"/>
    <s v="Brazil"/>
    <x v="51"/>
    <n v="0"/>
  </r>
  <r>
    <s v="BASE"/>
    <s v="BaseLine"/>
    <m/>
    <m/>
    <m/>
    <m/>
    <x v="6"/>
    <x v="1"/>
    <s v="Brazil"/>
    <x v="51"/>
    <n v="0"/>
  </r>
  <r>
    <s v="BASE"/>
    <s v="BaseLine"/>
    <m/>
    <m/>
    <m/>
    <m/>
    <x v="6"/>
    <x v="2"/>
    <s v="Brazil"/>
    <x v="51"/>
    <n v="0"/>
  </r>
  <r>
    <s v="BASE"/>
    <s v="BaseLine"/>
    <m/>
    <m/>
    <m/>
    <m/>
    <x v="6"/>
    <x v="3"/>
    <s v="Brazil"/>
    <x v="51"/>
    <n v="0"/>
  </r>
  <r>
    <s v="BASE"/>
    <s v="BaseLine"/>
    <m/>
    <m/>
    <m/>
    <m/>
    <x v="7"/>
    <x v="0"/>
    <s v="Brazil"/>
    <x v="51"/>
    <n v="0"/>
  </r>
  <r>
    <s v="BASE"/>
    <s v="BaseLine"/>
    <m/>
    <m/>
    <m/>
    <m/>
    <x v="7"/>
    <x v="1"/>
    <s v="Brazil"/>
    <x v="51"/>
    <n v="0"/>
  </r>
  <r>
    <s v="BASE"/>
    <s v="BaseLine"/>
    <m/>
    <m/>
    <m/>
    <m/>
    <x v="7"/>
    <x v="2"/>
    <s v="Brazil"/>
    <x v="51"/>
    <n v="0"/>
  </r>
  <r>
    <s v="BASE"/>
    <s v="BaseLine"/>
    <m/>
    <m/>
    <m/>
    <m/>
    <x v="7"/>
    <x v="3"/>
    <s v="Brazil"/>
    <x v="51"/>
    <n v="0"/>
  </r>
  <r>
    <s v="BASE"/>
    <s v="BaseLine"/>
    <m/>
    <m/>
    <m/>
    <m/>
    <x v="8"/>
    <x v="0"/>
    <s v="Brazil"/>
    <x v="51"/>
    <n v="1255.6199575809501"/>
  </r>
  <r>
    <s v="BASE"/>
    <s v="BaseLine"/>
    <m/>
    <m/>
    <m/>
    <m/>
    <x v="8"/>
    <x v="1"/>
    <s v="Brazil"/>
    <x v="51"/>
    <n v="0"/>
  </r>
  <r>
    <s v="BASE"/>
    <s v="BaseLine"/>
    <m/>
    <m/>
    <m/>
    <m/>
    <x v="8"/>
    <x v="2"/>
    <s v="Brazil"/>
    <x v="51"/>
    <n v="0"/>
  </r>
  <r>
    <s v="BASE"/>
    <s v="BaseLine"/>
    <m/>
    <m/>
    <m/>
    <m/>
    <x v="8"/>
    <x v="3"/>
    <s v="Brazil"/>
    <x v="51"/>
    <n v="0"/>
  </r>
  <r>
    <s v="INCREMENTAL"/>
    <s v="Media"/>
    <m/>
    <m/>
    <m/>
    <m/>
    <x v="9"/>
    <x v="0"/>
    <s v="Brazil"/>
    <x v="51"/>
    <n v="0"/>
  </r>
  <r>
    <s v="INCREMENTAL"/>
    <s v="Media"/>
    <m/>
    <m/>
    <m/>
    <m/>
    <x v="9"/>
    <x v="1"/>
    <s v="Brazil"/>
    <x v="51"/>
    <n v="0"/>
  </r>
  <r>
    <s v="INCREMENTAL"/>
    <s v="Media"/>
    <m/>
    <m/>
    <m/>
    <m/>
    <x v="9"/>
    <x v="2"/>
    <s v="Brazil"/>
    <x v="51"/>
    <n v="0"/>
  </r>
  <r>
    <s v="INCREMENTAL"/>
    <s v="Media"/>
    <m/>
    <m/>
    <m/>
    <m/>
    <x v="9"/>
    <x v="3"/>
    <s v="Brazil"/>
    <x v="51"/>
    <n v="0"/>
  </r>
  <r>
    <s v="BASE"/>
    <s v="Price"/>
    <m/>
    <m/>
    <m/>
    <m/>
    <x v="10"/>
    <x v="0"/>
    <s v="Brazil"/>
    <x v="51"/>
    <n v="-1314.0128474632199"/>
  </r>
  <r>
    <s v="BASE"/>
    <s v="Price"/>
    <m/>
    <m/>
    <m/>
    <m/>
    <x v="10"/>
    <x v="1"/>
    <s v="Brazil"/>
    <x v="51"/>
    <n v="0"/>
  </r>
  <r>
    <s v="BASE"/>
    <s v="Price"/>
    <m/>
    <m/>
    <m/>
    <m/>
    <x v="10"/>
    <x v="2"/>
    <s v="Brazil"/>
    <x v="51"/>
    <n v="0"/>
  </r>
  <r>
    <s v="BASE"/>
    <s v="Price"/>
    <m/>
    <m/>
    <m/>
    <m/>
    <x v="10"/>
    <x v="3"/>
    <s v="Brazil"/>
    <x v="51"/>
    <n v="0"/>
  </r>
  <r>
    <s v="BASE"/>
    <s v="Price"/>
    <m/>
    <m/>
    <m/>
    <m/>
    <x v="11"/>
    <x v="0"/>
    <s v="Brazil"/>
    <x v="51"/>
    <n v="0"/>
  </r>
  <r>
    <s v="BASE"/>
    <s v="Price"/>
    <m/>
    <m/>
    <m/>
    <m/>
    <x v="11"/>
    <x v="1"/>
    <s v="Brazil"/>
    <x v="51"/>
    <n v="0"/>
  </r>
  <r>
    <s v="BASE"/>
    <s v="Price"/>
    <m/>
    <m/>
    <m/>
    <m/>
    <x v="11"/>
    <x v="2"/>
    <s v="Brazil"/>
    <x v="51"/>
    <n v="0"/>
  </r>
  <r>
    <s v="BASE"/>
    <s v="Price"/>
    <m/>
    <m/>
    <m/>
    <m/>
    <x v="11"/>
    <x v="3"/>
    <s v="Brazil"/>
    <x v="51"/>
    <n v="0"/>
  </r>
  <r>
    <s v="BASE"/>
    <s v="BaseLine"/>
    <m/>
    <m/>
    <m/>
    <m/>
    <x v="12"/>
    <x v="0"/>
    <s v="Brazil"/>
    <x v="51"/>
    <n v="398.95105294257002"/>
  </r>
  <r>
    <s v="BASE"/>
    <s v="BaseLine"/>
    <m/>
    <m/>
    <m/>
    <m/>
    <x v="12"/>
    <x v="1"/>
    <s v="Brazil"/>
    <x v="51"/>
    <n v="719.21213248675804"/>
  </r>
  <r>
    <s v="BASE"/>
    <s v="BaseLine"/>
    <m/>
    <m/>
    <m/>
    <m/>
    <x v="12"/>
    <x v="2"/>
    <s v="Brazil"/>
    <x v="51"/>
    <n v="881.71748445924197"/>
  </r>
  <r>
    <s v="BASE"/>
    <s v="BaseLine"/>
    <m/>
    <m/>
    <m/>
    <m/>
    <x v="12"/>
    <x v="3"/>
    <s v="Brazil"/>
    <x v="51"/>
    <n v="23.353251394515901"/>
  </r>
  <r>
    <s v="INCREMENTAL"/>
    <s v="Media"/>
    <m/>
    <m/>
    <m/>
    <m/>
    <x v="13"/>
    <x v="0"/>
    <s v="Brazil"/>
    <x v="51"/>
    <n v="271.08856415406098"/>
  </r>
  <r>
    <s v="INCREMENTAL"/>
    <s v="Media"/>
    <m/>
    <m/>
    <m/>
    <m/>
    <x v="13"/>
    <x v="1"/>
    <s v="Brazil"/>
    <x v="51"/>
    <n v="335.82446078870902"/>
  </r>
  <r>
    <s v="INCREMENTAL"/>
    <s v="Media"/>
    <m/>
    <m/>
    <m/>
    <m/>
    <x v="13"/>
    <x v="2"/>
    <s v="Brazil"/>
    <x v="51"/>
    <n v="298.49328856082502"/>
  </r>
  <r>
    <s v="INCREMENTAL"/>
    <s v="Media"/>
    <m/>
    <m/>
    <m/>
    <m/>
    <x v="13"/>
    <x v="3"/>
    <s v="Brazil"/>
    <x v="51"/>
    <n v="0"/>
  </r>
  <r>
    <s v="INCREMENTAL"/>
    <s v="Media"/>
    <m/>
    <m/>
    <m/>
    <m/>
    <x v="14"/>
    <x v="0"/>
    <s v="Brazil"/>
    <x v="51"/>
    <n v="0"/>
  </r>
  <r>
    <s v="INCREMENTAL"/>
    <s v="Media"/>
    <m/>
    <m/>
    <m/>
    <m/>
    <x v="14"/>
    <x v="1"/>
    <s v="Brazil"/>
    <x v="51"/>
    <n v="0"/>
  </r>
  <r>
    <s v="INCREMENTAL"/>
    <s v="Media"/>
    <m/>
    <m/>
    <m/>
    <m/>
    <x v="14"/>
    <x v="2"/>
    <s v="Brazil"/>
    <x v="51"/>
    <n v="0"/>
  </r>
  <r>
    <s v="INCREMENTAL"/>
    <s v="Media"/>
    <m/>
    <m/>
    <m/>
    <m/>
    <x v="14"/>
    <x v="3"/>
    <s v="Brazil"/>
    <x v="51"/>
    <n v="0"/>
  </r>
  <r>
    <s v="INCREMENTAL"/>
    <s v="Media"/>
    <m/>
    <m/>
    <m/>
    <m/>
    <x v="15"/>
    <x v="0"/>
    <s v="Brazil"/>
    <x v="51"/>
    <n v="8.03708963120636"/>
  </r>
  <r>
    <s v="INCREMENTAL"/>
    <s v="Media"/>
    <m/>
    <m/>
    <m/>
    <m/>
    <x v="15"/>
    <x v="1"/>
    <s v="Brazil"/>
    <x v="51"/>
    <n v="7.4375521565188203"/>
  </r>
  <r>
    <s v="INCREMENTAL"/>
    <s v="Media"/>
    <m/>
    <m/>
    <m/>
    <m/>
    <x v="15"/>
    <x v="2"/>
    <s v="Brazil"/>
    <x v="51"/>
    <n v="5.0737729065344404"/>
  </r>
  <r>
    <s v="INCREMENTAL"/>
    <s v="Media"/>
    <m/>
    <m/>
    <m/>
    <m/>
    <x v="15"/>
    <x v="3"/>
    <s v="Brazil"/>
    <x v="51"/>
    <n v="0"/>
  </r>
  <r>
    <s v="INCREMENTAL"/>
    <s v="Media"/>
    <m/>
    <m/>
    <m/>
    <m/>
    <x v="16"/>
    <x v="0"/>
    <s v="Brazil"/>
    <x v="51"/>
    <n v="0"/>
  </r>
  <r>
    <s v="INCREMENTAL"/>
    <s v="Media"/>
    <m/>
    <m/>
    <m/>
    <m/>
    <x v="16"/>
    <x v="1"/>
    <s v="Brazil"/>
    <x v="51"/>
    <n v="0"/>
  </r>
  <r>
    <s v="INCREMENTAL"/>
    <s v="Media"/>
    <m/>
    <m/>
    <m/>
    <m/>
    <x v="16"/>
    <x v="2"/>
    <s v="Brazil"/>
    <x v="51"/>
    <n v="0"/>
  </r>
  <r>
    <s v="INCREMENTAL"/>
    <s v="Media"/>
    <m/>
    <m/>
    <m/>
    <m/>
    <x v="16"/>
    <x v="3"/>
    <s v="Brazil"/>
    <x v="51"/>
    <n v="0"/>
  </r>
  <r>
    <s v="INCREMENTAL"/>
    <s v="Media"/>
    <m/>
    <m/>
    <m/>
    <m/>
    <x v="17"/>
    <x v="0"/>
    <s v="Brazil"/>
    <x v="51"/>
    <n v="651.98192198166805"/>
  </r>
  <r>
    <s v="INCREMENTAL"/>
    <s v="Media"/>
    <m/>
    <m/>
    <m/>
    <m/>
    <x v="17"/>
    <x v="1"/>
    <s v="Brazil"/>
    <x v="51"/>
    <n v="399.76953770863901"/>
  </r>
  <r>
    <s v="INCREMENTAL"/>
    <s v="Media"/>
    <m/>
    <m/>
    <m/>
    <m/>
    <x v="17"/>
    <x v="2"/>
    <s v="Brazil"/>
    <x v="51"/>
    <n v="401.23089925461397"/>
  </r>
  <r>
    <s v="INCREMENTAL"/>
    <s v="Media"/>
    <m/>
    <m/>
    <m/>
    <m/>
    <x v="17"/>
    <x v="3"/>
    <s v="Brazil"/>
    <x v="51"/>
    <n v="0"/>
  </r>
  <r>
    <s v="INCREMENTAL"/>
    <s v="Media"/>
    <m/>
    <m/>
    <m/>
    <m/>
    <x v="18"/>
    <x v="0"/>
    <s v="Brazil"/>
    <x v="51"/>
    <n v="0"/>
  </r>
  <r>
    <s v="INCREMENTAL"/>
    <s v="Media"/>
    <m/>
    <m/>
    <m/>
    <m/>
    <x v="18"/>
    <x v="1"/>
    <s v="Brazil"/>
    <x v="51"/>
    <n v="0"/>
  </r>
  <r>
    <s v="INCREMENTAL"/>
    <s v="Media"/>
    <m/>
    <m/>
    <m/>
    <m/>
    <x v="18"/>
    <x v="2"/>
    <s v="Brazil"/>
    <x v="51"/>
    <n v="0"/>
  </r>
  <r>
    <s v="INCREMENTAL"/>
    <s v="Media"/>
    <m/>
    <m/>
    <m/>
    <m/>
    <x v="18"/>
    <x v="3"/>
    <s v="Brazil"/>
    <x v="51"/>
    <n v="0"/>
  </r>
  <r>
    <s v="INCREMENTAL"/>
    <s v="Media"/>
    <m/>
    <m/>
    <m/>
    <m/>
    <x v="19"/>
    <x v="0"/>
    <s v="Brazil"/>
    <x v="51"/>
    <n v="39.806723763531302"/>
  </r>
  <r>
    <s v="INCREMENTAL"/>
    <s v="Media"/>
    <m/>
    <m/>
    <m/>
    <m/>
    <x v="19"/>
    <x v="1"/>
    <s v="Brazil"/>
    <x v="51"/>
    <n v="45.2651772425586"/>
  </r>
  <r>
    <s v="INCREMENTAL"/>
    <s v="Media"/>
    <m/>
    <m/>
    <m/>
    <m/>
    <x v="19"/>
    <x v="2"/>
    <s v="Brazil"/>
    <x v="51"/>
    <n v="42.684270586245098"/>
  </r>
  <r>
    <s v="INCREMENTAL"/>
    <s v="Media"/>
    <m/>
    <m/>
    <m/>
    <m/>
    <x v="19"/>
    <x v="3"/>
    <s v="Brazil"/>
    <x v="51"/>
    <n v="0"/>
  </r>
  <r>
    <s v="INCREMENTAL"/>
    <s v="Media"/>
    <m/>
    <m/>
    <m/>
    <m/>
    <x v="20"/>
    <x v="0"/>
    <s v="Brazil"/>
    <x v="51"/>
    <n v="0"/>
  </r>
  <r>
    <s v="INCREMENTAL"/>
    <s v="Media"/>
    <m/>
    <m/>
    <m/>
    <m/>
    <x v="20"/>
    <x v="1"/>
    <s v="Brazil"/>
    <x v="51"/>
    <n v="0"/>
  </r>
  <r>
    <s v="INCREMENTAL"/>
    <s v="Media"/>
    <m/>
    <m/>
    <m/>
    <m/>
    <x v="20"/>
    <x v="2"/>
    <s v="Brazil"/>
    <x v="51"/>
    <n v="0"/>
  </r>
  <r>
    <s v="INCREMENTAL"/>
    <s v="Media"/>
    <m/>
    <m/>
    <m/>
    <m/>
    <x v="20"/>
    <x v="3"/>
    <s v="Brazil"/>
    <x v="51"/>
    <n v="0"/>
  </r>
  <r>
    <s v="INCREMENTAL"/>
    <s v="Media"/>
    <m/>
    <m/>
    <m/>
    <m/>
    <x v="21"/>
    <x v="0"/>
    <s v="Brazil"/>
    <x v="51"/>
    <n v="126.973362916282"/>
  </r>
  <r>
    <s v="INCREMENTAL"/>
    <s v="Media"/>
    <m/>
    <m/>
    <m/>
    <m/>
    <x v="21"/>
    <x v="1"/>
    <s v="Brazil"/>
    <x v="51"/>
    <n v="124.00908869163401"/>
  </r>
  <r>
    <s v="INCREMENTAL"/>
    <s v="Media"/>
    <m/>
    <m/>
    <m/>
    <m/>
    <x v="21"/>
    <x v="2"/>
    <s v="Brazil"/>
    <x v="51"/>
    <n v="117.63648372769801"/>
  </r>
  <r>
    <s v="INCREMENTAL"/>
    <s v="Media"/>
    <m/>
    <m/>
    <m/>
    <m/>
    <x v="21"/>
    <x v="3"/>
    <s v="Brazil"/>
    <x v="51"/>
    <n v="0"/>
  </r>
  <r>
    <s v="INCREMENTAL"/>
    <s v="Media"/>
    <m/>
    <m/>
    <m/>
    <m/>
    <x v="22"/>
    <x v="0"/>
    <s v="Brazil"/>
    <x v="51"/>
    <n v="0"/>
  </r>
  <r>
    <s v="INCREMENTAL"/>
    <s v="Media"/>
    <m/>
    <m/>
    <m/>
    <m/>
    <x v="22"/>
    <x v="1"/>
    <s v="Brazil"/>
    <x v="51"/>
    <n v="0"/>
  </r>
  <r>
    <s v="INCREMENTAL"/>
    <s v="Media"/>
    <m/>
    <m/>
    <m/>
    <m/>
    <x v="22"/>
    <x v="2"/>
    <s v="Brazil"/>
    <x v="51"/>
    <n v="0"/>
  </r>
  <r>
    <s v="INCREMENTAL"/>
    <s v="Media"/>
    <m/>
    <m/>
    <m/>
    <m/>
    <x v="22"/>
    <x v="3"/>
    <s v="Brazil"/>
    <x v="51"/>
    <n v="0"/>
  </r>
  <r>
    <s v="INCREMENTAL"/>
    <s v="Media"/>
    <m/>
    <m/>
    <m/>
    <m/>
    <x v="23"/>
    <x v="0"/>
    <s v="Brazil"/>
    <x v="51"/>
    <n v="0"/>
  </r>
  <r>
    <s v="INCREMENTAL"/>
    <s v="Media"/>
    <m/>
    <m/>
    <m/>
    <m/>
    <x v="23"/>
    <x v="1"/>
    <s v="Brazil"/>
    <x v="51"/>
    <n v="0"/>
  </r>
  <r>
    <s v="INCREMENTAL"/>
    <s v="Media"/>
    <m/>
    <m/>
    <m/>
    <m/>
    <x v="23"/>
    <x v="2"/>
    <s v="Brazil"/>
    <x v="51"/>
    <n v="0"/>
  </r>
  <r>
    <s v="INCREMENTAL"/>
    <s v="Media"/>
    <m/>
    <m/>
    <m/>
    <m/>
    <x v="23"/>
    <x v="3"/>
    <s v="Brazil"/>
    <x v="51"/>
    <n v="0"/>
  </r>
  <r>
    <s v="INCREMENTAL"/>
    <s v="Media"/>
    <m/>
    <m/>
    <m/>
    <m/>
    <x v="24"/>
    <x v="0"/>
    <s v="Brazil"/>
    <x v="51"/>
    <n v="0"/>
  </r>
  <r>
    <s v="INCREMENTAL"/>
    <s v="Media"/>
    <m/>
    <m/>
    <m/>
    <m/>
    <x v="24"/>
    <x v="1"/>
    <s v="Brazil"/>
    <x v="51"/>
    <n v="2.8348445459337102"/>
  </r>
  <r>
    <s v="INCREMENTAL"/>
    <s v="Media"/>
    <m/>
    <m/>
    <m/>
    <m/>
    <x v="24"/>
    <x v="2"/>
    <s v="Brazil"/>
    <x v="51"/>
    <n v="0"/>
  </r>
  <r>
    <s v="INCREMENTAL"/>
    <s v="Media"/>
    <m/>
    <m/>
    <m/>
    <m/>
    <x v="24"/>
    <x v="3"/>
    <s v="Brazil"/>
    <x v="51"/>
    <n v="0"/>
  </r>
  <r>
    <s v="BASE"/>
    <s v="BaseLine"/>
    <m/>
    <m/>
    <m/>
    <m/>
    <x v="25"/>
    <x v="0"/>
    <s v="Brazil"/>
    <x v="51"/>
    <n v="0"/>
  </r>
  <r>
    <s v="BASE"/>
    <s v="BaseLine"/>
    <m/>
    <m/>
    <m/>
    <m/>
    <x v="25"/>
    <x v="1"/>
    <s v="Brazil"/>
    <x v="51"/>
    <n v="508.17482956851399"/>
  </r>
  <r>
    <s v="BASE"/>
    <s v="BaseLine"/>
    <m/>
    <m/>
    <m/>
    <m/>
    <x v="25"/>
    <x v="2"/>
    <s v="Brazil"/>
    <x v="51"/>
    <n v="0"/>
  </r>
  <r>
    <s v="BASE"/>
    <s v="BaseLine"/>
    <m/>
    <m/>
    <m/>
    <m/>
    <x v="25"/>
    <x v="3"/>
    <s v="Brazil"/>
    <x v="51"/>
    <n v="0"/>
  </r>
  <r>
    <s v="BASE"/>
    <s v="BaseLine"/>
    <m/>
    <m/>
    <m/>
    <m/>
    <x v="26"/>
    <x v="0"/>
    <s v="Brazil"/>
    <x v="51"/>
    <n v="0"/>
  </r>
  <r>
    <s v="BASE"/>
    <s v="BaseLine"/>
    <m/>
    <m/>
    <m/>
    <m/>
    <x v="26"/>
    <x v="1"/>
    <s v="Brazil"/>
    <x v="51"/>
    <n v="0"/>
  </r>
  <r>
    <s v="BASE"/>
    <s v="BaseLine"/>
    <m/>
    <m/>
    <m/>
    <m/>
    <x v="26"/>
    <x v="2"/>
    <s v="Brazil"/>
    <x v="51"/>
    <n v="0"/>
  </r>
  <r>
    <s v="BASE"/>
    <s v="BaseLine"/>
    <m/>
    <m/>
    <m/>
    <m/>
    <x v="26"/>
    <x v="3"/>
    <s v="Brazil"/>
    <x v="51"/>
    <n v="0"/>
  </r>
  <r>
    <s v="INCREMENTAL"/>
    <s v="Media"/>
    <m/>
    <m/>
    <m/>
    <m/>
    <x v="27"/>
    <x v="0"/>
    <s v="Brazil"/>
    <x v="51"/>
    <n v="0"/>
  </r>
  <r>
    <s v="INCREMENTAL"/>
    <s v="Media"/>
    <m/>
    <m/>
    <m/>
    <m/>
    <x v="27"/>
    <x v="1"/>
    <s v="Brazil"/>
    <x v="51"/>
    <n v="0"/>
  </r>
  <r>
    <s v="INCREMENTAL"/>
    <s v="Media"/>
    <m/>
    <m/>
    <m/>
    <m/>
    <x v="27"/>
    <x v="2"/>
    <s v="Brazil"/>
    <x v="51"/>
    <n v="0"/>
  </r>
  <r>
    <s v="INCREMENTAL"/>
    <s v="Media"/>
    <m/>
    <m/>
    <m/>
    <m/>
    <x v="27"/>
    <x v="3"/>
    <s v="Brazil"/>
    <x v="51"/>
    <n v="0"/>
  </r>
  <r>
    <s v="INCREMENTAL"/>
    <s v="Media"/>
    <m/>
    <m/>
    <m/>
    <m/>
    <x v="28"/>
    <x v="0"/>
    <s v="Brazil"/>
    <x v="51"/>
    <n v="0"/>
  </r>
  <r>
    <s v="INCREMENTAL"/>
    <s v="Media"/>
    <m/>
    <m/>
    <m/>
    <m/>
    <x v="28"/>
    <x v="1"/>
    <s v="Brazil"/>
    <x v="51"/>
    <n v="0"/>
  </r>
  <r>
    <s v="INCREMENTAL"/>
    <s v="Media"/>
    <m/>
    <m/>
    <m/>
    <m/>
    <x v="28"/>
    <x v="2"/>
    <s v="Brazil"/>
    <x v="51"/>
    <n v="0"/>
  </r>
  <r>
    <s v="INCREMENTAL"/>
    <s v="Media"/>
    <m/>
    <m/>
    <m/>
    <m/>
    <x v="28"/>
    <x v="3"/>
    <s v="Brazil"/>
    <x v="51"/>
    <n v="0"/>
  </r>
  <r>
    <s v="BASE"/>
    <s v="BaseLine"/>
    <m/>
    <m/>
    <m/>
    <m/>
    <x v="29"/>
    <x v="0"/>
    <s v="Brazil"/>
    <x v="51"/>
    <n v="0"/>
  </r>
  <r>
    <s v="BASE"/>
    <s v="BaseLine"/>
    <m/>
    <m/>
    <m/>
    <m/>
    <x v="29"/>
    <x v="1"/>
    <s v="Brazil"/>
    <x v="51"/>
    <n v="646.83468896439194"/>
  </r>
  <r>
    <s v="BASE"/>
    <s v="BaseLine"/>
    <m/>
    <m/>
    <m/>
    <m/>
    <x v="29"/>
    <x v="2"/>
    <s v="Brazil"/>
    <x v="51"/>
    <n v="0"/>
  </r>
  <r>
    <s v="BASE"/>
    <s v="BaseLine"/>
    <m/>
    <m/>
    <m/>
    <m/>
    <x v="29"/>
    <x v="3"/>
    <s v="Brazil"/>
    <x v="51"/>
    <n v="0"/>
  </r>
  <r>
    <s v="BASE"/>
    <s v="BaseLine"/>
    <m/>
    <m/>
    <m/>
    <m/>
    <x v="30"/>
    <x v="0"/>
    <s v="Brazil"/>
    <x v="51"/>
    <n v="0"/>
  </r>
  <r>
    <s v="BASE"/>
    <s v="BaseLine"/>
    <m/>
    <m/>
    <m/>
    <m/>
    <x v="30"/>
    <x v="1"/>
    <s v="Brazil"/>
    <x v="51"/>
    <n v="355.87439441580801"/>
  </r>
  <r>
    <s v="BASE"/>
    <s v="BaseLine"/>
    <m/>
    <m/>
    <m/>
    <m/>
    <x v="30"/>
    <x v="2"/>
    <s v="Brazil"/>
    <x v="51"/>
    <n v="0"/>
  </r>
  <r>
    <s v="BASE"/>
    <s v="BaseLine"/>
    <m/>
    <m/>
    <m/>
    <m/>
    <x v="30"/>
    <x v="3"/>
    <s v="Brazil"/>
    <x v="51"/>
    <n v="0"/>
  </r>
  <r>
    <s v="INCREMENTAL"/>
    <s v="Media"/>
    <m/>
    <m/>
    <m/>
    <m/>
    <x v="31"/>
    <x v="0"/>
    <s v="Brazil"/>
    <x v="51"/>
    <n v="0"/>
  </r>
  <r>
    <s v="INCREMENTAL"/>
    <s v="Media"/>
    <m/>
    <m/>
    <m/>
    <m/>
    <x v="31"/>
    <x v="1"/>
    <s v="Brazil"/>
    <x v="51"/>
    <n v="0"/>
  </r>
  <r>
    <s v="INCREMENTAL"/>
    <s v="Media"/>
    <m/>
    <m/>
    <m/>
    <m/>
    <x v="31"/>
    <x v="2"/>
    <s v="Brazil"/>
    <x v="51"/>
    <n v="0"/>
  </r>
  <r>
    <s v="INCREMENTAL"/>
    <s v="Media"/>
    <m/>
    <m/>
    <m/>
    <m/>
    <x v="31"/>
    <x v="3"/>
    <s v="Brazil"/>
    <x v="51"/>
    <n v="0"/>
  </r>
  <r>
    <m/>
    <m/>
    <m/>
    <m/>
    <m/>
    <m/>
    <x v="32"/>
    <x v="0"/>
    <s v="Brazil"/>
    <x v="51"/>
    <n v="1288.8368238743701"/>
  </r>
  <r>
    <m/>
    <m/>
    <m/>
    <m/>
    <m/>
    <m/>
    <x v="32"/>
    <x v="1"/>
    <s v="Brazil"/>
    <x v="51"/>
    <n v="943.82215052234096"/>
  </r>
  <r>
    <m/>
    <m/>
    <m/>
    <m/>
    <m/>
    <m/>
    <x v="32"/>
    <x v="2"/>
    <s v="Brazil"/>
    <x v="51"/>
    <n v="1761.1350863528301"/>
  </r>
  <r>
    <m/>
    <m/>
    <m/>
    <m/>
    <m/>
    <m/>
    <x v="32"/>
    <x v="3"/>
    <s v="Brazil"/>
    <x v="51"/>
    <n v="932.29799996955103"/>
  </r>
  <r>
    <s v="BASE"/>
    <s v="BaseLine"/>
    <m/>
    <m/>
    <m/>
    <m/>
    <x v="33"/>
    <x v="0"/>
    <s v="Brazil"/>
    <x v="51"/>
    <n v="-198.70965829245"/>
  </r>
  <r>
    <s v="BASE"/>
    <s v="BaseLine"/>
    <m/>
    <m/>
    <m/>
    <m/>
    <x v="33"/>
    <x v="1"/>
    <s v="Brazil"/>
    <x v="51"/>
    <n v="-540.91318946973104"/>
  </r>
  <r>
    <s v="BASE"/>
    <s v="BaseLine"/>
    <m/>
    <m/>
    <m/>
    <m/>
    <x v="33"/>
    <x v="2"/>
    <s v="Brazil"/>
    <x v="51"/>
    <n v="-270.04643204336998"/>
  </r>
  <r>
    <s v="BASE"/>
    <s v="BaseLine"/>
    <m/>
    <m/>
    <m/>
    <m/>
    <x v="33"/>
    <x v="3"/>
    <s v="Brazil"/>
    <x v="51"/>
    <n v="-168.66776269110801"/>
  </r>
  <r>
    <s v="BASE"/>
    <s v="BaseLine"/>
    <m/>
    <m/>
    <m/>
    <m/>
    <x v="34"/>
    <x v="0"/>
    <s v="Brazil"/>
    <x v="51"/>
    <n v="-289.70347787135"/>
  </r>
  <r>
    <s v="BASE"/>
    <s v="BaseLine"/>
    <m/>
    <m/>
    <m/>
    <m/>
    <x v="34"/>
    <x v="1"/>
    <s v="Brazil"/>
    <x v="51"/>
    <n v="-212.151417800421"/>
  </r>
  <r>
    <s v="BASE"/>
    <s v="BaseLine"/>
    <m/>
    <m/>
    <m/>
    <m/>
    <x v="34"/>
    <x v="2"/>
    <s v="Brazil"/>
    <x v="51"/>
    <n v="-395.86621833471702"/>
  </r>
  <r>
    <s v="BASE"/>
    <s v="BaseLine"/>
    <m/>
    <m/>
    <m/>
    <m/>
    <x v="34"/>
    <x v="3"/>
    <s v="Brazil"/>
    <x v="51"/>
    <n v="-209.56103053586401"/>
  </r>
  <r>
    <s v="BASE"/>
    <s v="BaseLine"/>
    <s v="NY"/>
    <m/>
    <m/>
    <m/>
    <x v="35"/>
    <x v="0"/>
    <s v="Brazil"/>
    <x v="51"/>
    <n v="0"/>
  </r>
  <r>
    <s v="BASE"/>
    <s v="BaseLine"/>
    <s v="NY"/>
    <m/>
    <m/>
    <m/>
    <x v="35"/>
    <x v="1"/>
    <s v="Brazil"/>
    <x v="51"/>
    <n v="200.368518970764"/>
  </r>
  <r>
    <s v="BASE"/>
    <s v="BaseLine"/>
    <s v="NY"/>
    <m/>
    <m/>
    <m/>
    <x v="35"/>
    <x v="2"/>
    <s v="Brazil"/>
    <x v="51"/>
    <n v="0"/>
  </r>
  <r>
    <s v="BASE"/>
    <s v="BaseLine"/>
    <s v="NY"/>
    <m/>
    <m/>
    <m/>
    <x v="35"/>
    <x v="3"/>
    <s v="Brazil"/>
    <x v="51"/>
    <n v="0"/>
  </r>
  <r>
    <s v="BASE"/>
    <s v="BaseLine"/>
    <s v="PL_Dummy"/>
    <m/>
    <m/>
    <m/>
    <x v="36"/>
    <x v="0"/>
    <s v="Brazil"/>
    <x v="51"/>
    <n v="0"/>
  </r>
  <r>
    <s v="BASE"/>
    <s v="BaseLine"/>
    <s v="PL_Dummy"/>
    <m/>
    <m/>
    <m/>
    <x v="36"/>
    <x v="1"/>
    <s v="Brazil"/>
    <x v="51"/>
    <n v="0"/>
  </r>
  <r>
    <s v="BASE"/>
    <s v="BaseLine"/>
    <s v="PL_Dummy"/>
    <m/>
    <m/>
    <m/>
    <x v="36"/>
    <x v="2"/>
    <s v="Brazil"/>
    <x v="51"/>
    <n v="0"/>
  </r>
  <r>
    <s v="BASE"/>
    <s v="BaseLine"/>
    <s v="PL_Dummy"/>
    <m/>
    <m/>
    <m/>
    <x v="36"/>
    <x v="3"/>
    <s v="Brazil"/>
    <x v="51"/>
    <n v="0"/>
  </r>
  <r>
    <s v="BASE"/>
    <s v="BaseLine"/>
    <s v="PL_Dummy"/>
    <m/>
    <m/>
    <m/>
    <x v="37"/>
    <x v="0"/>
    <s v="Brazil"/>
    <x v="51"/>
    <n v="0"/>
  </r>
  <r>
    <s v="BASE"/>
    <s v="BaseLine"/>
    <s v="PL_Dummy"/>
    <m/>
    <m/>
    <m/>
    <x v="37"/>
    <x v="1"/>
    <s v="Brazil"/>
    <x v="51"/>
    <n v="0"/>
  </r>
  <r>
    <s v="BASE"/>
    <s v="BaseLine"/>
    <s v="PL_Dummy"/>
    <m/>
    <m/>
    <m/>
    <x v="37"/>
    <x v="2"/>
    <s v="Brazil"/>
    <x v="51"/>
    <n v="0"/>
  </r>
  <r>
    <s v="BASE"/>
    <s v="BaseLine"/>
    <s v="PL_Dummy"/>
    <m/>
    <m/>
    <m/>
    <x v="37"/>
    <x v="3"/>
    <s v="Brazil"/>
    <x v="51"/>
    <n v="0"/>
  </r>
  <r>
    <s v="BASE"/>
    <s v="BaseLine"/>
    <m/>
    <m/>
    <m/>
    <m/>
    <x v="38"/>
    <x v="0"/>
    <s v="Brazil"/>
    <x v="51"/>
    <n v="0"/>
  </r>
  <r>
    <s v="BASE"/>
    <s v="BaseLine"/>
    <m/>
    <m/>
    <m/>
    <m/>
    <x v="38"/>
    <x v="1"/>
    <s v="Brazil"/>
    <x v="51"/>
    <n v="0"/>
  </r>
  <r>
    <s v="BASE"/>
    <s v="BaseLine"/>
    <m/>
    <m/>
    <m/>
    <m/>
    <x v="38"/>
    <x v="2"/>
    <s v="Brazil"/>
    <x v="51"/>
    <n v="0"/>
  </r>
  <r>
    <s v="BASE"/>
    <s v="BaseLine"/>
    <m/>
    <m/>
    <m/>
    <m/>
    <x v="38"/>
    <x v="3"/>
    <s v="Brazil"/>
    <x v="51"/>
    <n v="0"/>
  </r>
  <r>
    <s v="BASE"/>
    <s v="BaseLine"/>
    <m/>
    <m/>
    <m/>
    <m/>
    <x v="39"/>
    <x v="0"/>
    <s v="Brazil"/>
    <x v="51"/>
    <n v="0"/>
  </r>
  <r>
    <s v="BASE"/>
    <s v="BaseLine"/>
    <m/>
    <m/>
    <m/>
    <m/>
    <x v="39"/>
    <x v="1"/>
    <s v="Brazil"/>
    <x v="51"/>
    <n v="0"/>
  </r>
  <r>
    <s v="BASE"/>
    <s v="BaseLine"/>
    <m/>
    <m/>
    <m/>
    <m/>
    <x v="39"/>
    <x v="2"/>
    <s v="Brazil"/>
    <x v="51"/>
    <n v="0"/>
  </r>
  <r>
    <s v="BASE"/>
    <s v="BaseLine"/>
    <m/>
    <m/>
    <m/>
    <m/>
    <x v="39"/>
    <x v="3"/>
    <s v="Brazil"/>
    <x v="51"/>
    <n v="0"/>
  </r>
  <r>
    <s v="BASE"/>
    <s v="BaseLine"/>
    <s v="PL_Dummy"/>
    <m/>
    <m/>
    <m/>
    <x v="40"/>
    <x v="0"/>
    <s v="Brazil"/>
    <x v="51"/>
    <n v="0"/>
  </r>
  <r>
    <s v="BASE"/>
    <s v="BaseLine"/>
    <s v="PL_Dummy"/>
    <m/>
    <m/>
    <m/>
    <x v="40"/>
    <x v="1"/>
    <s v="Brazil"/>
    <x v="51"/>
    <n v="0"/>
  </r>
  <r>
    <s v="BASE"/>
    <s v="BaseLine"/>
    <s v="PL_Dummy"/>
    <m/>
    <m/>
    <m/>
    <x v="40"/>
    <x v="2"/>
    <s v="Brazil"/>
    <x v="51"/>
    <n v="0"/>
  </r>
  <r>
    <s v="BASE"/>
    <s v="BaseLine"/>
    <s v="PL_Dummy"/>
    <m/>
    <m/>
    <m/>
    <x v="40"/>
    <x v="3"/>
    <s v="Brazil"/>
    <x v="51"/>
    <n v="0"/>
  </r>
  <r>
    <s v="BASE"/>
    <s v="BaseLine"/>
    <m/>
    <m/>
    <m/>
    <m/>
    <x v="41"/>
    <x v="0"/>
    <s v="Brazil"/>
    <x v="51"/>
    <n v="0"/>
  </r>
  <r>
    <s v="BASE"/>
    <s v="BaseLine"/>
    <m/>
    <m/>
    <m/>
    <m/>
    <x v="41"/>
    <x v="1"/>
    <s v="Brazil"/>
    <x v="51"/>
    <n v="0"/>
  </r>
  <r>
    <s v="BASE"/>
    <s v="BaseLine"/>
    <m/>
    <m/>
    <m/>
    <m/>
    <x v="41"/>
    <x v="2"/>
    <s v="Brazil"/>
    <x v="51"/>
    <n v="1782.9623505891"/>
  </r>
  <r>
    <s v="BASE"/>
    <s v="BaseLine"/>
    <m/>
    <m/>
    <m/>
    <m/>
    <x v="41"/>
    <x v="3"/>
    <s v="Brazil"/>
    <x v="51"/>
    <n v="0"/>
  </r>
  <r>
    <s v="BASE"/>
    <s v="BaseLine"/>
    <m/>
    <m/>
    <m/>
    <m/>
    <x v="42"/>
    <x v="0"/>
    <s v="Brazil"/>
    <x v="51"/>
    <n v="0"/>
  </r>
  <r>
    <s v="BASE"/>
    <s v="BaseLine"/>
    <m/>
    <m/>
    <m/>
    <m/>
    <x v="42"/>
    <x v="1"/>
    <s v="Brazil"/>
    <x v="51"/>
    <n v="0"/>
  </r>
  <r>
    <s v="BASE"/>
    <s v="BaseLine"/>
    <m/>
    <m/>
    <m/>
    <m/>
    <x v="42"/>
    <x v="2"/>
    <s v="Brazil"/>
    <x v="51"/>
    <n v="3231.1807166553399"/>
  </r>
  <r>
    <s v="BASE"/>
    <s v="BaseLine"/>
    <m/>
    <m/>
    <m/>
    <m/>
    <x v="42"/>
    <x v="3"/>
    <s v="Brazil"/>
    <x v="51"/>
    <n v="0"/>
  </r>
  <r>
    <s v="BASE"/>
    <s v="BaseLine"/>
    <m/>
    <m/>
    <m/>
    <m/>
    <x v="43"/>
    <x v="0"/>
    <s v="Brazil"/>
    <x v="51"/>
    <n v="0"/>
  </r>
  <r>
    <s v="BASE"/>
    <s v="BaseLine"/>
    <m/>
    <m/>
    <m/>
    <m/>
    <x v="43"/>
    <x v="1"/>
    <s v="Brazil"/>
    <x v="51"/>
    <n v="0"/>
  </r>
  <r>
    <s v="BASE"/>
    <s v="BaseLine"/>
    <m/>
    <m/>
    <m/>
    <m/>
    <x v="43"/>
    <x v="2"/>
    <s v="Brazil"/>
    <x v="51"/>
    <n v="0"/>
  </r>
  <r>
    <s v="BASE"/>
    <s v="BaseLine"/>
    <m/>
    <m/>
    <m/>
    <m/>
    <x v="43"/>
    <x v="3"/>
    <s v="Brazil"/>
    <x v="51"/>
    <n v="0"/>
  </r>
  <r>
    <s v="INCREMENTAL"/>
    <s v="Media"/>
    <m/>
    <m/>
    <m/>
    <m/>
    <x v="44"/>
    <x v="0"/>
    <s v="Brazil"/>
    <x v="51"/>
    <n v="0"/>
  </r>
  <r>
    <s v="INCREMENTAL"/>
    <s v="Media"/>
    <m/>
    <m/>
    <m/>
    <m/>
    <x v="44"/>
    <x v="1"/>
    <s v="Brazil"/>
    <x v="51"/>
    <n v="0"/>
  </r>
  <r>
    <s v="INCREMENTAL"/>
    <s v="Media"/>
    <m/>
    <m/>
    <m/>
    <m/>
    <x v="44"/>
    <x v="2"/>
    <s v="Brazil"/>
    <x v="51"/>
    <n v="0"/>
  </r>
  <r>
    <s v="INCREMENTAL"/>
    <s v="Media"/>
    <m/>
    <m/>
    <m/>
    <m/>
    <x v="44"/>
    <x v="3"/>
    <s v="Brazil"/>
    <x v="51"/>
    <n v="0"/>
  </r>
  <r>
    <s v="INCREMENTAL"/>
    <s v="Media"/>
    <m/>
    <m/>
    <m/>
    <m/>
    <x v="45"/>
    <x v="0"/>
    <s v="Brazil"/>
    <x v="51"/>
    <n v="0"/>
  </r>
  <r>
    <s v="INCREMENTAL"/>
    <s v="Media"/>
    <m/>
    <m/>
    <m/>
    <m/>
    <x v="45"/>
    <x v="1"/>
    <s v="Brazil"/>
    <x v="51"/>
    <n v="0"/>
  </r>
  <r>
    <s v="INCREMENTAL"/>
    <s v="Media"/>
    <m/>
    <m/>
    <m/>
    <m/>
    <x v="45"/>
    <x v="2"/>
    <s v="Brazil"/>
    <x v="51"/>
    <n v="0"/>
  </r>
  <r>
    <s v="INCREMENTAL"/>
    <s v="Media"/>
    <m/>
    <m/>
    <m/>
    <m/>
    <x v="45"/>
    <x v="3"/>
    <s v="Brazil"/>
    <x v="51"/>
    <n v="0"/>
  </r>
  <r>
    <s v="BASE"/>
    <s v="BaseLine"/>
    <m/>
    <m/>
    <m/>
    <m/>
    <x v="46"/>
    <x v="0"/>
    <s v="Brazil"/>
    <x v="51"/>
    <n v="0"/>
  </r>
  <r>
    <s v="BASE"/>
    <s v="BaseLine"/>
    <m/>
    <m/>
    <m/>
    <m/>
    <x v="46"/>
    <x v="1"/>
    <s v="Brazil"/>
    <x v="51"/>
    <n v="0"/>
  </r>
  <r>
    <s v="BASE"/>
    <s v="BaseLine"/>
    <m/>
    <m/>
    <m/>
    <m/>
    <x v="46"/>
    <x v="2"/>
    <s v="Brazil"/>
    <x v="51"/>
    <n v="0"/>
  </r>
  <r>
    <s v="BASE"/>
    <s v="BaseLine"/>
    <m/>
    <m/>
    <m/>
    <m/>
    <x v="46"/>
    <x v="3"/>
    <s v="Brazil"/>
    <x v="51"/>
    <n v="0"/>
  </r>
  <r>
    <s v="INCREMENTAL"/>
    <s v="Media"/>
    <m/>
    <m/>
    <m/>
    <m/>
    <x v="47"/>
    <x v="0"/>
    <s v="Brazil"/>
    <x v="51"/>
    <n v="0"/>
  </r>
  <r>
    <s v="INCREMENTAL"/>
    <s v="Media"/>
    <m/>
    <m/>
    <m/>
    <m/>
    <x v="47"/>
    <x v="1"/>
    <s v="Brazil"/>
    <x v="51"/>
    <n v="0"/>
  </r>
  <r>
    <s v="INCREMENTAL"/>
    <s v="Media"/>
    <m/>
    <m/>
    <m/>
    <m/>
    <x v="47"/>
    <x v="2"/>
    <s v="Brazil"/>
    <x v="51"/>
    <n v="0"/>
  </r>
  <r>
    <s v="INCREMENTAL"/>
    <s v="Media"/>
    <m/>
    <m/>
    <m/>
    <m/>
    <x v="47"/>
    <x v="3"/>
    <s v="Brazil"/>
    <x v="51"/>
    <n v="0"/>
  </r>
  <r>
    <s v="INCREMENTAL"/>
    <s v="Media"/>
    <m/>
    <m/>
    <m/>
    <m/>
    <x v="48"/>
    <x v="0"/>
    <s v="Brazil"/>
    <x v="51"/>
    <n v="0"/>
  </r>
  <r>
    <s v="INCREMENTAL"/>
    <s v="Media"/>
    <m/>
    <m/>
    <m/>
    <m/>
    <x v="48"/>
    <x v="1"/>
    <s v="Brazil"/>
    <x v="51"/>
    <n v="0"/>
  </r>
  <r>
    <s v="INCREMENTAL"/>
    <s v="Media"/>
    <m/>
    <m/>
    <m/>
    <m/>
    <x v="48"/>
    <x v="2"/>
    <s v="Brazil"/>
    <x v="51"/>
    <n v="0"/>
  </r>
  <r>
    <s v="INCREMENTAL"/>
    <s v="Media"/>
    <m/>
    <m/>
    <m/>
    <m/>
    <x v="48"/>
    <x v="3"/>
    <s v="Brazil"/>
    <x v="51"/>
    <n v="0"/>
  </r>
  <r>
    <s v="INCREMENTAL"/>
    <s v="Media"/>
    <m/>
    <m/>
    <m/>
    <m/>
    <x v="49"/>
    <x v="0"/>
    <s v="Brazil"/>
    <x v="51"/>
    <n v="0"/>
  </r>
  <r>
    <s v="INCREMENTAL"/>
    <s v="Media"/>
    <m/>
    <m/>
    <m/>
    <m/>
    <x v="49"/>
    <x v="1"/>
    <s v="Brazil"/>
    <x v="51"/>
    <n v="0"/>
  </r>
  <r>
    <s v="INCREMENTAL"/>
    <s v="Media"/>
    <m/>
    <m/>
    <m/>
    <m/>
    <x v="49"/>
    <x v="2"/>
    <s v="Brazil"/>
    <x v="51"/>
    <n v="0"/>
  </r>
  <r>
    <s v="INCREMENTAL"/>
    <s v="Media"/>
    <m/>
    <m/>
    <m/>
    <m/>
    <x v="49"/>
    <x v="3"/>
    <s v="Brazil"/>
    <x v="51"/>
    <n v="0"/>
  </r>
  <r>
    <s v="BASE"/>
    <s v="BaseLine"/>
    <m/>
    <m/>
    <m/>
    <m/>
    <x v="50"/>
    <x v="0"/>
    <s v="Brazil"/>
    <x v="51"/>
    <n v="0"/>
  </r>
  <r>
    <s v="BASE"/>
    <s v="BaseLine"/>
    <m/>
    <m/>
    <m/>
    <m/>
    <x v="50"/>
    <x v="1"/>
    <s v="Brazil"/>
    <x v="51"/>
    <n v="0"/>
  </r>
  <r>
    <s v="BASE"/>
    <s v="BaseLine"/>
    <m/>
    <m/>
    <m/>
    <m/>
    <x v="50"/>
    <x v="2"/>
    <s v="Brazil"/>
    <x v="51"/>
    <n v="0"/>
  </r>
  <r>
    <s v="BASE"/>
    <s v="BaseLine"/>
    <m/>
    <m/>
    <m/>
    <m/>
    <x v="50"/>
    <x v="3"/>
    <s v="Brazil"/>
    <x v="51"/>
    <n v="0"/>
  </r>
  <r>
    <s v="BASE"/>
    <s v="BaseLine"/>
    <m/>
    <m/>
    <m/>
    <m/>
    <x v="51"/>
    <x v="0"/>
    <s v="Brazil"/>
    <x v="51"/>
    <n v="0"/>
  </r>
  <r>
    <s v="BASE"/>
    <s v="BaseLine"/>
    <m/>
    <m/>
    <m/>
    <m/>
    <x v="51"/>
    <x v="1"/>
    <s v="Brazil"/>
    <x v="51"/>
    <n v="0"/>
  </r>
  <r>
    <s v="BASE"/>
    <s v="BaseLine"/>
    <m/>
    <m/>
    <m/>
    <m/>
    <x v="51"/>
    <x v="2"/>
    <s v="Brazil"/>
    <x v="51"/>
    <n v="0"/>
  </r>
  <r>
    <s v="BASE"/>
    <s v="BaseLine"/>
    <m/>
    <m/>
    <m/>
    <m/>
    <x v="51"/>
    <x v="3"/>
    <s v="Brazil"/>
    <x v="51"/>
    <n v="0"/>
  </r>
  <r>
    <s v="INCREMENTAL"/>
    <s v="Media"/>
    <m/>
    <m/>
    <m/>
    <m/>
    <x v="52"/>
    <x v="0"/>
    <s v="Brazil"/>
    <x v="51"/>
    <n v="0"/>
  </r>
  <r>
    <s v="INCREMENTAL"/>
    <s v="Media"/>
    <m/>
    <m/>
    <m/>
    <m/>
    <x v="52"/>
    <x v="1"/>
    <s v="Brazil"/>
    <x v="51"/>
    <n v="0"/>
  </r>
  <r>
    <s v="INCREMENTAL"/>
    <s v="Media"/>
    <m/>
    <m/>
    <m/>
    <m/>
    <x v="52"/>
    <x v="2"/>
    <s v="Brazil"/>
    <x v="51"/>
    <n v="0"/>
  </r>
  <r>
    <s v="INCREMENTAL"/>
    <s v="Media"/>
    <m/>
    <m/>
    <m/>
    <m/>
    <x v="52"/>
    <x v="3"/>
    <s v="Brazil"/>
    <x v="51"/>
    <n v="0"/>
  </r>
  <r>
    <s v="BASE"/>
    <s v="BaseLine"/>
    <m/>
    <m/>
    <m/>
    <m/>
    <x v="53"/>
    <x v="0"/>
    <s v="Brazil"/>
    <x v="51"/>
    <n v="-106.896217564167"/>
  </r>
  <r>
    <s v="BASE"/>
    <s v="BaseLine"/>
    <m/>
    <m/>
    <m/>
    <m/>
    <x v="53"/>
    <x v="1"/>
    <s v="Brazil"/>
    <x v="51"/>
    <n v="-78.280676091196398"/>
  </r>
  <r>
    <s v="BASE"/>
    <s v="BaseLine"/>
    <m/>
    <m/>
    <m/>
    <m/>
    <x v="53"/>
    <x v="2"/>
    <s v="Brazil"/>
    <x v="51"/>
    <n v="-146.06866894502201"/>
  </r>
  <r>
    <s v="BASE"/>
    <s v="BaseLine"/>
    <m/>
    <m/>
    <m/>
    <m/>
    <x v="53"/>
    <x v="3"/>
    <s v="Brazil"/>
    <x v="51"/>
    <n v="-77.324862227164999"/>
  </r>
  <r>
    <s v="BASE"/>
    <s v="BaseLine"/>
    <m/>
    <m/>
    <m/>
    <m/>
    <x v="54"/>
    <x v="0"/>
    <s v="Brazil"/>
    <x v="51"/>
    <n v="-501.453688414807"/>
  </r>
  <r>
    <s v="BASE"/>
    <s v="BaseLine"/>
    <m/>
    <m/>
    <m/>
    <m/>
    <x v="54"/>
    <x v="1"/>
    <s v="Brazil"/>
    <x v="51"/>
    <n v="-2502.9526936325301"/>
  </r>
  <r>
    <s v="BASE"/>
    <s v="BaseLine"/>
    <m/>
    <m/>
    <m/>
    <m/>
    <x v="54"/>
    <x v="2"/>
    <s v="Brazil"/>
    <x v="51"/>
    <n v="-2716.5267485580298"/>
  </r>
  <r>
    <s v="BASE"/>
    <s v="BaseLine"/>
    <m/>
    <m/>
    <m/>
    <m/>
    <x v="54"/>
    <x v="3"/>
    <s v="Brazil"/>
    <x v="51"/>
    <n v="-484.24920047193399"/>
  </r>
  <r>
    <s v="INCREMENTAL"/>
    <s v="Media"/>
    <m/>
    <m/>
    <m/>
    <m/>
    <x v="0"/>
    <x v="0"/>
    <s v="Brazil"/>
    <x v="52"/>
    <n v="0"/>
  </r>
  <r>
    <s v="INCREMENTAL"/>
    <s v="Media"/>
    <m/>
    <m/>
    <m/>
    <m/>
    <x v="0"/>
    <x v="1"/>
    <s v="Brazil"/>
    <x v="52"/>
    <n v="0"/>
  </r>
  <r>
    <s v="INCREMENTAL"/>
    <s v="Media"/>
    <m/>
    <m/>
    <m/>
    <m/>
    <x v="0"/>
    <x v="2"/>
    <s v="Brazil"/>
    <x v="52"/>
    <n v="0"/>
  </r>
  <r>
    <s v="INCREMENTAL"/>
    <s v="Media"/>
    <m/>
    <m/>
    <m/>
    <m/>
    <x v="0"/>
    <x v="3"/>
    <s v="Brazil"/>
    <x v="52"/>
    <n v="0"/>
  </r>
  <r>
    <s v="INCREMENTAL"/>
    <s v="Media"/>
    <m/>
    <m/>
    <m/>
    <m/>
    <x v="1"/>
    <x v="0"/>
    <s v="Brazil"/>
    <x v="52"/>
    <n v="0"/>
  </r>
  <r>
    <s v="INCREMENTAL"/>
    <s v="Media"/>
    <m/>
    <m/>
    <m/>
    <m/>
    <x v="1"/>
    <x v="1"/>
    <s v="Brazil"/>
    <x v="52"/>
    <n v="0"/>
  </r>
  <r>
    <s v="INCREMENTAL"/>
    <s v="Media"/>
    <m/>
    <m/>
    <m/>
    <m/>
    <x v="1"/>
    <x v="2"/>
    <s v="Brazil"/>
    <x v="52"/>
    <n v="0"/>
  </r>
  <r>
    <s v="INCREMENTAL"/>
    <s v="Media"/>
    <m/>
    <m/>
    <m/>
    <m/>
    <x v="1"/>
    <x v="3"/>
    <s v="Brazil"/>
    <x v="52"/>
    <n v="0"/>
  </r>
  <r>
    <s v="INCREMENTAL"/>
    <s v="Media"/>
    <m/>
    <m/>
    <m/>
    <m/>
    <x v="2"/>
    <x v="0"/>
    <s v="Brazil"/>
    <x v="52"/>
    <n v="0"/>
  </r>
  <r>
    <s v="INCREMENTAL"/>
    <s v="Media"/>
    <m/>
    <m/>
    <m/>
    <m/>
    <x v="2"/>
    <x v="1"/>
    <s v="Brazil"/>
    <x v="52"/>
    <n v="0"/>
  </r>
  <r>
    <s v="INCREMENTAL"/>
    <s v="Media"/>
    <m/>
    <m/>
    <m/>
    <m/>
    <x v="2"/>
    <x v="2"/>
    <s v="Brazil"/>
    <x v="52"/>
    <n v="0"/>
  </r>
  <r>
    <s v="INCREMENTAL"/>
    <s v="Media"/>
    <m/>
    <m/>
    <m/>
    <m/>
    <x v="2"/>
    <x v="3"/>
    <s v="Brazil"/>
    <x v="52"/>
    <n v="0"/>
  </r>
  <r>
    <s v="BASE"/>
    <s v="BaseLine"/>
    <m/>
    <m/>
    <m/>
    <m/>
    <x v="3"/>
    <x v="0"/>
    <s v="Brazil"/>
    <x v="52"/>
    <n v="0"/>
  </r>
  <r>
    <s v="BASE"/>
    <s v="BaseLine"/>
    <m/>
    <m/>
    <m/>
    <m/>
    <x v="3"/>
    <x v="1"/>
    <s v="Brazil"/>
    <x v="52"/>
    <n v="0"/>
  </r>
  <r>
    <s v="BASE"/>
    <s v="BaseLine"/>
    <m/>
    <m/>
    <m/>
    <m/>
    <x v="3"/>
    <x v="2"/>
    <s v="Brazil"/>
    <x v="52"/>
    <n v="0"/>
  </r>
  <r>
    <s v="BASE"/>
    <s v="BaseLine"/>
    <m/>
    <m/>
    <m/>
    <m/>
    <x v="3"/>
    <x v="3"/>
    <s v="Brazil"/>
    <x v="52"/>
    <n v="0"/>
  </r>
  <r>
    <s v="BASE"/>
    <s v="BaseLine"/>
    <m/>
    <m/>
    <m/>
    <m/>
    <x v="4"/>
    <x v="0"/>
    <s v="Brazil"/>
    <x v="52"/>
    <n v="0"/>
  </r>
  <r>
    <s v="BASE"/>
    <s v="BaseLine"/>
    <m/>
    <m/>
    <m/>
    <m/>
    <x v="4"/>
    <x v="1"/>
    <s v="Brazil"/>
    <x v="52"/>
    <n v="0"/>
  </r>
  <r>
    <s v="BASE"/>
    <s v="BaseLine"/>
    <m/>
    <m/>
    <m/>
    <m/>
    <x v="4"/>
    <x v="2"/>
    <s v="Brazil"/>
    <x v="52"/>
    <n v="0"/>
  </r>
  <r>
    <s v="BASE"/>
    <s v="BaseLine"/>
    <m/>
    <m/>
    <m/>
    <m/>
    <x v="4"/>
    <x v="3"/>
    <s v="Brazil"/>
    <x v="52"/>
    <n v="0"/>
  </r>
  <r>
    <s v="BASE"/>
    <s v="BaseLine"/>
    <m/>
    <m/>
    <m/>
    <m/>
    <x v="5"/>
    <x v="0"/>
    <s v="Brazil"/>
    <x v="52"/>
    <n v="0"/>
  </r>
  <r>
    <s v="BASE"/>
    <s v="BaseLine"/>
    <m/>
    <m/>
    <m/>
    <m/>
    <x v="5"/>
    <x v="1"/>
    <s v="Brazil"/>
    <x v="52"/>
    <n v="0"/>
  </r>
  <r>
    <s v="BASE"/>
    <s v="BaseLine"/>
    <m/>
    <m/>
    <m/>
    <m/>
    <x v="5"/>
    <x v="2"/>
    <s v="Brazil"/>
    <x v="52"/>
    <n v="0"/>
  </r>
  <r>
    <s v="BASE"/>
    <s v="BaseLine"/>
    <m/>
    <m/>
    <m/>
    <m/>
    <x v="5"/>
    <x v="3"/>
    <s v="Brazil"/>
    <x v="52"/>
    <n v="0"/>
  </r>
  <r>
    <s v="BASE"/>
    <s v="BaseLine"/>
    <m/>
    <m/>
    <m/>
    <m/>
    <x v="6"/>
    <x v="0"/>
    <s v="Brazil"/>
    <x v="52"/>
    <n v="0"/>
  </r>
  <r>
    <s v="BASE"/>
    <s v="BaseLine"/>
    <m/>
    <m/>
    <m/>
    <m/>
    <x v="6"/>
    <x v="1"/>
    <s v="Brazil"/>
    <x v="52"/>
    <n v="0"/>
  </r>
  <r>
    <s v="BASE"/>
    <s v="BaseLine"/>
    <m/>
    <m/>
    <m/>
    <m/>
    <x v="6"/>
    <x v="2"/>
    <s v="Brazil"/>
    <x v="52"/>
    <n v="0"/>
  </r>
  <r>
    <s v="BASE"/>
    <s v="BaseLine"/>
    <m/>
    <m/>
    <m/>
    <m/>
    <x v="6"/>
    <x v="3"/>
    <s v="Brazil"/>
    <x v="52"/>
    <n v="0"/>
  </r>
  <r>
    <s v="BASE"/>
    <s v="BaseLine"/>
    <m/>
    <m/>
    <m/>
    <m/>
    <x v="7"/>
    <x v="0"/>
    <s v="Brazil"/>
    <x v="52"/>
    <n v="0"/>
  </r>
  <r>
    <s v="BASE"/>
    <s v="BaseLine"/>
    <m/>
    <m/>
    <m/>
    <m/>
    <x v="7"/>
    <x v="1"/>
    <s v="Brazil"/>
    <x v="52"/>
    <n v="0"/>
  </r>
  <r>
    <s v="BASE"/>
    <s v="BaseLine"/>
    <m/>
    <m/>
    <m/>
    <m/>
    <x v="7"/>
    <x v="2"/>
    <s v="Brazil"/>
    <x v="52"/>
    <n v="0"/>
  </r>
  <r>
    <s v="BASE"/>
    <s v="BaseLine"/>
    <m/>
    <m/>
    <m/>
    <m/>
    <x v="7"/>
    <x v="3"/>
    <s v="Brazil"/>
    <x v="52"/>
    <n v="0"/>
  </r>
  <r>
    <s v="BASE"/>
    <s v="BaseLine"/>
    <m/>
    <m/>
    <m/>
    <m/>
    <x v="8"/>
    <x v="0"/>
    <s v="Brazil"/>
    <x v="52"/>
    <n v="1282.89947381767"/>
  </r>
  <r>
    <s v="BASE"/>
    <s v="BaseLine"/>
    <m/>
    <m/>
    <m/>
    <m/>
    <x v="8"/>
    <x v="1"/>
    <s v="Brazil"/>
    <x v="52"/>
    <n v="0"/>
  </r>
  <r>
    <s v="BASE"/>
    <s v="BaseLine"/>
    <m/>
    <m/>
    <m/>
    <m/>
    <x v="8"/>
    <x v="2"/>
    <s v="Brazil"/>
    <x v="52"/>
    <n v="0"/>
  </r>
  <r>
    <s v="BASE"/>
    <s v="BaseLine"/>
    <m/>
    <m/>
    <m/>
    <m/>
    <x v="8"/>
    <x v="3"/>
    <s v="Brazil"/>
    <x v="52"/>
    <n v="0"/>
  </r>
  <r>
    <s v="INCREMENTAL"/>
    <s v="Media"/>
    <m/>
    <m/>
    <m/>
    <m/>
    <x v="9"/>
    <x v="0"/>
    <s v="Brazil"/>
    <x v="52"/>
    <n v="0"/>
  </r>
  <r>
    <s v="INCREMENTAL"/>
    <s v="Media"/>
    <m/>
    <m/>
    <m/>
    <m/>
    <x v="9"/>
    <x v="1"/>
    <s v="Brazil"/>
    <x v="52"/>
    <n v="0"/>
  </r>
  <r>
    <s v="INCREMENTAL"/>
    <s v="Media"/>
    <m/>
    <m/>
    <m/>
    <m/>
    <x v="9"/>
    <x v="2"/>
    <s v="Brazil"/>
    <x v="52"/>
    <n v="0"/>
  </r>
  <r>
    <s v="INCREMENTAL"/>
    <s v="Media"/>
    <m/>
    <m/>
    <m/>
    <m/>
    <x v="9"/>
    <x v="3"/>
    <s v="Brazil"/>
    <x v="52"/>
    <n v="0"/>
  </r>
  <r>
    <s v="BASE"/>
    <s v="Price"/>
    <m/>
    <m/>
    <m/>
    <m/>
    <x v="10"/>
    <x v="0"/>
    <s v="Brazil"/>
    <x v="52"/>
    <n v="0"/>
  </r>
  <r>
    <s v="BASE"/>
    <s v="Price"/>
    <m/>
    <m/>
    <m/>
    <m/>
    <x v="10"/>
    <x v="1"/>
    <s v="Brazil"/>
    <x v="52"/>
    <n v="0"/>
  </r>
  <r>
    <s v="BASE"/>
    <s v="Price"/>
    <m/>
    <m/>
    <m/>
    <m/>
    <x v="10"/>
    <x v="2"/>
    <s v="Brazil"/>
    <x v="52"/>
    <n v="0"/>
  </r>
  <r>
    <s v="BASE"/>
    <s v="Price"/>
    <m/>
    <m/>
    <m/>
    <m/>
    <x v="10"/>
    <x v="3"/>
    <s v="Brazil"/>
    <x v="52"/>
    <n v="0"/>
  </r>
  <r>
    <s v="BASE"/>
    <s v="Price"/>
    <m/>
    <m/>
    <m/>
    <m/>
    <x v="11"/>
    <x v="0"/>
    <s v="Brazil"/>
    <x v="52"/>
    <n v="-661.71374162218797"/>
  </r>
  <r>
    <s v="BASE"/>
    <s v="Price"/>
    <m/>
    <m/>
    <m/>
    <m/>
    <x v="11"/>
    <x v="1"/>
    <s v="Brazil"/>
    <x v="52"/>
    <n v="0"/>
  </r>
  <r>
    <s v="BASE"/>
    <s v="Price"/>
    <m/>
    <m/>
    <m/>
    <m/>
    <x v="11"/>
    <x v="2"/>
    <s v="Brazil"/>
    <x v="52"/>
    <n v="0"/>
  </r>
  <r>
    <s v="BASE"/>
    <s v="Price"/>
    <m/>
    <m/>
    <m/>
    <m/>
    <x v="11"/>
    <x v="3"/>
    <s v="Brazil"/>
    <x v="52"/>
    <n v="-748.11961859772396"/>
  </r>
  <r>
    <s v="BASE"/>
    <s v="BaseLine"/>
    <m/>
    <m/>
    <m/>
    <m/>
    <x v="12"/>
    <x v="0"/>
    <s v="Brazil"/>
    <x v="52"/>
    <n v="385.22916959295299"/>
  </r>
  <r>
    <s v="BASE"/>
    <s v="BaseLine"/>
    <m/>
    <m/>
    <m/>
    <m/>
    <x v="12"/>
    <x v="1"/>
    <s v="Brazil"/>
    <x v="52"/>
    <n v="694.47489990441102"/>
  </r>
  <r>
    <s v="BASE"/>
    <s v="BaseLine"/>
    <m/>
    <m/>
    <m/>
    <m/>
    <x v="12"/>
    <x v="2"/>
    <s v="Brazil"/>
    <x v="52"/>
    <n v="851.39089582178997"/>
  </r>
  <r>
    <s v="BASE"/>
    <s v="BaseLine"/>
    <m/>
    <m/>
    <m/>
    <m/>
    <x v="12"/>
    <x v="3"/>
    <s v="Brazil"/>
    <x v="52"/>
    <n v="22.550018544003802"/>
  </r>
  <r>
    <s v="INCREMENTAL"/>
    <s v="Media"/>
    <m/>
    <m/>
    <m/>
    <m/>
    <x v="13"/>
    <x v="0"/>
    <s v="Brazil"/>
    <x v="52"/>
    <n v="159.18386272788399"/>
  </r>
  <r>
    <s v="INCREMENTAL"/>
    <s v="Media"/>
    <m/>
    <m/>
    <m/>
    <m/>
    <x v="13"/>
    <x v="1"/>
    <s v="Brazil"/>
    <x v="52"/>
    <n v="197.19693832778299"/>
  </r>
  <r>
    <s v="INCREMENTAL"/>
    <s v="Media"/>
    <m/>
    <m/>
    <m/>
    <m/>
    <x v="13"/>
    <x v="2"/>
    <s v="Brazil"/>
    <x v="52"/>
    <n v="175.27598340318701"/>
  </r>
  <r>
    <s v="INCREMENTAL"/>
    <s v="Media"/>
    <m/>
    <m/>
    <m/>
    <m/>
    <x v="13"/>
    <x v="3"/>
    <s v="Brazil"/>
    <x v="52"/>
    <n v="0"/>
  </r>
  <r>
    <s v="INCREMENTAL"/>
    <s v="Media"/>
    <m/>
    <m/>
    <m/>
    <m/>
    <x v="14"/>
    <x v="0"/>
    <s v="Brazil"/>
    <x v="52"/>
    <n v="92.855108166308099"/>
  </r>
  <r>
    <s v="INCREMENTAL"/>
    <s v="Media"/>
    <m/>
    <m/>
    <m/>
    <m/>
    <x v="14"/>
    <x v="1"/>
    <s v="Brazil"/>
    <x v="52"/>
    <n v="115.59710324088999"/>
  </r>
  <r>
    <s v="INCREMENTAL"/>
    <s v="Media"/>
    <m/>
    <m/>
    <m/>
    <m/>
    <x v="14"/>
    <x v="2"/>
    <s v="Brazil"/>
    <x v="52"/>
    <n v="95.649295286565405"/>
  </r>
  <r>
    <s v="INCREMENTAL"/>
    <s v="Media"/>
    <m/>
    <m/>
    <m/>
    <m/>
    <x v="14"/>
    <x v="3"/>
    <s v="Brazil"/>
    <x v="52"/>
    <n v="68.7179241285437"/>
  </r>
  <r>
    <s v="INCREMENTAL"/>
    <s v="Media"/>
    <m/>
    <m/>
    <m/>
    <m/>
    <x v="15"/>
    <x v="0"/>
    <s v="Brazil"/>
    <x v="52"/>
    <n v="6.9865752847556202"/>
  </r>
  <r>
    <s v="INCREMENTAL"/>
    <s v="Media"/>
    <m/>
    <m/>
    <m/>
    <m/>
    <x v="15"/>
    <x v="1"/>
    <s v="Brazil"/>
    <x v="52"/>
    <n v="6.4654023359467798"/>
  </r>
  <r>
    <s v="INCREMENTAL"/>
    <s v="Media"/>
    <m/>
    <m/>
    <m/>
    <m/>
    <x v="15"/>
    <x v="2"/>
    <s v="Brazil"/>
    <x v="52"/>
    <n v="4.4105886603053097"/>
  </r>
  <r>
    <s v="INCREMENTAL"/>
    <s v="Media"/>
    <m/>
    <m/>
    <m/>
    <m/>
    <x v="15"/>
    <x v="3"/>
    <s v="Brazil"/>
    <x v="52"/>
    <n v="0"/>
  </r>
  <r>
    <s v="INCREMENTAL"/>
    <s v="Media"/>
    <m/>
    <m/>
    <m/>
    <m/>
    <x v="16"/>
    <x v="0"/>
    <s v="Brazil"/>
    <x v="52"/>
    <n v="2.0042369969650999"/>
  </r>
  <r>
    <s v="INCREMENTAL"/>
    <s v="Media"/>
    <m/>
    <m/>
    <m/>
    <m/>
    <x v="16"/>
    <x v="1"/>
    <s v="Brazil"/>
    <x v="52"/>
    <n v="1.57255511693589"/>
  </r>
  <r>
    <s v="INCREMENTAL"/>
    <s v="Media"/>
    <m/>
    <m/>
    <m/>
    <m/>
    <x v="16"/>
    <x v="2"/>
    <s v="Brazil"/>
    <x v="52"/>
    <n v="1.4671573924101899"/>
  </r>
  <r>
    <s v="INCREMENTAL"/>
    <s v="Media"/>
    <m/>
    <m/>
    <m/>
    <m/>
    <x v="16"/>
    <x v="3"/>
    <s v="Brazil"/>
    <x v="52"/>
    <n v="1.36349619313867"/>
  </r>
  <r>
    <s v="INCREMENTAL"/>
    <s v="Media"/>
    <m/>
    <m/>
    <m/>
    <m/>
    <x v="17"/>
    <x v="0"/>
    <s v="Brazil"/>
    <x v="52"/>
    <n v="409.53813924849101"/>
  </r>
  <r>
    <s v="INCREMENTAL"/>
    <s v="Media"/>
    <m/>
    <m/>
    <m/>
    <m/>
    <x v="17"/>
    <x v="1"/>
    <s v="Brazil"/>
    <x v="52"/>
    <n v="251.112595428726"/>
  </r>
  <r>
    <s v="INCREMENTAL"/>
    <s v="Media"/>
    <m/>
    <m/>
    <m/>
    <m/>
    <x v="17"/>
    <x v="2"/>
    <s v="Brazil"/>
    <x v="52"/>
    <n v="252.030540034442"/>
  </r>
  <r>
    <s v="INCREMENTAL"/>
    <s v="Media"/>
    <m/>
    <m/>
    <m/>
    <m/>
    <x v="17"/>
    <x v="3"/>
    <s v="Brazil"/>
    <x v="52"/>
    <n v="0"/>
  </r>
  <r>
    <s v="INCREMENTAL"/>
    <s v="Media"/>
    <m/>
    <m/>
    <m/>
    <m/>
    <x v="18"/>
    <x v="0"/>
    <s v="Brazil"/>
    <x v="52"/>
    <n v="206.51326404371599"/>
  </r>
  <r>
    <s v="INCREMENTAL"/>
    <s v="Media"/>
    <m/>
    <m/>
    <m/>
    <m/>
    <x v="18"/>
    <x v="1"/>
    <s v="Brazil"/>
    <x v="52"/>
    <n v="96.161023185863598"/>
  </r>
  <r>
    <s v="INCREMENTAL"/>
    <s v="Media"/>
    <m/>
    <m/>
    <m/>
    <m/>
    <x v="18"/>
    <x v="2"/>
    <s v="Brazil"/>
    <x v="52"/>
    <n v="73.477079076071803"/>
  </r>
  <r>
    <s v="INCREMENTAL"/>
    <s v="Media"/>
    <m/>
    <m/>
    <m/>
    <m/>
    <x v="18"/>
    <x v="3"/>
    <s v="Brazil"/>
    <x v="52"/>
    <n v="112.10543212334299"/>
  </r>
  <r>
    <s v="INCREMENTAL"/>
    <s v="Media"/>
    <m/>
    <m/>
    <m/>
    <m/>
    <x v="19"/>
    <x v="0"/>
    <s v="Brazil"/>
    <x v="52"/>
    <n v="21.2716545371681"/>
  </r>
  <r>
    <s v="INCREMENTAL"/>
    <s v="Media"/>
    <m/>
    <m/>
    <m/>
    <m/>
    <x v="19"/>
    <x v="1"/>
    <s v="Brazil"/>
    <x v="52"/>
    <n v="24.1885069112247"/>
  </r>
  <r>
    <s v="INCREMENTAL"/>
    <s v="Media"/>
    <m/>
    <m/>
    <m/>
    <m/>
    <x v="19"/>
    <x v="2"/>
    <s v="Brazil"/>
    <x v="52"/>
    <n v="22.809339032152099"/>
  </r>
  <r>
    <s v="INCREMENTAL"/>
    <s v="Media"/>
    <m/>
    <m/>
    <m/>
    <m/>
    <x v="19"/>
    <x v="3"/>
    <s v="Brazil"/>
    <x v="52"/>
    <n v="0"/>
  </r>
  <r>
    <s v="INCREMENTAL"/>
    <s v="Media"/>
    <m/>
    <m/>
    <m/>
    <m/>
    <x v="20"/>
    <x v="0"/>
    <s v="Brazil"/>
    <x v="52"/>
    <n v="20.465907596691299"/>
  </r>
  <r>
    <s v="INCREMENTAL"/>
    <s v="Media"/>
    <m/>
    <m/>
    <m/>
    <m/>
    <x v="20"/>
    <x v="1"/>
    <s v="Brazil"/>
    <x v="52"/>
    <n v="23.3455996364019"/>
  </r>
  <r>
    <s v="INCREMENTAL"/>
    <s v="Media"/>
    <m/>
    <m/>
    <m/>
    <m/>
    <x v="20"/>
    <x v="2"/>
    <s v="Brazil"/>
    <x v="52"/>
    <n v="21.870637938823499"/>
  </r>
  <r>
    <s v="INCREMENTAL"/>
    <s v="Media"/>
    <m/>
    <m/>
    <m/>
    <m/>
    <x v="20"/>
    <x v="3"/>
    <s v="Brazil"/>
    <x v="52"/>
    <n v="21.542183667627501"/>
  </r>
  <r>
    <s v="INCREMENTAL"/>
    <s v="Media"/>
    <m/>
    <m/>
    <m/>
    <m/>
    <x v="21"/>
    <x v="0"/>
    <s v="Brazil"/>
    <x v="52"/>
    <n v="64.717404207427705"/>
  </r>
  <r>
    <s v="INCREMENTAL"/>
    <s v="Media"/>
    <m/>
    <m/>
    <m/>
    <m/>
    <x v="21"/>
    <x v="1"/>
    <s v="Brazil"/>
    <x v="52"/>
    <n v="63.206535086754997"/>
  </r>
  <r>
    <s v="INCREMENTAL"/>
    <s v="Media"/>
    <m/>
    <m/>
    <m/>
    <m/>
    <x v="21"/>
    <x v="2"/>
    <s v="Brazil"/>
    <x v="52"/>
    <n v="59.958464453410997"/>
  </r>
  <r>
    <s v="INCREMENTAL"/>
    <s v="Media"/>
    <m/>
    <m/>
    <m/>
    <m/>
    <x v="21"/>
    <x v="3"/>
    <s v="Brazil"/>
    <x v="52"/>
    <n v="0"/>
  </r>
  <r>
    <s v="INCREMENTAL"/>
    <s v="Media"/>
    <m/>
    <m/>
    <m/>
    <m/>
    <x v="22"/>
    <x v="0"/>
    <s v="Brazil"/>
    <x v="52"/>
    <n v="390.56922936357302"/>
  </r>
  <r>
    <s v="INCREMENTAL"/>
    <s v="Media"/>
    <m/>
    <m/>
    <m/>
    <m/>
    <x v="22"/>
    <x v="1"/>
    <s v="Brazil"/>
    <x v="52"/>
    <n v="148.114857919766"/>
  </r>
  <r>
    <s v="INCREMENTAL"/>
    <s v="Media"/>
    <m/>
    <m/>
    <m/>
    <m/>
    <x v="22"/>
    <x v="2"/>
    <s v="Brazil"/>
    <x v="52"/>
    <n v="140.646246805846"/>
  </r>
  <r>
    <s v="INCREMENTAL"/>
    <s v="Media"/>
    <m/>
    <m/>
    <m/>
    <m/>
    <x v="22"/>
    <x v="3"/>
    <s v="Brazil"/>
    <x v="52"/>
    <n v="211.71238991509699"/>
  </r>
  <r>
    <s v="INCREMENTAL"/>
    <s v="Media"/>
    <m/>
    <m/>
    <m/>
    <m/>
    <x v="23"/>
    <x v="0"/>
    <s v="Brazil"/>
    <x v="52"/>
    <n v="0"/>
  </r>
  <r>
    <s v="INCREMENTAL"/>
    <s v="Media"/>
    <m/>
    <m/>
    <m/>
    <m/>
    <x v="23"/>
    <x v="1"/>
    <s v="Brazil"/>
    <x v="52"/>
    <n v="0"/>
  </r>
  <r>
    <s v="INCREMENTAL"/>
    <s v="Media"/>
    <m/>
    <m/>
    <m/>
    <m/>
    <x v="23"/>
    <x v="2"/>
    <s v="Brazil"/>
    <x v="52"/>
    <n v="0"/>
  </r>
  <r>
    <s v="INCREMENTAL"/>
    <s v="Media"/>
    <m/>
    <m/>
    <m/>
    <m/>
    <x v="23"/>
    <x v="3"/>
    <s v="Brazil"/>
    <x v="52"/>
    <n v="0"/>
  </r>
  <r>
    <s v="INCREMENTAL"/>
    <s v="Media"/>
    <m/>
    <m/>
    <m/>
    <m/>
    <x v="24"/>
    <x v="0"/>
    <s v="Brazil"/>
    <x v="52"/>
    <n v="0"/>
  </r>
  <r>
    <s v="INCREMENTAL"/>
    <s v="Media"/>
    <m/>
    <m/>
    <m/>
    <m/>
    <x v="24"/>
    <x v="1"/>
    <s v="Brazil"/>
    <x v="52"/>
    <n v="3.4481824803634402"/>
  </r>
  <r>
    <s v="INCREMENTAL"/>
    <s v="Media"/>
    <m/>
    <m/>
    <m/>
    <m/>
    <x v="24"/>
    <x v="2"/>
    <s v="Brazil"/>
    <x v="52"/>
    <n v="0"/>
  </r>
  <r>
    <s v="INCREMENTAL"/>
    <s v="Media"/>
    <m/>
    <m/>
    <m/>
    <m/>
    <x v="24"/>
    <x v="3"/>
    <s v="Brazil"/>
    <x v="52"/>
    <n v="0"/>
  </r>
  <r>
    <s v="BASE"/>
    <s v="BaseLine"/>
    <m/>
    <m/>
    <m/>
    <m/>
    <x v="25"/>
    <x v="0"/>
    <s v="Brazil"/>
    <x v="52"/>
    <n v="0"/>
  </r>
  <r>
    <s v="BASE"/>
    <s v="BaseLine"/>
    <m/>
    <m/>
    <m/>
    <m/>
    <x v="25"/>
    <x v="1"/>
    <s v="Brazil"/>
    <x v="52"/>
    <n v="0"/>
  </r>
  <r>
    <s v="BASE"/>
    <s v="BaseLine"/>
    <m/>
    <m/>
    <m/>
    <m/>
    <x v="25"/>
    <x v="2"/>
    <s v="Brazil"/>
    <x v="52"/>
    <n v="0"/>
  </r>
  <r>
    <s v="BASE"/>
    <s v="BaseLine"/>
    <m/>
    <m/>
    <m/>
    <m/>
    <x v="25"/>
    <x v="3"/>
    <s v="Brazil"/>
    <x v="52"/>
    <n v="0"/>
  </r>
  <r>
    <s v="BASE"/>
    <s v="BaseLine"/>
    <m/>
    <m/>
    <m/>
    <m/>
    <x v="26"/>
    <x v="0"/>
    <s v="Brazil"/>
    <x v="52"/>
    <n v="0"/>
  </r>
  <r>
    <s v="BASE"/>
    <s v="BaseLine"/>
    <m/>
    <m/>
    <m/>
    <m/>
    <x v="26"/>
    <x v="1"/>
    <s v="Brazil"/>
    <x v="52"/>
    <n v="1731.6617596275801"/>
  </r>
  <r>
    <s v="BASE"/>
    <s v="BaseLine"/>
    <m/>
    <m/>
    <m/>
    <m/>
    <x v="26"/>
    <x v="2"/>
    <s v="Brazil"/>
    <x v="52"/>
    <n v="0"/>
  </r>
  <r>
    <s v="BASE"/>
    <s v="BaseLine"/>
    <m/>
    <m/>
    <m/>
    <m/>
    <x v="26"/>
    <x v="3"/>
    <s v="Brazil"/>
    <x v="52"/>
    <n v="0"/>
  </r>
  <r>
    <s v="INCREMENTAL"/>
    <s v="Media"/>
    <m/>
    <m/>
    <m/>
    <m/>
    <x v="27"/>
    <x v="0"/>
    <s v="Brazil"/>
    <x v="52"/>
    <n v="0"/>
  </r>
  <r>
    <s v="INCREMENTAL"/>
    <s v="Media"/>
    <m/>
    <m/>
    <m/>
    <m/>
    <x v="27"/>
    <x v="1"/>
    <s v="Brazil"/>
    <x v="52"/>
    <n v="0"/>
  </r>
  <r>
    <s v="INCREMENTAL"/>
    <s v="Media"/>
    <m/>
    <m/>
    <m/>
    <m/>
    <x v="27"/>
    <x v="2"/>
    <s v="Brazil"/>
    <x v="52"/>
    <n v="0"/>
  </r>
  <r>
    <s v="INCREMENTAL"/>
    <s v="Media"/>
    <m/>
    <m/>
    <m/>
    <m/>
    <x v="27"/>
    <x v="3"/>
    <s v="Brazil"/>
    <x v="52"/>
    <n v="0"/>
  </r>
  <r>
    <s v="INCREMENTAL"/>
    <s v="Media"/>
    <m/>
    <m/>
    <m/>
    <m/>
    <x v="28"/>
    <x v="0"/>
    <s v="Brazil"/>
    <x v="52"/>
    <n v="0"/>
  </r>
  <r>
    <s v="INCREMENTAL"/>
    <s v="Media"/>
    <m/>
    <m/>
    <m/>
    <m/>
    <x v="28"/>
    <x v="1"/>
    <s v="Brazil"/>
    <x v="52"/>
    <n v="0"/>
  </r>
  <r>
    <s v="INCREMENTAL"/>
    <s v="Media"/>
    <m/>
    <m/>
    <m/>
    <m/>
    <x v="28"/>
    <x v="2"/>
    <s v="Brazil"/>
    <x v="52"/>
    <n v="0"/>
  </r>
  <r>
    <s v="INCREMENTAL"/>
    <s v="Media"/>
    <m/>
    <m/>
    <m/>
    <m/>
    <x v="28"/>
    <x v="3"/>
    <s v="Brazil"/>
    <x v="52"/>
    <n v="0"/>
  </r>
  <r>
    <s v="BASE"/>
    <s v="BaseLine"/>
    <m/>
    <m/>
    <m/>
    <m/>
    <x v="29"/>
    <x v="0"/>
    <s v="Brazil"/>
    <x v="52"/>
    <n v="0"/>
  </r>
  <r>
    <s v="BASE"/>
    <s v="BaseLine"/>
    <m/>
    <m/>
    <m/>
    <m/>
    <x v="29"/>
    <x v="1"/>
    <s v="Brazil"/>
    <x v="52"/>
    <n v="669.43870742042895"/>
  </r>
  <r>
    <s v="BASE"/>
    <s v="BaseLine"/>
    <m/>
    <m/>
    <m/>
    <m/>
    <x v="29"/>
    <x v="2"/>
    <s v="Brazil"/>
    <x v="52"/>
    <n v="0"/>
  </r>
  <r>
    <s v="BASE"/>
    <s v="BaseLine"/>
    <m/>
    <m/>
    <m/>
    <m/>
    <x v="29"/>
    <x v="3"/>
    <s v="Brazil"/>
    <x v="52"/>
    <n v="0"/>
  </r>
  <r>
    <s v="BASE"/>
    <s v="BaseLine"/>
    <m/>
    <m/>
    <m/>
    <m/>
    <x v="30"/>
    <x v="0"/>
    <s v="Brazil"/>
    <x v="52"/>
    <n v="0"/>
  </r>
  <r>
    <s v="BASE"/>
    <s v="BaseLine"/>
    <m/>
    <m/>
    <m/>
    <m/>
    <x v="30"/>
    <x v="1"/>
    <s v="Brazil"/>
    <x v="52"/>
    <n v="470.02722595791698"/>
  </r>
  <r>
    <s v="BASE"/>
    <s v="BaseLine"/>
    <m/>
    <m/>
    <m/>
    <m/>
    <x v="30"/>
    <x v="2"/>
    <s v="Brazil"/>
    <x v="52"/>
    <n v="0"/>
  </r>
  <r>
    <s v="BASE"/>
    <s v="BaseLine"/>
    <m/>
    <m/>
    <m/>
    <m/>
    <x v="30"/>
    <x v="3"/>
    <s v="Brazil"/>
    <x v="52"/>
    <n v="0"/>
  </r>
  <r>
    <s v="INCREMENTAL"/>
    <s v="Media"/>
    <m/>
    <m/>
    <m/>
    <m/>
    <x v="31"/>
    <x v="0"/>
    <s v="Brazil"/>
    <x v="52"/>
    <n v="0"/>
  </r>
  <r>
    <s v="INCREMENTAL"/>
    <s v="Media"/>
    <m/>
    <m/>
    <m/>
    <m/>
    <x v="31"/>
    <x v="1"/>
    <s v="Brazil"/>
    <x v="52"/>
    <n v="0"/>
  </r>
  <r>
    <s v="INCREMENTAL"/>
    <s v="Media"/>
    <m/>
    <m/>
    <m/>
    <m/>
    <x v="31"/>
    <x v="2"/>
    <s v="Brazil"/>
    <x v="52"/>
    <n v="0"/>
  </r>
  <r>
    <s v="INCREMENTAL"/>
    <s v="Media"/>
    <m/>
    <m/>
    <m/>
    <m/>
    <x v="31"/>
    <x v="3"/>
    <s v="Brazil"/>
    <x v="52"/>
    <n v="0"/>
  </r>
  <r>
    <m/>
    <m/>
    <m/>
    <m/>
    <m/>
    <m/>
    <x v="32"/>
    <x v="0"/>
    <s v="Brazil"/>
    <x v="52"/>
    <n v="1288.8368238743701"/>
  </r>
  <r>
    <m/>
    <m/>
    <m/>
    <m/>
    <m/>
    <m/>
    <x v="32"/>
    <x v="1"/>
    <s v="Brazil"/>
    <x v="52"/>
    <n v="943.82215052234096"/>
  </r>
  <r>
    <m/>
    <m/>
    <m/>
    <m/>
    <m/>
    <m/>
    <x v="32"/>
    <x v="2"/>
    <s v="Brazil"/>
    <x v="52"/>
    <n v="1761.1350863528301"/>
  </r>
  <r>
    <m/>
    <m/>
    <m/>
    <m/>
    <m/>
    <m/>
    <x v="32"/>
    <x v="3"/>
    <s v="Brazil"/>
    <x v="52"/>
    <n v="932.29799996955103"/>
  </r>
  <r>
    <s v="BASE"/>
    <s v="BaseLine"/>
    <m/>
    <m/>
    <m/>
    <m/>
    <x v="33"/>
    <x v="0"/>
    <s v="Brazil"/>
    <x v="52"/>
    <n v="-165.86718404644699"/>
  </r>
  <r>
    <s v="BASE"/>
    <s v="BaseLine"/>
    <m/>
    <m/>
    <m/>
    <m/>
    <x v="33"/>
    <x v="1"/>
    <s v="Brazil"/>
    <x v="52"/>
    <n v="-451.51176003172498"/>
  </r>
  <r>
    <s v="BASE"/>
    <s v="BaseLine"/>
    <m/>
    <m/>
    <m/>
    <m/>
    <x v="33"/>
    <x v="2"/>
    <s v="Brazil"/>
    <x v="52"/>
    <n v="-225.41350848131299"/>
  </r>
  <r>
    <s v="BASE"/>
    <s v="BaseLine"/>
    <m/>
    <m/>
    <m/>
    <m/>
    <x v="33"/>
    <x v="3"/>
    <s v="Brazil"/>
    <x v="52"/>
    <n v="-140.79057393282"/>
  </r>
  <r>
    <s v="BASE"/>
    <s v="BaseLine"/>
    <m/>
    <m/>
    <m/>
    <m/>
    <x v="34"/>
    <x v="0"/>
    <s v="Brazil"/>
    <x v="52"/>
    <n v="0"/>
  </r>
  <r>
    <s v="BASE"/>
    <s v="BaseLine"/>
    <m/>
    <m/>
    <m/>
    <m/>
    <x v="34"/>
    <x v="1"/>
    <s v="Brazil"/>
    <x v="52"/>
    <n v="0"/>
  </r>
  <r>
    <s v="BASE"/>
    <s v="BaseLine"/>
    <m/>
    <m/>
    <m/>
    <m/>
    <x v="34"/>
    <x v="2"/>
    <s v="Brazil"/>
    <x v="52"/>
    <n v="0"/>
  </r>
  <r>
    <s v="BASE"/>
    <s v="BaseLine"/>
    <m/>
    <m/>
    <m/>
    <m/>
    <x v="34"/>
    <x v="3"/>
    <s v="Brazil"/>
    <x v="52"/>
    <n v="0"/>
  </r>
  <r>
    <s v="BASE"/>
    <s v="BaseLine"/>
    <s v="NY"/>
    <m/>
    <m/>
    <m/>
    <x v="35"/>
    <x v="0"/>
    <s v="Brazil"/>
    <x v="52"/>
    <n v="0"/>
  </r>
  <r>
    <s v="BASE"/>
    <s v="BaseLine"/>
    <s v="NY"/>
    <m/>
    <m/>
    <m/>
    <x v="35"/>
    <x v="1"/>
    <s v="Brazil"/>
    <x v="52"/>
    <n v="306.51612723503803"/>
  </r>
  <r>
    <s v="BASE"/>
    <s v="BaseLine"/>
    <s v="NY"/>
    <m/>
    <m/>
    <m/>
    <x v="35"/>
    <x v="2"/>
    <s v="Brazil"/>
    <x v="52"/>
    <n v="0"/>
  </r>
  <r>
    <s v="BASE"/>
    <s v="BaseLine"/>
    <s v="NY"/>
    <m/>
    <m/>
    <m/>
    <x v="35"/>
    <x v="3"/>
    <s v="Brazil"/>
    <x v="52"/>
    <n v="0"/>
  </r>
  <r>
    <s v="BASE"/>
    <s v="BaseLine"/>
    <s v="PL_Dummy"/>
    <m/>
    <m/>
    <m/>
    <x v="36"/>
    <x v="0"/>
    <s v="Brazil"/>
    <x v="52"/>
    <n v="0"/>
  </r>
  <r>
    <s v="BASE"/>
    <s v="BaseLine"/>
    <s v="PL_Dummy"/>
    <m/>
    <m/>
    <m/>
    <x v="36"/>
    <x v="1"/>
    <s v="Brazil"/>
    <x v="52"/>
    <n v="0"/>
  </r>
  <r>
    <s v="BASE"/>
    <s v="BaseLine"/>
    <s v="PL_Dummy"/>
    <m/>
    <m/>
    <m/>
    <x v="36"/>
    <x v="2"/>
    <s v="Brazil"/>
    <x v="52"/>
    <n v="0"/>
  </r>
  <r>
    <s v="BASE"/>
    <s v="BaseLine"/>
    <s v="PL_Dummy"/>
    <m/>
    <m/>
    <m/>
    <x v="36"/>
    <x v="3"/>
    <s v="Brazil"/>
    <x v="52"/>
    <n v="0"/>
  </r>
  <r>
    <s v="BASE"/>
    <s v="BaseLine"/>
    <s v="PL_Dummy"/>
    <m/>
    <m/>
    <m/>
    <x v="37"/>
    <x v="0"/>
    <s v="Brazil"/>
    <x v="52"/>
    <n v="0"/>
  </r>
  <r>
    <s v="BASE"/>
    <s v="BaseLine"/>
    <s v="PL_Dummy"/>
    <m/>
    <m/>
    <m/>
    <x v="37"/>
    <x v="1"/>
    <s v="Brazil"/>
    <x v="52"/>
    <n v="0"/>
  </r>
  <r>
    <s v="BASE"/>
    <s v="BaseLine"/>
    <s v="PL_Dummy"/>
    <m/>
    <m/>
    <m/>
    <x v="37"/>
    <x v="2"/>
    <s v="Brazil"/>
    <x v="52"/>
    <n v="0"/>
  </r>
  <r>
    <s v="BASE"/>
    <s v="BaseLine"/>
    <s v="PL_Dummy"/>
    <m/>
    <m/>
    <m/>
    <x v="37"/>
    <x v="3"/>
    <s v="Brazil"/>
    <x v="52"/>
    <n v="0"/>
  </r>
  <r>
    <s v="BASE"/>
    <s v="BaseLine"/>
    <m/>
    <m/>
    <m/>
    <m/>
    <x v="38"/>
    <x v="0"/>
    <s v="Brazil"/>
    <x v="52"/>
    <n v="0"/>
  </r>
  <r>
    <s v="BASE"/>
    <s v="BaseLine"/>
    <m/>
    <m/>
    <m/>
    <m/>
    <x v="38"/>
    <x v="1"/>
    <s v="Brazil"/>
    <x v="52"/>
    <n v="0"/>
  </r>
  <r>
    <s v="BASE"/>
    <s v="BaseLine"/>
    <m/>
    <m/>
    <m/>
    <m/>
    <x v="38"/>
    <x v="2"/>
    <s v="Brazil"/>
    <x v="52"/>
    <n v="0"/>
  </r>
  <r>
    <s v="BASE"/>
    <s v="BaseLine"/>
    <m/>
    <m/>
    <m/>
    <m/>
    <x v="38"/>
    <x v="3"/>
    <s v="Brazil"/>
    <x v="52"/>
    <n v="0"/>
  </r>
  <r>
    <s v="BASE"/>
    <s v="BaseLine"/>
    <m/>
    <m/>
    <m/>
    <m/>
    <x v="39"/>
    <x v="0"/>
    <s v="Brazil"/>
    <x v="52"/>
    <n v="0"/>
  </r>
  <r>
    <s v="BASE"/>
    <s v="BaseLine"/>
    <m/>
    <m/>
    <m/>
    <m/>
    <x v="39"/>
    <x v="1"/>
    <s v="Brazil"/>
    <x v="52"/>
    <n v="0"/>
  </r>
  <r>
    <s v="BASE"/>
    <s v="BaseLine"/>
    <m/>
    <m/>
    <m/>
    <m/>
    <x v="39"/>
    <x v="2"/>
    <s v="Brazil"/>
    <x v="52"/>
    <n v="0"/>
  </r>
  <r>
    <s v="BASE"/>
    <s v="BaseLine"/>
    <m/>
    <m/>
    <m/>
    <m/>
    <x v="39"/>
    <x v="3"/>
    <s v="Brazil"/>
    <x v="52"/>
    <n v="0"/>
  </r>
  <r>
    <s v="BASE"/>
    <s v="BaseLine"/>
    <s v="PL_Dummy"/>
    <m/>
    <m/>
    <m/>
    <x v="40"/>
    <x v="0"/>
    <s v="Brazil"/>
    <x v="52"/>
    <n v="0"/>
  </r>
  <r>
    <s v="BASE"/>
    <s v="BaseLine"/>
    <s v="PL_Dummy"/>
    <m/>
    <m/>
    <m/>
    <x v="40"/>
    <x v="1"/>
    <s v="Brazil"/>
    <x v="52"/>
    <n v="0"/>
  </r>
  <r>
    <s v="BASE"/>
    <s v="BaseLine"/>
    <s v="PL_Dummy"/>
    <m/>
    <m/>
    <m/>
    <x v="40"/>
    <x v="2"/>
    <s v="Brazil"/>
    <x v="52"/>
    <n v="0"/>
  </r>
  <r>
    <s v="BASE"/>
    <s v="BaseLine"/>
    <s v="PL_Dummy"/>
    <m/>
    <m/>
    <m/>
    <x v="40"/>
    <x v="3"/>
    <s v="Brazil"/>
    <x v="52"/>
    <n v="0"/>
  </r>
  <r>
    <s v="BASE"/>
    <s v="BaseLine"/>
    <m/>
    <m/>
    <m/>
    <m/>
    <x v="41"/>
    <x v="0"/>
    <s v="Brazil"/>
    <x v="52"/>
    <n v="0"/>
  </r>
  <r>
    <s v="BASE"/>
    <s v="BaseLine"/>
    <m/>
    <m/>
    <m/>
    <m/>
    <x v="41"/>
    <x v="1"/>
    <s v="Brazil"/>
    <x v="52"/>
    <n v="0"/>
  </r>
  <r>
    <s v="BASE"/>
    <s v="BaseLine"/>
    <m/>
    <m/>
    <m/>
    <m/>
    <x v="41"/>
    <x v="2"/>
    <s v="Brazil"/>
    <x v="52"/>
    <n v="3591.1581010783102"/>
  </r>
  <r>
    <s v="BASE"/>
    <s v="BaseLine"/>
    <m/>
    <m/>
    <m/>
    <m/>
    <x v="41"/>
    <x v="3"/>
    <s v="Brazil"/>
    <x v="52"/>
    <n v="0"/>
  </r>
  <r>
    <s v="BASE"/>
    <s v="BaseLine"/>
    <m/>
    <m/>
    <m/>
    <m/>
    <x v="42"/>
    <x v="0"/>
    <s v="Brazil"/>
    <x v="52"/>
    <n v="0"/>
  </r>
  <r>
    <s v="BASE"/>
    <s v="BaseLine"/>
    <m/>
    <m/>
    <m/>
    <m/>
    <x v="42"/>
    <x v="1"/>
    <s v="Brazil"/>
    <x v="52"/>
    <n v="0"/>
  </r>
  <r>
    <s v="BASE"/>
    <s v="BaseLine"/>
    <m/>
    <m/>
    <m/>
    <m/>
    <x v="42"/>
    <x v="2"/>
    <s v="Brazil"/>
    <x v="52"/>
    <n v="0"/>
  </r>
  <r>
    <s v="BASE"/>
    <s v="BaseLine"/>
    <m/>
    <m/>
    <m/>
    <m/>
    <x v="42"/>
    <x v="3"/>
    <s v="Brazil"/>
    <x v="52"/>
    <n v="0"/>
  </r>
  <r>
    <s v="BASE"/>
    <s v="BaseLine"/>
    <m/>
    <m/>
    <m/>
    <m/>
    <x v="43"/>
    <x v="0"/>
    <s v="Brazil"/>
    <x v="52"/>
    <n v="0"/>
  </r>
  <r>
    <s v="BASE"/>
    <s v="BaseLine"/>
    <m/>
    <m/>
    <m/>
    <m/>
    <x v="43"/>
    <x v="1"/>
    <s v="Brazil"/>
    <x v="52"/>
    <n v="0"/>
  </r>
  <r>
    <s v="BASE"/>
    <s v="BaseLine"/>
    <m/>
    <m/>
    <m/>
    <m/>
    <x v="43"/>
    <x v="2"/>
    <s v="Brazil"/>
    <x v="52"/>
    <n v="3451.0922867613099"/>
  </r>
  <r>
    <s v="BASE"/>
    <s v="BaseLine"/>
    <m/>
    <m/>
    <m/>
    <m/>
    <x v="43"/>
    <x v="3"/>
    <s v="Brazil"/>
    <x v="52"/>
    <n v="0"/>
  </r>
  <r>
    <s v="INCREMENTAL"/>
    <s v="Media"/>
    <m/>
    <m/>
    <m/>
    <m/>
    <x v="44"/>
    <x v="0"/>
    <s v="Brazil"/>
    <x v="52"/>
    <n v="0"/>
  </r>
  <r>
    <s v="INCREMENTAL"/>
    <s v="Media"/>
    <m/>
    <m/>
    <m/>
    <m/>
    <x v="44"/>
    <x v="1"/>
    <s v="Brazil"/>
    <x v="52"/>
    <n v="0"/>
  </r>
  <r>
    <s v="INCREMENTAL"/>
    <s v="Media"/>
    <m/>
    <m/>
    <m/>
    <m/>
    <x v="44"/>
    <x v="2"/>
    <s v="Brazil"/>
    <x v="52"/>
    <n v="0"/>
  </r>
  <r>
    <s v="INCREMENTAL"/>
    <s v="Media"/>
    <m/>
    <m/>
    <m/>
    <m/>
    <x v="44"/>
    <x v="3"/>
    <s v="Brazil"/>
    <x v="52"/>
    <n v="0"/>
  </r>
  <r>
    <s v="INCREMENTAL"/>
    <s v="Media"/>
    <m/>
    <m/>
    <m/>
    <m/>
    <x v="45"/>
    <x v="0"/>
    <s v="Brazil"/>
    <x v="52"/>
    <n v="0"/>
  </r>
  <r>
    <s v="INCREMENTAL"/>
    <s v="Media"/>
    <m/>
    <m/>
    <m/>
    <m/>
    <x v="45"/>
    <x v="1"/>
    <s v="Brazil"/>
    <x v="52"/>
    <n v="0"/>
  </r>
  <r>
    <s v="INCREMENTAL"/>
    <s v="Media"/>
    <m/>
    <m/>
    <m/>
    <m/>
    <x v="45"/>
    <x v="2"/>
    <s v="Brazil"/>
    <x v="52"/>
    <n v="0"/>
  </r>
  <r>
    <s v="INCREMENTAL"/>
    <s v="Media"/>
    <m/>
    <m/>
    <m/>
    <m/>
    <x v="45"/>
    <x v="3"/>
    <s v="Brazil"/>
    <x v="52"/>
    <n v="0"/>
  </r>
  <r>
    <s v="BASE"/>
    <s v="BaseLine"/>
    <m/>
    <m/>
    <m/>
    <m/>
    <x v="46"/>
    <x v="0"/>
    <s v="Brazil"/>
    <x v="52"/>
    <n v="0"/>
  </r>
  <r>
    <s v="BASE"/>
    <s v="BaseLine"/>
    <m/>
    <m/>
    <m/>
    <m/>
    <x v="46"/>
    <x v="1"/>
    <s v="Brazil"/>
    <x v="52"/>
    <n v="0"/>
  </r>
  <r>
    <s v="BASE"/>
    <s v="BaseLine"/>
    <m/>
    <m/>
    <m/>
    <m/>
    <x v="46"/>
    <x v="2"/>
    <s v="Brazil"/>
    <x v="52"/>
    <n v="0"/>
  </r>
  <r>
    <s v="BASE"/>
    <s v="BaseLine"/>
    <m/>
    <m/>
    <m/>
    <m/>
    <x v="46"/>
    <x v="3"/>
    <s v="Brazil"/>
    <x v="52"/>
    <n v="0"/>
  </r>
  <r>
    <s v="INCREMENTAL"/>
    <s v="Media"/>
    <m/>
    <m/>
    <m/>
    <m/>
    <x v="47"/>
    <x v="0"/>
    <s v="Brazil"/>
    <x v="52"/>
    <n v="0"/>
  </r>
  <r>
    <s v="INCREMENTAL"/>
    <s v="Media"/>
    <m/>
    <m/>
    <m/>
    <m/>
    <x v="47"/>
    <x v="1"/>
    <s v="Brazil"/>
    <x v="52"/>
    <n v="0"/>
  </r>
  <r>
    <s v="INCREMENTAL"/>
    <s v="Media"/>
    <m/>
    <m/>
    <m/>
    <m/>
    <x v="47"/>
    <x v="2"/>
    <s v="Brazil"/>
    <x v="52"/>
    <n v="0"/>
  </r>
  <r>
    <s v="INCREMENTAL"/>
    <s v="Media"/>
    <m/>
    <m/>
    <m/>
    <m/>
    <x v="47"/>
    <x v="3"/>
    <s v="Brazil"/>
    <x v="52"/>
    <n v="0"/>
  </r>
  <r>
    <s v="INCREMENTAL"/>
    <s v="Media"/>
    <m/>
    <m/>
    <m/>
    <m/>
    <x v="48"/>
    <x v="0"/>
    <s v="Brazil"/>
    <x v="52"/>
    <n v="0"/>
  </r>
  <r>
    <s v="INCREMENTAL"/>
    <s v="Media"/>
    <m/>
    <m/>
    <m/>
    <m/>
    <x v="48"/>
    <x v="1"/>
    <s v="Brazil"/>
    <x v="52"/>
    <n v="0"/>
  </r>
  <r>
    <s v="INCREMENTAL"/>
    <s v="Media"/>
    <m/>
    <m/>
    <m/>
    <m/>
    <x v="48"/>
    <x v="2"/>
    <s v="Brazil"/>
    <x v="52"/>
    <n v="0"/>
  </r>
  <r>
    <s v="INCREMENTAL"/>
    <s v="Media"/>
    <m/>
    <m/>
    <m/>
    <m/>
    <x v="48"/>
    <x v="3"/>
    <s v="Brazil"/>
    <x v="52"/>
    <n v="0"/>
  </r>
  <r>
    <s v="INCREMENTAL"/>
    <s v="Media"/>
    <m/>
    <m/>
    <m/>
    <m/>
    <x v="49"/>
    <x v="0"/>
    <s v="Brazil"/>
    <x v="52"/>
    <n v="0"/>
  </r>
  <r>
    <s v="INCREMENTAL"/>
    <s v="Media"/>
    <m/>
    <m/>
    <m/>
    <m/>
    <x v="49"/>
    <x v="1"/>
    <s v="Brazil"/>
    <x v="52"/>
    <n v="0"/>
  </r>
  <r>
    <s v="INCREMENTAL"/>
    <s v="Media"/>
    <m/>
    <m/>
    <m/>
    <m/>
    <x v="49"/>
    <x v="2"/>
    <s v="Brazil"/>
    <x v="52"/>
    <n v="0"/>
  </r>
  <r>
    <s v="INCREMENTAL"/>
    <s v="Media"/>
    <m/>
    <m/>
    <m/>
    <m/>
    <x v="49"/>
    <x v="3"/>
    <s v="Brazil"/>
    <x v="52"/>
    <n v="0"/>
  </r>
  <r>
    <s v="BASE"/>
    <s v="BaseLine"/>
    <m/>
    <m/>
    <m/>
    <m/>
    <x v="50"/>
    <x v="0"/>
    <s v="Brazil"/>
    <x v="52"/>
    <n v="0"/>
  </r>
  <r>
    <s v="BASE"/>
    <s v="BaseLine"/>
    <m/>
    <m/>
    <m/>
    <m/>
    <x v="50"/>
    <x v="1"/>
    <s v="Brazil"/>
    <x v="52"/>
    <n v="0"/>
  </r>
  <r>
    <s v="BASE"/>
    <s v="BaseLine"/>
    <m/>
    <m/>
    <m/>
    <m/>
    <x v="50"/>
    <x v="2"/>
    <s v="Brazil"/>
    <x v="52"/>
    <n v="0"/>
  </r>
  <r>
    <s v="BASE"/>
    <s v="BaseLine"/>
    <m/>
    <m/>
    <m/>
    <m/>
    <x v="50"/>
    <x v="3"/>
    <s v="Brazil"/>
    <x v="52"/>
    <n v="15.808850344354701"/>
  </r>
  <r>
    <s v="BASE"/>
    <s v="BaseLine"/>
    <m/>
    <m/>
    <m/>
    <m/>
    <x v="51"/>
    <x v="0"/>
    <s v="Brazil"/>
    <x v="52"/>
    <n v="0"/>
  </r>
  <r>
    <s v="BASE"/>
    <s v="BaseLine"/>
    <m/>
    <m/>
    <m/>
    <m/>
    <x v="51"/>
    <x v="1"/>
    <s v="Brazil"/>
    <x v="52"/>
    <n v="0"/>
  </r>
  <r>
    <s v="BASE"/>
    <s v="BaseLine"/>
    <m/>
    <m/>
    <m/>
    <m/>
    <x v="51"/>
    <x v="2"/>
    <s v="Brazil"/>
    <x v="52"/>
    <n v="0"/>
  </r>
  <r>
    <s v="BASE"/>
    <s v="BaseLine"/>
    <m/>
    <m/>
    <m/>
    <m/>
    <x v="51"/>
    <x v="3"/>
    <s v="Brazil"/>
    <x v="52"/>
    <n v="552.17606972702799"/>
  </r>
  <r>
    <s v="INCREMENTAL"/>
    <s v="Media"/>
    <m/>
    <m/>
    <m/>
    <m/>
    <x v="52"/>
    <x v="0"/>
    <s v="Brazil"/>
    <x v="52"/>
    <n v="0"/>
  </r>
  <r>
    <s v="INCREMENTAL"/>
    <s v="Media"/>
    <m/>
    <m/>
    <m/>
    <m/>
    <x v="52"/>
    <x v="1"/>
    <s v="Brazil"/>
    <x v="52"/>
    <n v="0"/>
  </r>
  <r>
    <s v="INCREMENTAL"/>
    <s v="Media"/>
    <m/>
    <m/>
    <m/>
    <m/>
    <x v="52"/>
    <x v="2"/>
    <s v="Brazil"/>
    <x v="52"/>
    <n v="0"/>
  </r>
  <r>
    <s v="INCREMENTAL"/>
    <s v="Media"/>
    <m/>
    <m/>
    <m/>
    <m/>
    <x v="52"/>
    <x v="3"/>
    <s v="Brazil"/>
    <x v="52"/>
    <n v="0"/>
  </r>
  <r>
    <s v="BASE"/>
    <s v="BaseLine"/>
    <m/>
    <m/>
    <m/>
    <m/>
    <x v="53"/>
    <x v="0"/>
    <s v="Brazil"/>
    <x v="52"/>
    <n v="-106.896217564167"/>
  </r>
  <r>
    <s v="BASE"/>
    <s v="BaseLine"/>
    <m/>
    <m/>
    <m/>
    <m/>
    <x v="53"/>
    <x v="1"/>
    <s v="Brazil"/>
    <x v="52"/>
    <n v="-78.280676091196398"/>
  </r>
  <r>
    <s v="BASE"/>
    <s v="BaseLine"/>
    <m/>
    <m/>
    <m/>
    <m/>
    <x v="53"/>
    <x v="2"/>
    <s v="Brazil"/>
    <x v="52"/>
    <n v="-146.06866894502201"/>
  </r>
  <r>
    <s v="BASE"/>
    <s v="BaseLine"/>
    <m/>
    <m/>
    <m/>
    <m/>
    <x v="53"/>
    <x v="3"/>
    <s v="Brazil"/>
    <x v="52"/>
    <n v="-77.324862227164999"/>
  </r>
  <r>
    <s v="BASE"/>
    <s v="BaseLine"/>
    <m/>
    <m/>
    <m/>
    <m/>
    <x v="54"/>
    <x v="0"/>
    <s v="Brazil"/>
    <x v="52"/>
    <n v="-512.27642989138599"/>
  </r>
  <r>
    <s v="BASE"/>
    <s v="BaseLine"/>
    <m/>
    <m/>
    <m/>
    <m/>
    <x v="54"/>
    <x v="1"/>
    <s v="Brazil"/>
    <x v="52"/>
    <n v="-2556.9732553656099"/>
  </r>
  <r>
    <s v="BASE"/>
    <s v="BaseLine"/>
    <m/>
    <m/>
    <m/>
    <m/>
    <x v="54"/>
    <x v="2"/>
    <s v="Brazil"/>
    <x v="52"/>
    <n v="-2775.1568222679198"/>
  </r>
  <r>
    <s v="BASE"/>
    <s v="BaseLine"/>
    <m/>
    <m/>
    <m/>
    <m/>
    <x v="54"/>
    <x v="3"/>
    <s v="Brazil"/>
    <x v="52"/>
    <n v="-494.70062206485301"/>
  </r>
  <r>
    <s v="INCREMENTAL"/>
    <s v="Media"/>
    <m/>
    <m/>
    <m/>
    <m/>
    <x v="0"/>
    <x v="0"/>
    <s v="Brazil"/>
    <x v="53"/>
    <n v="0"/>
  </r>
  <r>
    <s v="INCREMENTAL"/>
    <s v="Media"/>
    <m/>
    <m/>
    <m/>
    <m/>
    <x v="0"/>
    <x v="1"/>
    <s v="Brazil"/>
    <x v="53"/>
    <n v="0"/>
  </r>
  <r>
    <s v="INCREMENTAL"/>
    <s v="Media"/>
    <m/>
    <m/>
    <m/>
    <m/>
    <x v="0"/>
    <x v="2"/>
    <s v="Brazil"/>
    <x v="53"/>
    <n v="0"/>
  </r>
  <r>
    <s v="INCREMENTAL"/>
    <s v="Media"/>
    <m/>
    <m/>
    <m/>
    <m/>
    <x v="0"/>
    <x v="3"/>
    <s v="Brazil"/>
    <x v="53"/>
    <n v="0"/>
  </r>
  <r>
    <s v="INCREMENTAL"/>
    <s v="Media"/>
    <m/>
    <m/>
    <m/>
    <m/>
    <x v="1"/>
    <x v="0"/>
    <s v="Brazil"/>
    <x v="53"/>
    <n v="0"/>
  </r>
  <r>
    <s v="INCREMENTAL"/>
    <s v="Media"/>
    <m/>
    <m/>
    <m/>
    <m/>
    <x v="1"/>
    <x v="1"/>
    <s v="Brazil"/>
    <x v="53"/>
    <n v="0"/>
  </r>
  <r>
    <s v="INCREMENTAL"/>
    <s v="Media"/>
    <m/>
    <m/>
    <m/>
    <m/>
    <x v="1"/>
    <x v="2"/>
    <s v="Brazil"/>
    <x v="53"/>
    <n v="0"/>
  </r>
  <r>
    <s v="INCREMENTAL"/>
    <s v="Media"/>
    <m/>
    <m/>
    <m/>
    <m/>
    <x v="1"/>
    <x v="3"/>
    <s v="Brazil"/>
    <x v="53"/>
    <n v="0"/>
  </r>
  <r>
    <s v="INCREMENTAL"/>
    <s v="Media"/>
    <m/>
    <m/>
    <m/>
    <m/>
    <x v="2"/>
    <x v="0"/>
    <s v="Brazil"/>
    <x v="53"/>
    <n v="0"/>
  </r>
  <r>
    <s v="INCREMENTAL"/>
    <s v="Media"/>
    <m/>
    <m/>
    <m/>
    <m/>
    <x v="2"/>
    <x v="1"/>
    <s v="Brazil"/>
    <x v="53"/>
    <n v="0"/>
  </r>
  <r>
    <s v="INCREMENTAL"/>
    <s v="Media"/>
    <m/>
    <m/>
    <m/>
    <m/>
    <x v="2"/>
    <x v="2"/>
    <s v="Brazil"/>
    <x v="53"/>
    <n v="0"/>
  </r>
  <r>
    <s v="INCREMENTAL"/>
    <s v="Media"/>
    <m/>
    <m/>
    <m/>
    <m/>
    <x v="2"/>
    <x v="3"/>
    <s v="Brazil"/>
    <x v="53"/>
    <n v="0"/>
  </r>
  <r>
    <s v="BASE"/>
    <s v="BaseLine"/>
    <m/>
    <m/>
    <m/>
    <m/>
    <x v="3"/>
    <x v="0"/>
    <s v="Brazil"/>
    <x v="53"/>
    <n v="0"/>
  </r>
  <r>
    <s v="BASE"/>
    <s v="BaseLine"/>
    <m/>
    <m/>
    <m/>
    <m/>
    <x v="3"/>
    <x v="1"/>
    <s v="Brazil"/>
    <x v="53"/>
    <n v="0"/>
  </r>
  <r>
    <s v="BASE"/>
    <s v="BaseLine"/>
    <m/>
    <m/>
    <m/>
    <m/>
    <x v="3"/>
    <x v="2"/>
    <s v="Brazil"/>
    <x v="53"/>
    <n v="0"/>
  </r>
  <r>
    <s v="BASE"/>
    <s v="BaseLine"/>
    <m/>
    <m/>
    <m/>
    <m/>
    <x v="3"/>
    <x v="3"/>
    <s v="Brazil"/>
    <x v="53"/>
    <n v="0"/>
  </r>
  <r>
    <s v="BASE"/>
    <s v="BaseLine"/>
    <m/>
    <m/>
    <m/>
    <m/>
    <x v="4"/>
    <x v="0"/>
    <s v="Brazil"/>
    <x v="53"/>
    <n v="0"/>
  </r>
  <r>
    <s v="BASE"/>
    <s v="BaseLine"/>
    <m/>
    <m/>
    <m/>
    <m/>
    <x v="4"/>
    <x v="1"/>
    <s v="Brazil"/>
    <x v="53"/>
    <n v="0"/>
  </r>
  <r>
    <s v="BASE"/>
    <s v="BaseLine"/>
    <m/>
    <m/>
    <m/>
    <m/>
    <x v="4"/>
    <x v="2"/>
    <s v="Brazil"/>
    <x v="53"/>
    <n v="0"/>
  </r>
  <r>
    <s v="BASE"/>
    <s v="BaseLine"/>
    <m/>
    <m/>
    <m/>
    <m/>
    <x v="4"/>
    <x v="3"/>
    <s v="Brazil"/>
    <x v="53"/>
    <n v="0"/>
  </r>
  <r>
    <s v="BASE"/>
    <s v="BaseLine"/>
    <m/>
    <m/>
    <m/>
    <m/>
    <x v="5"/>
    <x v="0"/>
    <s v="Brazil"/>
    <x v="53"/>
    <n v="0"/>
  </r>
  <r>
    <s v="BASE"/>
    <s v="BaseLine"/>
    <m/>
    <m/>
    <m/>
    <m/>
    <x v="5"/>
    <x v="1"/>
    <s v="Brazil"/>
    <x v="53"/>
    <n v="0"/>
  </r>
  <r>
    <s v="BASE"/>
    <s v="BaseLine"/>
    <m/>
    <m/>
    <m/>
    <m/>
    <x v="5"/>
    <x v="2"/>
    <s v="Brazil"/>
    <x v="53"/>
    <n v="0"/>
  </r>
  <r>
    <s v="BASE"/>
    <s v="BaseLine"/>
    <m/>
    <m/>
    <m/>
    <m/>
    <x v="5"/>
    <x v="3"/>
    <s v="Brazil"/>
    <x v="53"/>
    <n v="0"/>
  </r>
  <r>
    <s v="BASE"/>
    <s v="BaseLine"/>
    <m/>
    <m/>
    <m/>
    <m/>
    <x v="6"/>
    <x v="0"/>
    <s v="Brazil"/>
    <x v="53"/>
    <n v="0"/>
  </r>
  <r>
    <s v="BASE"/>
    <s v="BaseLine"/>
    <m/>
    <m/>
    <m/>
    <m/>
    <x v="6"/>
    <x v="1"/>
    <s v="Brazil"/>
    <x v="53"/>
    <n v="0"/>
  </r>
  <r>
    <s v="BASE"/>
    <s v="BaseLine"/>
    <m/>
    <m/>
    <m/>
    <m/>
    <x v="6"/>
    <x v="2"/>
    <s v="Brazil"/>
    <x v="53"/>
    <n v="0"/>
  </r>
  <r>
    <s v="BASE"/>
    <s v="BaseLine"/>
    <m/>
    <m/>
    <m/>
    <m/>
    <x v="6"/>
    <x v="3"/>
    <s v="Brazil"/>
    <x v="53"/>
    <n v="0"/>
  </r>
  <r>
    <s v="BASE"/>
    <s v="BaseLine"/>
    <m/>
    <m/>
    <m/>
    <m/>
    <x v="7"/>
    <x v="0"/>
    <s v="Brazil"/>
    <x v="53"/>
    <n v="0"/>
  </r>
  <r>
    <s v="BASE"/>
    <s v="BaseLine"/>
    <m/>
    <m/>
    <m/>
    <m/>
    <x v="7"/>
    <x v="1"/>
    <s v="Brazil"/>
    <x v="53"/>
    <n v="0"/>
  </r>
  <r>
    <s v="BASE"/>
    <s v="BaseLine"/>
    <m/>
    <m/>
    <m/>
    <m/>
    <x v="7"/>
    <x v="2"/>
    <s v="Brazil"/>
    <x v="53"/>
    <n v="0"/>
  </r>
  <r>
    <s v="BASE"/>
    <s v="BaseLine"/>
    <m/>
    <m/>
    <m/>
    <m/>
    <x v="7"/>
    <x v="3"/>
    <s v="Brazil"/>
    <x v="53"/>
    <n v="0"/>
  </r>
  <r>
    <s v="BASE"/>
    <s v="BaseLine"/>
    <m/>
    <m/>
    <m/>
    <m/>
    <x v="8"/>
    <x v="0"/>
    <s v="Brazil"/>
    <x v="53"/>
    <n v="1310.4186078918899"/>
  </r>
  <r>
    <s v="BASE"/>
    <s v="BaseLine"/>
    <m/>
    <m/>
    <m/>
    <m/>
    <x v="8"/>
    <x v="1"/>
    <s v="Brazil"/>
    <x v="53"/>
    <n v="0"/>
  </r>
  <r>
    <s v="BASE"/>
    <s v="BaseLine"/>
    <m/>
    <m/>
    <m/>
    <m/>
    <x v="8"/>
    <x v="2"/>
    <s v="Brazil"/>
    <x v="53"/>
    <n v="0"/>
  </r>
  <r>
    <s v="BASE"/>
    <s v="BaseLine"/>
    <m/>
    <m/>
    <m/>
    <m/>
    <x v="8"/>
    <x v="3"/>
    <s v="Brazil"/>
    <x v="53"/>
    <n v="0"/>
  </r>
  <r>
    <s v="INCREMENTAL"/>
    <s v="Media"/>
    <m/>
    <m/>
    <m/>
    <m/>
    <x v="9"/>
    <x v="0"/>
    <s v="Brazil"/>
    <x v="53"/>
    <n v="0"/>
  </r>
  <r>
    <s v="INCREMENTAL"/>
    <s v="Media"/>
    <m/>
    <m/>
    <m/>
    <m/>
    <x v="9"/>
    <x v="1"/>
    <s v="Brazil"/>
    <x v="53"/>
    <n v="0"/>
  </r>
  <r>
    <s v="INCREMENTAL"/>
    <s v="Media"/>
    <m/>
    <m/>
    <m/>
    <m/>
    <x v="9"/>
    <x v="2"/>
    <s v="Brazil"/>
    <x v="53"/>
    <n v="0"/>
  </r>
  <r>
    <s v="INCREMENTAL"/>
    <s v="Media"/>
    <m/>
    <m/>
    <m/>
    <m/>
    <x v="9"/>
    <x v="3"/>
    <s v="Brazil"/>
    <x v="53"/>
    <n v="0"/>
  </r>
  <r>
    <s v="BASE"/>
    <s v="Price"/>
    <m/>
    <m/>
    <m/>
    <m/>
    <x v="10"/>
    <x v="0"/>
    <s v="Brazil"/>
    <x v="53"/>
    <n v="0"/>
  </r>
  <r>
    <s v="BASE"/>
    <s v="Price"/>
    <m/>
    <m/>
    <m/>
    <m/>
    <x v="10"/>
    <x v="1"/>
    <s v="Brazil"/>
    <x v="53"/>
    <n v="0"/>
  </r>
  <r>
    <s v="BASE"/>
    <s v="Price"/>
    <m/>
    <m/>
    <m/>
    <m/>
    <x v="10"/>
    <x v="2"/>
    <s v="Brazil"/>
    <x v="53"/>
    <n v="0"/>
  </r>
  <r>
    <s v="BASE"/>
    <s v="Price"/>
    <m/>
    <m/>
    <m/>
    <m/>
    <x v="10"/>
    <x v="3"/>
    <s v="Brazil"/>
    <x v="53"/>
    <n v="0"/>
  </r>
  <r>
    <s v="BASE"/>
    <s v="Price"/>
    <m/>
    <m/>
    <m/>
    <m/>
    <x v="11"/>
    <x v="0"/>
    <s v="Brazil"/>
    <x v="53"/>
    <n v="-661.71374162218797"/>
  </r>
  <r>
    <s v="BASE"/>
    <s v="Price"/>
    <m/>
    <m/>
    <m/>
    <m/>
    <x v="11"/>
    <x v="1"/>
    <s v="Brazil"/>
    <x v="53"/>
    <n v="0"/>
  </r>
  <r>
    <s v="BASE"/>
    <s v="Price"/>
    <m/>
    <m/>
    <m/>
    <m/>
    <x v="11"/>
    <x v="2"/>
    <s v="Brazil"/>
    <x v="53"/>
    <n v="0"/>
  </r>
  <r>
    <s v="BASE"/>
    <s v="Price"/>
    <m/>
    <m/>
    <m/>
    <m/>
    <x v="11"/>
    <x v="3"/>
    <s v="Brazil"/>
    <x v="53"/>
    <n v="-748.11961859772396"/>
  </r>
  <r>
    <s v="BASE"/>
    <s v="BaseLine"/>
    <m/>
    <m/>
    <m/>
    <m/>
    <x v="12"/>
    <x v="0"/>
    <s v="Brazil"/>
    <x v="53"/>
    <n v="385.22916959295299"/>
  </r>
  <r>
    <s v="BASE"/>
    <s v="BaseLine"/>
    <m/>
    <m/>
    <m/>
    <m/>
    <x v="12"/>
    <x v="1"/>
    <s v="Brazil"/>
    <x v="53"/>
    <n v="694.47489990441102"/>
  </r>
  <r>
    <s v="BASE"/>
    <s v="BaseLine"/>
    <m/>
    <m/>
    <m/>
    <m/>
    <x v="12"/>
    <x v="2"/>
    <s v="Brazil"/>
    <x v="53"/>
    <n v="851.39089582178997"/>
  </r>
  <r>
    <s v="BASE"/>
    <s v="BaseLine"/>
    <m/>
    <m/>
    <m/>
    <m/>
    <x v="12"/>
    <x v="3"/>
    <s v="Brazil"/>
    <x v="53"/>
    <n v="22.550018544003802"/>
  </r>
  <r>
    <s v="INCREMENTAL"/>
    <s v="Media"/>
    <m/>
    <m/>
    <m/>
    <m/>
    <x v="13"/>
    <x v="0"/>
    <s v="Brazil"/>
    <x v="53"/>
    <n v="68.156934439161503"/>
  </r>
  <r>
    <s v="INCREMENTAL"/>
    <s v="Media"/>
    <m/>
    <m/>
    <m/>
    <m/>
    <x v="13"/>
    <x v="1"/>
    <s v="Brazil"/>
    <x v="53"/>
    <n v="84.432797187398094"/>
  </r>
  <r>
    <s v="INCREMENTAL"/>
    <s v="Media"/>
    <m/>
    <m/>
    <m/>
    <m/>
    <x v="13"/>
    <x v="2"/>
    <s v="Brazil"/>
    <x v="53"/>
    <n v="75.047014847177607"/>
  </r>
  <r>
    <s v="INCREMENTAL"/>
    <s v="Media"/>
    <m/>
    <m/>
    <m/>
    <m/>
    <x v="13"/>
    <x v="3"/>
    <s v="Brazil"/>
    <x v="53"/>
    <n v="0"/>
  </r>
  <r>
    <s v="INCREMENTAL"/>
    <s v="Media"/>
    <m/>
    <m/>
    <m/>
    <m/>
    <x v="14"/>
    <x v="0"/>
    <s v="Brazil"/>
    <x v="53"/>
    <n v="238.345386091873"/>
  </r>
  <r>
    <s v="INCREMENTAL"/>
    <s v="Media"/>
    <m/>
    <m/>
    <m/>
    <m/>
    <x v="14"/>
    <x v="1"/>
    <s v="Brazil"/>
    <x v="53"/>
    <n v="296.72073779403598"/>
  </r>
  <r>
    <s v="INCREMENTAL"/>
    <s v="Media"/>
    <m/>
    <m/>
    <m/>
    <m/>
    <x v="14"/>
    <x v="2"/>
    <s v="Brazil"/>
    <x v="53"/>
    <n v="245.51765287549301"/>
  </r>
  <r>
    <s v="INCREMENTAL"/>
    <s v="Media"/>
    <m/>
    <m/>
    <m/>
    <m/>
    <x v="14"/>
    <x v="3"/>
    <s v="Brazil"/>
    <x v="53"/>
    <n v="176.388789817733"/>
  </r>
  <r>
    <s v="INCREMENTAL"/>
    <s v="Media"/>
    <m/>
    <m/>
    <m/>
    <m/>
    <x v="15"/>
    <x v="0"/>
    <s v="Brazil"/>
    <x v="53"/>
    <n v="4.5093157146269398"/>
  </r>
  <r>
    <s v="INCREMENTAL"/>
    <s v="Media"/>
    <m/>
    <m/>
    <m/>
    <m/>
    <x v="15"/>
    <x v="1"/>
    <s v="Brazil"/>
    <x v="53"/>
    <n v="4.1729372641964302"/>
  </r>
  <r>
    <s v="INCREMENTAL"/>
    <s v="Media"/>
    <m/>
    <m/>
    <m/>
    <m/>
    <x v="15"/>
    <x v="2"/>
    <s v="Brazil"/>
    <x v="53"/>
    <n v="2.8467075707416201"/>
  </r>
  <r>
    <s v="INCREMENTAL"/>
    <s v="Media"/>
    <m/>
    <m/>
    <m/>
    <m/>
    <x v="15"/>
    <x v="3"/>
    <s v="Brazil"/>
    <x v="53"/>
    <n v="0"/>
  </r>
  <r>
    <s v="INCREMENTAL"/>
    <s v="Media"/>
    <m/>
    <m/>
    <m/>
    <m/>
    <x v="16"/>
    <x v="0"/>
    <s v="Brazil"/>
    <x v="53"/>
    <n v="8.9378959173519394"/>
  </r>
  <r>
    <s v="INCREMENTAL"/>
    <s v="Media"/>
    <m/>
    <m/>
    <m/>
    <m/>
    <x v="16"/>
    <x v="1"/>
    <s v="Brazil"/>
    <x v="53"/>
    <n v="7.0128103516477296"/>
  </r>
  <r>
    <s v="INCREMENTAL"/>
    <s v="Media"/>
    <m/>
    <m/>
    <m/>
    <m/>
    <x v="16"/>
    <x v="2"/>
    <s v="Brazil"/>
    <x v="53"/>
    <n v="6.5427891449925699"/>
  </r>
  <r>
    <s v="INCREMENTAL"/>
    <s v="Media"/>
    <m/>
    <m/>
    <m/>
    <m/>
    <x v="16"/>
    <x v="3"/>
    <s v="Brazil"/>
    <x v="53"/>
    <n v="6.0805119736003403"/>
  </r>
  <r>
    <s v="INCREMENTAL"/>
    <s v="Media"/>
    <m/>
    <m/>
    <m/>
    <m/>
    <x v="17"/>
    <x v="0"/>
    <s v="Brazil"/>
    <x v="53"/>
    <n v="0"/>
  </r>
  <r>
    <s v="INCREMENTAL"/>
    <s v="Media"/>
    <m/>
    <m/>
    <m/>
    <m/>
    <x v="17"/>
    <x v="1"/>
    <s v="Brazil"/>
    <x v="53"/>
    <n v="0"/>
  </r>
  <r>
    <s v="INCREMENTAL"/>
    <s v="Media"/>
    <m/>
    <m/>
    <m/>
    <m/>
    <x v="17"/>
    <x v="2"/>
    <s v="Brazil"/>
    <x v="53"/>
    <n v="0"/>
  </r>
  <r>
    <s v="INCREMENTAL"/>
    <s v="Media"/>
    <m/>
    <m/>
    <m/>
    <m/>
    <x v="17"/>
    <x v="3"/>
    <s v="Brazil"/>
    <x v="53"/>
    <n v="0"/>
  </r>
  <r>
    <s v="INCREMENTAL"/>
    <s v="Media"/>
    <m/>
    <m/>
    <m/>
    <m/>
    <x v="18"/>
    <x v="0"/>
    <s v="Brazil"/>
    <x v="53"/>
    <n v="510.33177257883398"/>
  </r>
  <r>
    <s v="INCREMENTAL"/>
    <s v="Media"/>
    <m/>
    <m/>
    <m/>
    <m/>
    <x v="18"/>
    <x v="1"/>
    <s v="Brazil"/>
    <x v="53"/>
    <n v="237.63134848833701"/>
  </r>
  <r>
    <s v="INCREMENTAL"/>
    <s v="Media"/>
    <m/>
    <m/>
    <m/>
    <m/>
    <x v="18"/>
    <x v="2"/>
    <s v="Brazil"/>
    <x v="53"/>
    <n v="181.575203812909"/>
  </r>
  <r>
    <s v="INCREMENTAL"/>
    <s v="Media"/>
    <m/>
    <m/>
    <m/>
    <m/>
    <x v="18"/>
    <x v="3"/>
    <s v="Brazil"/>
    <x v="53"/>
    <n v="277.03287803882199"/>
  </r>
  <r>
    <s v="INCREMENTAL"/>
    <s v="Media"/>
    <m/>
    <m/>
    <m/>
    <m/>
    <x v="19"/>
    <x v="0"/>
    <s v="Brazil"/>
    <x v="53"/>
    <n v="0"/>
  </r>
  <r>
    <s v="INCREMENTAL"/>
    <s v="Media"/>
    <m/>
    <m/>
    <m/>
    <m/>
    <x v="19"/>
    <x v="1"/>
    <s v="Brazil"/>
    <x v="53"/>
    <n v="0"/>
  </r>
  <r>
    <s v="INCREMENTAL"/>
    <s v="Media"/>
    <m/>
    <m/>
    <m/>
    <m/>
    <x v="19"/>
    <x v="2"/>
    <s v="Brazil"/>
    <x v="53"/>
    <n v="0"/>
  </r>
  <r>
    <s v="INCREMENTAL"/>
    <s v="Media"/>
    <m/>
    <m/>
    <m/>
    <m/>
    <x v="19"/>
    <x v="3"/>
    <s v="Brazil"/>
    <x v="53"/>
    <n v="0"/>
  </r>
  <r>
    <s v="INCREMENTAL"/>
    <s v="Media"/>
    <m/>
    <m/>
    <m/>
    <m/>
    <x v="20"/>
    <x v="0"/>
    <s v="Brazil"/>
    <x v="53"/>
    <n v="66.710403662101996"/>
  </r>
  <r>
    <s v="INCREMENTAL"/>
    <s v="Media"/>
    <m/>
    <m/>
    <m/>
    <m/>
    <x v="20"/>
    <x v="1"/>
    <s v="Brazil"/>
    <x v="53"/>
    <n v="76.097010021191295"/>
  </r>
  <r>
    <s v="INCREMENTAL"/>
    <s v="Media"/>
    <m/>
    <m/>
    <m/>
    <m/>
    <x v="20"/>
    <x v="2"/>
    <s v="Brazil"/>
    <x v="53"/>
    <n v="71.289244239648497"/>
  </r>
  <r>
    <s v="INCREMENTAL"/>
    <s v="Media"/>
    <m/>
    <m/>
    <m/>
    <m/>
    <x v="20"/>
    <x v="3"/>
    <s v="Brazil"/>
    <x v="53"/>
    <n v="70.218619010226902"/>
  </r>
  <r>
    <s v="INCREMENTAL"/>
    <s v="Media"/>
    <m/>
    <m/>
    <m/>
    <m/>
    <x v="21"/>
    <x v="0"/>
    <s v="Brazil"/>
    <x v="53"/>
    <n v="20.829142565279501"/>
  </r>
  <r>
    <s v="INCREMENTAL"/>
    <s v="Media"/>
    <m/>
    <m/>
    <m/>
    <m/>
    <x v="21"/>
    <x v="1"/>
    <s v="Brazil"/>
    <x v="53"/>
    <n v="20.342872933526301"/>
  </r>
  <r>
    <s v="INCREMENTAL"/>
    <s v="Media"/>
    <m/>
    <m/>
    <m/>
    <m/>
    <x v="21"/>
    <x v="2"/>
    <s v="Brazil"/>
    <x v="53"/>
    <n v="19.2974891281564"/>
  </r>
  <r>
    <s v="INCREMENTAL"/>
    <s v="Media"/>
    <m/>
    <m/>
    <m/>
    <m/>
    <x v="21"/>
    <x v="3"/>
    <s v="Brazil"/>
    <x v="53"/>
    <n v="0"/>
  </r>
  <r>
    <s v="INCREMENTAL"/>
    <s v="Media"/>
    <m/>
    <m/>
    <m/>
    <m/>
    <x v="22"/>
    <x v="0"/>
    <s v="Brazil"/>
    <x v="53"/>
    <n v="747.97480881869899"/>
  </r>
  <r>
    <s v="INCREMENTAL"/>
    <s v="Media"/>
    <m/>
    <m/>
    <m/>
    <m/>
    <x v="22"/>
    <x v="1"/>
    <s v="Brazil"/>
    <x v="53"/>
    <n v="283.65312525072801"/>
  </r>
  <r>
    <s v="INCREMENTAL"/>
    <s v="Media"/>
    <m/>
    <m/>
    <m/>
    <m/>
    <x v="22"/>
    <x v="2"/>
    <s v="Brazil"/>
    <x v="53"/>
    <n v="269.350070759777"/>
  </r>
  <r>
    <s v="INCREMENTAL"/>
    <s v="Media"/>
    <m/>
    <m/>
    <m/>
    <m/>
    <x v="22"/>
    <x v="3"/>
    <s v="Brazil"/>
    <x v="53"/>
    <n v="405.44805495643601"/>
  </r>
  <r>
    <s v="INCREMENTAL"/>
    <s v="Media"/>
    <m/>
    <m/>
    <m/>
    <m/>
    <x v="23"/>
    <x v="0"/>
    <s v="Brazil"/>
    <x v="53"/>
    <n v="0"/>
  </r>
  <r>
    <s v="INCREMENTAL"/>
    <s v="Media"/>
    <m/>
    <m/>
    <m/>
    <m/>
    <x v="23"/>
    <x v="1"/>
    <s v="Brazil"/>
    <x v="53"/>
    <n v="0"/>
  </r>
  <r>
    <s v="INCREMENTAL"/>
    <s v="Media"/>
    <m/>
    <m/>
    <m/>
    <m/>
    <x v="23"/>
    <x v="2"/>
    <s v="Brazil"/>
    <x v="53"/>
    <n v="0"/>
  </r>
  <r>
    <s v="INCREMENTAL"/>
    <s v="Media"/>
    <m/>
    <m/>
    <m/>
    <m/>
    <x v="23"/>
    <x v="3"/>
    <s v="Brazil"/>
    <x v="53"/>
    <n v="0"/>
  </r>
  <r>
    <s v="INCREMENTAL"/>
    <s v="Media"/>
    <m/>
    <m/>
    <m/>
    <m/>
    <x v="24"/>
    <x v="0"/>
    <s v="Brazil"/>
    <x v="53"/>
    <n v="0"/>
  </r>
  <r>
    <s v="INCREMENTAL"/>
    <s v="Media"/>
    <m/>
    <m/>
    <m/>
    <m/>
    <x v="24"/>
    <x v="1"/>
    <s v="Brazil"/>
    <x v="53"/>
    <n v="4.3849202034771197"/>
  </r>
  <r>
    <s v="INCREMENTAL"/>
    <s v="Media"/>
    <m/>
    <m/>
    <m/>
    <m/>
    <x v="24"/>
    <x v="2"/>
    <s v="Brazil"/>
    <x v="53"/>
    <n v="0"/>
  </r>
  <r>
    <s v="INCREMENTAL"/>
    <s v="Media"/>
    <m/>
    <m/>
    <m/>
    <m/>
    <x v="24"/>
    <x v="3"/>
    <s v="Brazil"/>
    <x v="53"/>
    <n v="0"/>
  </r>
  <r>
    <s v="BASE"/>
    <s v="BaseLine"/>
    <m/>
    <m/>
    <m/>
    <m/>
    <x v="25"/>
    <x v="0"/>
    <s v="Brazil"/>
    <x v="53"/>
    <n v="0"/>
  </r>
  <r>
    <s v="BASE"/>
    <s v="BaseLine"/>
    <m/>
    <m/>
    <m/>
    <m/>
    <x v="25"/>
    <x v="1"/>
    <s v="Brazil"/>
    <x v="53"/>
    <n v="0"/>
  </r>
  <r>
    <s v="BASE"/>
    <s v="BaseLine"/>
    <m/>
    <m/>
    <m/>
    <m/>
    <x v="25"/>
    <x v="2"/>
    <s v="Brazil"/>
    <x v="53"/>
    <n v="0"/>
  </r>
  <r>
    <s v="BASE"/>
    <s v="BaseLine"/>
    <m/>
    <m/>
    <m/>
    <m/>
    <x v="25"/>
    <x v="3"/>
    <s v="Brazil"/>
    <x v="53"/>
    <n v="0"/>
  </r>
  <r>
    <s v="BASE"/>
    <s v="BaseLine"/>
    <m/>
    <m/>
    <m/>
    <m/>
    <x v="26"/>
    <x v="0"/>
    <s v="Brazil"/>
    <x v="53"/>
    <n v="0"/>
  </r>
  <r>
    <s v="BASE"/>
    <s v="BaseLine"/>
    <m/>
    <m/>
    <m/>
    <m/>
    <x v="26"/>
    <x v="1"/>
    <s v="Brazil"/>
    <x v="53"/>
    <n v="1731.6617596275801"/>
  </r>
  <r>
    <s v="BASE"/>
    <s v="BaseLine"/>
    <m/>
    <m/>
    <m/>
    <m/>
    <x v="26"/>
    <x v="2"/>
    <s v="Brazil"/>
    <x v="53"/>
    <n v="0"/>
  </r>
  <r>
    <s v="BASE"/>
    <s v="BaseLine"/>
    <m/>
    <m/>
    <m/>
    <m/>
    <x v="26"/>
    <x v="3"/>
    <s v="Brazil"/>
    <x v="53"/>
    <n v="0"/>
  </r>
  <r>
    <s v="INCREMENTAL"/>
    <s v="Media"/>
    <m/>
    <m/>
    <m/>
    <m/>
    <x v="27"/>
    <x v="0"/>
    <s v="Brazil"/>
    <x v="53"/>
    <n v="0"/>
  </r>
  <r>
    <s v="INCREMENTAL"/>
    <s v="Media"/>
    <m/>
    <m/>
    <m/>
    <m/>
    <x v="27"/>
    <x v="1"/>
    <s v="Brazil"/>
    <x v="53"/>
    <n v="0"/>
  </r>
  <r>
    <s v="INCREMENTAL"/>
    <s v="Media"/>
    <m/>
    <m/>
    <m/>
    <m/>
    <x v="27"/>
    <x v="2"/>
    <s v="Brazil"/>
    <x v="53"/>
    <n v="0"/>
  </r>
  <r>
    <s v="INCREMENTAL"/>
    <s v="Media"/>
    <m/>
    <m/>
    <m/>
    <m/>
    <x v="27"/>
    <x v="3"/>
    <s v="Brazil"/>
    <x v="53"/>
    <n v="0"/>
  </r>
  <r>
    <s v="INCREMENTAL"/>
    <s v="Media"/>
    <m/>
    <m/>
    <m/>
    <m/>
    <x v="28"/>
    <x v="0"/>
    <s v="Brazil"/>
    <x v="53"/>
    <n v="0"/>
  </r>
  <r>
    <s v="INCREMENTAL"/>
    <s v="Media"/>
    <m/>
    <m/>
    <m/>
    <m/>
    <x v="28"/>
    <x v="1"/>
    <s v="Brazil"/>
    <x v="53"/>
    <n v="0"/>
  </r>
  <r>
    <s v="INCREMENTAL"/>
    <s v="Media"/>
    <m/>
    <m/>
    <m/>
    <m/>
    <x v="28"/>
    <x v="2"/>
    <s v="Brazil"/>
    <x v="53"/>
    <n v="0"/>
  </r>
  <r>
    <s v="INCREMENTAL"/>
    <s v="Media"/>
    <m/>
    <m/>
    <m/>
    <m/>
    <x v="28"/>
    <x v="3"/>
    <s v="Brazil"/>
    <x v="53"/>
    <n v="0"/>
  </r>
  <r>
    <s v="BASE"/>
    <s v="BaseLine"/>
    <m/>
    <m/>
    <m/>
    <m/>
    <x v="29"/>
    <x v="0"/>
    <s v="Brazil"/>
    <x v="53"/>
    <n v="0"/>
  </r>
  <r>
    <s v="BASE"/>
    <s v="BaseLine"/>
    <m/>
    <m/>
    <m/>
    <m/>
    <x v="29"/>
    <x v="1"/>
    <s v="Brazil"/>
    <x v="53"/>
    <n v="693.16032538573995"/>
  </r>
  <r>
    <s v="BASE"/>
    <s v="BaseLine"/>
    <m/>
    <m/>
    <m/>
    <m/>
    <x v="29"/>
    <x v="2"/>
    <s v="Brazil"/>
    <x v="53"/>
    <n v="0"/>
  </r>
  <r>
    <s v="BASE"/>
    <s v="BaseLine"/>
    <m/>
    <m/>
    <m/>
    <m/>
    <x v="29"/>
    <x v="3"/>
    <s v="Brazil"/>
    <x v="53"/>
    <n v="0"/>
  </r>
  <r>
    <s v="BASE"/>
    <s v="BaseLine"/>
    <m/>
    <m/>
    <m/>
    <m/>
    <x v="30"/>
    <x v="0"/>
    <s v="Brazil"/>
    <x v="53"/>
    <n v="0"/>
  </r>
  <r>
    <s v="BASE"/>
    <s v="BaseLine"/>
    <m/>
    <m/>
    <m/>
    <m/>
    <x v="30"/>
    <x v="1"/>
    <s v="Brazil"/>
    <x v="53"/>
    <n v="453.78692621275098"/>
  </r>
  <r>
    <s v="BASE"/>
    <s v="BaseLine"/>
    <m/>
    <m/>
    <m/>
    <m/>
    <x v="30"/>
    <x v="2"/>
    <s v="Brazil"/>
    <x v="53"/>
    <n v="0"/>
  </r>
  <r>
    <s v="BASE"/>
    <s v="BaseLine"/>
    <m/>
    <m/>
    <m/>
    <m/>
    <x v="30"/>
    <x v="3"/>
    <s v="Brazil"/>
    <x v="53"/>
    <n v="0"/>
  </r>
  <r>
    <s v="INCREMENTAL"/>
    <s v="Media"/>
    <m/>
    <m/>
    <m/>
    <m/>
    <x v="31"/>
    <x v="0"/>
    <s v="Brazil"/>
    <x v="53"/>
    <n v="0"/>
  </r>
  <r>
    <s v="INCREMENTAL"/>
    <s v="Media"/>
    <m/>
    <m/>
    <m/>
    <m/>
    <x v="31"/>
    <x v="1"/>
    <s v="Brazil"/>
    <x v="53"/>
    <n v="0"/>
  </r>
  <r>
    <s v="INCREMENTAL"/>
    <s v="Media"/>
    <m/>
    <m/>
    <m/>
    <m/>
    <x v="31"/>
    <x v="2"/>
    <s v="Brazil"/>
    <x v="53"/>
    <n v="0"/>
  </r>
  <r>
    <s v="INCREMENTAL"/>
    <s v="Media"/>
    <m/>
    <m/>
    <m/>
    <m/>
    <x v="31"/>
    <x v="3"/>
    <s v="Brazil"/>
    <x v="53"/>
    <n v="0"/>
  </r>
  <r>
    <m/>
    <m/>
    <m/>
    <m/>
    <m/>
    <m/>
    <x v="32"/>
    <x v="0"/>
    <s v="Brazil"/>
    <x v="53"/>
    <n v="1288.8368238743701"/>
  </r>
  <r>
    <m/>
    <m/>
    <m/>
    <m/>
    <m/>
    <m/>
    <x v="32"/>
    <x v="1"/>
    <s v="Brazil"/>
    <x v="53"/>
    <n v="943.82215052234096"/>
  </r>
  <r>
    <m/>
    <m/>
    <m/>
    <m/>
    <m/>
    <m/>
    <x v="32"/>
    <x v="2"/>
    <s v="Brazil"/>
    <x v="53"/>
    <n v="1761.1350863528301"/>
  </r>
  <r>
    <m/>
    <m/>
    <m/>
    <m/>
    <m/>
    <m/>
    <x v="32"/>
    <x v="3"/>
    <s v="Brazil"/>
    <x v="53"/>
    <n v="932.29799996955103"/>
  </r>
  <r>
    <s v="BASE"/>
    <s v="BaseLine"/>
    <m/>
    <m/>
    <m/>
    <m/>
    <x v="33"/>
    <x v="0"/>
    <s v="Brazil"/>
    <x v="53"/>
    <n v="-130.27446631922001"/>
  </r>
  <r>
    <s v="BASE"/>
    <s v="BaseLine"/>
    <m/>
    <m/>
    <m/>
    <m/>
    <x v="33"/>
    <x v="1"/>
    <s v="Brazil"/>
    <x v="53"/>
    <n v="-354.62381491032801"/>
  </r>
  <r>
    <s v="BASE"/>
    <s v="BaseLine"/>
    <m/>
    <m/>
    <m/>
    <m/>
    <x v="33"/>
    <x v="2"/>
    <s v="Brazil"/>
    <x v="53"/>
    <n v="-177.04300393936199"/>
  </r>
  <r>
    <s v="BASE"/>
    <s v="BaseLine"/>
    <m/>
    <m/>
    <m/>
    <m/>
    <x v="33"/>
    <x v="3"/>
    <s v="Brazil"/>
    <x v="53"/>
    <n v="-110.57893692063099"/>
  </r>
  <r>
    <s v="BASE"/>
    <s v="BaseLine"/>
    <m/>
    <m/>
    <m/>
    <m/>
    <x v="34"/>
    <x v="0"/>
    <s v="Brazil"/>
    <x v="53"/>
    <n v="0"/>
  </r>
  <r>
    <s v="BASE"/>
    <s v="BaseLine"/>
    <m/>
    <m/>
    <m/>
    <m/>
    <x v="34"/>
    <x v="1"/>
    <s v="Brazil"/>
    <x v="53"/>
    <n v="0"/>
  </r>
  <r>
    <s v="BASE"/>
    <s v="BaseLine"/>
    <m/>
    <m/>
    <m/>
    <m/>
    <x v="34"/>
    <x v="2"/>
    <s v="Brazil"/>
    <x v="53"/>
    <n v="0"/>
  </r>
  <r>
    <s v="BASE"/>
    <s v="BaseLine"/>
    <m/>
    <m/>
    <m/>
    <m/>
    <x v="34"/>
    <x v="3"/>
    <s v="Brazil"/>
    <x v="53"/>
    <n v="0"/>
  </r>
  <r>
    <s v="BASE"/>
    <s v="BaseLine"/>
    <s v="NY"/>
    <m/>
    <m/>
    <m/>
    <x v="35"/>
    <x v="0"/>
    <s v="Brazil"/>
    <x v="53"/>
    <n v="0"/>
  </r>
  <r>
    <s v="BASE"/>
    <s v="BaseLine"/>
    <s v="NY"/>
    <m/>
    <m/>
    <m/>
    <x v="35"/>
    <x v="1"/>
    <s v="Brazil"/>
    <x v="53"/>
    <n v="310.22665536412597"/>
  </r>
  <r>
    <s v="BASE"/>
    <s v="BaseLine"/>
    <s v="NY"/>
    <m/>
    <m/>
    <m/>
    <x v="35"/>
    <x v="2"/>
    <s v="Brazil"/>
    <x v="53"/>
    <n v="0"/>
  </r>
  <r>
    <s v="BASE"/>
    <s v="BaseLine"/>
    <s v="NY"/>
    <m/>
    <m/>
    <m/>
    <x v="35"/>
    <x v="3"/>
    <s v="Brazil"/>
    <x v="53"/>
    <n v="0"/>
  </r>
  <r>
    <s v="BASE"/>
    <s v="BaseLine"/>
    <s v="PL_Dummy"/>
    <m/>
    <m/>
    <m/>
    <x v="36"/>
    <x v="0"/>
    <s v="Brazil"/>
    <x v="53"/>
    <n v="0"/>
  </r>
  <r>
    <s v="BASE"/>
    <s v="BaseLine"/>
    <s v="PL_Dummy"/>
    <m/>
    <m/>
    <m/>
    <x v="36"/>
    <x v="1"/>
    <s v="Brazil"/>
    <x v="53"/>
    <n v="0"/>
  </r>
  <r>
    <s v="BASE"/>
    <s v="BaseLine"/>
    <s v="PL_Dummy"/>
    <m/>
    <m/>
    <m/>
    <x v="36"/>
    <x v="2"/>
    <s v="Brazil"/>
    <x v="53"/>
    <n v="0"/>
  </r>
  <r>
    <s v="BASE"/>
    <s v="BaseLine"/>
    <s v="PL_Dummy"/>
    <m/>
    <m/>
    <m/>
    <x v="36"/>
    <x v="3"/>
    <s v="Brazil"/>
    <x v="53"/>
    <n v="0"/>
  </r>
  <r>
    <s v="BASE"/>
    <s v="BaseLine"/>
    <s v="PL_Dummy"/>
    <m/>
    <m/>
    <m/>
    <x v="37"/>
    <x v="0"/>
    <s v="Brazil"/>
    <x v="53"/>
    <n v="0"/>
  </r>
  <r>
    <s v="BASE"/>
    <s v="BaseLine"/>
    <s v="PL_Dummy"/>
    <m/>
    <m/>
    <m/>
    <x v="37"/>
    <x v="1"/>
    <s v="Brazil"/>
    <x v="53"/>
    <n v="0"/>
  </r>
  <r>
    <s v="BASE"/>
    <s v="BaseLine"/>
    <s v="PL_Dummy"/>
    <m/>
    <m/>
    <m/>
    <x v="37"/>
    <x v="2"/>
    <s v="Brazil"/>
    <x v="53"/>
    <n v="0"/>
  </r>
  <r>
    <s v="BASE"/>
    <s v="BaseLine"/>
    <s v="PL_Dummy"/>
    <m/>
    <m/>
    <m/>
    <x v="37"/>
    <x v="3"/>
    <s v="Brazil"/>
    <x v="53"/>
    <n v="0"/>
  </r>
  <r>
    <s v="BASE"/>
    <s v="BaseLine"/>
    <m/>
    <m/>
    <m/>
    <m/>
    <x v="38"/>
    <x v="0"/>
    <s v="Brazil"/>
    <x v="53"/>
    <n v="0"/>
  </r>
  <r>
    <s v="BASE"/>
    <s v="BaseLine"/>
    <m/>
    <m/>
    <m/>
    <m/>
    <x v="38"/>
    <x v="1"/>
    <s v="Brazil"/>
    <x v="53"/>
    <n v="0"/>
  </r>
  <r>
    <s v="BASE"/>
    <s v="BaseLine"/>
    <m/>
    <m/>
    <m/>
    <m/>
    <x v="38"/>
    <x v="2"/>
    <s v="Brazil"/>
    <x v="53"/>
    <n v="0"/>
  </r>
  <r>
    <s v="BASE"/>
    <s v="BaseLine"/>
    <m/>
    <m/>
    <m/>
    <m/>
    <x v="38"/>
    <x v="3"/>
    <s v="Brazil"/>
    <x v="53"/>
    <n v="0"/>
  </r>
  <r>
    <s v="BASE"/>
    <s v="BaseLine"/>
    <m/>
    <m/>
    <m/>
    <m/>
    <x v="39"/>
    <x v="0"/>
    <s v="Brazil"/>
    <x v="53"/>
    <n v="0"/>
  </r>
  <r>
    <s v="BASE"/>
    <s v="BaseLine"/>
    <m/>
    <m/>
    <m/>
    <m/>
    <x v="39"/>
    <x v="1"/>
    <s v="Brazil"/>
    <x v="53"/>
    <n v="0"/>
  </r>
  <r>
    <s v="BASE"/>
    <s v="BaseLine"/>
    <m/>
    <m/>
    <m/>
    <m/>
    <x v="39"/>
    <x v="2"/>
    <s v="Brazil"/>
    <x v="53"/>
    <n v="0"/>
  </r>
  <r>
    <s v="BASE"/>
    <s v="BaseLine"/>
    <m/>
    <m/>
    <m/>
    <m/>
    <x v="39"/>
    <x v="3"/>
    <s v="Brazil"/>
    <x v="53"/>
    <n v="0"/>
  </r>
  <r>
    <s v="BASE"/>
    <s v="BaseLine"/>
    <s v="PL_Dummy"/>
    <m/>
    <m/>
    <m/>
    <x v="40"/>
    <x v="0"/>
    <s v="Brazil"/>
    <x v="53"/>
    <n v="0"/>
  </r>
  <r>
    <s v="BASE"/>
    <s v="BaseLine"/>
    <s v="PL_Dummy"/>
    <m/>
    <m/>
    <m/>
    <x v="40"/>
    <x v="1"/>
    <s v="Brazil"/>
    <x v="53"/>
    <n v="0"/>
  </r>
  <r>
    <s v="BASE"/>
    <s v="BaseLine"/>
    <s v="PL_Dummy"/>
    <m/>
    <m/>
    <m/>
    <x v="40"/>
    <x v="2"/>
    <s v="Brazil"/>
    <x v="53"/>
    <n v="0"/>
  </r>
  <r>
    <s v="BASE"/>
    <s v="BaseLine"/>
    <s v="PL_Dummy"/>
    <m/>
    <m/>
    <m/>
    <x v="40"/>
    <x v="3"/>
    <s v="Brazil"/>
    <x v="53"/>
    <n v="0"/>
  </r>
  <r>
    <s v="BASE"/>
    <s v="BaseLine"/>
    <m/>
    <m/>
    <m/>
    <m/>
    <x v="41"/>
    <x v="0"/>
    <s v="Brazil"/>
    <x v="53"/>
    <n v="0"/>
  </r>
  <r>
    <s v="BASE"/>
    <s v="BaseLine"/>
    <m/>
    <m/>
    <m/>
    <m/>
    <x v="41"/>
    <x v="1"/>
    <s v="Brazil"/>
    <x v="53"/>
    <n v="0"/>
  </r>
  <r>
    <s v="BASE"/>
    <s v="BaseLine"/>
    <m/>
    <m/>
    <m/>
    <m/>
    <x v="41"/>
    <x v="2"/>
    <s v="Brazil"/>
    <x v="53"/>
    <n v="4076.8268332734001"/>
  </r>
  <r>
    <s v="BASE"/>
    <s v="BaseLine"/>
    <m/>
    <m/>
    <m/>
    <m/>
    <x v="41"/>
    <x v="3"/>
    <s v="Brazil"/>
    <x v="53"/>
    <n v="0"/>
  </r>
  <r>
    <s v="BASE"/>
    <s v="BaseLine"/>
    <m/>
    <m/>
    <m/>
    <m/>
    <x v="42"/>
    <x v="0"/>
    <s v="Brazil"/>
    <x v="53"/>
    <n v="0"/>
  </r>
  <r>
    <s v="BASE"/>
    <s v="BaseLine"/>
    <m/>
    <m/>
    <m/>
    <m/>
    <x v="42"/>
    <x v="1"/>
    <s v="Brazil"/>
    <x v="53"/>
    <n v="0"/>
  </r>
  <r>
    <s v="BASE"/>
    <s v="BaseLine"/>
    <m/>
    <m/>
    <m/>
    <m/>
    <x v="42"/>
    <x v="2"/>
    <s v="Brazil"/>
    <x v="53"/>
    <n v="0"/>
  </r>
  <r>
    <s v="BASE"/>
    <s v="BaseLine"/>
    <m/>
    <m/>
    <m/>
    <m/>
    <x v="42"/>
    <x v="3"/>
    <s v="Brazil"/>
    <x v="53"/>
    <n v="0"/>
  </r>
  <r>
    <s v="BASE"/>
    <s v="BaseLine"/>
    <m/>
    <m/>
    <m/>
    <m/>
    <x v="43"/>
    <x v="0"/>
    <s v="Brazil"/>
    <x v="53"/>
    <n v="0"/>
  </r>
  <r>
    <s v="BASE"/>
    <s v="BaseLine"/>
    <m/>
    <m/>
    <m/>
    <m/>
    <x v="43"/>
    <x v="1"/>
    <s v="Brazil"/>
    <x v="53"/>
    <n v="0"/>
  </r>
  <r>
    <s v="BASE"/>
    <s v="BaseLine"/>
    <m/>
    <m/>
    <m/>
    <m/>
    <x v="43"/>
    <x v="2"/>
    <s v="Brazil"/>
    <x v="53"/>
    <n v="3451.0922867613099"/>
  </r>
  <r>
    <s v="BASE"/>
    <s v="BaseLine"/>
    <m/>
    <m/>
    <m/>
    <m/>
    <x v="43"/>
    <x v="3"/>
    <s v="Brazil"/>
    <x v="53"/>
    <n v="0"/>
  </r>
  <r>
    <s v="INCREMENTAL"/>
    <s v="Media"/>
    <m/>
    <m/>
    <m/>
    <m/>
    <x v="44"/>
    <x v="0"/>
    <s v="Brazil"/>
    <x v="53"/>
    <n v="0"/>
  </r>
  <r>
    <s v="INCREMENTAL"/>
    <s v="Media"/>
    <m/>
    <m/>
    <m/>
    <m/>
    <x v="44"/>
    <x v="1"/>
    <s v="Brazil"/>
    <x v="53"/>
    <n v="0"/>
  </r>
  <r>
    <s v="INCREMENTAL"/>
    <s v="Media"/>
    <m/>
    <m/>
    <m/>
    <m/>
    <x v="44"/>
    <x v="2"/>
    <s v="Brazil"/>
    <x v="53"/>
    <n v="0"/>
  </r>
  <r>
    <s v="INCREMENTAL"/>
    <s v="Media"/>
    <m/>
    <m/>
    <m/>
    <m/>
    <x v="44"/>
    <x v="3"/>
    <s v="Brazil"/>
    <x v="53"/>
    <n v="0"/>
  </r>
  <r>
    <s v="INCREMENTAL"/>
    <s v="Media"/>
    <m/>
    <m/>
    <m/>
    <m/>
    <x v="45"/>
    <x v="0"/>
    <s v="Brazil"/>
    <x v="53"/>
    <n v="0"/>
  </r>
  <r>
    <s v="INCREMENTAL"/>
    <s v="Media"/>
    <m/>
    <m/>
    <m/>
    <m/>
    <x v="45"/>
    <x v="1"/>
    <s v="Brazil"/>
    <x v="53"/>
    <n v="0"/>
  </r>
  <r>
    <s v="INCREMENTAL"/>
    <s v="Media"/>
    <m/>
    <m/>
    <m/>
    <m/>
    <x v="45"/>
    <x v="2"/>
    <s v="Brazil"/>
    <x v="53"/>
    <n v="0"/>
  </r>
  <r>
    <s v="INCREMENTAL"/>
    <s v="Media"/>
    <m/>
    <m/>
    <m/>
    <m/>
    <x v="45"/>
    <x v="3"/>
    <s v="Brazil"/>
    <x v="53"/>
    <n v="0"/>
  </r>
  <r>
    <s v="BASE"/>
    <s v="BaseLine"/>
    <m/>
    <m/>
    <m/>
    <m/>
    <x v="46"/>
    <x v="0"/>
    <s v="Brazil"/>
    <x v="53"/>
    <n v="0"/>
  </r>
  <r>
    <s v="BASE"/>
    <s v="BaseLine"/>
    <m/>
    <m/>
    <m/>
    <m/>
    <x v="46"/>
    <x v="1"/>
    <s v="Brazil"/>
    <x v="53"/>
    <n v="0"/>
  </r>
  <r>
    <s v="BASE"/>
    <s v="BaseLine"/>
    <m/>
    <m/>
    <m/>
    <m/>
    <x v="46"/>
    <x v="2"/>
    <s v="Brazil"/>
    <x v="53"/>
    <n v="0"/>
  </r>
  <r>
    <s v="BASE"/>
    <s v="BaseLine"/>
    <m/>
    <m/>
    <m/>
    <m/>
    <x v="46"/>
    <x v="3"/>
    <s v="Brazil"/>
    <x v="53"/>
    <n v="0"/>
  </r>
  <r>
    <s v="INCREMENTAL"/>
    <s v="Media"/>
    <m/>
    <m/>
    <m/>
    <m/>
    <x v="47"/>
    <x v="0"/>
    <s v="Brazil"/>
    <x v="53"/>
    <n v="0"/>
  </r>
  <r>
    <s v="INCREMENTAL"/>
    <s v="Media"/>
    <m/>
    <m/>
    <m/>
    <m/>
    <x v="47"/>
    <x v="1"/>
    <s v="Brazil"/>
    <x v="53"/>
    <n v="0"/>
  </r>
  <r>
    <s v="INCREMENTAL"/>
    <s v="Media"/>
    <m/>
    <m/>
    <m/>
    <m/>
    <x v="47"/>
    <x v="2"/>
    <s v="Brazil"/>
    <x v="53"/>
    <n v="0"/>
  </r>
  <r>
    <s v="INCREMENTAL"/>
    <s v="Media"/>
    <m/>
    <m/>
    <m/>
    <m/>
    <x v="47"/>
    <x v="3"/>
    <s v="Brazil"/>
    <x v="53"/>
    <n v="0"/>
  </r>
  <r>
    <s v="INCREMENTAL"/>
    <s v="Media"/>
    <m/>
    <m/>
    <m/>
    <m/>
    <x v="48"/>
    <x v="0"/>
    <s v="Brazil"/>
    <x v="53"/>
    <n v="0"/>
  </r>
  <r>
    <s v="INCREMENTAL"/>
    <s v="Media"/>
    <m/>
    <m/>
    <m/>
    <m/>
    <x v="48"/>
    <x v="1"/>
    <s v="Brazil"/>
    <x v="53"/>
    <n v="0"/>
  </r>
  <r>
    <s v="INCREMENTAL"/>
    <s v="Media"/>
    <m/>
    <m/>
    <m/>
    <m/>
    <x v="48"/>
    <x v="2"/>
    <s v="Brazil"/>
    <x v="53"/>
    <n v="0"/>
  </r>
  <r>
    <s v="INCREMENTAL"/>
    <s v="Media"/>
    <m/>
    <m/>
    <m/>
    <m/>
    <x v="48"/>
    <x v="3"/>
    <s v="Brazil"/>
    <x v="53"/>
    <n v="0"/>
  </r>
  <r>
    <s v="INCREMENTAL"/>
    <s v="Media"/>
    <m/>
    <m/>
    <m/>
    <m/>
    <x v="49"/>
    <x v="0"/>
    <s v="Brazil"/>
    <x v="53"/>
    <n v="0"/>
  </r>
  <r>
    <s v="INCREMENTAL"/>
    <s v="Media"/>
    <m/>
    <m/>
    <m/>
    <m/>
    <x v="49"/>
    <x v="1"/>
    <s v="Brazil"/>
    <x v="53"/>
    <n v="0"/>
  </r>
  <r>
    <s v="INCREMENTAL"/>
    <s v="Media"/>
    <m/>
    <m/>
    <m/>
    <m/>
    <x v="49"/>
    <x v="2"/>
    <s v="Brazil"/>
    <x v="53"/>
    <n v="0"/>
  </r>
  <r>
    <s v="INCREMENTAL"/>
    <s v="Media"/>
    <m/>
    <m/>
    <m/>
    <m/>
    <x v="49"/>
    <x v="3"/>
    <s v="Brazil"/>
    <x v="53"/>
    <n v="0"/>
  </r>
  <r>
    <s v="BASE"/>
    <s v="BaseLine"/>
    <m/>
    <m/>
    <m/>
    <m/>
    <x v="50"/>
    <x v="0"/>
    <s v="Brazil"/>
    <x v="53"/>
    <n v="0"/>
  </r>
  <r>
    <s v="BASE"/>
    <s v="BaseLine"/>
    <m/>
    <m/>
    <m/>
    <m/>
    <x v="50"/>
    <x v="1"/>
    <s v="Brazil"/>
    <x v="53"/>
    <n v="0"/>
  </r>
  <r>
    <s v="BASE"/>
    <s v="BaseLine"/>
    <m/>
    <m/>
    <m/>
    <m/>
    <x v="50"/>
    <x v="2"/>
    <s v="Brazil"/>
    <x v="53"/>
    <n v="0"/>
  </r>
  <r>
    <s v="BASE"/>
    <s v="BaseLine"/>
    <m/>
    <m/>
    <m/>
    <m/>
    <x v="50"/>
    <x v="3"/>
    <s v="Brazil"/>
    <x v="53"/>
    <n v="36.4725344071121"/>
  </r>
  <r>
    <s v="BASE"/>
    <s v="BaseLine"/>
    <m/>
    <m/>
    <m/>
    <m/>
    <x v="51"/>
    <x v="0"/>
    <s v="Brazil"/>
    <x v="53"/>
    <n v="0"/>
  </r>
  <r>
    <s v="BASE"/>
    <s v="BaseLine"/>
    <m/>
    <m/>
    <m/>
    <m/>
    <x v="51"/>
    <x v="1"/>
    <s v="Brazil"/>
    <x v="53"/>
    <n v="0"/>
  </r>
  <r>
    <s v="BASE"/>
    <s v="BaseLine"/>
    <m/>
    <m/>
    <m/>
    <m/>
    <x v="51"/>
    <x v="2"/>
    <s v="Brazil"/>
    <x v="53"/>
    <n v="0"/>
  </r>
  <r>
    <s v="BASE"/>
    <s v="BaseLine"/>
    <m/>
    <m/>
    <m/>
    <m/>
    <x v="51"/>
    <x v="3"/>
    <s v="Brazil"/>
    <x v="53"/>
    <n v="663.93726394279099"/>
  </r>
  <r>
    <s v="INCREMENTAL"/>
    <s v="Media"/>
    <m/>
    <m/>
    <m/>
    <m/>
    <x v="52"/>
    <x v="0"/>
    <s v="Brazil"/>
    <x v="53"/>
    <n v="0"/>
  </r>
  <r>
    <s v="INCREMENTAL"/>
    <s v="Media"/>
    <m/>
    <m/>
    <m/>
    <m/>
    <x v="52"/>
    <x v="1"/>
    <s v="Brazil"/>
    <x v="53"/>
    <n v="0"/>
  </r>
  <r>
    <s v="INCREMENTAL"/>
    <s v="Media"/>
    <m/>
    <m/>
    <m/>
    <m/>
    <x v="52"/>
    <x v="2"/>
    <s v="Brazil"/>
    <x v="53"/>
    <n v="0"/>
  </r>
  <r>
    <s v="INCREMENTAL"/>
    <s v="Media"/>
    <m/>
    <m/>
    <m/>
    <m/>
    <x v="52"/>
    <x v="3"/>
    <s v="Brazil"/>
    <x v="53"/>
    <n v="0"/>
  </r>
  <r>
    <s v="BASE"/>
    <s v="BaseLine"/>
    <m/>
    <m/>
    <m/>
    <m/>
    <x v="53"/>
    <x v="0"/>
    <s v="Brazil"/>
    <x v="53"/>
    <n v="-106.896217564167"/>
  </r>
  <r>
    <s v="BASE"/>
    <s v="BaseLine"/>
    <m/>
    <m/>
    <m/>
    <m/>
    <x v="53"/>
    <x v="1"/>
    <s v="Brazil"/>
    <x v="53"/>
    <n v="-78.280676091196398"/>
  </r>
  <r>
    <s v="BASE"/>
    <s v="BaseLine"/>
    <m/>
    <m/>
    <m/>
    <m/>
    <x v="53"/>
    <x v="2"/>
    <s v="Brazil"/>
    <x v="53"/>
    <n v="-146.06866894502201"/>
  </r>
  <r>
    <s v="BASE"/>
    <s v="BaseLine"/>
    <m/>
    <m/>
    <m/>
    <m/>
    <x v="53"/>
    <x v="3"/>
    <s v="Brazil"/>
    <x v="53"/>
    <n v="-77.324862227164999"/>
  </r>
  <r>
    <s v="BASE"/>
    <s v="BaseLine"/>
    <m/>
    <m/>
    <m/>
    <m/>
    <x v="54"/>
    <x v="0"/>
    <s v="Brazil"/>
    <x v="53"/>
    <n v="-512.27642989138599"/>
  </r>
  <r>
    <s v="BASE"/>
    <s v="BaseLine"/>
    <m/>
    <m/>
    <m/>
    <m/>
    <x v="54"/>
    <x v="1"/>
    <s v="Brazil"/>
    <x v="53"/>
    <n v="-2556.9732553656099"/>
  </r>
  <r>
    <s v="BASE"/>
    <s v="BaseLine"/>
    <m/>
    <m/>
    <m/>
    <m/>
    <x v="54"/>
    <x v="2"/>
    <s v="Brazil"/>
    <x v="53"/>
    <n v="-2775.1568222679198"/>
  </r>
  <r>
    <s v="BASE"/>
    <s v="BaseLine"/>
    <m/>
    <m/>
    <m/>
    <m/>
    <x v="54"/>
    <x v="3"/>
    <s v="Brazil"/>
    <x v="53"/>
    <n v="-494.70062206485301"/>
  </r>
  <r>
    <s v="INCREMENTAL"/>
    <s v="Media"/>
    <m/>
    <m/>
    <m/>
    <m/>
    <x v="0"/>
    <x v="0"/>
    <s v="Brazil"/>
    <x v="54"/>
    <n v="0"/>
  </r>
  <r>
    <s v="INCREMENTAL"/>
    <s v="Media"/>
    <m/>
    <m/>
    <m/>
    <m/>
    <x v="0"/>
    <x v="1"/>
    <s v="Brazil"/>
    <x v="54"/>
    <n v="0"/>
  </r>
  <r>
    <s v="INCREMENTAL"/>
    <s v="Media"/>
    <m/>
    <m/>
    <m/>
    <m/>
    <x v="0"/>
    <x v="2"/>
    <s v="Brazil"/>
    <x v="54"/>
    <n v="0"/>
  </r>
  <r>
    <s v="INCREMENTAL"/>
    <s v="Media"/>
    <m/>
    <m/>
    <m/>
    <m/>
    <x v="0"/>
    <x v="3"/>
    <s v="Brazil"/>
    <x v="54"/>
    <n v="0"/>
  </r>
  <r>
    <s v="INCREMENTAL"/>
    <s v="Media"/>
    <m/>
    <m/>
    <m/>
    <m/>
    <x v="1"/>
    <x v="0"/>
    <s v="Brazil"/>
    <x v="54"/>
    <n v="0"/>
  </r>
  <r>
    <s v="INCREMENTAL"/>
    <s v="Media"/>
    <m/>
    <m/>
    <m/>
    <m/>
    <x v="1"/>
    <x v="1"/>
    <s v="Brazil"/>
    <x v="54"/>
    <n v="0"/>
  </r>
  <r>
    <s v="INCREMENTAL"/>
    <s v="Media"/>
    <m/>
    <m/>
    <m/>
    <m/>
    <x v="1"/>
    <x v="2"/>
    <s v="Brazil"/>
    <x v="54"/>
    <n v="0"/>
  </r>
  <r>
    <s v="INCREMENTAL"/>
    <s v="Media"/>
    <m/>
    <m/>
    <m/>
    <m/>
    <x v="1"/>
    <x v="3"/>
    <s v="Brazil"/>
    <x v="54"/>
    <n v="0"/>
  </r>
  <r>
    <s v="INCREMENTAL"/>
    <s v="Media"/>
    <m/>
    <m/>
    <m/>
    <m/>
    <x v="2"/>
    <x v="0"/>
    <s v="Brazil"/>
    <x v="54"/>
    <n v="0"/>
  </r>
  <r>
    <s v="INCREMENTAL"/>
    <s v="Media"/>
    <m/>
    <m/>
    <m/>
    <m/>
    <x v="2"/>
    <x v="1"/>
    <s v="Brazil"/>
    <x v="54"/>
    <n v="0"/>
  </r>
  <r>
    <s v="INCREMENTAL"/>
    <s v="Media"/>
    <m/>
    <m/>
    <m/>
    <m/>
    <x v="2"/>
    <x v="2"/>
    <s v="Brazil"/>
    <x v="54"/>
    <n v="0"/>
  </r>
  <r>
    <s v="INCREMENTAL"/>
    <s v="Media"/>
    <m/>
    <m/>
    <m/>
    <m/>
    <x v="2"/>
    <x v="3"/>
    <s v="Brazil"/>
    <x v="54"/>
    <n v="0"/>
  </r>
  <r>
    <s v="BASE"/>
    <s v="BaseLine"/>
    <m/>
    <m/>
    <m/>
    <m/>
    <x v="3"/>
    <x v="0"/>
    <s v="Brazil"/>
    <x v="54"/>
    <n v="0"/>
  </r>
  <r>
    <s v="BASE"/>
    <s v="BaseLine"/>
    <m/>
    <m/>
    <m/>
    <m/>
    <x v="3"/>
    <x v="1"/>
    <s v="Brazil"/>
    <x v="54"/>
    <n v="0"/>
  </r>
  <r>
    <s v="BASE"/>
    <s v="BaseLine"/>
    <m/>
    <m/>
    <m/>
    <m/>
    <x v="3"/>
    <x v="2"/>
    <s v="Brazil"/>
    <x v="54"/>
    <n v="0"/>
  </r>
  <r>
    <s v="BASE"/>
    <s v="BaseLine"/>
    <m/>
    <m/>
    <m/>
    <m/>
    <x v="3"/>
    <x v="3"/>
    <s v="Brazil"/>
    <x v="54"/>
    <n v="0"/>
  </r>
  <r>
    <s v="BASE"/>
    <s v="BaseLine"/>
    <m/>
    <m/>
    <m/>
    <m/>
    <x v="4"/>
    <x v="0"/>
    <s v="Brazil"/>
    <x v="54"/>
    <n v="0"/>
  </r>
  <r>
    <s v="BASE"/>
    <s v="BaseLine"/>
    <m/>
    <m/>
    <m/>
    <m/>
    <x v="4"/>
    <x v="1"/>
    <s v="Brazil"/>
    <x v="54"/>
    <n v="0"/>
  </r>
  <r>
    <s v="BASE"/>
    <s v="BaseLine"/>
    <m/>
    <m/>
    <m/>
    <m/>
    <x v="4"/>
    <x v="2"/>
    <s v="Brazil"/>
    <x v="54"/>
    <n v="0"/>
  </r>
  <r>
    <s v="BASE"/>
    <s v="BaseLine"/>
    <m/>
    <m/>
    <m/>
    <m/>
    <x v="4"/>
    <x v="3"/>
    <s v="Brazil"/>
    <x v="54"/>
    <n v="0"/>
  </r>
  <r>
    <s v="BASE"/>
    <s v="BaseLine"/>
    <m/>
    <m/>
    <m/>
    <m/>
    <x v="5"/>
    <x v="0"/>
    <s v="Brazil"/>
    <x v="54"/>
    <n v="0"/>
  </r>
  <r>
    <s v="BASE"/>
    <s v="BaseLine"/>
    <m/>
    <m/>
    <m/>
    <m/>
    <x v="5"/>
    <x v="1"/>
    <s v="Brazil"/>
    <x v="54"/>
    <n v="0"/>
  </r>
  <r>
    <s v="BASE"/>
    <s v="BaseLine"/>
    <m/>
    <m/>
    <m/>
    <m/>
    <x v="5"/>
    <x v="2"/>
    <s v="Brazil"/>
    <x v="54"/>
    <n v="0"/>
  </r>
  <r>
    <s v="BASE"/>
    <s v="BaseLine"/>
    <m/>
    <m/>
    <m/>
    <m/>
    <x v="5"/>
    <x v="3"/>
    <s v="Brazil"/>
    <x v="54"/>
    <n v="0"/>
  </r>
  <r>
    <s v="BASE"/>
    <s v="BaseLine"/>
    <m/>
    <m/>
    <m/>
    <m/>
    <x v="6"/>
    <x v="0"/>
    <s v="Brazil"/>
    <x v="54"/>
    <n v="0"/>
  </r>
  <r>
    <s v="BASE"/>
    <s v="BaseLine"/>
    <m/>
    <m/>
    <m/>
    <m/>
    <x v="6"/>
    <x v="1"/>
    <s v="Brazil"/>
    <x v="54"/>
    <n v="0"/>
  </r>
  <r>
    <s v="BASE"/>
    <s v="BaseLine"/>
    <m/>
    <m/>
    <m/>
    <m/>
    <x v="6"/>
    <x v="2"/>
    <s v="Brazil"/>
    <x v="54"/>
    <n v="0"/>
  </r>
  <r>
    <s v="BASE"/>
    <s v="BaseLine"/>
    <m/>
    <m/>
    <m/>
    <m/>
    <x v="6"/>
    <x v="3"/>
    <s v="Brazil"/>
    <x v="54"/>
    <n v="0"/>
  </r>
  <r>
    <s v="BASE"/>
    <s v="BaseLine"/>
    <m/>
    <m/>
    <m/>
    <m/>
    <x v="7"/>
    <x v="0"/>
    <s v="Brazil"/>
    <x v="54"/>
    <n v="0"/>
  </r>
  <r>
    <s v="BASE"/>
    <s v="BaseLine"/>
    <m/>
    <m/>
    <m/>
    <m/>
    <x v="7"/>
    <x v="1"/>
    <s v="Brazil"/>
    <x v="54"/>
    <n v="0"/>
  </r>
  <r>
    <s v="BASE"/>
    <s v="BaseLine"/>
    <m/>
    <m/>
    <m/>
    <m/>
    <x v="7"/>
    <x v="2"/>
    <s v="Brazil"/>
    <x v="54"/>
    <n v="0"/>
  </r>
  <r>
    <s v="BASE"/>
    <s v="BaseLine"/>
    <m/>
    <m/>
    <m/>
    <m/>
    <x v="7"/>
    <x v="3"/>
    <s v="Brazil"/>
    <x v="54"/>
    <n v="0"/>
  </r>
  <r>
    <s v="BASE"/>
    <s v="BaseLine"/>
    <m/>
    <m/>
    <m/>
    <m/>
    <x v="8"/>
    <x v="0"/>
    <s v="Brazil"/>
    <x v="54"/>
    <n v="1338.2096023235999"/>
  </r>
  <r>
    <s v="BASE"/>
    <s v="BaseLine"/>
    <m/>
    <m/>
    <m/>
    <m/>
    <x v="8"/>
    <x v="1"/>
    <s v="Brazil"/>
    <x v="54"/>
    <n v="0"/>
  </r>
  <r>
    <s v="BASE"/>
    <s v="BaseLine"/>
    <m/>
    <m/>
    <m/>
    <m/>
    <x v="8"/>
    <x v="2"/>
    <s v="Brazil"/>
    <x v="54"/>
    <n v="0"/>
  </r>
  <r>
    <s v="BASE"/>
    <s v="BaseLine"/>
    <m/>
    <m/>
    <m/>
    <m/>
    <x v="8"/>
    <x v="3"/>
    <s v="Brazil"/>
    <x v="54"/>
    <n v="0"/>
  </r>
  <r>
    <s v="INCREMENTAL"/>
    <s v="Media"/>
    <m/>
    <m/>
    <m/>
    <m/>
    <x v="9"/>
    <x v="0"/>
    <s v="Brazil"/>
    <x v="54"/>
    <n v="0"/>
  </r>
  <r>
    <s v="INCREMENTAL"/>
    <s v="Media"/>
    <m/>
    <m/>
    <m/>
    <m/>
    <x v="9"/>
    <x v="1"/>
    <s v="Brazil"/>
    <x v="54"/>
    <n v="0"/>
  </r>
  <r>
    <s v="INCREMENTAL"/>
    <s v="Media"/>
    <m/>
    <m/>
    <m/>
    <m/>
    <x v="9"/>
    <x v="2"/>
    <s v="Brazil"/>
    <x v="54"/>
    <n v="0"/>
  </r>
  <r>
    <s v="INCREMENTAL"/>
    <s v="Media"/>
    <m/>
    <m/>
    <m/>
    <m/>
    <x v="9"/>
    <x v="3"/>
    <s v="Brazil"/>
    <x v="54"/>
    <n v="0"/>
  </r>
  <r>
    <s v="BASE"/>
    <s v="Price"/>
    <m/>
    <m/>
    <m/>
    <m/>
    <x v="10"/>
    <x v="0"/>
    <s v="Brazil"/>
    <x v="54"/>
    <n v="0"/>
  </r>
  <r>
    <s v="BASE"/>
    <s v="Price"/>
    <m/>
    <m/>
    <m/>
    <m/>
    <x v="10"/>
    <x v="1"/>
    <s v="Brazil"/>
    <x v="54"/>
    <n v="0"/>
  </r>
  <r>
    <s v="BASE"/>
    <s v="Price"/>
    <m/>
    <m/>
    <m/>
    <m/>
    <x v="10"/>
    <x v="2"/>
    <s v="Brazil"/>
    <x v="54"/>
    <n v="0"/>
  </r>
  <r>
    <s v="BASE"/>
    <s v="Price"/>
    <m/>
    <m/>
    <m/>
    <m/>
    <x v="10"/>
    <x v="3"/>
    <s v="Brazil"/>
    <x v="54"/>
    <n v="0"/>
  </r>
  <r>
    <s v="BASE"/>
    <s v="Price"/>
    <m/>
    <m/>
    <m/>
    <m/>
    <x v="11"/>
    <x v="0"/>
    <s v="Brazil"/>
    <x v="54"/>
    <n v="-661.71374162218797"/>
  </r>
  <r>
    <s v="BASE"/>
    <s v="Price"/>
    <m/>
    <m/>
    <m/>
    <m/>
    <x v="11"/>
    <x v="1"/>
    <s v="Brazil"/>
    <x v="54"/>
    <n v="0"/>
  </r>
  <r>
    <s v="BASE"/>
    <s v="Price"/>
    <m/>
    <m/>
    <m/>
    <m/>
    <x v="11"/>
    <x v="2"/>
    <s v="Brazil"/>
    <x v="54"/>
    <n v="0"/>
  </r>
  <r>
    <s v="BASE"/>
    <s v="Price"/>
    <m/>
    <m/>
    <m/>
    <m/>
    <x v="11"/>
    <x v="3"/>
    <s v="Brazil"/>
    <x v="54"/>
    <n v="-748.11961859772396"/>
  </r>
  <r>
    <s v="BASE"/>
    <s v="BaseLine"/>
    <m/>
    <m/>
    <m/>
    <m/>
    <x v="12"/>
    <x v="0"/>
    <s v="Brazil"/>
    <x v="54"/>
    <n v="385.22916959295299"/>
  </r>
  <r>
    <s v="BASE"/>
    <s v="BaseLine"/>
    <m/>
    <m/>
    <m/>
    <m/>
    <x v="12"/>
    <x v="1"/>
    <s v="Brazil"/>
    <x v="54"/>
    <n v="694.47489990441102"/>
  </r>
  <r>
    <s v="BASE"/>
    <s v="BaseLine"/>
    <m/>
    <m/>
    <m/>
    <m/>
    <x v="12"/>
    <x v="2"/>
    <s v="Brazil"/>
    <x v="54"/>
    <n v="851.39089582178997"/>
  </r>
  <r>
    <s v="BASE"/>
    <s v="BaseLine"/>
    <m/>
    <m/>
    <m/>
    <m/>
    <x v="12"/>
    <x v="3"/>
    <s v="Brazil"/>
    <x v="54"/>
    <n v="22.550018544003802"/>
  </r>
  <r>
    <s v="INCREMENTAL"/>
    <s v="Media"/>
    <m/>
    <m/>
    <m/>
    <m/>
    <x v="13"/>
    <x v="0"/>
    <s v="Brazil"/>
    <x v="54"/>
    <n v="0"/>
  </r>
  <r>
    <s v="INCREMENTAL"/>
    <s v="Media"/>
    <m/>
    <m/>
    <m/>
    <m/>
    <x v="13"/>
    <x v="1"/>
    <s v="Brazil"/>
    <x v="54"/>
    <n v="0"/>
  </r>
  <r>
    <s v="INCREMENTAL"/>
    <s v="Media"/>
    <m/>
    <m/>
    <m/>
    <m/>
    <x v="13"/>
    <x v="2"/>
    <s v="Brazil"/>
    <x v="54"/>
    <n v="0"/>
  </r>
  <r>
    <s v="INCREMENTAL"/>
    <s v="Media"/>
    <m/>
    <m/>
    <m/>
    <m/>
    <x v="13"/>
    <x v="3"/>
    <s v="Brazil"/>
    <x v="54"/>
    <n v="0"/>
  </r>
  <r>
    <s v="INCREMENTAL"/>
    <s v="Media"/>
    <m/>
    <m/>
    <m/>
    <m/>
    <x v="14"/>
    <x v="0"/>
    <s v="Brazil"/>
    <x v="54"/>
    <n v="407.98990729904898"/>
  </r>
  <r>
    <s v="INCREMENTAL"/>
    <s v="Media"/>
    <m/>
    <m/>
    <m/>
    <m/>
    <x v="14"/>
    <x v="1"/>
    <s v="Brazil"/>
    <x v="54"/>
    <n v="507.914452598764"/>
  </r>
  <r>
    <s v="INCREMENTAL"/>
    <s v="Media"/>
    <m/>
    <m/>
    <m/>
    <m/>
    <x v="14"/>
    <x v="2"/>
    <s v="Brazil"/>
    <x v="54"/>
    <n v="420.26710094711598"/>
  </r>
  <r>
    <s v="INCREMENTAL"/>
    <s v="Media"/>
    <m/>
    <m/>
    <m/>
    <m/>
    <x v="14"/>
    <x v="3"/>
    <s v="Brazil"/>
    <x v="54"/>
    <n v="301.93513365762698"/>
  </r>
  <r>
    <s v="INCREMENTAL"/>
    <s v="Media"/>
    <m/>
    <m/>
    <m/>
    <m/>
    <x v="15"/>
    <x v="0"/>
    <s v="Brazil"/>
    <x v="54"/>
    <n v="4.0887097480093004"/>
  </r>
  <r>
    <s v="INCREMENTAL"/>
    <s v="Media"/>
    <m/>
    <m/>
    <m/>
    <m/>
    <x v="15"/>
    <x v="1"/>
    <s v="Brazil"/>
    <x v="54"/>
    <n v="3.78370696347723"/>
  </r>
  <r>
    <s v="INCREMENTAL"/>
    <s v="Media"/>
    <m/>
    <m/>
    <m/>
    <m/>
    <x v="15"/>
    <x v="2"/>
    <s v="Brazil"/>
    <x v="54"/>
    <n v="2.5811812103704299"/>
  </r>
  <r>
    <s v="INCREMENTAL"/>
    <s v="Media"/>
    <m/>
    <m/>
    <m/>
    <m/>
    <x v="15"/>
    <x v="3"/>
    <s v="Brazil"/>
    <x v="54"/>
    <n v="0"/>
  </r>
  <r>
    <s v="INCREMENTAL"/>
    <s v="Media"/>
    <m/>
    <m/>
    <m/>
    <m/>
    <x v="16"/>
    <x v="0"/>
    <s v="Brazil"/>
    <x v="54"/>
    <n v="18.872675642476601"/>
  </r>
  <r>
    <s v="INCREMENTAL"/>
    <s v="Media"/>
    <m/>
    <m/>
    <m/>
    <m/>
    <x v="16"/>
    <x v="1"/>
    <s v="Brazil"/>
    <x v="54"/>
    <n v="14.807791043069299"/>
  </r>
  <r>
    <s v="INCREMENTAL"/>
    <s v="Media"/>
    <m/>
    <m/>
    <m/>
    <m/>
    <x v="16"/>
    <x v="2"/>
    <s v="Brazil"/>
    <x v="54"/>
    <n v="13.815325046562601"/>
  </r>
  <r>
    <s v="INCREMENTAL"/>
    <s v="Media"/>
    <m/>
    <m/>
    <m/>
    <m/>
    <x v="16"/>
    <x v="3"/>
    <s v="Brazil"/>
    <x v="54"/>
    <n v="12.839210847730801"/>
  </r>
  <r>
    <s v="INCREMENTAL"/>
    <s v="Media"/>
    <m/>
    <m/>
    <m/>
    <m/>
    <x v="17"/>
    <x v="0"/>
    <s v="Brazil"/>
    <x v="54"/>
    <n v="0"/>
  </r>
  <r>
    <s v="INCREMENTAL"/>
    <s v="Media"/>
    <m/>
    <m/>
    <m/>
    <m/>
    <x v="17"/>
    <x v="1"/>
    <s v="Brazil"/>
    <x v="54"/>
    <n v="0"/>
  </r>
  <r>
    <s v="INCREMENTAL"/>
    <s v="Media"/>
    <m/>
    <m/>
    <m/>
    <m/>
    <x v="17"/>
    <x v="2"/>
    <s v="Brazil"/>
    <x v="54"/>
    <n v="0"/>
  </r>
  <r>
    <s v="INCREMENTAL"/>
    <s v="Media"/>
    <m/>
    <m/>
    <m/>
    <m/>
    <x v="17"/>
    <x v="3"/>
    <s v="Brazil"/>
    <x v="54"/>
    <n v="0"/>
  </r>
  <r>
    <s v="INCREMENTAL"/>
    <s v="Media"/>
    <m/>
    <m/>
    <m/>
    <m/>
    <x v="18"/>
    <x v="0"/>
    <s v="Brazil"/>
    <x v="54"/>
    <n v="864.69212859869799"/>
  </r>
  <r>
    <s v="INCREMENTAL"/>
    <s v="Media"/>
    <m/>
    <m/>
    <m/>
    <m/>
    <x v="18"/>
    <x v="1"/>
    <s v="Brazil"/>
    <x v="54"/>
    <n v="402.63602539937398"/>
  </r>
  <r>
    <s v="INCREMENTAL"/>
    <s v="Media"/>
    <m/>
    <m/>
    <m/>
    <m/>
    <x v="18"/>
    <x v="2"/>
    <s v="Brazil"/>
    <x v="54"/>
    <n v="307.656034607317"/>
  </r>
  <r>
    <s v="INCREMENTAL"/>
    <s v="Media"/>
    <m/>
    <m/>
    <m/>
    <m/>
    <x v="18"/>
    <x v="3"/>
    <s v="Brazil"/>
    <x v="54"/>
    <n v="469.396894088556"/>
  </r>
  <r>
    <s v="INCREMENTAL"/>
    <s v="Media"/>
    <m/>
    <m/>
    <m/>
    <m/>
    <x v="19"/>
    <x v="0"/>
    <s v="Brazil"/>
    <x v="54"/>
    <n v="0"/>
  </r>
  <r>
    <s v="INCREMENTAL"/>
    <s v="Media"/>
    <m/>
    <m/>
    <m/>
    <m/>
    <x v="19"/>
    <x v="1"/>
    <s v="Brazil"/>
    <x v="54"/>
    <n v="0"/>
  </r>
  <r>
    <s v="INCREMENTAL"/>
    <s v="Media"/>
    <m/>
    <m/>
    <m/>
    <m/>
    <x v="19"/>
    <x v="2"/>
    <s v="Brazil"/>
    <x v="54"/>
    <n v="0"/>
  </r>
  <r>
    <s v="INCREMENTAL"/>
    <s v="Media"/>
    <m/>
    <m/>
    <m/>
    <m/>
    <x v="19"/>
    <x v="3"/>
    <s v="Brazil"/>
    <x v="54"/>
    <n v="0"/>
  </r>
  <r>
    <s v="INCREMENTAL"/>
    <s v="Media"/>
    <m/>
    <m/>
    <m/>
    <m/>
    <x v="20"/>
    <x v="0"/>
    <s v="Brazil"/>
    <x v="54"/>
    <n v="64.338027541135901"/>
  </r>
  <r>
    <s v="INCREMENTAL"/>
    <s v="Media"/>
    <m/>
    <m/>
    <m/>
    <m/>
    <x v="20"/>
    <x v="1"/>
    <s v="Brazil"/>
    <x v="54"/>
    <n v="73.390824485789594"/>
  </r>
  <r>
    <s v="INCREMENTAL"/>
    <s v="Media"/>
    <m/>
    <m/>
    <m/>
    <m/>
    <x v="20"/>
    <x v="2"/>
    <s v="Brazil"/>
    <x v="54"/>
    <n v="68.7540339661129"/>
  </r>
  <r>
    <s v="INCREMENTAL"/>
    <s v="Media"/>
    <m/>
    <m/>
    <m/>
    <m/>
    <x v="20"/>
    <x v="3"/>
    <s v="Brazil"/>
    <x v="54"/>
    <n v="67.721482644048507"/>
  </r>
  <r>
    <s v="INCREMENTAL"/>
    <s v="Media"/>
    <m/>
    <m/>
    <m/>
    <m/>
    <x v="21"/>
    <x v="0"/>
    <s v="Brazil"/>
    <x v="54"/>
    <n v="0"/>
  </r>
  <r>
    <s v="INCREMENTAL"/>
    <s v="Media"/>
    <m/>
    <m/>
    <m/>
    <m/>
    <x v="21"/>
    <x v="1"/>
    <s v="Brazil"/>
    <x v="54"/>
    <n v="0"/>
  </r>
  <r>
    <s v="INCREMENTAL"/>
    <s v="Media"/>
    <m/>
    <m/>
    <m/>
    <m/>
    <x v="21"/>
    <x v="2"/>
    <s v="Brazil"/>
    <x v="54"/>
    <n v="0"/>
  </r>
  <r>
    <s v="INCREMENTAL"/>
    <s v="Media"/>
    <m/>
    <m/>
    <m/>
    <m/>
    <x v="21"/>
    <x v="3"/>
    <s v="Brazil"/>
    <x v="54"/>
    <n v="0"/>
  </r>
  <r>
    <s v="INCREMENTAL"/>
    <s v="Media"/>
    <m/>
    <m/>
    <m/>
    <m/>
    <x v="22"/>
    <x v="0"/>
    <s v="Brazil"/>
    <x v="54"/>
    <n v="567.59946578591496"/>
  </r>
  <r>
    <s v="INCREMENTAL"/>
    <s v="Media"/>
    <m/>
    <m/>
    <m/>
    <m/>
    <x v="22"/>
    <x v="1"/>
    <s v="Brazil"/>
    <x v="54"/>
    <n v="215.24971223976499"/>
  </r>
  <r>
    <s v="INCREMENTAL"/>
    <s v="Media"/>
    <m/>
    <m/>
    <m/>
    <m/>
    <x v="22"/>
    <x v="2"/>
    <s v="Brazil"/>
    <x v="54"/>
    <n v="204.39586262818199"/>
  </r>
  <r>
    <s v="INCREMENTAL"/>
    <s v="Media"/>
    <m/>
    <m/>
    <m/>
    <m/>
    <x v="22"/>
    <x v="3"/>
    <s v="Brazil"/>
    <x v="54"/>
    <n v="307.67359633497102"/>
  </r>
  <r>
    <s v="INCREMENTAL"/>
    <s v="Media"/>
    <m/>
    <m/>
    <m/>
    <m/>
    <x v="23"/>
    <x v="0"/>
    <s v="Brazil"/>
    <x v="54"/>
    <n v="0"/>
  </r>
  <r>
    <s v="INCREMENTAL"/>
    <s v="Media"/>
    <m/>
    <m/>
    <m/>
    <m/>
    <x v="23"/>
    <x v="1"/>
    <s v="Brazil"/>
    <x v="54"/>
    <n v="0"/>
  </r>
  <r>
    <s v="INCREMENTAL"/>
    <s v="Media"/>
    <m/>
    <m/>
    <m/>
    <m/>
    <x v="23"/>
    <x v="2"/>
    <s v="Brazil"/>
    <x v="54"/>
    <n v="0"/>
  </r>
  <r>
    <s v="INCREMENTAL"/>
    <s v="Media"/>
    <m/>
    <m/>
    <m/>
    <m/>
    <x v="23"/>
    <x v="3"/>
    <s v="Brazil"/>
    <x v="54"/>
    <n v="0"/>
  </r>
  <r>
    <s v="INCREMENTAL"/>
    <s v="Media"/>
    <m/>
    <m/>
    <m/>
    <m/>
    <x v="24"/>
    <x v="0"/>
    <s v="Brazil"/>
    <x v="54"/>
    <n v="0"/>
  </r>
  <r>
    <s v="INCREMENTAL"/>
    <s v="Media"/>
    <m/>
    <m/>
    <m/>
    <m/>
    <x v="24"/>
    <x v="1"/>
    <s v="Brazil"/>
    <x v="54"/>
    <n v="4.1873484410703101"/>
  </r>
  <r>
    <s v="INCREMENTAL"/>
    <s v="Media"/>
    <m/>
    <m/>
    <m/>
    <m/>
    <x v="24"/>
    <x v="2"/>
    <s v="Brazil"/>
    <x v="54"/>
    <n v="0"/>
  </r>
  <r>
    <s v="INCREMENTAL"/>
    <s v="Media"/>
    <m/>
    <m/>
    <m/>
    <m/>
    <x v="24"/>
    <x v="3"/>
    <s v="Brazil"/>
    <x v="54"/>
    <n v="0"/>
  </r>
  <r>
    <s v="BASE"/>
    <s v="BaseLine"/>
    <m/>
    <m/>
    <m/>
    <m/>
    <x v="25"/>
    <x v="0"/>
    <s v="Brazil"/>
    <x v="54"/>
    <n v="0"/>
  </r>
  <r>
    <s v="BASE"/>
    <s v="BaseLine"/>
    <m/>
    <m/>
    <m/>
    <m/>
    <x v="25"/>
    <x v="1"/>
    <s v="Brazil"/>
    <x v="54"/>
    <n v="0"/>
  </r>
  <r>
    <s v="BASE"/>
    <s v="BaseLine"/>
    <m/>
    <m/>
    <m/>
    <m/>
    <x v="25"/>
    <x v="2"/>
    <s v="Brazil"/>
    <x v="54"/>
    <n v="0"/>
  </r>
  <r>
    <s v="BASE"/>
    <s v="BaseLine"/>
    <m/>
    <m/>
    <m/>
    <m/>
    <x v="25"/>
    <x v="3"/>
    <s v="Brazil"/>
    <x v="54"/>
    <n v="0"/>
  </r>
  <r>
    <s v="BASE"/>
    <s v="BaseLine"/>
    <m/>
    <m/>
    <m/>
    <m/>
    <x v="26"/>
    <x v="0"/>
    <s v="Brazil"/>
    <x v="54"/>
    <n v="0"/>
  </r>
  <r>
    <s v="BASE"/>
    <s v="BaseLine"/>
    <m/>
    <m/>
    <m/>
    <m/>
    <x v="26"/>
    <x v="1"/>
    <s v="Brazil"/>
    <x v="54"/>
    <n v="1731.6617596275801"/>
  </r>
  <r>
    <s v="BASE"/>
    <s v="BaseLine"/>
    <m/>
    <m/>
    <m/>
    <m/>
    <x v="26"/>
    <x v="2"/>
    <s v="Brazil"/>
    <x v="54"/>
    <n v="0"/>
  </r>
  <r>
    <s v="BASE"/>
    <s v="BaseLine"/>
    <m/>
    <m/>
    <m/>
    <m/>
    <x v="26"/>
    <x v="3"/>
    <s v="Brazil"/>
    <x v="54"/>
    <n v="0"/>
  </r>
  <r>
    <s v="INCREMENTAL"/>
    <s v="Media"/>
    <m/>
    <m/>
    <m/>
    <m/>
    <x v="27"/>
    <x v="0"/>
    <s v="Brazil"/>
    <x v="54"/>
    <n v="0"/>
  </r>
  <r>
    <s v="INCREMENTAL"/>
    <s v="Media"/>
    <m/>
    <m/>
    <m/>
    <m/>
    <x v="27"/>
    <x v="1"/>
    <s v="Brazil"/>
    <x v="54"/>
    <n v="0"/>
  </r>
  <r>
    <s v="INCREMENTAL"/>
    <s v="Media"/>
    <m/>
    <m/>
    <m/>
    <m/>
    <x v="27"/>
    <x v="2"/>
    <s v="Brazil"/>
    <x v="54"/>
    <n v="0"/>
  </r>
  <r>
    <s v="INCREMENTAL"/>
    <s v="Media"/>
    <m/>
    <m/>
    <m/>
    <m/>
    <x v="27"/>
    <x v="3"/>
    <s v="Brazil"/>
    <x v="54"/>
    <n v="0"/>
  </r>
  <r>
    <s v="INCREMENTAL"/>
    <s v="Media"/>
    <m/>
    <m/>
    <m/>
    <m/>
    <x v="28"/>
    <x v="0"/>
    <s v="Brazil"/>
    <x v="54"/>
    <n v="0"/>
  </r>
  <r>
    <s v="INCREMENTAL"/>
    <s v="Media"/>
    <m/>
    <m/>
    <m/>
    <m/>
    <x v="28"/>
    <x v="1"/>
    <s v="Brazil"/>
    <x v="54"/>
    <n v="0"/>
  </r>
  <r>
    <s v="INCREMENTAL"/>
    <s v="Media"/>
    <m/>
    <m/>
    <m/>
    <m/>
    <x v="28"/>
    <x v="2"/>
    <s v="Brazil"/>
    <x v="54"/>
    <n v="0"/>
  </r>
  <r>
    <s v="INCREMENTAL"/>
    <s v="Media"/>
    <m/>
    <m/>
    <m/>
    <m/>
    <x v="28"/>
    <x v="3"/>
    <s v="Brazil"/>
    <x v="54"/>
    <n v="0"/>
  </r>
  <r>
    <s v="BASE"/>
    <s v="BaseLine"/>
    <m/>
    <m/>
    <m/>
    <m/>
    <x v="29"/>
    <x v="0"/>
    <s v="Brazil"/>
    <x v="54"/>
    <n v="0"/>
  </r>
  <r>
    <s v="BASE"/>
    <s v="BaseLine"/>
    <m/>
    <m/>
    <m/>
    <m/>
    <x v="29"/>
    <x v="1"/>
    <s v="Brazil"/>
    <x v="54"/>
    <n v="717.96375899350903"/>
  </r>
  <r>
    <s v="BASE"/>
    <s v="BaseLine"/>
    <m/>
    <m/>
    <m/>
    <m/>
    <x v="29"/>
    <x v="2"/>
    <s v="Brazil"/>
    <x v="54"/>
    <n v="0"/>
  </r>
  <r>
    <s v="BASE"/>
    <s v="BaseLine"/>
    <m/>
    <m/>
    <m/>
    <m/>
    <x v="29"/>
    <x v="3"/>
    <s v="Brazil"/>
    <x v="54"/>
    <n v="0"/>
  </r>
  <r>
    <s v="BASE"/>
    <s v="BaseLine"/>
    <m/>
    <m/>
    <m/>
    <m/>
    <x v="30"/>
    <x v="0"/>
    <s v="Brazil"/>
    <x v="54"/>
    <n v="0"/>
  </r>
  <r>
    <s v="BASE"/>
    <s v="BaseLine"/>
    <m/>
    <m/>
    <m/>
    <m/>
    <x v="30"/>
    <x v="1"/>
    <s v="Brazil"/>
    <x v="54"/>
    <n v="442.13627639556597"/>
  </r>
  <r>
    <s v="BASE"/>
    <s v="BaseLine"/>
    <m/>
    <m/>
    <m/>
    <m/>
    <x v="30"/>
    <x v="2"/>
    <s v="Brazil"/>
    <x v="54"/>
    <n v="0"/>
  </r>
  <r>
    <s v="BASE"/>
    <s v="BaseLine"/>
    <m/>
    <m/>
    <m/>
    <m/>
    <x v="30"/>
    <x v="3"/>
    <s v="Brazil"/>
    <x v="54"/>
    <n v="0"/>
  </r>
  <r>
    <s v="INCREMENTAL"/>
    <s v="Media"/>
    <m/>
    <m/>
    <m/>
    <m/>
    <x v="31"/>
    <x v="0"/>
    <s v="Brazil"/>
    <x v="54"/>
    <n v="0"/>
  </r>
  <r>
    <s v="INCREMENTAL"/>
    <s v="Media"/>
    <m/>
    <m/>
    <m/>
    <m/>
    <x v="31"/>
    <x v="1"/>
    <s v="Brazil"/>
    <x v="54"/>
    <n v="2.3845546398947701"/>
  </r>
  <r>
    <s v="INCREMENTAL"/>
    <s v="Media"/>
    <m/>
    <m/>
    <m/>
    <m/>
    <x v="31"/>
    <x v="2"/>
    <s v="Brazil"/>
    <x v="54"/>
    <n v="0"/>
  </r>
  <r>
    <s v="INCREMENTAL"/>
    <s v="Media"/>
    <m/>
    <m/>
    <m/>
    <m/>
    <x v="31"/>
    <x v="3"/>
    <s v="Brazil"/>
    <x v="54"/>
    <n v="0"/>
  </r>
  <r>
    <m/>
    <m/>
    <m/>
    <m/>
    <m/>
    <m/>
    <x v="32"/>
    <x v="0"/>
    <s v="Brazil"/>
    <x v="54"/>
    <n v="1288.8368238743701"/>
  </r>
  <r>
    <m/>
    <m/>
    <m/>
    <m/>
    <m/>
    <m/>
    <x v="32"/>
    <x v="1"/>
    <s v="Brazil"/>
    <x v="54"/>
    <n v="943.82215052234096"/>
  </r>
  <r>
    <m/>
    <m/>
    <m/>
    <m/>
    <m/>
    <m/>
    <x v="32"/>
    <x v="2"/>
    <s v="Brazil"/>
    <x v="54"/>
    <n v="1761.1350863528301"/>
  </r>
  <r>
    <m/>
    <m/>
    <m/>
    <m/>
    <m/>
    <m/>
    <x v="32"/>
    <x v="3"/>
    <s v="Brazil"/>
    <x v="54"/>
    <n v="932.29799996955103"/>
  </r>
  <r>
    <s v="BASE"/>
    <s v="BaseLine"/>
    <m/>
    <m/>
    <m/>
    <m/>
    <x v="33"/>
    <x v="0"/>
    <s v="Brazil"/>
    <x v="54"/>
    <n v="-136.72210884421901"/>
  </r>
  <r>
    <s v="BASE"/>
    <s v="BaseLine"/>
    <m/>
    <m/>
    <m/>
    <m/>
    <x v="33"/>
    <x v="1"/>
    <s v="Brazil"/>
    <x v="54"/>
    <n v="-372.17512526296798"/>
  </r>
  <r>
    <s v="BASE"/>
    <s v="BaseLine"/>
    <m/>
    <m/>
    <m/>
    <m/>
    <x v="33"/>
    <x v="2"/>
    <s v="Brazil"/>
    <x v="54"/>
    <n v="-185.805350339276"/>
  </r>
  <r>
    <s v="BASE"/>
    <s v="BaseLine"/>
    <m/>
    <m/>
    <m/>
    <m/>
    <x v="33"/>
    <x v="3"/>
    <s v="Brazil"/>
    <x v="54"/>
    <n v="-116.051793392072"/>
  </r>
  <r>
    <s v="BASE"/>
    <s v="BaseLine"/>
    <m/>
    <m/>
    <m/>
    <m/>
    <x v="34"/>
    <x v="0"/>
    <s v="Brazil"/>
    <x v="54"/>
    <n v="0"/>
  </r>
  <r>
    <s v="BASE"/>
    <s v="BaseLine"/>
    <m/>
    <m/>
    <m/>
    <m/>
    <x v="34"/>
    <x v="1"/>
    <s v="Brazil"/>
    <x v="54"/>
    <n v="0"/>
  </r>
  <r>
    <s v="BASE"/>
    <s v="BaseLine"/>
    <m/>
    <m/>
    <m/>
    <m/>
    <x v="34"/>
    <x v="2"/>
    <s v="Brazil"/>
    <x v="54"/>
    <n v="0"/>
  </r>
  <r>
    <s v="BASE"/>
    <s v="BaseLine"/>
    <m/>
    <m/>
    <m/>
    <m/>
    <x v="34"/>
    <x v="3"/>
    <s v="Brazil"/>
    <x v="54"/>
    <n v="0"/>
  </r>
  <r>
    <s v="BASE"/>
    <s v="BaseLine"/>
    <s v="NY"/>
    <m/>
    <m/>
    <m/>
    <x v="35"/>
    <x v="0"/>
    <s v="Brazil"/>
    <x v="54"/>
    <n v="0"/>
  </r>
  <r>
    <s v="BASE"/>
    <s v="BaseLine"/>
    <s v="NY"/>
    <m/>
    <m/>
    <m/>
    <x v="35"/>
    <x v="1"/>
    <s v="Brazil"/>
    <x v="54"/>
    <n v="314.334740078474"/>
  </r>
  <r>
    <s v="BASE"/>
    <s v="BaseLine"/>
    <s v="NY"/>
    <m/>
    <m/>
    <m/>
    <x v="35"/>
    <x v="2"/>
    <s v="Brazil"/>
    <x v="54"/>
    <n v="0"/>
  </r>
  <r>
    <s v="BASE"/>
    <s v="BaseLine"/>
    <s v="NY"/>
    <m/>
    <m/>
    <m/>
    <x v="35"/>
    <x v="3"/>
    <s v="Brazil"/>
    <x v="54"/>
    <n v="0"/>
  </r>
  <r>
    <s v="BASE"/>
    <s v="BaseLine"/>
    <s v="PL_Dummy"/>
    <m/>
    <m/>
    <m/>
    <x v="36"/>
    <x v="0"/>
    <s v="Brazil"/>
    <x v="54"/>
    <n v="0"/>
  </r>
  <r>
    <s v="BASE"/>
    <s v="BaseLine"/>
    <s v="PL_Dummy"/>
    <m/>
    <m/>
    <m/>
    <x v="36"/>
    <x v="1"/>
    <s v="Brazil"/>
    <x v="54"/>
    <n v="0"/>
  </r>
  <r>
    <s v="BASE"/>
    <s v="BaseLine"/>
    <s v="PL_Dummy"/>
    <m/>
    <m/>
    <m/>
    <x v="36"/>
    <x v="2"/>
    <s v="Brazil"/>
    <x v="54"/>
    <n v="0"/>
  </r>
  <r>
    <s v="BASE"/>
    <s v="BaseLine"/>
    <s v="PL_Dummy"/>
    <m/>
    <m/>
    <m/>
    <x v="36"/>
    <x v="3"/>
    <s v="Brazil"/>
    <x v="54"/>
    <n v="0"/>
  </r>
  <r>
    <s v="BASE"/>
    <s v="BaseLine"/>
    <s v="PL_Dummy"/>
    <m/>
    <m/>
    <m/>
    <x v="37"/>
    <x v="0"/>
    <s v="Brazil"/>
    <x v="54"/>
    <n v="0"/>
  </r>
  <r>
    <s v="BASE"/>
    <s v="BaseLine"/>
    <s v="PL_Dummy"/>
    <m/>
    <m/>
    <m/>
    <x v="37"/>
    <x v="1"/>
    <s v="Brazil"/>
    <x v="54"/>
    <n v="0"/>
  </r>
  <r>
    <s v="BASE"/>
    <s v="BaseLine"/>
    <s v="PL_Dummy"/>
    <m/>
    <m/>
    <m/>
    <x v="37"/>
    <x v="2"/>
    <s v="Brazil"/>
    <x v="54"/>
    <n v="0"/>
  </r>
  <r>
    <s v="BASE"/>
    <s v="BaseLine"/>
    <s v="PL_Dummy"/>
    <m/>
    <m/>
    <m/>
    <x v="37"/>
    <x v="3"/>
    <s v="Brazil"/>
    <x v="54"/>
    <n v="0"/>
  </r>
  <r>
    <s v="BASE"/>
    <s v="BaseLine"/>
    <m/>
    <m/>
    <m/>
    <m/>
    <x v="38"/>
    <x v="0"/>
    <s v="Brazil"/>
    <x v="54"/>
    <n v="0"/>
  </r>
  <r>
    <s v="BASE"/>
    <s v="BaseLine"/>
    <m/>
    <m/>
    <m/>
    <m/>
    <x v="38"/>
    <x v="1"/>
    <s v="Brazil"/>
    <x v="54"/>
    <n v="0"/>
  </r>
  <r>
    <s v="BASE"/>
    <s v="BaseLine"/>
    <m/>
    <m/>
    <m/>
    <m/>
    <x v="38"/>
    <x v="2"/>
    <s v="Brazil"/>
    <x v="54"/>
    <n v="0"/>
  </r>
  <r>
    <s v="BASE"/>
    <s v="BaseLine"/>
    <m/>
    <m/>
    <m/>
    <m/>
    <x v="38"/>
    <x v="3"/>
    <s v="Brazil"/>
    <x v="54"/>
    <n v="0"/>
  </r>
  <r>
    <s v="BASE"/>
    <s v="BaseLine"/>
    <m/>
    <m/>
    <m/>
    <m/>
    <x v="39"/>
    <x v="0"/>
    <s v="Brazil"/>
    <x v="54"/>
    <n v="0"/>
  </r>
  <r>
    <s v="BASE"/>
    <s v="BaseLine"/>
    <m/>
    <m/>
    <m/>
    <m/>
    <x v="39"/>
    <x v="1"/>
    <s v="Brazil"/>
    <x v="54"/>
    <n v="0"/>
  </r>
  <r>
    <s v="BASE"/>
    <s v="BaseLine"/>
    <m/>
    <m/>
    <m/>
    <m/>
    <x v="39"/>
    <x v="2"/>
    <s v="Brazil"/>
    <x v="54"/>
    <n v="0"/>
  </r>
  <r>
    <s v="BASE"/>
    <s v="BaseLine"/>
    <m/>
    <m/>
    <m/>
    <m/>
    <x v="39"/>
    <x v="3"/>
    <s v="Brazil"/>
    <x v="54"/>
    <n v="0"/>
  </r>
  <r>
    <s v="BASE"/>
    <s v="BaseLine"/>
    <s v="PL_Dummy"/>
    <m/>
    <m/>
    <m/>
    <x v="40"/>
    <x v="0"/>
    <s v="Brazil"/>
    <x v="54"/>
    <n v="0"/>
  </r>
  <r>
    <s v="BASE"/>
    <s v="BaseLine"/>
    <s v="PL_Dummy"/>
    <m/>
    <m/>
    <m/>
    <x v="40"/>
    <x v="1"/>
    <s v="Brazil"/>
    <x v="54"/>
    <n v="0"/>
  </r>
  <r>
    <s v="BASE"/>
    <s v="BaseLine"/>
    <s v="PL_Dummy"/>
    <m/>
    <m/>
    <m/>
    <x v="40"/>
    <x v="2"/>
    <s v="Brazil"/>
    <x v="54"/>
    <n v="0"/>
  </r>
  <r>
    <s v="BASE"/>
    <s v="BaseLine"/>
    <s v="PL_Dummy"/>
    <m/>
    <m/>
    <m/>
    <x v="40"/>
    <x v="3"/>
    <s v="Brazil"/>
    <x v="54"/>
    <n v="0"/>
  </r>
  <r>
    <s v="BASE"/>
    <s v="BaseLine"/>
    <m/>
    <m/>
    <m/>
    <m/>
    <x v="41"/>
    <x v="0"/>
    <s v="Brazil"/>
    <x v="54"/>
    <n v="0"/>
  </r>
  <r>
    <s v="BASE"/>
    <s v="BaseLine"/>
    <m/>
    <m/>
    <m/>
    <m/>
    <x v="41"/>
    <x v="1"/>
    <s v="Brazil"/>
    <x v="54"/>
    <n v="0"/>
  </r>
  <r>
    <s v="BASE"/>
    <s v="BaseLine"/>
    <m/>
    <m/>
    <m/>
    <m/>
    <x v="41"/>
    <x v="2"/>
    <s v="Brazil"/>
    <x v="54"/>
    <n v="4157.2768494255397"/>
  </r>
  <r>
    <s v="BASE"/>
    <s v="BaseLine"/>
    <m/>
    <m/>
    <m/>
    <m/>
    <x v="41"/>
    <x v="3"/>
    <s v="Brazil"/>
    <x v="54"/>
    <n v="0"/>
  </r>
  <r>
    <s v="BASE"/>
    <s v="BaseLine"/>
    <m/>
    <m/>
    <m/>
    <m/>
    <x v="42"/>
    <x v="0"/>
    <s v="Brazil"/>
    <x v="54"/>
    <n v="0"/>
  </r>
  <r>
    <s v="BASE"/>
    <s v="BaseLine"/>
    <m/>
    <m/>
    <m/>
    <m/>
    <x v="42"/>
    <x v="1"/>
    <s v="Brazil"/>
    <x v="54"/>
    <n v="0"/>
  </r>
  <r>
    <s v="BASE"/>
    <s v="BaseLine"/>
    <m/>
    <m/>
    <m/>
    <m/>
    <x v="42"/>
    <x v="2"/>
    <s v="Brazil"/>
    <x v="54"/>
    <n v="0"/>
  </r>
  <r>
    <s v="BASE"/>
    <s v="BaseLine"/>
    <m/>
    <m/>
    <m/>
    <m/>
    <x v="42"/>
    <x v="3"/>
    <s v="Brazil"/>
    <x v="54"/>
    <n v="0"/>
  </r>
  <r>
    <s v="BASE"/>
    <s v="BaseLine"/>
    <m/>
    <m/>
    <m/>
    <m/>
    <x v="43"/>
    <x v="0"/>
    <s v="Brazil"/>
    <x v="54"/>
    <n v="0"/>
  </r>
  <r>
    <s v="BASE"/>
    <s v="BaseLine"/>
    <m/>
    <m/>
    <m/>
    <m/>
    <x v="43"/>
    <x v="1"/>
    <s v="Brazil"/>
    <x v="54"/>
    <n v="0"/>
  </r>
  <r>
    <s v="BASE"/>
    <s v="BaseLine"/>
    <m/>
    <m/>
    <m/>
    <m/>
    <x v="43"/>
    <x v="2"/>
    <s v="Brazil"/>
    <x v="54"/>
    <n v="3451.0922867613099"/>
  </r>
  <r>
    <s v="BASE"/>
    <s v="BaseLine"/>
    <m/>
    <m/>
    <m/>
    <m/>
    <x v="43"/>
    <x v="3"/>
    <s v="Brazil"/>
    <x v="54"/>
    <n v="0"/>
  </r>
  <r>
    <s v="INCREMENTAL"/>
    <s v="Media"/>
    <m/>
    <m/>
    <m/>
    <m/>
    <x v="44"/>
    <x v="0"/>
    <s v="Brazil"/>
    <x v="54"/>
    <n v="0"/>
  </r>
  <r>
    <s v="INCREMENTAL"/>
    <s v="Media"/>
    <m/>
    <m/>
    <m/>
    <m/>
    <x v="44"/>
    <x v="1"/>
    <s v="Brazil"/>
    <x v="54"/>
    <n v="0"/>
  </r>
  <r>
    <s v="INCREMENTAL"/>
    <s v="Media"/>
    <m/>
    <m/>
    <m/>
    <m/>
    <x v="44"/>
    <x v="2"/>
    <s v="Brazil"/>
    <x v="54"/>
    <n v="0"/>
  </r>
  <r>
    <s v="INCREMENTAL"/>
    <s v="Media"/>
    <m/>
    <m/>
    <m/>
    <m/>
    <x v="44"/>
    <x v="3"/>
    <s v="Brazil"/>
    <x v="54"/>
    <n v="0"/>
  </r>
  <r>
    <s v="INCREMENTAL"/>
    <s v="Media"/>
    <m/>
    <m/>
    <m/>
    <m/>
    <x v="45"/>
    <x v="0"/>
    <s v="Brazil"/>
    <x v="54"/>
    <n v="0"/>
  </r>
  <r>
    <s v="INCREMENTAL"/>
    <s v="Media"/>
    <m/>
    <m/>
    <m/>
    <m/>
    <x v="45"/>
    <x v="1"/>
    <s v="Brazil"/>
    <x v="54"/>
    <n v="0"/>
  </r>
  <r>
    <s v="INCREMENTAL"/>
    <s v="Media"/>
    <m/>
    <m/>
    <m/>
    <m/>
    <x v="45"/>
    <x v="2"/>
    <s v="Brazil"/>
    <x v="54"/>
    <n v="0"/>
  </r>
  <r>
    <s v="INCREMENTAL"/>
    <s v="Media"/>
    <m/>
    <m/>
    <m/>
    <m/>
    <x v="45"/>
    <x v="3"/>
    <s v="Brazil"/>
    <x v="54"/>
    <n v="0"/>
  </r>
  <r>
    <s v="BASE"/>
    <s v="BaseLine"/>
    <m/>
    <m/>
    <m/>
    <m/>
    <x v="46"/>
    <x v="0"/>
    <s v="Brazil"/>
    <x v="54"/>
    <n v="0"/>
  </r>
  <r>
    <s v="BASE"/>
    <s v="BaseLine"/>
    <m/>
    <m/>
    <m/>
    <m/>
    <x v="46"/>
    <x v="1"/>
    <s v="Brazil"/>
    <x v="54"/>
    <n v="0"/>
  </r>
  <r>
    <s v="BASE"/>
    <s v="BaseLine"/>
    <m/>
    <m/>
    <m/>
    <m/>
    <x v="46"/>
    <x v="2"/>
    <s v="Brazil"/>
    <x v="54"/>
    <n v="0"/>
  </r>
  <r>
    <s v="BASE"/>
    <s v="BaseLine"/>
    <m/>
    <m/>
    <m/>
    <m/>
    <x v="46"/>
    <x v="3"/>
    <s v="Brazil"/>
    <x v="54"/>
    <n v="0"/>
  </r>
  <r>
    <s v="INCREMENTAL"/>
    <s v="Media"/>
    <m/>
    <m/>
    <m/>
    <m/>
    <x v="47"/>
    <x v="0"/>
    <s v="Brazil"/>
    <x v="54"/>
    <n v="0"/>
  </r>
  <r>
    <s v="INCREMENTAL"/>
    <s v="Media"/>
    <m/>
    <m/>
    <m/>
    <m/>
    <x v="47"/>
    <x v="1"/>
    <s v="Brazil"/>
    <x v="54"/>
    <n v="0"/>
  </r>
  <r>
    <s v="INCREMENTAL"/>
    <s v="Media"/>
    <m/>
    <m/>
    <m/>
    <m/>
    <x v="47"/>
    <x v="2"/>
    <s v="Brazil"/>
    <x v="54"/>
    <n v="0"/>
  </r>
  <r>
    <s v="INCREMENTAL"/>
    <s v="Media"/>
    <m/>
    <m/>
    <m/>
    <m/>
    <x v="47"/>
    <x v="3"/>
    <s v="Brazil"/>
    <x v="54"/>
    <n v="0"/>
  </r>
  <r>
    <s v="INCREMENTAL"/>
    <s v="Media"/>
    <m/>
    <m/>
    <m/>
    <m/>
    <x v="48"/>
    <x v="0"/>
    <s v="Brazil"/>
    <x v="54"/>
    <n v="0"/>
  </r>
  <r>
    <s v="INCREMENTAL"/>
    <s v="Media"/>
    <m/>
    <m/>
    <m/>
    <m/>
    <x v="48"/>
    <x v="1"/>
    <s v="Brazil"/>
    <x v="54"/>
    <n v="0"/>
  </r>
  <r>
    <s v="INCREMENTAL"/>
    <s v="Media"/>
    <m/>
    <m/>
    <m/>
    <m/>
    <x v="48"/>
    <x v="2"/>
    <s v="Brazil"/>
    <x v="54"/>
    <n v="0"/>
  </r>
  <r>
    <s v="INCREMENTAL"/>
    <s v="Media"/>
    <m/>
    <m/>
    <m/>
    <m/>
    <x v="48"/>
    <x v="3"/>
    <s v="Brazil"/>
    <x v="54"/>
    <n v="0"/>
  </r>
  <r>
    <s v="INCREMENTAL"/>
    <s v="Media"/>
    <m/>
    <m/>
    <m/>
    <m/>
    <x v="49"/>
    <x v="0"/>
    <s v="Brazil"/>
    <x v="54"/>
    <n v="0"/>
  </r>
  <r>
    <s v="INCREMENTAL"/>
    <s v="Media"/>
    <m/>
    <m/>
    <m/>
    <m/>
    <x v="49"/>
    <x v="1"/>
    <s v="Brazil"/>
    <x v="54"/>
    <n v="0"/>
  </r>
  <r>
    <s v="INCREMENTAL"/>
    <s v="Media"/>
    <m/>
    <m/>
    <m/>
    <m/>
    <x v="49"/>
    <x v="2"/>
    <s v="Brazil"/>
    <x v="54"/>
    <n v="0"/>
  </r>
  <r>
    <s v="INCREMENTAL"/>
    <s v="Media"/>
    <m/>
    <m/>
    <m/>
    <m/>
    <x v="49"/>
    <x v="3"/>
    <s v="Brazil"/>
    <x v="54"/>
    <n v="0"/>
  </r>
  <r>
    <s v="BASE"/>
    <s v="BaseLine"/>
    <m/>
    <m/>
    <m/>
    <m/>
    <x v="50"/>
    <x v="0"/>
    <s v="Brazil"/>
    <x v="54"/>
    <n v="0"/>
  </r>
  <r>
    <s v="BASE"/>
    <s v="BaseLine"/>
    <m/>
    <m/>
    <m/>
    <m/>
    <x v="50"/>
    <x v="1"/>
    <s v="Brazil"/>
    <x v="54"/>
    <n v="0"/>
  </r>
  <r>
    <s v="BASE"/>
    <s v="BaseLine"/>
    <m/>
    <m/>
    <m/>
    <m/>
    <x v="50"/>
    <x v="2"/>
    <s v="Brazil"/>
    <x v="54"/>
    <n v="0"/>
  </r>
  <r>
    <s v="BASE"/>
    <s v="BaseLine"/>
    <m/>
    <m/>
    <m/>
    <m/>
    <x v="50"/>
    <x v="3"/>
    <s v="Brazil"/>
    <x v="54"/>
    <n v="52.545693334408703"/>
  </r>
  <r>
    <s v="BASE"/>
    <s v="BaseLine"/>
    <m/>
    <m/>
    <m/>
    <m/>
    <x v="51"/>
    <x v="0"/>
    <s v="Brazil"/>
    <x v="54"/>
    <n v="0"/>
  </r>
  <r>
    <s v="BASE"/>
    <s v="BaseLine"/>
    <m/>
    <m/>
    <m/>
    <m/>
    <x v="51"/>
    <x v="1"/>
    <s v="Brazil"/>
    <x v="54"/>
    <n v="0"/>
  </r>
  <r>
    <s v="BASE"/>
    <s v="BaseLine"/>
    <m/>
    <m/>
    <m/>
    <m/>
    <x v="51"/>
    <x v="2"/>
    <s v="Brazil"/>
    <x v="54"/>
    <n v="0"/>
  </r>
  <r>
    <s v="BASE"/>
    <s v="BaseLine"/>
    <m/>
    <m/>
    <m/>
    <m/>
    <x v="51"/>
    <x v="3"/>
    <s v="Brazil"/>
    <x v="54"/>
    <n v="1131.81887362573"/>
  </r>
  <r>
    <s v="INCREMENTAL"/>
    <s v="Media"/>
    <m/>
    <m/>
    <m/>
    <m/>
    <x v="52"/>
    <x v="0"/>
    <s v="Brazil"/>
    <x v="54"/>
    <n v="0"/>
  </r>
  <r>
    <s v="INCREMENTAL"/>
    <s v="Media"/>
    <m/>
    <m/>
    <m/>
    <m/>
    <x v="52"/>
    <x v="1"/>
    <s v="Brazil"/>
    <x v="54"/>
    <n v="0"/>
  </r>
  <r>
    <s v="INCREMENTAL"/>
    <s v="Media"/>
    <m/>
    <m/>
    <m/>
    <m/>
    <x v="52"/>
    <x v="2"/>
    <s v="Brazil"/>
    <x v="54"/>
    <n v="0"/>
  </r>
  <r>
    <s v="INCREMENTAL"/>
    <s v="Media"/>
    <m/>
    <m/>
    <m/>
    <m/>
    <x v="52"/>
    <x v="3"/>
    <s v="Brazil"/>
    <x v="54"/>
    <n v="0"/>
  </r>
  <r>
    <s v="BASE"/>
    <s v="BaseLine"/>
    <m/>
    <m/>
    <m/>
    <m/>
    <x v="53"/>
    <x v="0"/>
    <s v="Brazil"/>
    <x v="54"/>
    <n v="-106.896217564167"/>
  </r>
  <r>
    <s v="BASE"/>
    <s v="BaseLine"/>
    <m/>
    <m/>
    <m/>
    <m/>
    <x v="53"/>
    <x v="1"/>
    <s v="Brazil"/>
    <x v="54"/>
    <n v="-78.280676091196398"/>
  </r>
  <r>
    <s v="BASE"/>
    <s v="BaseLine"/>
    <m/>
    <m/>
    <m/>
    <m/>
    <x v="53"/>
    <x v="2"/>
    <s v="Brazil"/>
    <x v="54"/>
    <n v="-146.06866894502201"/>
  </r>
  <r>
    <s v="BASE"/>
    <s v="BaseLine"/>
    <m/>
    <m/>
    <m/>
    <m/>
    <x v="53"/>
    <x v="3"/>
    <s v="Brazil"/>
    <x v="54"/>
    <n v="-77.324862227164999"/>
  </r>
  <r>
    <s v="BASE"/>
    <s v="BaseLine"/>
    <m/>
    <m/>
    <m/>
    <m/>
    <x v="54"/>
    <x v="0"/>
    <s v="Brazil"/>
    <x v="54"/>
    <n v="-512.27642989138599"/>
  </r>
  <r>
    <s v="BASE"/>
    <s v="BaseLine"/>
    <m/>
    <m/>
    <m/>
    <m/>
    <x v="54"/>
    <x v="1"/>
    <s v="Brazil"/>
    <x v="54"/>
    <n v="-2556.9732553656099"/>
  </r>
  <r>
    <s v="BASE"/>
    <s v="BaseLine"/>
    <m/>
    <m/>
    <m/>
    <m/>
    <x v="54"/>
    <x v="2"/>
    <s v="Brazil"/>
    <x v="54"/>
    <n v="-2775.1568222679198"/>
  </r>
  <r>
    <s v="BASE"/>
    <s v="BaseLine"/>
    <m/>
    <m/>
    <m/>
    <m/>
    <x v="54"/>
    <x v="3"/>
    <s v="Brazil"/>
    <x v="54"/>
    <n v="-494.70062206485301"/>
  </r>
  <r>
    <s v="INCREMENTAL"/>
    <s v="Media"/>
    <m/>
    <m/>
    <m/>
    <m/>
    <x v="0"/>
    <x v="0"/>
    <s v="Brazil"/>
    <x v="55"/>
    <n v="0"/>
  </r>
  <r>
    <s v="INCREMENTAL"/>
    <s v="Media"/>
    <m/>
    <m/>
    <m/>
    <m/>
    <x v="0"/>
    <x v="1"/>
    <s v="Brazil"/>
    <x v="55"/>
    <n v="0"/>
  </r>
  <r>
    <s v="INCREMENTAL"/>
    <s v="Media"/>
    <m/>
    <m/>
    <m/>
    <m/>
    <x v="0"/>
    <x v="2"/>
    <s v="Brazil"/>
    <x v="55"/>
    <n v="0"/>
  </r>
  <r>
    <s v="INCREMENTAL"/>
    <s v="Media"/>
    <m/>
    <m/>
    <m/>
    <m/>
    <x v="0"/>
    <x v="3"/>
    <s v="Brazil"/>
    <x v="55"/>
    <n v="0"/>
  </r>
  <r>
    <s v="INCREMENTAL"/>
    <s v="Media"/>
    <m/>
    <m/>
    <m/>
    <m/>
    <x v="1"/>
    <x v="0"/>
    <s v="Brazil"/>
    <x v="55"/>
    <n v="0"/>
  </r>
  <r>
    <s v="INCREMENTAL"/>
    <s v="Media"/>
    <m/>
    <m/>
    <m/>
    <m/>
    <x v="1"/>
    <x v="1"/>
    <s v="Brazil"/>
    <x v="55"/>
    <n v="0"/>
  </r>
  <r>
    <s v="INCREMENTAL"/>
    <s v="Media"/>
    <m/>
    <m/>
    <m/>
    <m/>
    <x v="1"/>
    <x v="2"/>
    <s v="Brazil"/>
    <x v="55"/>
    <n v="0"/>
  </r>
  <r>
    <s v="INCREMENTAL"/>
    <s v="Media"/>
    <m/>
    <m/>
    <m/>
    <m/>
    <x v="1"/>
    <x v="3"/>
    <s v="Brazil"/>
    <x v="55"/>
    <n v="0"/>
  </r>
  <r>
    <s v="INCREMENTAL"/>
    <s v="Media"/>
    <m/>
    <m/>
    <m/>
    <m/>
    <x v="2"/>
    <x v="0"/>
    <s v="Brazil"/>
    <x v="55"/>
    <n v="0"/>
  </r>
  <r>
    <s v="INCREMENTAL"/>
    <s v="Media"/>
    <m/>
    <m/>
    <m/>
    <m/>
    <x v="2"/>
    <x v="1"/>
    <s v="Brazil"/>
    <x v="55"/>
    <n v="0"/>
  </r>
  <r>
    <s v="INCREMENTAL"/>
    <s v="Media"/>
    <m/>
    <m/>
    <m/>
    <m/>
    <x v="2"/>
    <x v="2"/>
    <s v="Brazil"/>
    <x v="55"/>
    <n v="0"/>
  </r>
  <r>
    <s v="INCREMENTAL"/>
    <s v="Media"/>
    <m/>
    <m/>
    <m/>
    <m/>
    <x v="2"/>
    <x v="3"/>
    <s v="Brazil"/>
    <x v="55"/>
    <n v="0"/>
  </r>
  <r>
    <s v="BASE"/>
    <s v="BaseLine"/>
    <m/>
    <m/>
    <m/>
    <m/>
    <x v="3"/>
    <x v="0"/>
    <s v="Brazil"/>
    <x v="55"/>
    <n v="0"/>
  </r>
  <r>
    <s v="BASE"/>
    <s v="BaseLine"/>
    <m/>
    <m/>
    <m/>
    <m/>
    <x v="3"/>
    <x v="1"/>
    <s v="Brazil"/>
    <x v="55"/>
    <n v="0"/>
  </r>
  <r>
    <s v="BASE"/>
    <s v="BaseLine"/>
    <m/>
    <m/>
    <m/>
    <m/>
    <x v="3"/>
    <x v="2"/>
    <s v="Brazil"/>
    <x v="55"/>
    <n v="0"/>
  </r>
  <r>
    <s v="BASE"/>
    <s v="BaseLine"/>
    <m/>
    <m/>
    <m/>
    <m/>
    <x v="3"/>
    <x v="3"/>
    <s v="Brazil"/>
    <x v="55"/>
    <n v="0"/>
  </r>
  <r>
    <s v="BASE"/>
    <s v="BaseLine"/>
    <m/>
    <m/>
    <m/>
    <m/>
    <x v="4"/>
    <x v="0"/>
    <s v="Brazil"/>
    <x v="55"/>
    <n v="0"/>
  </r>
  <r>
    <s v="BASE"/>
    <s v="BaseLine"/>
    <m/>
    <m/>
    <m/>
    <m/>
    <x v="4"/>
    <x v="1"/>
    <s v="Brazil"/>
    <x v="55"/>
    <n v="0"/>
  </r>
  <r>
    <s v="BASE"/>
    <s v="BaseLine"/>
    <m/>
    <m/>
    <m/>
    <m/>
    <x v="4"/>
    <x v="2"/>
    <s v="Brazil"/>
    <x v="55"/>
    <n v="0"/>
  </r>
  <r>
    <s v="BASE"/>
    <s v="BaseLine"/>
    <m/>
    <m/>
    <m/>
    <m/>
    <x v="4"/>
    <x v="3"/>
    <s v="Brazil"/>
    <x v="55"/>
    <n v="0"/>
  </r>
  <r>
    <s v="BASE"/>
    <s v="BaseLine"/>
    <m/>
    <m/>
    <m/>
    <m/>
    <x v="5"/>
    <x v="0"/>
    <s v="Brazil"/>
    <x v="55"/>
    <n v="0"/>
  </r>
  <r>
    <s v="BASE"/>
    <s v="BaseLine"/>
    <m/>
    <m/>
    <m/>
    <m/>
    <x v="5"/>
    <x v="1"/>
    <s v="Brazil"/>
    <x v="55"/>
    <n v="0"/>
  </r>
  <r>
    <s v="BASE"/>
    <s v="BaseLine"/>
    <m/>
    <m/>
    <m/>
    <m/>
    <x v="5"/>
    <x v="2"/>
    <s v="Brazil"/>
    <x v="55"/>
    <n v="0"/>
  </r>
  <r>
    <s v="BASE"/>
    <s v="BaseLine"/>
    <m/>
    <m/>
    <m/>
    <m/>
    <x v="5"/>
    <x v="3"/>
    <s v="Brazil"/>
    <x v="55"/>
    <n v="0"/>
  </r>
  <r>
    <s v="BASE"/>
    <s v="BaseLine"/>
    <m/>
    <m/>
    <m/>
    <m/>
    <x v="6"/>
    <x v="0"/>
    <s v="Brazil"/>
    <x v="55"/>
    <n v="0"/>
  </r>
  <r>
    <s v="BASE"/>
    <s v="BaseLine"/>
    <m/>
    <m/>
    <m/>
    <m/>
    <x v="6"/>
    <x v="1"/>
    <s v="Brazil"/>
    <x v="55"/>
    <n v="0"/>
  </r>
  <r>
    <s v="BASE"/>
    <s v="BaseLine"/>
    <m/>
    <m/>
    <m/>
    <m/>
    <x v="6"/>
    <x v="2"/>
    <s v="Brazil"/>
    <x v="55"/>
    <n v="0"/>
  </r>
  <r>
    <s v="BASE"/>
    <s v="BaseLine"/>
    <m/>
    <m/>
    <m/>
    <m/>
    <x v="6"/>
    <x v="3"/>
    <s v="Brazil"/>
    <x v="55"/>
    <n v="0"/>
  </r>
  <r>
    <s v="BASE"/>
    <s v="BaseLine"/>
    <m/>
    <m/>
    <m/>
    <m/>
    <x v="7"/>
    <x v="0"/>
    <s v="Brazil"/>
    <x v="55"/>
    <n v="0"/>
  </r>
  <r>
    <s v="BASE"/>
    <s v="BaseLine"/>
    <m/>
    <m/>
    <m/>
    <m/>
    <x v="7"/>
    <x v="1"/>
    <s v="Brazil"/>
    <x v="55"/>
    <n v="0"/>
  </r>
  <r>
    <s v="BASE"/>
    <s v="BaseLine"/>
    <m/>
    <m/>
    <m/>
    <m/>
    <x v="7"/>
    <x v="2"/>
    <s v="Brazil"/>
    <x v="55"/>
    <n v="0"/>
  </r>
  <r>
    <s v="BASE"/>
    <s v="BaseLine"/>
    <m/>
    <m/>
    <m/>
    <m/>
    <x v="7"/>
    <x v="3"/>
    <s v="Brazil"/>
    <x v="55"/>
    <n v="0"/>
  </r>
  <r>
    <s v="BASE"/>
    <s v="BaseLine"/>
    <m/>
    <m/>
    <m/>
    <m/>
    <x v="8"/>
    <x v="0"/>
    <s v="Brazil"/>
    <x v="55"/>
    <n v="1366.3005340940599"/>
  </r>
  <r>
    <s v="BASE"/>
    <s v="BaseLine"/>
    <m/>
    <m/>
    <m/>
    <m/>
    <x v="8"/>
    <x v="1"/>
    <s v="Brazil"/>
    <x v="55"/>
    <n v="0"/>
  </r>
  <r>
    <s v="BASE"/>
    <s v="BaseLine"/>
    <m/>
    <m/>
    <m/>
    <m/>
    <x v="8"/>
    <x v="2"/>
    <s v="Brazil"/>
    <x v="55"/>
    <n v="0"/>
  </r>
  <r>
    <s v="BASE"/>
    <s v="BaseLine"/>
    <m/>
    <m/>
    <m/>
    <m/>
    <x v="8"/>
    <x v="3"/>
    <s v="Brazil"/>
    <x v="55"/>
    <n v="0"/>
  </r>
  <r>
    <s v="INCREMENTAL"/>
    <s v="Media"/>
    <m/>
    <m/>
    <m/>
    <m/>
    <x v="9"/>
    <x v="0"/>
    <s v="Brazil"/>
    <x v="55"/>
    <n v="0"/>
  </r>
  <r>
    <s v="INCREMENTAL"/>
    <s v="Media"/>
    <m/>
    <m/>
    <m/>
    <m/>
    <x v="9"/>
    <x v="1"/>
    <s v="Brazil"/>
    <x v="55"/>
    <n v="0"/>
  </r>
  <r>
    <s v="INCREMENTAL"/>
    <s v="Media"/>
    <m/>
    <m/>
    <m/>
    <m/>
    <x v="9"/>
    <x v="2"/>
    <s v="Brazil"/>
    <x v="55"/>
    <n v="0"/>
  </r>
  <r>
    <s v="INCREMENTAL"/>
    <s v="Media"/>
    <m/>
    <m/>
    <m/>
    <m/>
    <x v="9"/>
    <x v="3"/>
    <s v="Brazil"/>
    <x v="55"/>
    <n v="0"/>
  </r>
  <r>
    <s v="BASE"/>
    <s v="Price"/>
    <m/>
    <m/>
    <m/>
    <m/>
    <x v="10"/>
    <x v="0"/>
    <s v="Brazil"/>
    <x v="55"/>
    <n v="0"/>
  </r>
  <r>
    <s v="BASE"/>
    <s v="Price"/>
    <m/>
    <m/>
    <m/>
    <m/>
    <x v="10"/>
    <x v="1"/>
    <s v="Brazil"/>
    <x v="55"/>
    <n v="0"/>
  </r>
  <r>
    <s v="BASE"/>
    <s v="Price"/>
    <m/>
    <m/>
    <m/>
    <m/>
    <x v="10"/>
    <x v="2"/>
    <s v="Brazil"/>
    <x v="55"/>
    <n v="0"/>
  </r>
  <r>
    <s v="BASE"/>
    <s v="Price"/>
    <m/>
    <m/>
    <m/>
    <m/>
    <x v="10"/>
    <x v="3"/>
    <s v="Brazil"/>
    <x v="55"/>
    <n v="0"/>
  </r>
  <r>
    <s v="BASE"/>
    <s v="Price"/>
    <m/>
    <m/>
    <m/>
    <m/>
    <x v="11"/>
    <x v="0"/>
    <s v="Brazil"/>
    <x v="55"/>
    <n v="-661.71374162218797"/>
  </r>
  <r>
    <s v="BASE"/>
    <s v="Price"/>
    <m/>
    <m/>
    <m/>
    <m/>
    <x v="11"/>
    <x v="1"/>
    <s v="Brazil"/>
    <x v="55"/>
    <n v="0"/>
  </r>
  <r>
    <s v="BASE"/>
    <s v="Price"/>
    <m/>
    <m/>
    <m/>
    <m/>
    <x v="11"/>
    <x v="2"/>
    <s v="Brazil"/>
    <x v="55"/>
    <n v="0"/>
  </r>
  <r>
    <s v="BASE"/>
    <s v="Price"/>
    <m/>
    <m/>
    <m/>
    <m/>
    <x v="11"/>
    <x v="3"/>
    <s v="Brazil"/>
    <x v="55"/>
    <n v="-748.11961859772396"/>
  </r>
  <r>
    <s v="BASE"/>
    <s v="BaseLine"/>
    <m/>
    <m/>
    <m/>
    <m/>
    <x v="12"/>
    <x v="0"/>
    <s v="Brazil"/>
    <x v="55"/>
    <n v="385.22916959295299"/>
  </r>
  <r>
    <s v="BASE"/>
    <s v="BaseLine"/>
    <m/>
    <m/>
    <m/>
    <m/>
    <x v="12"/>
    <x v="1"/>
    <s v="Brazil"/>
    <x v="55"/>
    <n v="694.47489990441102"/>
  </r>
  <r>
    <s v="BASE"/>
    <s v="BaseLine"/>
    <m/>
    <m/>
    <m/>
    <m/>
    <x v="12"/>
    <x v="2"/>
    <s v="Brazil"/>
    <x v="55"/>
    <n v="851.39089582178997"/>
  </r>
  <r>
    <s v="BASE"/>
    <s v="BaseLine"/>
    <m/>
    <m/>
    <m/>
    <m/>
    <x v="12"/>
    <x v="3"/>
    <s v="Brazil"/>
    <x v="55"/>
    <n v="22.550018544003802"/>
  </r>
  <r>
    <s v="INCREMENTAL"/>
    <s v="Media"/>
    <m/>
    <m/>
    <m/>
    <m/>
    <x v="13"/>
    <x v="0"/>
    <s v="Brazil"/>
    <x v="55"/>
    <n v="0"/>
  </r>
  <r>
    <s v="INCREMENTAL"/>
    <s v="Media"/>
    <m/>
    <m/>
    <m/>
    <m/>
    <x v="13"/>
    <x v="1"/>
    <s v="Brazil"/>
    <x v="55"/>
    <n v="0"/>
  </r>
  <r>
    <s v="INCREMENTAL"/>
    <s v="Media"/>
    <m/>
    <m/>
    <m/>
    <m/>
    <x v="13"/>
    <x v="2"/>
    <s v="Brazil"/>
    <x v="55"/>
    <n v="0"/>
  </r>
  <r>
    <s v="INCREMENTAL"/>
    <s v="Media"/>
    <m/>
    <m/>
    <m/>
    <m/>
    <x v="13"/>
    <x v="3"/>
    <s v="Brazil"/>
    <x v="55"/>
    <n v="0"/>
  </r>
  <r>
    <s v="INCREMENTAL"/>
    <s v="Media"/>
    <m/>
    <m/>
    <m/>
    <m/>
    <x v="14"/>
    <x v="0"/>
    <s v="Brazil"/>
    <x v="55"/>
    <n v="382.19256408397899"/>
  </r>
  <r>
    <s v="INCREMENTAL"/>
    <s v="Media"/>
    <m/>
    <m/>
    <m/>
    <m/>
    <x v="14"/>
    <x v="1"/>
    <s v="Brazil"/>
    <x v="55"/>
    <n v="475.79884575856698"/>
  </r>
  <r>
    <s v="INCREMENTAL"/>
    <s v="Media"/>
    <m/>
    <m/>
    <m/>
    <m/>
    <x v="14"/>
    <x v="2"/>
    <s v="Brazil"/>
    <x v="55"/>
    <n v="393.69346652338902"/>
  </r>
  <r>
    <s v="INCREMENTAL"/>
    <s v="Media"/>
    <m/>
    <m/>
    <m/>
    <m/>
    <x v="14"/>
    <x v="3"/>
    <s v="Brazil"/>
    <x v="55"/>
    <n v="282.84367052997499"/>
  </r>
  <r>
    <s v="INCREMENTAL"/>
    <s v="Media"/>
    <m/>
    <m/>
    <m/>
    <m/>
    <x v="15"/>
    <x v="0"/>
    <s v="Brazil"/>
    <x v="55"/>
    <n v="3.5254562461002399"/>
  </r>
  <r>
    <s v="INCREMENTAL"/>
    <s v="Media"/>
    <m/>
    <m/>
    <m/>
    <m/>
    <x v="15"/>
    <x v="1"/>
    <s v="Brazil"/>
    <x v="55"/>
    <n v="3.2624701115794199"/>
  </r>
  <r>
    <s v="INCREMENTAL"/>
    <s v="Media"/>
    <m/>
    <m/>
    <m/>
    <m/>
    <x v="15"/>
    <x v="2"/>
    <s v="Brazil"/>
    <x v="55"/>
    <n v="2.2256022024668001"/>
  </r>
  <r>
    <s v="INCREMENTAL"/>
    <s v="Media"/>
    <m/>
    <m/>
    <m/>
    <m/>
    <x v="15"/>
    <x v="3"/>
    <s v="Brazil"/>
    <x v="55"/>
    <n v="0"/>
  </r>
  <r>
    <s v="INCREMENTAL"/>
    <s v="Media"/>
    <m/>
    <m/>
    <m/>
    <m/>
    <x v="16"/>
    <x v="0"/>
    <s v="Brazil"/>
    <x v="55"/>
    <n v="29.889901583316401"/>
  </r>
  <r>
    <s v="INCREMENTAL"/>
    <s v="Media"/>
    <m/>
    <m/>
    <m/>
    <m/>
    <x v="16"/>
    <x v="1"/>
    <s v="Brazil"/>
    <x v="55"/>
    <n v="23.452075653093502"/>
  </r>
  <r>
    <s v="INCREMENTAL"/>
    <s v="Media"/>
    <m/>
    <m/>
    <m/>
    <m/>
    <x v="16"/>
    <x v="2"/>
    <s v="Brazil"/>
    <x v="55"/>
    <n v="21.880241774191401"/>
  </r>
  <r>
    <s v="INCREMENTAL"/>
    <s v="Media"/>
    <m/>
    <m/>
    <m/>
    <m/>
    <x v="16"/>
    <x v="3"/>
    <s v="Brazil"/>
    <x v="55"/>
    <n v="20.3343053161149"/>
  </r>
  <r>
    <s v="INCREMENTAL"/>
    <s v="Media"/>
    <m/>
    <m/>
    <m/>
    <m/>
    <x v="17"/>
    <x v="0"/>
    <s v="Brazil"/>
    <x v="55"/>
    <n v="0"/>
  </r>
  <r>
    <s v="INCREMENTAL"/>
    <s v="Media"/>
    <m/>
    <m/>
    <m/>
    <m/>
    <x v="17"/>
    <x v="1"/>
    <s v="Brazil"/>
    <x v="55"/>
    <n v="0"/>
  </r>
  <r>
    <s v="INCREMENTAL"/>
    <s v="Media"/>
    <m/>
    <m/>
    <m/>
    <m/>
    <x v="17"/>
    <x v="2"/>
    <s v="Brazil"/>
    <x v="55"/>
    <n v="0"/>
  </r>
  <r>
    <s v="INCREMENTAL"/>
    <s v="Media"/>
    <m/>
    <m/>
    <m/>
    <m/>
    <x v="17"/>
    <x v="3"/>
    <s v="Brazil"/>
    <x v="55"/>
    <n v="0"/>
  </r>
  <r>
    <s v="INCREMENTAL"/>
    <s v="Media"/>
    <m/>
    <m/>
    <m/>
    <m/>
    <x v="18"/>
    <x v="0"/>
    <s v="Brazil"/>
    <x v="55"/>
    <n v="886.80235024948195"/>
  </r>
  <r>
    <s v="INCREMENTAL"/>
    <s v="Media"/>
    <m/>
    <m/>
    <m/>
    <m/>
    <x v="18"/>
    <x v="1"/>
    <s v="Brazil"/>
    <x v="55"/>
    <n v="412.93144902095599"/>
  </r>
  <r>
    <s v="INCREMENTAL"/>
    <s v="Media"/>
    <m/>
    <m/>
    <m/>
    <m/>
    <x v="18"/>
    <x v="2"/>
    <s v="Brazil"/>
    <x v="55"/>
    <n v="315.52281503978401"/>
  </r>
  <r>
    <s v="INCREMENTAL"/>
    <s v="Media"/>
    <m/>
    <m/>
    <m/>
    <m/>
    <x v="18"/>
    <x v="3"/>
    <s v="Brazil"/>
    <x v="55"/>
    <n v="481.39939651367598"/>
  </r>
  <r>
    <s v="INCREMENTAL"/>
    <s v="Media"/>
    <m/>
    <m/>
    <m/>
    <m/>
    <x v="19"/>
    <x v="0"/>
    <s v="Brazil"/>
    <x v="55"/>
    <n v="0"/>
  </r>
  <r>
    <s v="INCREMENTAL"/>
    <s v="Media"/>
    <m/>
    <m/>
    <m/>
    <m/>
    <x v="19"/>
    <x v="1"/>
    <s v="Brazil"/>
    <x v="55"/>
    <n v="0"/>
  </r>
  <r>
    <s v="INCREMENTAL"/>
    <s v="Media"/>
    <m/>
    <m/>
    <m/>
    <m/>
    <x v="19"/>
    <x v="2"/>
    <s v="Brazil"/>
    <x v="55"/>
    <n v="0"/>
  </r>
  <r>
    <s v="INCREMENTAL"/>
    <s v="Media"/>
    <m/>
    <m/>
    <m/>
    <m/>
    <x v="19"/>
    <x v="3"/>
    <s v="Brazil"/>
    <x v="55"/>
    <n v="0"/>
  </r>
  <r>
    <s v="INCREMENTAL"/>
    <s v="Media"/>
    <m/>
    <m/>
    <m/>
    <m/>
    <x v="20"/>
    <x v="0"/>
    <s v="Brazil"/>
    <x v="55"/>
    <n v="17.204094621830698"/>
  </r>
  <r>
    <s v="INCREMENTAL"/>
    <s v="Media"/>
    <m/>
    <m/>
    <m/>
    <m/>
    <x v="20"/>
    <x v="1"/>
    <s v="Brazil"/>
    <x v="55"/>
    <n v="19.624827447817101"/>
  </r>
  <r>
    <s v="INCREMENTAL"/>
    <s v="Media"/>
    <m/>
    <m/>
    <m/>
    <m/>
    <x v="20"/>
    <x v="2"/>
    <s v="Brazil"/>
    <x v="55"/>
    <n v="18.384942019387999"/>
  </r>
  <r>
    <s v="INCREMENTAL"/>
    <s v="Media"/>
    <m/>
    <m/>
    <m/>
    <m/>
    <x v="20"/>
    <x v="3"/>
    <s v="Brazil"/>
    <x v="55"/>
    <n v="18.108836093769799"/>
  </r>
  <r>
    <s v="INCREMENTAL"/>
    <s v="Media"/>
    <m/>
    <m/>
    <m/>
    <m/>
    <x v="21"/>
    <x v="0"/>
    <s v="Brazil"/>
    <x v="55"/>
    <n v="0"/>
  </r>
  <r>
    <s v="INCREMENTAL"/>
    <s v="Media"/>
    <m/>
    <m/>
    <m/>
    <m/>
    <x v="21"/>
    <x v="1"/>
    <s v="Brazil"/>
    <x v="55"/>
    <n v="0"/>
  </r>
  <r>
    <s v="INCREMENTAL"/>
    <s v="Media"/>
    <m/>
    <m/>
    <m/>
    <m/>
    <x v="21"/>
    <x v="2"/>
    <s v="Brazil"/>
    <x v="55"/>
    <n v="0"/>
  </r>
  <r>
    <s v="INCREMENTAL"/>
    <s v="Media"/>
    <m/>
    <m/>
    <m/>
    <m/>
    <x v="21"/>
    <x v="3"/>
    <s v="Brazil"/>
    <x v="55"/>
    <n v="0"/>
  </r>
  <r>
    <s v="INCREMENTAL"/>
    <s v="Media"/>
    <m/>
    <m/>
    <m/>
    <m/>
    <x v="22"/>
    <x v="0"/>
    <s v="Brazil"/>
    <x v="55"/>
    <n v="352.44575729854802"/>
  </r>
  <r>
    <s v="INCREMENTAL"/>
    <s v="Media"/>
    <m/>
    <m/>
    <m/>
    <m/>
    <x v="22"/>
    <x v="1"/>
    <s v="Brazil"/>
    <x v="55"/>
    <n v="133.657363002615"/>
  </r>
  <r>
    <s v="INCREMENTAL"/>
    <s v="Media"/>
    <m/>
    <m/>
    <m/>
    <m/>
    <x v="22"/>
    <x v="2"/>
    <s v="Brazil"/>
    <x v="55"/>
    <n v="126.91776320284799"/>
  </r>
  <r>
    <s v="INCREMENTAL"/>
    <s v="Media"/>
    <m/>
    <m/>
    <m/>
    <m/>
    <x v="22"/>
    <x v="3"/>
    <s v="Brazil"/>
    <x v="55"/>
    <n v="191.04713833882801"/>
  </r>
  <r>
    <s v="INCREMENTAL"/>
    <s v="Media"/>
    <m/>
    <m/>
    <m/>
    <m/>
    <x v="23"/>
    <x v="0"/>
    <s v="Brazil"/>
    <x v="55"/>
    <n v="0"/>
  </r>
  <r>
    <s v="INCREMENTAL"/>
    <s v="Media"/>
    <m/>
    <m/>
    <m/>
    <m/>
    <x v="23"/>
    <x v="1"/>
    <s v="Brazil"/>
    <x v="55"/>
    <n v="0"/>
  </r>
  <r>
    <s v="INCREMENTAL"/>
    <s v="Media"/>
    <m/>
    <m/>
    <m/>
    <m/>
    <x v="23"/>
    <x v="2"/>
    <s v="Brazil"/>
    <x v="55"/>
    <n v="0"/>
  </r>
  <r>
    <s v="INCREMENTAL"/>
    <s v="Media"/>
    <m/>
    <m/>
    <m/>
    <m/>
    <x v="23"/>
    <x v="3"/>
    <s v="Brazil"/>
    <x v="55"/>
    <n v="0"/>
  </r>
  <r>
    <s v="INCREMENTAL"/>
    <s v="Media"/>
    <m/>
    <m/>
    <m/>
    <m/>
    <x v="24"/>
    <x v="0"/>
    <s v="Brazil"/>
    <x v="55"/>
    <n v="0"/>
  </r>
  <r>
    <s v="INCREMENTAL"/>
    <s v="Media"/>
    <m/>
    <m/>
    <m/>
    <m/>
    <x v="24"/>
    <x v="1"/>
    <s v="Brazil"/>
    <x v="55"/>
    <n v="2.7840351500854599"/>
  </r>
  <r>
    <s v="INCREMENTAL"/>
    <s v="Media"/>
    <m/>
    <m/>
    <m/>
    <m/>
    <x v="24"/>
    <x v="2"/>
    <s v="Brazil"/>
    <x v="55"/>
    <n v="0"/>
  </r>
  <r>
    <s v="INCREMENTAL"/>
    <s v="Media"/>
    <m/>
    <m/>
    <m/>
    <m/>
    <x v="24"/>
    <x v="3"/>
    <s v="Brazil"/>
    <x v="55"/>
    <n v="0"/>
  </r>
  <r>
    <s v="BASE"/>
    <s v="BaseLine"/>
    <m/>
    <m/>
    <m/>
    <m/>
    <x v="25"/>
    <x v="0"/>
    <s v="Brazil"/>
    <x v="55"/>
    <n v="0"/>
  </r>
  <r>
    <s v="BASE"/>
    <s v="BaseLine"/>
    <m/>
    <m/>
    <m/>
    <m/>
    <x v="25"/>
    <x v="1"/>
    <s v="Brazil"/>
    <x v="55"/>
    <n v="0"/>
  </r>
  <r>
    <s v="BASE"/>
    <s v="BaseLine"/>
    <m/>
    <m/>
    <m/>
    <m/>
    <x v="25"/>
    <x v="2"/>
    <s v="Brazil"/>
    <x v="55"/>
    <n v="0"/>
  </r>
  <r>
    <s v="BASE"/>
    <s v="BaseLine"/>
    <m/>
    <m/>
    <m/>
    <m/>
    <x v="25"/>
    <x v="3"/>
    <s v="Brazil"/>
    <x v="55"/>
    <n v="0"/>
  </r>
  <r>
    <s v="BASE"/>
    <s v="BaseLine"/>
    <m/>
    <m/>
    <m/>
    <m/>
    <x v="26"/>
    <x v="0"/>
    <s v="Brazil"/>
    <x v="55"/>
    <n v="0"/>
  </r>
  <r>
    <s v="BASE"/>
    <s v="BaseLine"/>
    <m/>
    <m/>
    <m/>
    <m/>
    <x v="26"/>
    <x v="1"/>
    <s v="Brazil"/>
    <x v="55"/>
    <n v="1731.6617596275801"/>
  </r>
  <r>
    <s v="BASE"/>
    <s v="BaseLine"/>
    <m/>
    <m/>
    <m/>
    <m/>
    <x v="26"/>
    <x v="2"/>
    <s v="Brazil"/>
    <x v="55"/>
    <n v="0"/>
  </r>
  <r>
    <s v="BASE"/>
    <s v="BaseLine"/>
    <m/>
    <m/>
    <m/>
    <m/>
    <x v="26"/>
    <x v="3"/>
    <s v="Brazil"/>
    <x v="55"/>
    <n v="0"/>
  </r>
  <r>
    <s v="INCREMENTAL"/>
    <s v="Media"/>
    <m/>
    <m/>
    <m/>
    <m/>
    <x v="27"/>
    <x v="0"/>
    <s v="Brazil"/>
    <x v="55"/>
    <n v="0"/>
  </r>
  <r>
    <s v="INCREMENTAL"/>
    <s v="Media"/>
    <m/>
    <m/>
    <m/>
    <m/>
    <x v="27"/>
    <x v="1"/>
    <s v="Brazil"/>
    <x v="55"/>
    <n v="0"/>
  </r>
  <r>
    <s v="INCREMENTAL"/>
    <s v="Media"/>
    <m/>
    <m/>
    <m/>
    <m/>
    <x v="27"/>
    <x v="2"/>
    <s v="Brazil"/>
    <x v="55"/>
    <n v="0"/>
  </r>
  <r>
    <s v="INCREMENTAL"/>
    <s v="Media"/>
    <m/>
    <m/>
    <m/>
    <m/>
    <x v="27"/>
    <x v="3"/>
    <s v="Brazil"/>
    <x v="55"/>
    <n v="0"/>
  </r>
  <r>
    <s v="INCREMENTAL"/>
    <s v="Media"/>
    <m/>
    <m/>
    <m/>
    <m/>
    <x v="28"/>
    <x v="0"/>
    <s v="Brazil"/>
    <x v="55"/>
    <n v="0"/>
  </r>
  <r>
    <s v="INCREMENTAL"/>
    <s v="Media"/>
    <m/>
    <m/>
    <m/>
    <m/>
    <x v="28"/>
    <x v="1"/>
    <s v="Brazil"/>
    <x v="55"/>
    <n v="0"/>
  </r>
  <r>
    <s v="INCREMENTAL"/>
    <s v="Media"/>
    <m/>
    <m/>
    <m/>
    <m/>
    <x v="28"/>
    <x v="2"/>
    <s v="Brazil"/>
    <x v="55"/>
    <n v="0"/>
  </r>
  <r>
    <s v="INCREMENTAL"/>
    <s v="Media"/>
    <m/>
    <m/>
    <m/>
    <m/>
    <x v="28"/>
    <x v="3"/>
    <s v="Brazil"/>
    <x v="55"/>
    <n v="0"/>
  </r>
  <r>
    <s v="BASE"/>
    <s v="BaseLine"/>
    <m/>
    <m/>
    <m/>
    <m/>
    <x v="29"/>
    <x v="0"/>
    <s v="Brazil"/>
    <x v="55"/>
    <n v="0"/>
  </r>
  <r>
    <s v="BASE"/>
    <s v="BaseLine"/>
    <m/>
    <m/>
    <m/>
    <m/>
    <x v="29"/>
    <x v="1"/>
    <s v="Brazil"/>
    <x v="55"/>
    <n v="743.807365808957"/>
  </r>
  <r>
    <s v="BASE"/>
    <s v="BaseLine"/>
    <m/>
    <m/>
    <m/>
    <m/>
    <x v="29"/>
    <x v="2"/>
    <s v="Brazil"/>
    <x v="55"/>
    <n v="0"/>
  </r>
  <r>
    <s v="BASE"/>
    <s v="BaseLine"/>
    <m/>
    <m/>
    <m/>
    <m/>
    <x v="29"/>
    <x v="3"/>
    <s v="Brazil"/>
    <x v="55"/>
    <n v="0"/>
  </r>
  <r>
    <s v="BASE"/>
    <s v="BaseLine"/>
    <m/>
    <m/>
    <m/>
    <m/>
    <x v="30"/>
    <x v="0"/>
    <s v="Brazil"/>
    <x v="55"/>
    <n v="0"/>
  </r>
  <r>
    <s v="BASE"/>
    <s v="BaseLine"/>
    <m/>
    <m/>
    <m/>
    <m/>
    <x v="30"/>
    <x v="1"/>
    <s v="Brazil"/>
    <x v="55"/>
    <n v="446.372876329088"/>
  </r>
  <r>
    <s v="BASE"/>
    <s v="BaseLine"/>
    <m/>
    <m/>
    <m/>
    <m/>
    <x v="30"/>
    <x v="2"/>
    <s v="Brazil"/>
    <x v="55"/>
    <n v="0"/>
  </r>
  <r>
    <s v="BASE"/>
    <s v="BaseLine"/>
    <m/>
    <m/>
    <m/>
    <m/>
    <x v="30"/>
    <x v="3"/>
    <s v="Brazil"/>
    <x v="55"/>
    <n v="0"/>
  </r>
  <r>
    <s v="INCREMENTAL"/>
    <s v="Media"/>
    <m/>
    <m/>
    <m/>
    <m/>
    <x v="31"/>
    <x v="0"/>
    <s v="Brazil"/>
    <x v="55"/>
    <n v="0"/>
  </r>
  <r>
    <s v="INCREMENTAL"/>
    <s v="Media"/>
    <m/>
    <m/>
    <m/>
    <m/>
    <x v="31"/>
    <x v="1"/>
    <s v="Brazil"/>
    <x v="55"/>
    <n v="6.2616839252060599"/>
  </r>
  <r>
    <s v="INCREMENTAL"/>
    <s v="Media"/>
    <m/>
    <m/>
    <m/>
    <m/>
    <x v="31"/>
    <x v="2"/>
    <s v="Brazil"/>
    <x v="55"/>
    <n v="0"/>
  </r>
  <r>
    <s v="INCREMENTAL"/>
    <s v="Media"/>
    <m/>
    <m/>
    <m/>
    <m/>
    <x v="31"/>
    <x v="3"/>
    <s v="Brazil"/>
    <x v="55"/>
    <n v="0"/>
  </r>
  <r>
    <m/>
    <m/>
    <m/>
    <m/>
    <m/>
    <m/>
    <x v="32"/>
    <x v="0"/>
    <s v="Brazil"/>
    <x v="55"/>
    <n v="1288.8368238743701"/>
  </r>
  <r>
    <m/>
    <m/>
    <m/>
    <m/>
    <m/>
    <m/>
    <x v="32"/>
    <x v="1"/>
    <s v="Brazil"/>
    <x v="55"/>
    <n v="943.82215052234096"/>
  </r>
  <r>
    <m/>
    <m/>
    <m/>
    <m/>
    <m/>
    <m/>
    <x v="32"/>
    <x v="2"/>
    <s v="Brazil"/>
    <x v="55"/>
    <n v="1761.1350863528301"/>
  </r>
  <r>
    <m/>
    <m/>
    <m/>
    <m/>
    <m/>
    <m/>
    <x v="32"/>
    <x v="3"/>
    <s v="Brazil"/>
    <x v="55"/>
    <n v="932.29799996955103"/>
  </r>
  <r>
    <s v="BASE"/>
    <s v="BaseLine"/>
    <m/>
    <m/>
    <m/>
    <m/>
    <x v="33"/>
    <x v="0"/>
    <s v="Brazil"/>
    <x v="55"/>
    <n v="-131.512453653097"/>
  </r>
  <r>
    <s v="BASE"/>
    <s v="BaseLine"/>
    <m/>
    <m/>
    <m/>
    <m/>
    <x v="33"/>
    <x v="1"/>
    <s v="Brazil"/>
    <x v="55"/>
    <n v="-357.993775298993"/>
  </r>
  <r>
    <s v="BASE"/>
    <s v="BaseLine"/>
    <m/>
    <m/>
    <m/>
    <m/>
    <x v="33"/>
    <x v="2"/>
    <s v="Brazil"/>
    <x v="55"/>
    <n v="-178.725428766123"/>
  </r>
  <r>
    <s v="BASE"/>
    <s v="BaseLine"/>
    <m/>
    <m/>
    <m/>
    <m/>
    <x v="33"/>
    <x v="3"/>
    <s v="Brazil"/>
    <x v="55"/>
    <n v="-111.629759289505"/>
  </r>
  <r>
    <s v="BASE"/>
    <s v="BaseLine"/>
    <m/>
    <m/>
    <m/>
    <m/>
    <x v="34"/>
    <x v="0"/>
    <s v="Brazil"/>
    <x v="55"/>
    <n v="0"/>
  </r>
  <r>
    <s v="BASE"/>
    <s v="BaseLine"/>
    <m/>
    <m/>
    <m/>
    <m/>
    <x v="34"/>
    <x v="1"/>
    <s v="Brazil"/>
    <x v="55"/>
    <n v="0"/>
  </r>
  <r>
    <s v="BASE"/>
    <s v="BaseLine"/>
    <m/>
    <m/>
    <m/>
    <m/>
    <x v="34"/>
    <x v="2"/>
    <s v="Brazil"/>
    <x v="55"/>
    <n v="0"/>
  </r>
  <r>
    <s v="BASE"/>
    <s v="BaseLine"/>
    <m/>
    <m/>
    <m/>
    <m/>
    <x v="34"/>
    <x v="3"/>
    <s v="Brazil"/>
    <x v="55"/>
    <n v="0"/>
  </r>
  <r>
    <s v="BASE"/>
    <s v="BaseLine"/>
    <s v="NY"/>
    <m/>
    <m/>
    <m/>
    <x v="35"/>
    <x v="0"/>
    <s v="Brazil"/>
    <x v="55"/>
    <n v="0"/>
  </r>
  <r>
    <s v="BASE"/>
    <s v="BaseLine"/>
    <s v="NY"/>
    <m/>
    <m/>
    <m/>
    <x v="35"/>
    <x v="1"/>
    <s v="Brazil"/>
    <x v="55"/>
    <n v="0"/>
  </r>
  <r>
    <s v="BASE"/>
    <s v="BaseLine"/>
    <s v="NY"/>
    <m/>
    <m/>
    <m/>
    <x v="35"/>
    <x v="2"/>
    <s v="Brazil"/>
    <x v="55"/>
    <n v="0"/>
  </r>
  <r>
    <s v="BASE"/>
    <s v="BaseLine"/>
    <s v="NY"/>
    <m/>
    <m/>
    <m/>
    <x v="35"/>
    <x v="3"/>
    <s v="Brazil"/>
    <x v="55"/>
    <n v="0"/>
  </r>
  <r>
    <s v="BASE"/>
    <s v="BaseLine"/>
    <s v="PL_Dummy"/>
    <m/>
    <m/>
    <m/>
    <x v="36"/>
    <x v="0"/>
    <s v="Brazil"/>
    <x v="55"/>
    <n v="0"/>
  </r>
  <r>
    <s v="BASE"/>
    <s v="BaseLine"/>
    <s v="PL_Dummy"/>
    <m/>
    <m/>
    <m/>
    <x v="36"/>
    <x v="1"/>
    <s v="Brazil"/>
    <x v="55"/>
    <n v="0"/>
  </r>
  <r>
    <s v="BASE"/>
    <s v="BaseLine"/>
    <s v="PL_Dummy"/>
    <m/>
    <m/>
    <m/>
    <x v="36"/>
    <x v="2"/>
    <s v="Brazil"/>
    <x v="55"/>
    <n v="0"/>
  </r>
  <r>
    <s v="BASE"/>
    <s v="BaseLine"/>
    <s v="PL_Dummy"/>
    <m/>
    <m/>
    <m/>
    <x v="36"/>
    <x v="3"/>
    <s v="Brazil"/>
    <x v="55"/>
    <n v="0"/>
  </r>
  <r>
    <s v="BASE"/>
    <s v="BaseLine"/>
    <s v="PL_Dummy"/>
    <m/>
    <m/>
    <m/>
    <x v="37"/>
    <x v="0"/>
    <s v="Brazil"/>
    <x v="55"/>
    <n v="0"/>
  </r>
  <r>
    <s v="BASE"/>
    <s v="BaseLine"/>
    <s v="PL_Dummy"/>
    <m/>
    <m/>
    <m/>
    <x v="37"/>
    <x v="1"/>
    <s v="Brazil"/>
    <x v="55"/>
    <n v="0"/>
  </r>
  <r>
    <s v="BASE"/>
    <s v="BaseLine"/>
    <s v="PL_Dummy"/>
    <m/>
    <m/>
    <m/>
    <x v="37"/>
    <x v="2"/>
    <s v="Brazil"/>
    <x v="55"/>
    <n v="0"/>
  </r>
  <r>
    <s v="BASE"/>
    <s v="BaseLine"/>
    <s v="PL_Dummy"/>
    <m/>
    <m/>
    <m/>
    <x v="37"/>
    <x v="3"/>
    <s v="Brazil"/>
    <x v="55"/>
    <n v="0"/>
  </r>
  <r>
    <s v="BASE"/>
    <s v="BaseLine"/>
    <m/>
    <m/>
    <m/>
    <m/>
    <x v="38"/>
    <x v="0"/>
    <s v="Brazil"/>
    <x v="55"/>
    <n v="0"/>
  </r>
  <r>
    <s v="BASE"/>
    <s v="BaseLine"/>
    <m/>
    <m/>
    <m/>
    <m/>
    <x v="38"/>
    <x v="1"/>
    <s v="Brazil"/>
    <x v="55"/>
    <n v="0"/>
  </r>
  <r>
    <s v="BASE"/>
    <s v="BaseLine"/>
    <m/>
    <m/>
    <m/>
    <m/>
    <x v="38"/>
    <x v="2"/>
    <s v="Brazil"/>
    <x v="55"/>
    <n v="0"/>
  </r>
  <r>
    <s v="BASE"/>
    <s v="BaseLine"/>
    <m/>
    <m/>
    <m/>
    <m/>
    <x v="38"/>
    <x v="3"/>
    <s v="Brazil"/>
    <x v="55"/>
    <n v="0"/>
  </r>
  <r>
    <s v="BASE"/>
    <s v="BaseLine"/>
    <m/>
    <m/>
    <m/>
    <m/>
    <x v="39"/>
    <x v="0"/>
    <s v="Brazil"/>
    <x v="55"/>
    <n v="0"/>
  </r>
  <r>
    <s v="BASE"/>
    <s v="BaseLine"/>
    <m/>
    <m/>
    <m/>
    <m/>
    <x v="39"/>
    <x v="1"/>
    <s v="Brazil"/>
    <x v="55"/>
    <n v="0"/>
  </r>
  <r>
    <s v="BASE"/>
    <s v="BaseLine"/>
    <m/>
    <m/>
    <m/>
    <m/>
    <x v="39"/>
    <x v="2"/>
    <s v="Brazil"/>
    <x v="55"/>
    <n v="0"/>
  </r>
  <r>
    <s v="BASE"/>
    <s v="BaseLine"/>
    <m/>
    <m/>
    <m/>
    <m/>
    <x v="39"/>
    <x v="3"/>
    <s v="Brazil"/>
    <x v="55"/>
    <n v="0"/>
  </r>
  <r>
    <s v="BASE"/>
    <s v="BaseLine"/>
    <s v="PL_Dummy"/>
    <m/>
    <m/>
    <m/>
    <x v="40"/>
    <x v="0"/>
    <s v="Brazil"/>
    <x v="55"/>
    <n v="0"/>
  </r>
  <r>
    <s v="BASE"/>
    <s v="BaseLine"/>
    <s v="PL_Dummy"/>
    <m/>
    <m/>
    <m/>
    <x v="40"/>
    <x v="1"/>
    <s v="Brazil"/>
    <x v="55"/>
    <n v="0"/>
  </r>
  <r>
    <s v="BASE"/>
    <s v="BaseLine"/>
    <s v="PL_Dummy"/>
    <m/>
    <m/>
    <m/>
    <x v="40"/>
    <x v="2"/>
    <s v="Brazil"/>
    <x v="55"/>
    <n v="0"/>
  </r>
  <r>
    <s v="BASE"/>
    <s v="BaseLine"/>
    <s v="PL_Dummy"/>
    <m/>
    <m/>
    <m/>
    <x v="40"/>
    <x v="3"/>
    <s v="Brazil"/>
    <x v="55"/>
    <n v="0"/>
  </r>
  <r>
    <s v="BASE"/>
    <s v="BaseLine"/>
    <m/>
    <m/>
    <m/>
    <m/>
    <x v="41"/>
    <x v="0"/>
    <s v="Brazil"/>
    <x v="55"/>
    <n v="0"/>
  </r>
  <r>
    <s v="BASE"/>
    <s v="BaseLine"/>
    <m/>
    <m/>
    <m/>
    <m/>
    <x v="41"/>
    <x v="1"/>
    <s v="Brazil"/>
    <x v="55"/>
    <n v="0"/>
  </r>
  <r>
    <s v="BASE"/>
    <s v="BaseLine"/>
    <m/>
    <m/>
    <m/>
    <m/>
    <x v="41"/>
    <x v="2"/>
    <s v="Brazil"/>
    <x v="55"/>
    <n v="4199.43147043514"/>
  </r>
  <r>
    <s v="BASE"/>
    <s v="BaseLine"/>
    <m/>
    <m/>
    <m/>
    <m/>
    <x v="41"/>
    <x v="3"/>
    <s v="Brazil"/>
    <x v="55"/>
    <n v="0"/>
  </r>
  <r>
    <s v="BASE"/>
    <s v="BaseLine"/>
    <m/>
    <m/>
    <m/>
    <m/>
    <x v="42"/>
    <x v="0"/>
    <s v="Brazil"/>
    <x v="55"/>
    <n v="0"/>
  </r>
  <r>
    <s v="BASE"/>
    <s v="BaseLine"/>
    <m/>
    <m/>
    <m/>
    <m/>
    <x v="42"/>
    <x v="1"/>
    <s v="Brazil"/>
    <x v="55"/>
    <n v="0"/>
  </r>
  <r>
    <s v="BASE"/>
    <s v="BaseLine"/>
    <m/>
    <m/>
    <m/>
    <m/>
    <x v="42"/>
    <x v="2"/>
    <s v="Brazil"/>
    <x v="55"/>
    <n v="0"/>
  </r>
  <r>
    <s v="BASE"/>
    <s v="BaseLine"/>
    <m/>
    <m/>
    <m/>
    <m/>
    <x v="42"/>
    <x v="3"/>
    <s v="Brazil"/>
    <x v="55"/>
    <n v="0"/>
  </r>
  <r>
    <s v="BASE"/>
    <s v="BaseLine"/>
    <m/>
    <m/>
    <m/>
    <m/>
    <x v="43"/>
    <x v="0"/>
    <s v="Brazil"/>
    <x v="55"/>
    <n v="0"/>
  </r>
  <r>
    <s v="BASE"/>
    <s v="BaseLine"/>
    <m/>
    <m/>
    <m/>
    <m/>
    <x v="43"/>
    <x v="1"/>
    <s v="Brazil"/>
    <x v="55"/>
    <n v="0"/>
  </r>
  <r>
    <s v="BASE"/>
    <s v="BaseLine"/>
    <m/>
    <m/>
    <m/>
    <m/>
    <x v="43"/>
    <x v="2"/>
    <s v="Brazil"/>
    <x v="55"/>
    <n v="3451.0922867613099"/>
  </r>
  <r>
    <s v="BASE"/>
    <s v="BaseLine"/>
    <m/>
    <m/>
    <m/>
    <m/>
    <x v="43"/>
    <x v="3"/>
    <s v="Brazil"/>
    <x v="55"/>
    <n v="0"/>
  </r>
  <r>
    <s v="INCREMENTAL"/>
    <s v="Media"/>
    <m/>
    <m/>
    <m/>
    <m/>
    <x v="44"/>
    <x v="0"/>
    <s v="Brazil"/>
    <x v="55"/>
    <n v="0"/>
  </r>
  <r>
    <s v="INCREMENTAL"/>
    <s v="Media"/>
    <m/>
    <m/>
    <m/>
    <m/>
    <x v="44"/>
    <x v="1"/>
    <s v="Brazil"/>
    <x v="55"/>
    <n v="0"/>
  </r>
  <r>
    <s v="INCREMENTAL"/>
    <s v="Media"/>
    <m/>
    <m/>
    <m/>
    <m/>
    <x v="44"/>
    <x v="2"/>
    <s v="Brazil"/>
    <x v="55"/>
    <n v="0"/>
  </r>
  <r>
    <s v="INCREMENTAL"/>
    <s v="Media"/>
    <m/>
    <m/>
    <m/>
    <m/>
    <x v="44"/>
    <x v="3"/>
    <s v="Brazil"/>
    <x v="55"/>
    <n v="0"/>
  </r>
  <r>
    <s v="INCREMENTAL"/>
    <s v="Media"/>
    <m/>
    <m/>
    <m/>
    <m/>
    <x v="45"/>
    <x v="0"/>
    <s v="Brazil"/>
    <x v="55"/>
    <n v="0"/>
  </r>
  <r>
    <s v="INCREMENTAL"/>
    <s v="Media"/>
    <m/>
    <m/>
    <m/>
    <m/>
    <x v="45"/>
    <x v="1"/>
    <s v="Brazil"/>
    <x v="55"/>
    <n v="0"/>
  </r>
  <r>
    <s v="INCREMENTAL"/>
    <s v="Media"/>
    <m/>
    <m/>
    <m/>
    <m/>
    <x v="45"/>
    <x v="2"/>
    <s v="Brazil"/>
    <x v="55"/>
    <n v="0"/>
  </r>
  <r>
    <s v="INCREMENTAL"/>
    <s v="Media"/>
    <m/>
    <m/>
    <m/>
    <m/>
    <x v="45"/>
    <x v="3"/>
    <s v="Brazil"/>
    <x v="55"/>
    <n v="0"/>
  </r>
  <r>
    <s v="BASE"/>
    <s v="BaseLine"/>
    <m/>
    <m/>
    <m/>
    <m/>
    <x v="46"/>
    <x v="0"/>
    <s v="Brazil"/>
    <x v="55"/>
    <n v="0"/>
  </r>
  <r>
    <s v="BASE"/>
    <s v="BaseLine"/>
    <m/>
    <m/>
    <m/>
    <m/>
    <x v="46"/>
    <x v="1"/>
    <s v="Brazil"/>
    <x v="55"/>
    <n v="0"/>
  </r>
  <r>
    <s v="BASE"/>
    <s v="BaseLine"/>
    <m/>
    <m/>
    <m/>
    <m/>
    <x v="46"/>
    <x v="2"/>
    <s v="Brazil"/>
    <x v="55"/>
    <n v="0"/>
  </r>
  <r>
    <s v="BASE"/>
    <s v="BaseLine"/>
    <m/>
    <m/>
    <m/>
    <m/>
    <x v="46"/>
    <x v="3"/>
    <s v="Brazil"/>
    <x v="55"/>
    <n v="0"/>
  </r>
  <r>
    <s v="INCREMENTAL"/>
    <s v="Media"/>
    <m/>
    <m/>
    <m/>
    <m/>
    <x v="47"/>
    <x v="0"/>
    <s v="Brazil"/>
    <x v="55"/>
    <n v="0"/>
  </r>
  <r>
    <s v="INCREMENTAL"/>
    <s v="Media"/>
    <m/>
    <m/>
    <m/>
    <m/>
    <x v="47"/>
    <x v="1"/>
    <s v="Brazil"/>
    <x v="55"/>
    <n v="0"/>
  </r>
  <r>
    <s v="INCREMENTAL"/>
    <s v="Media"/>
    <m/>
    <m/>
    <m/>
    <m/>
    <x v="47"/>
    <x v="2"/>
    <s v="Brazil"/>
    <x v="55"/>
    <n v="0"/>
  </r>
  <r>
    <s v="INCREMENTAL"/>
    <s v="Media"/>
    <m/>
    <m/>
    <m/>
    <m/>
    <x v="47"/>
    <x v="3"/>
    <s v="Brazil"/>
    <x v="55"/>
    <n v="0"/>
  </r>
  <r>
    <s v="INCREMENTAL"/>
    <s v="Media"/>
    <m/>
    <m/>
    <m/>
    <m/>
    <x v="48"/>
    <x v="0"/>
    <s v="Brazil"/>
    <x v="55"/>
    <n v="0"/>
  </r>
  <r>
    <s v="INCREMENTAL"/>
    <s v="Media"/>
    <m/>
    <m/>
    <m/>
    <m/>
    <x v="48"/>
    <x v="1"/>
    <s v="Brazil"/>
    <x v="55"/>
    <n v="0"/>
  </r>
  <r>
    <s v="INCREMENTAL"/>
    <s v="Media"/>
    <m/>
    <m/>
    <m/>
    <m/>
    <x v="48"/>
    <x v="2"/>
    <s v="Brazil"/>
    <x v="55"/>
    <n v="0"/>
  </r>
  <r>
    <s v="INCREMENTAL"/>
    <s v="Media"/>
    <m/>
    <m/>
    <m/>
    <m/>
    <x v="48"/>
    <x v="3"/>
    <s v="Brazil"/>
    <x v="55"/>
    <n v="0"/>
  </r>
  <r>
    <s v="INCREMENTAL"/>
    <s v="Media"/>
    <m/>
    <m/>
    <m/>
    <m/>
    <x v="49"/>
    <x v="0"/>
    <s v="Brazil"/>
    <x v="55"/>
    <n v="0"/>
  </r>
  <r>
    <s v="INCREMENTAL"/>
    <s v="Media"/>
    <m/>
    <m/>
    <m/>
    <m/>
    <x v="49"/>
    <x v="1"/>
    <s v="Brazil"/>
    <x v="55"/>
    <n v="0"/>
  </r>
  <r>
    <s v="INCREMENTAL"/>
    <s v="Media"/>
    <m/>
    <m/>
    <m/>
    <m/>
    <x v="49"/>
    <x v="2"/>
    <s v="Brazil"/>
    <x v="55"/>
    <n v="0"/>
  </r>
  <r>
    <s v="INCREMENTAL"/>
    <s v="Media"/>
    <m/>
    <m/>
    <m/>
    <m/>
    <x v="49"/>
    <x v="3"/>
    <s v="Brazil"/>
    <x v="55"/>
    <n v="0"/>
  </r>
  <r>
    <s v="BASE"/>
    <s v="BaseLine"/>
    <m/>
    <m/>
    <m/>
    <m/>
    <x v="50"/>
    <x v="0"/>
    <s v="Brazil"/>
    <x v="55"/>
    <n v="0"/>
  </r>
  <r>
    <s v="BASE"/>
    <s v="BaseLine"/>
    <m/>
    <m/>
    <m/>
    <m/>
    <x v="50"/>
    <x v="1"/>
    <s v="Brazil"/>
    <x v="55"/>
    <n v="0"/>
  </r>
  <r>
    <s v="BASE"/>
    <s v="BaseLine"/>
    <m/>
    <m/>
    <m/>
    <m/>
    <x v="50"/>
    <x v="2"/>
    <s v="Brazil"/>
    <x v="55"/>
    <n v="0"/>
  </r>
  <r>
    <s v="BASE"/>
    <s v="BaseLine"/>
    <m/>
    <m/>
    <m/>
    <m/>
    <x v="50"/>
    <x v="3"/>
    <s v="Brazil"/>
    <x v="55"/>
    <n v="64.946598108864293"/>
  </r>
  <r>
    <s v="BASE"/>
    <s v="BaseLine"/>
    <m/>
    <m/>
    <m/>
    <m/>
    <x v="51"/>
    <x v="0"/>
    <s v="Brazil"/>
    <x v="55"/>
    <n v="0"/>
  </r>
  <r>
    <s v="BASE"/>
    <s v="BaseLine"/>
    <m/>
    <m/>
    <m/>
    <m/>
    <x v="51"/>
    <x v="1"/>
    <s v="Brazil"/>
    <x v="55"/>
    <n v="0"/>
  </r>
  <r>
    <s v="BASE"/>
    <s v="BaseLine"/>
    <m/>
    <m/>
    <m/>
    <m/>
    <x v="51"/>
    <x v="2"/>
    <s v="Brazil"/>
    <x v="55"/>
    <n v="0"/>
  </r>
  <r>
    <s v="BASE"/>
    <s v="BaseLine"/>
    <m/>
    <m/>
    <m/>
    <m/>
    <x v="51"/>
    <x v="3"/>
    <s v="Brazil"/>
    <x v="55"/>
    <n v="1158.3384790328601"/>
  </r>
  <r>
    <s v="INCREMENTAL"/>
    <s v="Media"/>
    <m/>
    <m/>
    <m/>
    <m/>
    <x v="52"/>
    <x v="0"/>
    <s v="Brazil"/>
    <x v="55"/>
    <n v="0"/>
  </r>
  <r>
    <s v="INCREMENTAL"/>
    <s v="Media"/>
    <m/>
    <m/>
    <m/>
    <m/>
    <x v="52"/>
    <x v="1"/>
    <s v="Brazil"/>
    <x v="55"/>
    <n v="0"/>
  </r>
  <r>
    <s v="INCREMENTAL"/>
    <s v="Media"/>
    <m/>
    <m/>
    <m/>
    <m/>
    <x v="52"/>
    <x v="2"/>
    <s v="Brazil"/>
    <x v="55"/>
    <n v="0"/>
  </r>
  <r>
    <s v="INCREMENTAL"/>
    <s v="Media"/>
    <m/>
    <m/>
    <m/>
    <m/>
    <x v="52"/>
    <x v="3"/>
    <s v="Brazil"/>
    <x v="55"/>
    <n v="0"/>
  </r>
  <r>
    <s v="BASE"/>
    <s v="BaseLine"/>
    <m/>
    <m/>
    <m/>
    <m/>
    <x v="53"/>
    <x v="0"/>
    <s v="Brazil"/>
    <x v="55"/>
    <n v="-106.896217564167"/>
  </r>
  <r>
    <s v="BASE"/>
    <s v="BaseLine"/>
    <m/>
    <m/>
    <m/>
    <m/>
    <x v="53"/>
    <x v="1"/>
    <s v="Brazil"/>
    <x v="55"/>
    <n v="-78.280676091196398"/>
  </r>
  <r>
    <s v="BASE"/>
    <s v="BaseLine"/>
    <m/>
    <m/>
    <m/>
    <m/>
    <x v="53"/>
    <x v="2"/>
    <s v="Brazil"/>
    <x v="55"/>
    <n v="-146.06866894502201"/>
  </r>
  <r>
    <s v="BASE"/>
    <s v="BaseLine"/>
    <m/>
    <m/>
    <m/>
    <m/>
    <x v="53"/>
    <x v="3"/>
    <s v="Brazil"/>
    <x v="55"/>
    <n v="-77.324862227164999"/>
  </r>
  <r>
    <s v="BASE"/>
    <s v="BaseLine"/>
    <m/>
    <m/>
    <m/>
    <m/>
    <x v="54"/>
    <x v="0"/>
    <s v="Brazil"/>
    <x v="55"/>
    <n v="-512.27642989138599"/>
  </r>
  <r>
    <s v="BASE"/>
    <s v="BaseLine"/>
    <m/>
    <m/>
    <m/>
    <m/>
    <x v="54"/>
    <x v="1"/>
    <s v="Brazil"/>
    <x v="55"/>
    <n v="-2556.9732553656099"/>
  </r>
  <r>
    <s v="BASE"/>
    <s v="BaseLine"/>
    <m/>
    <m/>
    <m/>
    <m/>
    <x v="54"/>
    <x v="2"/>
    <s v="Brazil"/>
    <x v="55"/>
    <n v="-2775.1568222679198"/>
  </r>
  <r>
    <s v="BASE"/>
    <s v="BaseLine"/>
    <m/>
    <m/>
    <m/>
    <m/>
    <x v="54"/>
    <x v="3"/>
    <s v="Brazil"/>
    <x v="55"/>
    <n v="-494.70062206485301"/>
  </r>
  <r>
    <s v="INCREMENTAL"/>
    <s v="Media"/>
    <m/>
    <m/>
    <m/>
    <m/>
    <x v="0"/>
    <x v="0"/>
    <s v="Brazil"/>
    <x v="56"/>
    <n v="0"/>
  </r>
  <r>
    <s v="INCREMENTAL"/>
    <s v="Media"/>
    <m/>
    <m/>
    <m/>
    <m/>
    <x v="0"/>
    <x v="1"/>
    <s v="Brazil"/>
    <x v="56"/>
    <n v="0"/>
  </r>
  <r>
    <s v="INCREMENTAL"/>
    <s v="Media"/>
    <m/>
    <m/>
    <m/>
    <m/>
    <x v="0"/>
    <x v="2"/>
    <s v="Brazil"/>
    <x v="56"/>
    <n v="0"/>
  </r>
  <r>
    <s v="INCREMENTAL"/>
    <s v="Media"/>
    <m/>
    <m/>
    <m/>
    <m/>
    <x v="0"/>
    <x v="3"/>
    <s v="Brazil"/>
    <x v="56"/>
    <n v="0"/>
  </r>
  <r>
    <s v="INCREMENTAL"/>
    <s v="Media"/>
    <m/>
    <m/>
    <m/>
    <m/>
    <x v="1"/>
    <x v="0"/>
    <s v="Brazil"/>
    <x v="56"/>
    <n v="0"/>
  </r>
  <r>
    <s v="INCREMENTAL"/>
    <s v="Media"/>
    <m/>
    <m/>
    <m/>
    <m/>
    <x v="1"/>
    <x v="1"/>
    <s v="Brazil"/>
    <x v="56"/>
    <n v="0"/>
  </r>
  <r>
    <s v="INCREMENTAL"/>
    <s v="Media"/>
    <m/>
    <m/>
    <m/>
    <m/>
    <x v="1"/>
    <x v="2"/>
    <s v="Brazil"/>
    <x v="56"/>
    <n v="0"/>
  </r>
  <r>
    <s v="INCREMENTAL"/>
    <s v="Media"/>
    <m/>
    <m/>
    <m/>
    <m/>
    <x v="1"/>
    <x v="3"/>
    <s v="Brazil"/>
    <x v="56"/>
    <n v="0"/>
  </r>
  <r>
    <s v="INCREMENTAL"/>
    <s v="Media"/>
    <m/>
    <m/>
    <m/>
    <m/>
    <x v="2"/>
    <x v="0"/>
    <s v="Brazil"/>
    <x v="56"/>
    <n v="0"/>
  </r>
  <r>
    <s v="INCREMENTAL"/>
    <s v="Media"/>
    <m/>
    <m/>
    <m/>
    <m/>
    <x v="2"/>
    <x v="1"/>
    <s v="Brazil"/>
    <x v="56"/>
    <n v="0"/>
  </r>
  <r>
    <s v="INCREMENTAL"/>
    <s v="Media"/>
    <m/>
    <m/>
    <m/>
    <m/>
    <x v="2"/>
    <x v="2"/>
    <s v="Brazil"/>
    <x v="56"/>
    <n v="0"/>
  </r>
  <r>
    <s v="INCREMENTAL"/>
    <s v="Media"/>
    <m/>
    <m/>
    <m/>
    <m/>
    <x v="2"/>
    <x v="3"/>
    <s v="Brazil"/>
    <x v="56"/>
    <n v="0"/>
  </r>
  <r>
    <s v="BASE"/>
    <s v="BaseLine"/>
    <m/>
    <m/>
    <m/>
    <m/>
    <x v="3"/>
    <x v="0"/>
    <s v="Brazil"/>
    <x v="56"/>
    <n v="0"/>
  </r>
  <r>
    <s v="BASE"/>
    <s v="BaseLine"/>
    <m/>
    <m/>
    <m/>
    <m/>
    <x v="3"/>
    <x v="1"/>
    <s v="Brazil"/>
    <x v="56"/>
    <n v="0"/>
  </r>
  <r>
    <s v="BASE"/>
    <s v="BaseLine"/>
    <m/>
    <m/>
    <m/>
    <m/>
    <x v="3"/>
    <x v="2"/>
    <s v="Brazil"/>
    <x v="56"/>
    <n v="0"/>
  </r>
  <r>
    <s v="BASE"/>
    <s v="BaseLine"/>
    <m/>
    <m/>
    <m/>
    <m/>
    <x v="3"/>
    <x v="3"/>
    <s v="Brazil"/>
    <x v="56"/>
    <n v="0"/>
  </r>
  <r>
    <s v="BASE"/>
    <s v="BaseLine"/>
    <m/>
    <m/>
    <m/>
    <m/>
    <x v="4"/>
    <x v="0"/>
    <s v="Brazil"/>
    <x v="56"/>
    <n v="0"/>
  </r>
  <r>
    <s v="BASE"/>
    <s v="BaseLine"/>
    <m/>
    <m/>
    <m/>
    <m/>
    <x v="4"/>
    <x v="1"/>
    <s v="Brazil"/>
    <x v="56"/>
    <n v="0"/>
  </r>
  <r>
    <s v="BASE"/>
    <s v="BaseLine"/>
    <m/>
    <m/>
    <m/>
    <m/>
    <x v="4"/>
    <x v="2"/>
    <s v="Brazil"/>
    <x v="56"/>
    <n v="0"/>
  </r>
  <r>
    <s v="BASE"/>
    <s v="BaseLine"/>
    <m/>
    <m/>
    <m/>
    <m/>
    <x v="4"/>
    <x v="3"/>
    <s v="Brazil"/>
    <x v="56"/>
    <n v="0"/>
  </r>
  <r>
    <s v="BASE"/>
    <s v="BaseLine"/>
    <m/>
    <m/>
    <m/>
    <m/>
    <x v="5"/>
    <x v="0"/>
    <s v="Brazil"/>
    <x v="56"/>
    <n v="0"/>
  </r>
  <r>
    <s v="BASE"/>
    <s v="BaseLine"/>
    <m/>
    <m/>
    <m/>
    <m/>
    <x v="5"/>
    <x v="1"/>
    <s v="Brazil"/>
    <x v="56"/>
    <n v="0"/>
  </r>
  <r>
    <s v="BASE"/>
    <s v="BaseLine"/>
    <m/>
    <m/>
    <m/>
    <m/>
    <x v="5"/>
    <x v="2"/>
    <s v="Brazil"/>
    <x v="56"/>
    <n v="0"/>
  </r>
  <r>
    <s v="BASE"/>
    <s v="BaseLine"/>
    <m/>
    <m/>
    <m/>
    <m/>
    <x v="5"/>
    <x v="3"/>
    <s v="Brazil"/>
    <x v="56"/>
    <n v="0"/>
  </r>
  <r>
    <s v="BASE"/>
    <s v="BaseLine"/>
    <m/>
    <m/>
    <m/>
    <m/>
    <x v="6"/>
    <x v="0"/>
    <s v="Brazil"/>
    <x v="56"/>
    <n v="0"/>
  </r>
  <r>
    <s v="BASE"/>
    <s v="BaseLine"/>
    <m/>
    <m/>
    <m/>
    <m/>
    <x v="6"/>
    <x v="1"/>
    <s v="Brazil"/>
    <x v="56"/>
    <n v="0"/>
  </r>
  <r>
    <s v="BASE"/>
    <s v="BaseLine"/>
    <m/>
    <m/>
    <m/>
    <m/>
    <x v="6"/>
    <x v="2"/>
    <s v="Brazil"/>
    <x v="56"/>
    <n v="0"/>
  </r>
  <r>
    <s v="BASE"/>
    <s v="BaseLine"/>
    <m/>
    <m/>
    <m/>
    <m/>
    <x v="6"/>
    <x v="3"/>
    <s v="Brazil"/>
    <x v="56"/>
    <n v="0"/>
  </r>
  <r>
    <s v="BASE"/>
    <s v="BaseLine"/>
    <m/>
    <m/>
    <m/>
    <m/>
    <x v="7"/>
    <x v="0"/>
    <s v="Brazil"/>
    <x v="56"/>
    <n v="0"/>
  </r>
  <r>
    <s v="BASE"/>
    <s v="BaseLine"/>
    <m/>
    <m/>
    <m/>
    <m/>
    <x v="7"/>
    <x v="1"/>
    <s v="Brazil"/>
    <x v="56"/>
    <n v="0"/>
  </r>
  <r>
    <s v="BASE"/>
    <s v="BaseLine"/>
    <m/>
    <m/>
    <m/>
    <m/>
    <x v="7"/>
    <x v="2"/>
    <s v="Brazil"/>
    <x v="56"/>
    <n v="0"/>
  </r>
  <r>
    <s v="BASE"/>
    <s v="BaseLine"/>
    <m/>
    <m/>
    <m/>
    <m/>
    <x v="7"/>
    <x v="3"/>
    <s v="Brazil"/>
    <x v="56"/>
    <n v="0"/>
  </r>
  <r>
    <s v="BASE"/>
    <s v="BaseLine"/>
    <m/>
    <m/>
    <m/>
    <m/>
    <x v="8"/>
    <x v="0"/>
    <s v="Brazil"/>
    <x v="56"/>
    <n v="1394.71474440001"/>
  </r>
  <r>
    <s v="BASE"/>
    <s v="BaseLine"/>
    <m/>
    <m/>
    <m/>
    <m/>
    <x v="8"/>
    <x v="1"/>
    <s v="Brazil"/>
    <x v="56"/>
    <n v="0"/>
  </r>
  <r>
    <s v="BASE"/>
    <s v="BaseLine"/>
    <m/>
    <m/>
    <m/>
    <m/>
    <x v="8"/>
    <x v="2"/>
    <s v="Brazil"/>
    <x v="56"/>
    <n v="0"/>
  </r>
  <r>
    <s v="BASE"/>
    <s v="BaseLine"/>
    <m/>
    <m/>
    <m/>
    <m/>
    <x v="8"/>
    <x v="3"/>
    <s v="Brazil"/>
    <x v="56"/>
    <n v="0"/>
  </r>
  <r>
    <s v="INCREMENTAL"/>
    <s v="Media"/>
    <m/>
    <m/>
    <m/>
    <m/>
    <x v="9"/>
    <x v="0"/>
    <s v="Brazil"/>
    <x v="56"/>
    <n v="0"/>
  </r>
  <r>
    <s v="INCREMENTAL"/>
    <s v="Media"/>
    <m/>
    <m/>
    <m/>
    <m/>
    <x v="9"/>
    <x v="1"/>
    <s v="Brazil"/>
    <x v="56"/>
    <n v="0"/>
  </r>
  <r>
    <s v="INCREMENTAL"/>
    <s v="Media"/>
    <m/>
    <m/>
    <m/>
    <m/>
    <x v="9"/>
    <x v="2"/>
    <s v="Brazil"/>
    <x v="56"/>
    <n v="0"/>
  </r>
  <r>
    <s v="INCREMENTAL"/>
    <s v="Media"/>
    <m/>
    <m/>
    <m/>
    <m/>
    <x v="9"/>
    <x v="3"/>
    <s v="Brazil"/>
    <x v="56"/>
    <n v="0"/>
  </r>
  <r>
    <s v="BASE"/>
    <s v="Price"/>
    <m/>
    <m/>
    <m/>
    <m/>
    <x v="10"/>
    <x v="0"/>
    <s v="Brazil"/>
    <x v="56"/>
    <n v="0"/>
  </r>
  <r>
    <s v="BASE"/>
    <s v="Price"/>
    <m/>
    <m/>
    <m/>
    <m/>
    <x v="10"/>
    <x v="1"/>
    <s v="Brazil"/>
    <x v="56"/>
    <n v="0"/>
  </r>
  <r>
    <s v="BASE"/>
    <s v="Price"/>
    <m/>
    <m/>
    <m/>
    <m/>
    <x v="10"/>
    <x v="2"/>
    <s v="Brazil"/>
    <x v="56"/>
    <n v="0"/>
  </r>
  <r>
    <s v="BASE"/>
    <s v="Price"/>
    <m/>
    <m/>
    <m/>
    <m/>
    <x v="10"/>
    <x v="3"/>
    <s v="Brazil"/>
    <x v="56"/>
    <n v="0"/>
  </r>
  <r>
    <s v="BASE"/>
    <s v="Price"/>
    <m/>
    <m/>
    <m/>
    <m/>
    <x v="11"/>
    <x v="0"/>
    <s v="Brazil"/>
    <x v="56"/>
    <n v="-741.81043315252805"/>
  </r>
  <r>
    <s v="BASE"/>
    <s v="Price"/>
    <m/>
    <m/>
    <m/>
    <m/>
    <x v="11"/>
    <x v="1"/>
    <s v="Brazil"/>
    <x v="56"/>
    <n v="0"/>
  </r>
  <r>
    <s v="BASE"/>
    <s v="Price"/>
    <m/>
    <m/>
    <m/>
    <m/>
    <x v="11"/>
    <x v="2"/>
    <s v="Brazil"/>
    <x v="56"/>
    <n v="0"/>
  </r>
  <r>
    <s v="BASE"/>
    <s v="Price"/>
    <m/>
    <m/>
    <m/>
    <m/>
    <x v="11"/>
    <x v="3"/>
    <s v="Brazil"/>
    <x v="56"/>
    <n v="-838.67525096485599"/>
  </r>
  <r>
    <s v="BASE"/>
    <s v="BaseLine"/>
    <m/>
    <m/>
    <m/>
    <m/>
    <x v="12"/>
    <x v="0"/>
    <s v="Brazil"/>
    <x v="56"/>
    <n v="396.40996343338202"/>
  </r>
  <r>
    <s v="BASE"/>
    <s v="BaseLine"/>
    <m/>
    <m/>
    <m/>
    <m/>
    <x v="12"/>
    <x v="1"/>
    <s v="Brazil"/>
    <x v="56"/>
    <n v="714.63116349002701"/>
  </r>
  <r>
    <s v="BASE"/>
    <s v="BaseLine"/>
    <m/>
    <m/>
    <m/>
    <m/>
    <x v="12"/>
    <x v="2"/>
    <s v="Brazil"/>
    <x v="56"/>
    <n v="876.10144952637995"/>
  </r>
  <r>
    <s v="BASE"/>
    <s v="BaseLine"/>
    <m/>
    <m/>
    <m/>
    <m/>
    <x v="12"/>
    <x v="3"/>
    <s v="Brazil"/>
    <x v="56"/>
    <n v="23.204504570347002"/>
  </r>
  <r>
    <s v="INCREMENTAL"/>
    <s v="Media"/>
    <m/>
    <m/>
    <m/>
    <m/>
    <x v="13"/>
    <x v="0"/>
    <s v="Brazil"/>
    <x v="56"/>
    <n v="0"/>
  </r>
  <r>
    <s v="INCREMENTAL"/>
    <s v="Media"/>
    <m/>
    <m/>
    <m/>
    <m/>
    <x v="13"/>
    <x v="1"/>
    <s v="Brazil"/>
    <x v="56"/>
    <n v="0"/>
  </r>
  <r>
    <s v="INCREMENTAL"/>
    <s v="Media"/>
    <m/>
    <m/>
    <m/>
    <m/>
    <x v="13"/>
    <x v="2"/>
    <s v="Brazil"/>
    <x v="56"/>
    <n v="0"/>
  </r>
  <r>
    <s v="INCREMENTAL"/>
    <s v="Media"/>
    <m/>
    <m/>
    <m/>
    <m/>
    <x v="13"/>
    <x v="3"/>
    <s v="Brazil"/>
    <x v="56"/>
    <n v="0"/>
  </r>
  <r>
    <s v="INCREMENTAL"/>
    <s v="Media"/>
    <m/>
    <m/>
    <m/>
    <m/>
    <x v="14"/>
    <x v="0"/>
    <s v="Brazil"/>
    <x v="56"/>
    <n v="369.04478343009902"/>
  </r>
  <r>
    <s v="INCREMENTAL"/>
    <s v="Media"/>
    <m/>
    <m/>
    <m/>
    <m/>
    <x v="14"/>
    <x v="1"/>
    <s v="Brazil"/>
    <x v="56"/>
    <n v="459.43092171379499"/>
  </r>
  <r>
    <s v="INCREMENTAL"/>
    <s v="Media"/>
    <m/>
    <m/>
    <m/>
    <m/>
    <x v="14"/>
    <x v="2"/>
    <s v="Brazil"/>
    <x v="56"/>
    <n v="380.15004409935199"/>
  </r>
  <r>
    <s v="INCREMENTAL"/>
    <s v="Media"/>
    <m/>
    <m/>
    <m/>
    <m/>
    <x v="14"/>
    <x v="3"/>
    <s v="Brazil"/>
    <x v="56"/>
    <n v="273.11358447144698"/>
  </r>
  <r>
    <s v="INCREMENTAL"/>
    <s v="Media"/>
    <m/>
    <m/>
    <m/>
    <m/>
    <x v="15"/>
    <x v="0"/>
    <s v="Brazil"/>
    <x v="56"/>
    <n v="2.24989183161947"/>
  </r>
  <r>
    <s v="INCREMENTAL"/>
    <s v="Media"/>
    <m/>
    <m/>
    <m/>
    <m/>
    <x v="15"/>
    <x v="1"/>
    <s v="Brazil"/>
    <x v="56"/>
    <n v="2.0820581344796798"/>
  </r>
  <r>
    <s v="INCREMENTAL"/>
    <s v="Media"/>
    <m/>
    <m/>
    <m/>
    <m/>
    <x v="15"/>
    <x v="2"/>
    <s v="Brazil"/>
    <x v="56"/>
    <n v="1.4203450181245001"/>
  </r>
  <r>
    <s v="INCREMENTAL"/>
    <s v="Media"/>
    <m/>
    <m/>
    <m/>
    <m/>
    <x v="15"/>
    <x v="3"/>
    <s v="Brazil"/>
    <x v="56"/>
    <n v="0"/>
  </r>
  <r>
    <s v="INCREMENTAL"/>
    <s v="Media"/>
    <m/>
    <m/>
    <m/>
    <m/>
    <x v="16"/>
    <x v="0"/>
    <s v="Brazil"/>
    <x v="56"/>
    <n v="35.597873753291999"/>
  </r>
  <r>
    <s v="INCREMENTAL"/>
    <s v="Media"/>
    <m/>
    <m/>
    <m/>
    <m/>
    <x v="16"/>
    <x v="1"/>
    <s v="Brazil"/>
    <x v="56"/>
    <n v="27.930638246646499"/>
  </r>
  <r>
    <s v="INCREMENTAL"/>
    <s v="Media"/>
    <m/>
    <m/>
    <m/>
    <m/>
    <x v="16"/>
    <x v="2"/>
    <s v="Brazil"/>
    <x v="56"/>
    <n v="26.058636633448199"/>
  </r>
  <r>
    <s v="INCREMENTAL"/>
    <s v="Media"/>
    <m/>
    <m/>
    <m/>
    <m/>
    <x v="16"/>
    <x v="3"/>
    <s v="Brazil"/>
    <x v="56"/>
    <n v="24.217477982864501"/>
  </r>
  <r>
    <s v="INCREMENTAL"/>
    <s v="Media"/>
    <m/>
    <m/>
    <m/>
    <m/>
    <x v="17"/>
    <x v="0"/>
    <s v="Brazil"/>
    <x v="56"/>
    <n v="0"/>
  </r>
  <r>
    <s v="INCREMENTAL"/>
    <s v="Media"/>
    <m/>
    <m/>
    <m/>
    <m/>
    <x v="17"/>
    <x v="1"/>
    <s v="Brazil"/>
    <x v="56"/>
    <n v="0"/>
  </r>
  <r>
    <s v="INCREMENTAL"/>
    <s v="Media"/>
    <m/>
    <m/>
    <m/>
    <m/>
    <x v="17"/>
    <x v="2"/>
    <s v="Brazil"/>
    <x v="56"/>
    <n v="0"/>
  </r>
  <r>
    <s v="INCREMENTAL"/>
    <s v="Media"/>
    <m/>
    <m/>
    <m/>
    <m/>
    <x v="17"/>
    <x v="3"/>
    <s v="Brazil"/>
    <x v="56"/>
    <n v="0"/>
  </r>
  <r>
    <s v="INCREMENTAL"/>
    <s v="Media"/>
    <m/>
    <m/>
    <m/>
    <m/>
    <x v="18"/>
    <x v="0"/>
    <s v="Brazil"/>
    <x v="56"/>
    <n v="946.41590576282101"/>
  </r>
  <r>
    <s v="INCREMENTAL"/>
    <s v="Media"/>
    <m/>
    <m/>
    <m/>
    <m/>
    <x v="18"/>
    <x v="1"/>
    <s v="Brazil"/>
    <x v="56"/>
    <n v="440.68995896681798"/>
  </r>
  <r>
    <s v="INCREMENTAL"/>
    <s v="Media"/>
    <m/>
    <m/>
    <m/>
    <m/>
    <x v="18"/>
    <x v="2"/>
    <s v="Brazil"/>
    <x v="56"/>
    <n v="336.73321986652797"/>
  </r>
  <r>
    <s v="INCREMENTAL"/>
    <s v="Media"/>
    <m/>
    <m/>
    <m/>
    <m/>
    <x v="18"/>
    <x v="3"/>
    <s v="Brazil"/>
    <x v="56"/>
    <n v="513.760530468816"/>
  </r>
  <r>
    <s v="INCREMENTAL"/>
    <s v="Media"/>
    <m/>
    <m/>
    <m/>
    <m/>
    <x v="19"/>
    <x v="0"/>
    <s v="Brazil"/>
    <x v="56"/>
    <n v="0"/>
  </r>
  <r>
    <s v="INCREMENTAL"/>
    <s v="Media"/>
    <m/>
    <m/>
    <m/>
    <m/>
    <x v="19"/>
    <x v="1"/>
    <s v="Brazil"/>
    <x v="56"/>
    <n v="0"/>
  </r>
  <r>
    <s v="INCREMENTAL"/>
    <s v="Media"/>
    <m/>
    <m/>
    <m/>
    <m/>
    <x v="19"/>
    <x v="2"/>
    <s v="Brazil"/>
    <x v="56"/>
    <n v="0"/>
  </r>
  <r>
    <s v="INCREMENTAL"/>
    <s v="Media"/>
    <m/>
    <m/>
    <m/>
    <m/>
    <x v="19"/>
    <x v="3"/>
    <s v="Brazil"/>
    <x v="56"/>
    <n v="0"/>
  </r>
  <r>
    <s v="INCREMENTAL"/>
    <s v="Media"/>
    <m/>
    <m/>
    <m/>
    <m/>
    <x v="20"/>
    <x v="0"/>
    <s v="Brazil"/>
    <x v="56"/>
    <n v="3.7409307289605498"/>
  </r>
  <r>
    <s v="INCREMENTAL"/>
    <s v="Media"/>
    <m/>
    <m/>
    <m/>
    <m/>
    <x v="20"/>
    <x v="1"/>
    <s v="Brazil"/>
    <x v="56"/>
    <n v="4.2673050610247802"/>
  </r>
  <r>
    <s v="INCREMENTAL"/>
    <s v="Media"/>
    <m/>
    <m/>
    <m/>
    <m/>
    <x v="20"/>
    <x v="2"/>
    <s v="Brazil"/>
    <x v="56"/>
    <n v="3.99769915606102"/>
  </r>
  <r>
    <s v="INCREMENTAL"/>
    <s v="Media"/>
    <m/>
    <m/>
    <m/>
    <m/>
    <x v="20"/>
    <x v="3"/>
    <s v="Brazil"/>
    <x v="56"/>
    <n v="3.93766152174793"/>
  </r>
  <r>
    <s v="INCREMENTAL"/>
    <s v="Media"/>
    <m/>
    <m/>
    <m/>
    <m/>
    <x v="21"/>
    <x v="0"/>
    <s v="Brazil"/>
    <x v="56"/>
    <n v="0"/>
  </r>
  <r>
    <s v="INCREMENTAL"/>
    <s v="Media"/>
    <m/>
    <m/>
    <m/>
    <m/>
    <x v="21"/>
    <x v="1"/>
    <s v="Brazil"/>
    <x v="56"/>
    <n v="0"/>
  </r>
  <r>
    <s v="INCREMENTAL"/>
    <s v="Media"/>
    <m/>
    <m/>
    <m/>
    <m/>
    <x v="21"/>
    <x v="2"/>
    <s v="Brazil"/>
    <x v="56"/>
    <n v="0"/>
  </r>
  <r>
    <s v="INCREMENTAL"/>
    <s v="Media"/>
    <m/>
    <m/>
    <m/>
    <m/>
    <x v="21"/>
    <x v="3"/>
    <s v="Brazil"/>
    <x v="56"/>
    <n v="0"/>
  </r>
  <r>
    <s v="INCREMENTAL"/>
    <s v="Media"/>
    <m/>
    <m/>
    <m/>
    <m/>
    <x v="22"/>
    <x v="0"/>
    <s v="Brazil"/>
    <x v="56"/>
    <n v="309.71533744154499"/>
  </r>
  <r>
    <s v="INCREMENTAL"/>
    <s v="Media"/>
    <m/>
    <m/>
    <m/>
    <m/>
    <x v="22"/>
    <x v="1"/>
    <s v="Brazil"/>
    <x v="56"/>
    <n v="117.452783660088"/>
  </r>
  <r>
    <s v="INCREMENTAL"/>
    <s v="Media"/>
    <m/>
    <m/>
    <m/>
    <m/>
    <x v="22"/>
    <x v="2"/>
    <s v="Brazil"/>
    <x v="56"/>
    <n v="111.530290955947"/>
  </r>
  <r>
    <s v="INCREMENTAL"/>
    <s v="Media"/>
    <m/>
    <m/>
    <m/>
    <m/>
    <x v="22"/>
    <x v="3"/>
    <s v="Brazil"/>
    <x v="56"/>
    <n v="167.88463952973601"/>
  </r>
  <r>
    <s v="INCREMENTAL"/>
    <s v="Media"/>
    <m/>
    <m/>
    <m/>
    <m/>
    <x v="23"/>
    <x v="0"/>
    <s v="Brazil"/>
    <x v="56"/>
    <n v="0"/>
  </r>
  <r>
    <s v="INCREMENTAL"/>
    <s v="Media"/>
    <m/>
    <m/>
    <m/>
    <m/>
    <x v="23"/>
    <x v="1"/>
    <s v="Brazil"/>
    <x v="56"/>
    <n v="0"/>
  </r>
  <r>
    <s v="INCREMENTAL"/>
    <s v="Media"/>
    <m/>
    <m/>
    <m/>
    <m/>
    <x v="23"/>
    <x v="2"/>
    <s v="Brazil"/>
    <x v="56"/>
    <n v="0"/>
  </r>
  <r>
    <s v="INCREMENTAL"/>
    <s v="Media"/>
    <m/>
    <m/>
    <m/>
    <m/>
    <x v="23"/>
    <x v="3"/>
    <s v="Brazil"/>
    <x v="56"/>
    <n v="0"/>
  </r>
  <r>
    <s v="INCREMENTAL"/>
    <s v="Media"/>
    <m/>
    <m/>
    <m/>
    <m/>
    <x v="24"/>
    <x v="0"/>
    <s v="Brazil"/>
    <x v="56"/>
    <n v="0"/>
  </r>
  <r>
    <s v="INCREMENTAL"/>
    <s v="Media"/>
    <m/>
    <m/>
    <m/>
    <m/>
    <x v="24"/>
    <x v="1"/>
    <s v="Brazil"/>
    <x v="56"/>
    <n v="2.6010981273440898"/>
  </r>
  <r>
    <s v="INCREMENTAL"/>
    <s v="Media"/>
    <m/>
    <m/>
    <m/>
    <m/>
    <x v="24"/>
    <x v="2"/>
    <s v="Brazil"/>
    <x v="56"/>
    <n v="0"/>
  </r>
  <r>
    <s v="INCREMENTAL"/>
    <s v="Media"/>
    <m/>
    <m/>
    <m/>
    <m/>
    <x v="24"/>
    <x v="3"/>
    <s v="Brazil"/>
    <x v="56"/>
    <n v="0"/>
  </r>
  <r>
    <s v="BASE"/>
    <s v="BaseLine"/>
    <m/>
    <m/>
    <m/>
    <m/>
    <x v="25"/>
    <x v="0"/>
    <s v="Brazil"/>
    <x v="56"/>
    <n v="0"/>
  </r>
  <r>
    <s v="BASE"/>
    <s v="BaseLine"/>
    <m/>
    <m/>
    <m/>
    <m/>
    <x v="25"/>
    <x v="1"/>
    <s v="Brazil"/>
    <x v="56"/>
    <n v="0"/>
  </r>
  <r>
    <s v="BASE"/>
    <s v="BaseLine"/>
    <m/>
    <m/>
    <m/>
    <m/>
    <x v="25"/>
    <x v="2"/>
    <s v="Brazil"/>
    <x v="56"/>
    <n v="0"/>
  </r>
  <r>
    <s v="BASE"/>
    <s v="BaseLine"/>
    <m/>
    <m/>
    <m/>
    <m/>
    <x v="25"/>
    <x v="3"/>
    <s v="Brazil"/>
    <x v="56"/>
    <n v="0"/>
  </r>
  <r>
    <s v="BASE"/>
    <s v="BaseLine"/>
    <m/>
    <m/>
    <m/>
    <m/>
    <x v="26"/>
    <x v="0"/>
    <s v="Brazil"/>
    <x v="56"/>
    <n v="0"/>
  </r>
  <r>
    <s v="BASE"/>
    <s v="BaseLine"/>
    <m/>
    <m/>
    <m/>
    <m/>
    <x v="26"/>
    <x v="1"/>
    <s v="Brazil"/>
    <x v="56"/>
    <n v="1775.83680451604"/>
  </r>
  <r>
    <s v="BASE"/>
    <s v="BaseLine"/>
    <m/>
    <m/>
    <m/>
    <m/>
    <x v="26"/>
    <x v="2"/>
    <s v="Brazil"/>
    <x v="56"/>
    <n v="0"/>
  </r>
  <r>
    <s v="BASE"/>
    <s v="BaseLine"/>
    <m/>
    <m/>
    <m/>
    <m/>
    <x v="26"/>
    <x v="3"/>
    <s v="Brazil"/>
    <x v="56"/>
    <n v="0"/>
  </r>
  <r>
    <s v="INCREMENTAL"/>
    <s v="Media"/>
    <m/>
    <m/>
    <m/>
    <m/>
    <x v="27"/>
    <x v="0"/>
    <s v="Brazil"/>
    <x v="56"/>
    <n v="0"/>
  </r>
  <r>
    <s v="INCREMENTAL"/>
    <s v="Media"/>
    <m/>
    <m/>
    <m/>
    <m/>
    <x v="27"/>
    <x v="1"/>
    <s v="Brazil"/>
    <x v="56"/>
    <n v="0"/>
  </r>
  <r>
    <s v="INCREMENTAL"/>
    <s v="Media"/>
    <m/>
    <m/>
    <m/>
    <m/>
    <x v="27"/>
    <x v="2"/>
    <s v="Brazil"/>
    <x v="56"/>
    <n v="0"/>
  </r>
  <r>
    <s v="INCREMENTAL"/>
    <s v="Media"/>
    <m/>
    <m/>
    <m/>
    <m/>
    <x v="27"/>
    <x v="3"/>
    <s v="Brazil"/>
    <x v="56"/>
    <n v="0"/>
  </r>
  <r>
    <s v="INCREMENTAL"/>
    <s v="Media"/>
    <m/>
    <m/>
    <m/>
    <m/>
    <x v="28"/>
    <x v="0"/>
    <s v="Brazil"/>
    <x v="56"/>
    <n v="0"/>
  </r>
  <r>
    <s v="INCREMENTAL"/>
    <s v="Media"/>
    <m/>
    <m/>
    <m/>
    <m/>
    <x v="28"/>
    <x v="1"/>
    <s v="Brazil"/>
    <x v="56"/>
    <n v="0"/>
  </r>
  <r>
    <s v="INCREMENTAL"/>
    <s v="Media"/>
    <m/>
    <m/>
    <m/>
    <m/>
    <x v="28"/>
    <x v="2"/>
    <s v="Brazil"/>
    <x v="56"/>
    <n v="0"/>
  </r>
  <r>
    <s v="INCREMENTAL"/>
    <s v="Media"/>
    <m/>
    <m/>
    <m/>
    <m/>
    <x v="28"/>
    <x v="3"/>
    <s v="Brazil"/>
    <x v="56"/>
    <n v="0"/>
  </r>
  <r>
    <s v="BASE"/>
    <s v="BaseLine"/>
    <m/>
    <m/>
    <m/>
    <m/>
    <x v="29"/>
    <x v="0"/>
    <s v="Brazil"/>
    <x v="56"/>
    <n v="0"/>
  </r>
  <r>
    <s v="BASE"/>
    <s v="BaseLine"/>
    <m/>
    <m/>
    <m/>
    <m/>
    <x v="29"/>
    <x v="1"/>
    <s v="Brazil"/>
    <x v="56"/>
    <n v="770.64351168006795"/>
  </r>
  <r>
    <s v="BASE"/>
    <s v="BaseLine"/>
    <m/>
    <m/>
    <m/>
    <m/>
    <x v="29"/>
    <x v="2"/>
    <s v="Brazil"/>
    <x v="56"/>
    <n v="0"/>
  </r>
  <r>
    <s v="BASE"/>
    <s v="BaseLine"/>
    <m/>
    <m/>
    <m/>
    <m/>
    <x v="29"/>
    <x v="3"/>
    <s v="Brazil"/>
    <x v="56"/>
    <n v="0"/>
  </r>
  <r>
    <s v="BASE"/>
    <s v="BaseLine"/>
    <m/>
    <m/>
    <m/>
    <m/>
    <x v="30"/>
    <x v="0"/>
    <s v="Brazil"/>
    <x v="56"/>
    <n v="0"/>
  </r>
  <r>
    <s v="BASE"/>
    <s v="BaseLine"/>
    <m/>
    <m/>
    <m/>
    <m/>
    <x v="30"/>
    <x v="1"/>
    <s v="Brazil"/>
    <x v="56"/>
    <n v="454.96375952761798"/>
  </r>
  <r>
    <s v="BASE"/>
    <s v="BaseLine"/>
    <m/>
    <m/>
    <m/>
    <m/>
    <x v="30"/>
    <x v="2"/>
    <s v="Brazil"/>
    <x v="56"/>
    <n v="0"/>
  </r>
  <r>
    <s v="BASE"/>
    <s v="BaseLine"/>
    <m/>
    <m/>
    <m/>
    <m/>
    <x v="30"/>
    <x v="3"/>
    <s v="Brazil"/>
    <x v="56"/>
    <n v="0"/>
  </r>
  <r>
    <s v="INCREMENTAL"/>
    <s v="Media"/>
    <m/>
    <m/>
    <m/>
    <m/>
    <x v="31"/>
    <x v="0"/>
    <s v="Brazil"/>
    <x v="56"/>
    <n v="0"/>
  </r>
  <r>
    <s v="INCREMENTAL"/>
    <s v="Media"/>
    <m/>
    <m/>
    <m/>
    <m/>
    <x v="31"/>
    <x v="1"/>
    <s v="Brazil"/>
    <x v="56"/>
    <n v="14.5769232638534"/>
  </r>
  <r>
    <s v="INCREMENTAL"/>
    <s v="Media"/>
    <m/>
    <m/>
    <m/>
    <m/>
    <x v="31"/>
    <x v="2"/>
    <s v="Brazil"/>
    <x v="56"/>
    <n v="0"/>
  </r>
  <r>
    <s v="INCREMENTAL"/>
    <s v="Media"/>
    <m/>
    <m/>
    <m/>
    <m/>
    <x v="31"/>
    <x v="3"/>
    <s v="Brazil"/>
    <x v="56"/>
    <n v="0"/>
  </r>
  <r>
    <m/>
    <m/>
    <m/>
    <m/>
    <m/>
    <m/>
    <x v="32"/>
    <x v="0"/>
    <s v="Brazil"/>
    <x v="56"/>
    <n v="1288.8368238743701"/>
  </r>
  <r>
    <m/>
    <m/>
    <m/>
    <m/>
    <m/>
    <m/>
    <x v="32"/>
    <x v="1"/>
    <s v="Brazil"/>
    <x v="56"/>
    <n v="943.82215052234096"/>
  </r>
  <r>
    <m/>
    <m/>
    <m/>
    <m/>
    <m/>
    <m/>
    <x v="32"/>
    <x v="2"/>
    <s v="Brazil"/>
    <x v="56"/>
    <n v="1761.1350863528301"/>
  </r>
  <r>
    <m/>
    <m/>
    <m/>
    <m/>
    <m/>
    <m/>
    <x v="32"/>
    <x v="3"/>
    <s v="Brazil"/>
    <x v="56"/>
    <n v="932.29799996955103"/>
  </r>
  <r>
    <s v="BASE"/>
    <s v="BaseLine"/>
    <m/>
    <m/>
    <m/>
    <m/>
    <x v="33"/>
    <x v="0"/>
    <s v="Brazil"/>
    <x v="56"/>
    <n v="-102.085672186228"/>
  </r>
  <r>
    <s v="BASE"/>
    <s v="BaseLine"/>
    <m/>
    <m/>
    <m/>
    <m/>
    <x v="33"/>
    <x v="1"/>
    <s v="Brazil"/>
    <x v="56"/>
    <n v="-277.890299927672"/>
  </r>
  <r>
    <s v="BASE"/>
    <s v="BaseLine"/>
    <m/>
    <m/>
    <m/>
    <m/>
    <x v="33"/>
    <x v="2"/>
    <s v="Brazil"/>
    <x v="56"/>
    <n v="-138.73443180133299"/>
  </r>
  <r>
    <s v="BASE"/>
    <s v="BaseLine"/>
    <m/>
    <m/>
    <m/>
    <m/>
    <x v="33"/>
    <x v="3"/>
    <s v="Brazil"/>
    <x v="56"/>
    <n v="-86.651862211587499"/>
  </r>
  <r>
    <s v="BASE"/>
    <s v="BaseLine"/>
    <m/>
    <m/>
    <m/>
    <m/>
    <x v="34"/>
    <x v="0"/>
    <s v="Brazil"/>
    <x v="56"/>
    <n v="0"/>
  </r>
  <r>
    <s v="BASE"/>
    <s v="BaseLine"/>
    <m/>
    <m/>
    <m/>
    <m/>
    <x v="34"/>
    <x v="1"/>
    <s v="Brazil"/>
    <x v="56"/>
    <n v="0"/>
  </r>
  <r>
    <s v="BASE"/>
    <s v="BaseLine"/>
    <m/>
    <m/>
    <m/>
    <m/>
    <x v="34"/>
    <x v="2"/>
    <s v="Brazil"/>
    <x v="56"/>
    <n v="0"/>
  </r>
  <r>
    <s v="BASE"/>
    <s v="BaseLine"/>
    <m/>
    <m/>
    <m/>
    <m/>
    <x v="34"/>
    <x v="3"/>
    <s v="Brazil"/>
    <x v="56"/>
    <n v="0"/>
  </r>
  <r>
    <s v="BASE"/>
    <s v="BaseLine"/>
    <s v="NY"/>
    <m/>
    <m/>
    <m/>
    <x v="35"/>
    <x v="0"/>
    <s v="Brazil"/>
    <x v="56"/>
    <n v="0"/>
  </r>
  <r>
    <s v="BASE"/>
    <s v="BaseLine"/>
    <s v="NY"/>
    <m/>
    <m/>
    <m/>
    <x v="35"/>
    <x v="1"/>
    <s v="Brazil"/>
    <x v="56"/>
    <n v="0"/>
  </r>
  <r>
    <s v="BASE"/>
    <s v="BaseLine"/>
    <s v="NY"/>
    <m/>
    <m/>
    <m/>
    <x v="35"/>
    <x v="2"/>
    <s v="Brazil"/>
    <x v="56"/>
    <n v="0"/>
  </r>
  <r>
    <s v="BASE"/>
    <s v="BaseLine"/>
    <s v="NY"/>
    <m/>
    <m/>
    <m/>
    <x v="35"/>
    <x v="3"/>
    <s v="Brazil"/>
    <x v="56"/>
    <n v="0"/>
  </r>
  <r>
    <s v="BASE"/>
    <s v="BaseLine"/>
    <s v="PL_Dummy"/>
    <m/>
    <m/>
    <m/>
    <x v="36"/>
    <x v="0"/>
    <s v="Brazil"/>
    <x v="56"/>
    <n v="0"/>
  </r>
  <r>
    <s v="BASE"/>
    <s v="BaseLine"/>
    <s v="PL_Dummy"/>
    <m/>
    <m/>
    <m/>
    <x v="36"/>
    <x v="1"/>
    <s v="Brazil"/>
    <x v="56"/>
    <n v="0"/>
  </r>
  <r>
    <s v="BASE"/>
    <s v="BaseLine"/>
    <s v="PL_Dummy"/>
    <m/>
    <m/>
    <m/>
    <x v="36"/>
    <x v="2"/>
    <s v="Brazil"/>
    <x v="56"/>
    <n v="0"/>
  </r>
  <r>
    <s v="BASE"/>
    <s v="BaseLine"/>
    <s v="PL_Dummy"/>
    <m/>
    <m/>
    <m/>
    <x v="36"/>
    <x v="3"/>
    <s v="Brazil"/>
    <x v="56"/>
    <n v="0"/>
  </r>
  <r>
    <s v="BASE"/>
    <s v="BaseLine"/>
    <s v="PL_Dummy"/>
    <m/>
    <m/>
    <m/>
    <x v="37"/>
    <x v="0"/>
    <s v="Brazil"/>
    <x v="56"/>
    <n v="0"/>
  </r>
  <r>
    <s v="BASE"/>
    <s v="BaseLine"/>
    <s v="PL_Dummy"/>
    <m/>
    <m/>
    <m/>
    <x v="37"/>
    <x v="1"/>
    <s v="Brazil"/>
    <x v="56"/>
    <n v="0"/>
  </r>
  <r>
    <s v="BASE"/>
    <s v="BaseLine"/>
    <s v="PL_Dummy"/>
    <m/>
    <m/>
    <m/>
    <x v="37"/>
    <x v="2"/>
    <s v="Brazil"/>
    <x v="56"/>
    <n v="0"/>
  </r>
  <r>
    <s v="BASE"/>
    <s v="BaseLine"/>
    <s v="PL_Dummy"/>
    <m/>
    <m/>
    <m/>
    <x v="37"/>
    <x v="3"/>
    <s v="Brazil"/>
    <x v="56"/>
    <n v="0"/>
  </r>
  <r>
    <s v="BASE"/>
    <s v="BaseLine"/>
    <m/>
    <m/>
    <m/>
    <m/>
    <x v="38"/>
    <x v="0"/>
    <s v="Brazil"/>
    <x v="56"/>
    <n v="0"/>
  </r>
  <r>
    <s v="BASE"/>
    <s v="BaseLine"/>
    <m/>
    <m/>
    <m/>
    <m/>
    <x v="38"/>
    <x v="1"/>
    <s v="Brazil"/>
    <x v="56"/>
    <n v="0"/>
  </r>
  <r>
    <s v="BASE"/>
    <s v="BaseLine"/>
    <m/>
    <m/>
    <m/>
    <m/>
    <x v="38"/>
    <x v="2"/>
    <s v="Brazil"/>
    <x v="56"/>
    <n v="0"/>
  </r>
  <r>
    <s v="BASE"/>
    <s v="BaseLine"/>
    <m/>
    <m/>
    <m/>
    <m/>
    <x v="38"/>
    <x v="3"/>
    <s v="Brazil"/>
    <x v="56"/>
    <n v="0"/>
  </r>
  <r>
    <s v="BASE"/>
    <s v="BaseLine"/>
    <m/>
    <m/>
    <m/>
    <m/>
    <x v="39"/>
    <x v="0"/>
    <s v="Brazil"/>
    <x v="56"/>
    <n v="0"/>
  </r>
  <r>
    <s v="BASE"/>
    <s v="BaseLine"/>
    <m/>
    <m/>
    <m/>
    <m/>
    <x v="39"/>
    <x v="1"/>
    <s v="Brazil"/>
    <x v="56"/>
    <n v="0"/>
  </r>
  <r>
    <s v="BASE"/>
    <s v="BaseLine"/>
    <m/>
    <m/>
    <m/>
    <m/>
    <x v="39"/>
    <x v="2"/>
    <s v="Brazil"/>
    <x v="56"/>
    <n v="0"/>
  </r>
  <r>
    <s v="BASE"/>
    <s v="BaseLine"/>
    <m/>
    <m/>
    <m/>
    <m/>
    <x v="39"/>
    <x v="3"/>
    <s v="Brazil"/>
    <x v="56"/>
    <n v="0"/>
  </r>
  <r>
    <s v="BASE"/>
    <s v="BaseLine"/>
    <s v="PL_Dummy"/>
    <m/>
    <m/>
    <m/>
    <x v="40"/>
    <x v="0"/>
    <s v="Brazil"/>
    <x v="56"/>
    <n v="0"/>
  </r>
  <r>
    <s v="BASE"/>
    <s v="BaseLine"/>
    <s v="PL_Dummy"/>
    <m/>
    <m/>
    <m/>
    <x v="40"/>
    <x v="1"/>
    <s v="Brazil"/>
    <x v="56"/>
    <n v="0"/>
  </r>
  <r>
    <s v="BASE"/>
    <s v="BaseLine"/>
    <s v="PL_Dummy"/>
    <m/>
    <m/>
    <m/>
    <x v="40"/>
    <x v="2"/>
    <s v="Brazil"/>
    <x v="56"/>
    <n v="0"/>
  </r>
  <r>
    <s v="BASE"/>
    <s v="BaseLine"/>
    <s v="PL_Dummy"/>
    <m/>
    <m/>
    <m/>
    <x v="40"/>
    <x v="3"/>
    <s v="Brazil"/>
    <x v="56"/>
    <n v="0"/>
  </r>
  <r>
    <s v="BASE"/>
    <s v="BaseLine"/>
    <m/>
    <m/>
    <m/>
    <m/>
    <x v="41"/>
    <x v="0"/>
    <s v="Brazil"/>
    <x v="56"/>
    <n v="0"/>
  </r>
  <r>
    <s v="BASE"/>
    <s v="BaseLine"/>
    <m/>
    <m/>
    <m/>
    <m/>
    <x v="41"/>
    <x v="1"/>
    <s v="Brazil"/>
    <x v="56"/>
    <n v="0"/>
  </r>
  <r>
    <s v="BASE"/>
    <s v="BaseLine"/>
    <m/>
    <m/>
    <m/>
    <m/>
    <x v="41"/>
    <x v="2"/>
    <s v="Brazil"/>
    <x v="56"/>
    <n v="4086.6233297052199"/>
  </r>
  <r>
    <s v="BASE"/>
    <s v="BaseLine"/>
    <m/>
    <m/>
    <m/>
    <m/>
    <x v="41"/>
    <x v="3"/>
    <s v="Brazil"/>
    <x v="56"/>
    <n v="0"/>
  </r>
  <r>
    <s v="BASE"/>
    <s v="BaseLine"/>
    <m/>
    <m/>
    <m/>
    <m/>
    <x v="42"/>
    <x v="0"/>
    <s v="Brazil"/>
    <x v="56"/>
    <n v="0"/>
  </r>
  <r>
    <s v="BASE"/>
    <s v="BaseLine"/>
    <m/>
    <m/>
    <m/>
    <m/>
    <x v="42"/>
    <x v="1"/>
    <s v="Brazil"/>
    <x v="56"/>
    <n v="0"/>
  </r>
  <r>
    <s v="BASE"/>
    <s v="BaseLine"/>
    <m/>
    <m/>
    <m/>
    <m/>
    <x v="42"/>
    <x v="2"/>
    <s v="Brazil"/>
    <x v="56"/>
    <n v="0"/>
  </r>
  <r>
    <s v="BASE"/>
    <s v="BaseLine"/>
    <m/>
    <m/>
    <m/>
    <m/>
    <x v="42"/>
    <x v="3"/>
    <s v="Brazil"/>
    <x v="56"/>
    <n v="0"/>
  </r>
  <r>
    <s v="BASE"/>
    <s v="BaseLine"/>
    <m/>
    <m/>
    <m/>
    <m/>
    <x v="43"/>
    <x v="0"/>
    <s v="Brazil"/>
    <x v="56"/>
    <n v="0"/>
  </r>
  <r>
    <s v="BASE"/>
    <s v="BaseLine"/>
    <m/>
    <m/>
    <m/>
    <m/>
    <x v="43"/>
    <x v="1"/>
    <s v="Brazil"/>
    <x v="56"/>
    <n v="0"/>
  </r>
  <r>
    <s v="BASE"/>
    <s v="BaseLine"/>
    <m/>
    <m/>
    <m/>
    <m/>
    <x v="43"/>
    <x v="2"/>
    <s v="Brazil"/>
    <x v="56"/>
    <n v="3644.6772697004899"/>
  </r>
  <r>
    <s v="BASE"/>
    <s v="BaseLine"/>
    <m/>
    <m/>
    <m/>
    <m/>
    <x v="43"/>
    <x v="3"/>
    <s v="Brazil"/>
    <x v="56"/>
    <n v="0"/>
  </r>
  <r>
    <s v="INCREMENTAL"/>
    <s v="Media"/>
    <m/>
    <m/>
    <m/>
    <m/>
    <x v="44"/>
    <x v="0"/>
    <s v="Brazil"/>
    <x v="56"/>
    <n v="0"/>
  </r>
  <r>
    <s v="INCREMENTAL"/>
    <s v="Media"/>
    <m/>
    <m/>
    <m/>
    <m/>
    <x v="44"/>
    <x v="1"/>
    <s v="Brazil"/>
    <x v="56"/>
    <n v="0"/>
  </r>
  <r>
    <s v="INCREMENTAL"/>
    <s v="Media"/>
    <m/>
    <m/>
    <m/>
    <m/>
    <x v="44"/>
    <x v="2"/>
    <s v="Brazil"/>
    <x v="56"/>
    <n v="0"/>
  </r>
  <r>
    <s v="INCREMENTAL"/>
    <s v="Media"/>
    <m/>
    <m/>
    <m/>
    <m/>
    <x v="44"/>
    <x v="3"/>
    <s v="Brazil"/>
    <x v="56"/>
    <n v="0"/>
  </r>
  <r>
    <s v="INCREMENTAL"/>
    <s v="Media"/>
    <m/>
    <m/>
    <m/>
    <m/>
    <x v="45"/>
    <x v="0"/>
    <s v="Brazil"/>
    <x v="56"/>
    <n v="0"/>
  </r>
  <r>
    <s v="INCREMENTAL"/>
    <s v="Media"/>
    <m/>
    <m/>
    <m/>
    <m/>
    <x v="45"/>
    <x v="1"/>
    <s v="Brazil"/>
    <x v="56"/>
    <n v="0"/>
  </r>
  <r>
    <s v="INCREMENTAL"/>
    <s v="Media"/>
    <m/>
    <m/>
    <m/>
    <m/>
    <x v="45"/>
    <x v="2"/>
    <s v="Brazil"/>
    <x v="56"/>
    <n v="0"/>
  </r>
  <r>
    <s v="INCREMENTAL"/>
    <s v="Media"/>
    <m/>
    <m/>
    <m/>
    <m/>
    <x v="45"/>
    <x v="3"/>
    <s v="Brazil"/>
    <x v="56"/>
    <n v="0"/>
  </r>
  <r>
    <s v="BASE"/>
    <s v="BaseLine"/>
    <m/>
    <m/>
    <m/>
    <m/>
    <x v="46"/>
    <x v="0"/>
    <s v="Brazil"/>
    <x v="56"/>
    <n v="0"/>
  </r>
  <r>
    <s v="BASE"/>
    <s v="BaseLine"/>
    <m/>
    <m/>
    <m/>
    <m/>
    <x v="46"/>
    <x v="1"/>
    <s v="Brazil"/>
    <x v="56"/>
    <n v="0"/>
  </r>
  <r>
    <s v="BASE"/>
    <s v="BaseLine"/>
    <m/>
    <m/>
    <m/>
    <m/>
    <x v="46"/>
    <x v="2"/>
    <s v="Brazil"/>
    <x v="56"/>
    <n v="0"/>
  </r>
  <r>
    <s v="BASE"/>
    <s v="BaseLine"/>
    <m/>
    <m/>
    <m/>
    <m/>
    <x v="46"/>
    <x v="3"/>
    <s v="Brazil"/>
    <x v="56"/>
    <n v="0"/>
  </r>
  <r>
    <s v="INCREMENTAL"/>
    <s v="Media"/>
    <m/>
    <m/>
    <m/>
    <m/>
    <x v="47"/>
    <x v="0"/>
    <s v="Brazil"/>
    <x v="56"/>
    <n v="0"/>
  </r>
  <r>
    <s v="INCREMENTAL"/>
    <s v="Media"/>
    <m/>
    <m/>
    <m/>
    <m/>
    <x v="47"/>
    <x v="1"/>
    <s v="Brazil"/>
    <x v="56"/>
    <n v="0"/>
  </r>
  <r>
    <s v="INCREMENTAL"/>
    <s v="Media"/>
    <m/>
    <m/>
    <m/>
    <m/>
    <x v="47"/>
    <x v="2"/>
    <s v="Brazil"/>
    <x v="56"/>
    <n v="0"/>
  </r>
  <r>
    <s v="INCREMENTAL"/>
    <s v="Media"/>
    <m/>
    <m/>
    <m/>
    <m/>
    <x v="47"/>
    <x v="3"/>
    <s v="Brazil"/>
    <x v="56"/>
    <n v="0"/>
  </r>
  <r>
    <s v="INCREMENTAL"/>
    <s v="Media"/>
    <m/>
    <m/>
    <m/>
    <m/>
    <x v="48"/>
    <x v="0"/>
    <s v="Brazil"/>
    <x v="56"/>
    <n v="0"/>
  </r>
  <r>
    <s v="INCREMENTAL"/>
    <s v="Media"/>
    <m/>
    <m/>
    <m/>
    <m/>
    <x v="48"/>
    <x v="1"/>
    <s v="Brazil"/>
    <x v="56"/>
    <n v="0"/>
  </r>
  <r>
    <s v="INCREMENTAL"/>
    <s v="Media"/>
    <m/>
    <m/>
    <m/>
    <m/>
    <x v="48"/>
    <x v="2"/>
    <s v="Brazil"/>
    <x v="56"/>
    <n v="0"/>
  </r>
  <r>
    <s v="INCREMENTAL"/>
    <s v="Media"/>
    <m/>
    <m/>
    <m/>
    <m/>
    <x v="48"/>
    <x v="3"/>
    <s v="Brazil"/>
    <x v="56"/>
    <n v="0"/>
  </r>
  <r>
    <s v="INCREMENTAL"/>
    <s v="Media"/>
    <m/>
    <m/>
    <m/>
    <m/>
    <x v="49"/>
    <x v="0"/>
    <s v="Brazil"/>
    <x v="56"/>
    <n v="0"/>
  </r>
  <r>
    <s v="INCREMENTAL"/>
    <s v="Media"/>
    <m/>
    <m/>
    <m/>
    <m/>
    <x v="49"/>
    <x v="1"/>
    <s v="Brazil"/>
    <x v="56"/>
    <n v="0"/>
  </r>
  <r>
    <s v="INCREMENTAL"/>
    <s v="Media"/>
    <m/>
    <m/>
    <m/>
    <m/>
    <x v="49"/>
    <x v="2"/>
    <s v="Brazil"/>
    <x v="56"/>
    <n v="0"/>
  </r>
  <r>
    <s v="INCREMENTAL"/>
    <s v="Media"/>
    <m/>
    <m/>
    <m/>
    <m/>
    <x v="49"/>
    <x v="3"/>
    <s v="Brazil"/>
    <x v="56"/>
    <n v="0"/>
  </r>
  <r>
    <s v="BASE"/>
    <s v="BaseLine"/>
    <m/>
    <m/>
    <m/>
    <m/>
    <x v="50"/>
    <x v="0"/>
    <s v="Brazil"/>
    <x v="56"/>
    <n v="0"/>
  </r>
  <r>
    <s v="BASE"/>
    <s v="BaseLine"/>
    <m/>
    <m/>
    <m/>
    <m/>
    <x v="50"/>
    <x v="1"/>
    <s v="Brazil"/>
    <x v="56"/>
    <n v="0"/>
  </r>
  <r>
    <s v="BASE"/>
    <s v="BaseLine"/>
    <m/>
    <m/>
    <m/>
    <m/>
    <x v="50"/>
    <x v="2"/>
    <s v="Brazil"/>
    <x v="56"/>
    <n v="0"/>
  </r>
  <r>
    <s v="BASE"/>
    <s v="BaseLine"/>
    <m/>
    <m/>
    <m/>
    <m/>
    <x v="50"/>
    <x v="3"/>
    <s v="Brazil"/>
    <x v="56"/>
    <n v="74.509760982105405"/>
  </r>
  <r>
    <s v="BASE"/>
    <s v="BaseLine"/>
    <m/>
    <m/>
    <m/>
    <m/>
    <x v="51"/>
    <x v="0"/>
    <s v="Brazil"/>
    <x v="56"/>
    <n v="0"/>
  </r>
  <r>
    <s v="BASE"/>
    <s v="BaseLine"/>
    <m/>
    <m/>
    <m/>
    <m/>
    <x v="51"/>
    <x v="1"/>
    <s v="Brazil"/>
    <x v="56"/>
    <n v="0"/>
  </r>
  <r>
    <s v="BASE"/>
    <s v="BaseLine"/>
    <m/>
    <m/>
    <m/>
    <m/>
    <x v="51"/>
    <x v="2"/>
    <s v="Brazil"/>
    <x v="56"/>
    <n v="0"/>
  </r>
  <r>
    <s v="BASE"/>
    <s v="BaseLine"/>
    <m/>
    <m/>
    <m/>
    <m/>
    <x v="51"/>
    <x v="3"/>
    <s v="Brazil"/>
    <x v="56"/>
    <n v="1089.1980792214099"/>
  </r>
  <r>
    <s v="INCREMENTAL"/>
    <s v="Media"/>
    <m/>
    <m/>
    <m/>
    <m/>
    <x v="52"/>
    <x v="0"/>
    <s v="Brazil"/>
    <x v="56"/>
    <n v="0"/>
  </r>
  <r>
    <s v="INCREMENTAL"/>
    <s v="Media"/>
    <m/>
    <m/>
    <m/>
    <m/>
    <x v="52"/>
    <x v="1"/>
    <s v="Brazil"/>
    <x v="56"/>
    <n v="0"/>
  </r>
  <r>
    <s v="INCREMENTAL"/>
    <s v="Media"/>
    <m/>
    <m/>
    <m/>
    <m/>
    <x v="52"/>
    <x v="2"/>
    <s v="Brazil"/>
    <x v="56"/>
    <n v="0"/>
  </r>
  <r>
    <s v="INCREMENTAL"/>
    <s v="Media"/>
    <m/>
    <m/>
    <m/>
    <m/>
    <x v="52"/>
    <x v="3"/>
    <s v="Brazil"/>
    <x v="56"/>
    <n v="0"/>
  </r>
  <r>
    <s v="BASE"/>
    <s v="BaseLine"/>
    <m/>
    <m/>
    <m/>
    <m/>
    <x v="53"/>
    <x v="0"/>
    <s v="Brazil"/>
    <x v="56"/>
    <n v="-106.896217564167"/>
  </r>
  <r>
    <s v="BASE"/>
    <s v="BaseLine"/>
    <m/>
    <m/>
    <m/>
    <m/>
    <x v="53"/>
    <x v="1"/>
    <s v="Brazil"/>
    <x v="56"/>
    <n v="-78.280676091196398"/>
  </r>
  <r>
    <s v="BASE"/>
    <s v="BaseLine"/>
    <m/>
    <m/>
    <m/>
    <m/>
    <x v="53"/>
    <x v="2"/>
    <s v="Brazil"/>
    <x v="56"/>
    <n v="-146.06866894502201"/>
  </r>
  <r>
    <s v="BASE"/>
    <s v="BaseLine"/>
    <m/>
    <m/>
    <m/>
    <m/>
    <x v="53"/>
    <x v="3"/>
    <s v="Brazil"/>
    <x v="56"/>
    <n v="-77.324862227164999"/>
  </r>
  <r>
    <s v="BASE"/>
    <s v="BaseLine"/>
    <m/>
    <m/>
    <m/>
    <m/>
    <x v="54"/>
    <x v="0"/>
    <s v="Brazil"/>
    <x v="56"/>
    <n v="-519.49159087577095"/>
  </r>
  <r>
    <s v="BASE"/>
    <s v="BaseLine"/>
    <m/>
    <m/>
    <m/>
    <m/>
    <x v="54"/>
    <x v="1"/>
    <s v="Brazil"/>
    <x v="56"/>
    <n v="-2592.98696318766"/>
  </r>
  <r>
    <s v="BASE"/>
    <s v="BaseLine"/>
    <m/>
    <m/>
    <m/>
    <m/>
    <x v="54"/>
    <x v="2"/>
    <s v="Brazil"/>
    <x v="56"/>
    <n v="-2814.2435380745101"/>
  </r>
  <r>
    <s v="BASE"/>
    <s v="BaseLine"/>
    <m/>
    <m/>
    <m/>
    <m/>
    <x v="54"/>
    <x v="3"/>
    <s v="Brazil"/>
    <x v="56"/>
    <n v="-501.66823646013302"/>
  </r>
  <r>
    <s v="INCREMENTAL"/>
    <s v="Media"/>
    <m/>
    <m/>
    <m/>
    <m/>
    <x v="0"/>
    <x v="0"/>
    <s v="Brazil"/>
    <x v="57"/>
    <n v="0"/>
  </r>
  <r>
    <s v="INCREMENTAL"/>
    <s v="Media"/>
    <m/>
    <m/>
    <m/>
    <m/>
    <x v="0"/>
    <x v="1"/>
    <s v="Brazil"/>
    <x v="57"/>
    <n v="0"/>
  </r>
  <r>
    <s v="INCREMENTAL"/>
    <s v="Media"/>
    <m/>
    <m/>
    <m/>
    <m/>
    <x v="0"/>
    <x v="2"/>
    <s v="Brazil"/>
    <x v="57"/>
    <n v="0"/>
  </r>
  <r>
    <s v="INCREMENTAL"/>
    <s v="Media"/>
    <m/>
    <m/>
    <m/>
    <m/>
    <x v="0"/>
    <x v="3"/>
    <s v="Brazil"/>
    <x v="57"/>
    <n v="0"/>
  </r>
  <r>
    <s v="INCREMENTAL"/>
    <s v="Media"/>
    <m/>
    <m/>
    <m/>
    <m/>
    <x v="1"/>
    <x v="0"/>
    <s v="Brazil"/>
    <x v="57"/>
    <n v="0"/>
  </r>
  <r>
    <s v="INCREMENTAL"/>
    <s v="Media"/>
    <m/>
    <m/>
    <m/>
    <m/>
    <x v="1"/>
    <x v="1"/>
    <s v="Brazil"/>
    <x v="57"/>
    <n v="0"/>
  </r>
  <r>
    <s v="INCREMENTAL"/>
    <s v="Media"/>
    <m/>
    <m/>
    <m/>
    <m/>
    <x v="1"/>
    <x v="2"/>
    <s v="Brazil"/>
    <x v="57"/>
    <n v="0"/>
  </r>
  <r>
    <s v="INCREMENTAL"/>
    <s v="Media"/>
    <m/>
    <m/>
    <m/>
    <m/>
    <x v="1"/>
    <x v="3"/>
    <s v="Brazil"/>
    <x v="57"/>
    <n v="0"/>
  </r>
  <r>
    <s v="INCREMENTAL"/>
    <s v="Media"/>
    <m/>
    <m/>
    <m/>
    <m/>
    <x v="2"/>
    <x v="0"/>
    <s v="Brazil"/>
    <x v="57"/>
    <n v="0"/>
  </r>
  <r>
    <s v="INCREMENTAL"/>
    <s v="Media"/>
    <m/>
    <m/>
    <m/>
    <m/>
    <x v="2"/>
    <x v="1"/>
    <s v="Brazil"/>
    <x v="57"/>
    <n v="0"/>
  </r>
  <r>
    <s v="INCREMENTAL"/>
    <s v="Media"/>
    <m/>
    <m/>
    <m/>
    <m/>
    <x v="2"/>
    <x v="2"/>
    <s v="Brazil"/>
    <x v="57"/>
    <n v="0"/>
  </r>
  <r>
    <s v="INCREMENTAL"/>
    <s v="Media"/>
    <m/>
    <m/>
    <m/>
    <m/>
    <x v="2"/>
    <x v="3"/>
    <s v="Brazil"/>
    <x v="57"/>
    <n v="0"/>
  </r>
  <r>
    <s v="BASE"/>
    <s v="BaseLine"/>
    <m/>
    <m/>
    <m/>
    <m/>
    <x v="3"/>
    <x v="0"/>
    <s v="Brazil"/>
    <x v="57"/>
    <n v="0"/>
  </r>
  <r>
    <s v="BASE"/>
    <s v="BaseLine"/>
    <m/>
    <m/>
    <m/>
    <m/>
    <x v="3"/>
    <x v="1"/>
    <s v="Brazil"/>
    <x v="57"/>
    <n v="0"/>
  </r>
  <r>
    <s v="BASE"/>
    <s v="BaseLine"/>
    <m/>
    <m/>
    <m/>
    <m/>
    <x v="3"/>
    <x v="2"/>
    <s v="Brazil"/>
    <x v="57"/>
    <n v="0"/>
  </r>
  <r>
    <s v="BASE"/>
    <s v="BaseLine"/>
    <m/>
    <m/>
    <m/>
    <m/>
    <x v="3"/>
    <x v="3"/>
    <s v="Brazil"/>
    <x v="57"/>
    <n v="0"/>
  </r>
  <r>
    <s v="BASE"/>
    <s v="BaseLine"/>
    <m/>
    <m/>
    <m/>
    <m/>
    <x v="4"/>
    <x v="0"/>
    <s v="Brazil"/>
    <x v="57"/>
    <n v="0"/>
  </r>
  <r>
    <s v="BASE"/>
    <s v="BaseLine"/>
    <m/>
    <m/>
    <m/>
    <m/>
    <x v="4"/>
    <x v="1"/>
    <s v="Brazil"/>
    <x v="57"/>
    <n v="0"/>
  </r>
  <r>
    <s v="BASE"/>
    <s v="BaseLine"/>
    <m/>
    <m/>
    <m/>
    <m/>
    <x v="4"/>
    <x v="2"/>
    <s v="Brazil"/>
    <x v="57"/>
    <n v="0"/>
  </r>
  <r>
    <s v="BASE"/>
    <s v="BaseLine"/>
    <m/>
    <m/>
    <m/>
    <m/>
    <x v="4"/>
    <x v="3"/>
    <s v="Brazil"/>
    <x v="57"/>
    <n v="0"/>
  </r>
  <r>
    <s v="BASE"/>
    <s v="BaseLine"/>
    <m/>
    <m/>
    <m/>
    <m/>
    <x v="5"/>
    <x v="0"/>
    <s v="Brazil"/>
    <x v="57"/>
    <n v="0"/>
  </r>
  <r>
    <s v="BASE"/>
    <s v="BaseLine"/>
    <m/>
    <m/>
    <m/>
    <m/>
    <x v="5"/>
    <x v="1"/>
    <s v="Brazil"/>
    <x v="57"/>
    <n v="0"/>
  </r>
  <r>
    <s v="BASE"/>
    <s v="BaseLine"/>
    <m/>
    <m/>
    <m/>
    <m/>
    <x v="5"/>
    <x v="2"/>
    <s v="Brazil"/>
    <x v="57"/>
    <n v="0"/>
  </r>
  <r>
    <s v="BASE"/>
    <s v="BaseLine"/>
    <m/>
    <m/>
    <m/>
    <m/>
    <x v="5"/>
    <x v="3"/>
    <s v="Brazil"/>
    <x v="57"/>
    <n v="0"/>
  </r>
  <r>
    <s v="BASE"/>
    <s v="BaseLine"/>
    <m/>
    <m/>
    <m/>
    <m/>
    <x v="6"/>
    <x v="0"/>
    <s v="Brazil"/>
    <x v="57"/>
    <n v="0"/>
  </r>
  <r>
    <s v="BASE"/>
    <s v="BaseLine"/>
    <m/>
    <m/>
    <m/>
    <m/>
    <x v="6"/>
    <x v="1"/>
    <s v="Brazil"/>
    <x v="57"/>
    <n v="0"/>
  </r>
  <r>
    <s v="BASE"/>
    <s v="BaseLine"/>
    <m/>
    <m/>
    <m/>
    <m/>
    <x v="6"/>
    <x v="2"/>
    <s v="Brazil"/>
    <x v="57"/>
    <n v="0"/>
  </r>
  <r>
    <s v="BASE"/>
    <s v="BaseLine"/>
    <m/>
    <m/>
    <m/>
    <m/>
    <x v="6"/>
    <x v="3"/>
    <s v="Brazil"/>
    <x v="57"/>
    <n v="0"/>
  </r>
  <r>
    <s v="BASE"/>
    <s v="BaseLine"/>
    <m/>
    <m/>
    <m/>
    <m/>
    <x v="7"/>
    <x v="0"/>
    <s v="Brazil"/>
    <x v="57"/>
    <n v="0"/>
  </r>
  <r>
    <s v="BASE"/>
    <s v="BaseLine"/>
    <m/>
    <m/>
    <m/>
    <m/>
    <x v="7"/>
    <x v="1"/>
    <s v="Brazil"/>
    <x v="57"/>
    <n v="0"/>
  </r>
  <r>
    <s v="BASE"/>
    <s v="BaseLine"/>
    <m/>
    <m/>
    <m/>
    <m/>
    <x v="7"/>
    <x v="2"/>
    <s v="Brazil"/>
    <x v="57"/>
    <n v="0"/>
  </r>
  <r>
    <s v="BASE"/>
    <s v="BaseLine"/>
    <m/>
    <m/>
    <m/>
    <m/>
    <x v="7"/>
    <x v="3"/>
    <s v="Brazil"/>
    <x v="57"/>
    <n v="0"/>
  </r>
  <r>
    <s v="BASE"/>
    <s v="BaseLine"/>
    <m/>
    <m/>
    <m/>
    <m/>
    <x v="8"/>
    <x v="0"/>
    <s v="Brazil"/>
    <x v="57"/>
    <n v="1423.47026840792"/>
  </r>
  <r>
    <s v="BASE"/>
    <s v="BaseLine"/>
    <m/>
    <m/>
    <m/>
    <m/>
    <x v="8"/>
    <x v="1"/>
    <s v="Brazil"/>
    <x v="57"/>
    <n v="0"/>
  </r>
  <r>
    <s v="BASE"/>
    <s v="BaseLine"/>
    <m/>
    <m/>
    <m/>
    <m/>
    <x v="8"/>
    <x v="2"/>
    <s v="Brazil"/>
    <x v="57"/>
    <n v="0"/>
  </r>
  <r>
    <s v="BASE"/>
    <s v="BaseLine"/>
    <m/>
    <m/>
    <m/>
    <m/>
    <x v="8"/>
    <x v="3"/>
    <s v="Brazil"/>
    <x v="57"/>
    <n v="0"/>
  </r>
  <r>
    <s v="INCREMENTAL"/>
    <s v="Media"/>
    <m/>
    <m/>
    <m/>
    <m/>
    <x v="9"/>
    <x v="0"/>
    <s v="Brazil"/>
    <x v="57"/>
    <n v="0"/>
  </r>
  <r>
    <s v="INCREMENTAL"/>
    <s v="Media"/>
    <m/>
    <m/>
    <m/>
    <m/>
    <x v="9"/>
    <x v="1"/>
    <s v="Brazil"/>
    <x v="57"/>
    <n v="0"/>
  </r>
  <r>
    <s v="INCREMENTAL"/>
    <s v="Media"/>
    <m/>
    <m/>
    <m/>
    <m/>
    <x v="9"/>
    <x v="2"/>
    <s v="Brazil"/>
    <x v="57"/>
    <n v="0"/>
  </r>
  <r>
    <s v="INCREMENTAL"/>
    <s v="Media"/>
    <m/>
    <m/>
    <m/>
    <m/>
    <x v="9"/>
    <x v="3"/>
    <s v="Brazil"/>
    <x v="57"/>
    <n v="0"/>
  </r>
  <r>
    <s v="BASE"/>
    <s v="Price"/>
    <m/>
    <m/>
    <m/>
    <m/>
    <x v="10"/>
    <x v="0"/>
    <s v="Brazil"/>
    <x v="57"/>
    <n v="0"/>
  </r>
  <r>
    <s v="BASE"/>
    <s v="Price"/>
    <m/>
    <m/>
    <m/>
    <m/>
    <x v="10"/>
    <x v="1"/>
    <s v="Brazil"/>
    <x v="57"/>
    <n v="0"/>
  </r>
  <r>
    <s v="BASE"/>
    <s v="Price"/>
    <m/>
    <m/>
    <m/>
    <m/>
    <x v="10"/>
    <x v="2"/>
    <s v="Brazil"/>
    <x v="57"/>
    <n v="0"/>
  </r>
  <r>
    <s v="BASE"/>
    <s v="Price"/>
    <m/>
    <m/>
    <m/>
    <m/>
    <x v="10"/>
    <x v="3"/>
    <s v="Brazil"/>
    <x v="57"/>
    <n v="0"/>
  </r>
  <r>
    <s v="BASE"/>
    <s v="Price"/>
    <m/>
    <m/>
    <m/>
    <m/>
    <x v="11"/>
    <x v="0"/>
    <s v="Brazil"/>
    <x v="57"/>
    <n v="-741.81043315252805"/>
  </r>
  <r>
    <s v="BASE"/>
    <s v="Price"/>
    <m/>
    <m/>
    <m/>
    <m/>
    <x v="11"/>
    <x v="1"/>
    <s v="Brazil"/>
    <x v="57"/>
    <n v="0"/>
  </r>
  <r>
    <s v="BASE"/>
    <s v="Price"/>
    <m/>
    <m/>
    <m/>
    <m/>
    <x v="11"/>
    <x v="2"/>
    <s v="Brazil"/>
    <x v="57"/>
    <n v="0"/>
  </r>
  <r>
    <s v="BASE"/>
    <s v="Price"/>
    <m/>
    <m/>
    <m/>
    <m/>
    <x v="11"/>
    <x v="3"/>
    <s v="Brazil"/>
    <x v="57"/>
    <n v="-838.67525096485599"/>
  </r>
  <r>
    <s v="BASE"/>
    <s v="BaseLine"/>
    <m/>
    <m/>
    <m/>
    <m/>
    <x v="12"/>
    <x v="0"/>
    <s v="Brazil"/>
    <x v="57"/>
    <n v="396.40996343338202"/>
  </r>
  <r>
    <s v="BASE"/>
    <s v="BaseLine"/>
    <m/>
    <m/>
    <m/>
    <m/>
    <x v="12"/>
    <x v="1"/>
    <s v="Brazil"/>
    <x v="57"/>
    <n v="714.63116349002701"/>
  </r>
  <r>
    <s v="BASE"/>
    <s v="BaseLine"/>
    <m/>
    <m/>
    <m/>
    <m/>
    <x v="12"/>
    <x v="2"/>
    <s v="Brazil"/>
    <x v="57"/>
    <n v="876.10144952637995"/>
  </r>
  <r>
    <s v="BASE"/>
    <s v="BaseLine"/>
    <m/>
    <m/>
    <m/>
    <m/>
    <x v="12"/>
    <x v="3"/>
    <s v="Brazil"/>
    <x v="57"/>
    <n v="23.204504570347002"/>
  </r>
  <r>
    <s v="INCREMENTAL"/>
    <s v="Media"/>
    <m/>
    <m/>
    <m/>
    <m/>
    <x v="13"/>
    <x v="0"/>
    <s v="Brazil"/>
    <x v="57"/>
    <n v="0"/>
  </r>
  <r>
    <s v="INCREMENTAL"/>
    <s v="Media"/>
    <m/>
    <m/>
    <m/>
    <m/>
    <x v="13"/>
    <x v="1"/>
    <s v="Brazil"/>
    <x v="57"/>
    <n v="0"/>
  </r>
  <r>
    <s v="INCREMENTAL"/>
    <s v="Media"/>
    <m/>
    <m/>
    <m/>
    <m/>
    <x v="13"/>
    <x v="2"/>
    <s v="Brazil"/>
    <x v="57"/>
    <n v="0"/>
  </r>
  <r>
    <s v="INCREMENTAL"/>
    <s v="Media"/>
    <m/>
    <m/>
    <m/>
    <m/>
    <x v="13"/>
    <x v="3"/>
    <s v="Brazil"/>
    <x v="57"/>
    <n v="0"/>
  </r>
  <r>
    <s v="INCREMENTAL"/>
    <s v="Media"/>
    <m/>
    <m/>
    <m/>
    <m/>
    <x v="14"/>
    <x v="0"/>
    <s v="Brazil"/>
    <x v="57"/>
    <n v="363.55592326545002"/>
  </r>
  <r>
    <s v="INCREMENTAL"/>
    <s v="Media"/>
    <m/>
    <m/>
    <m/>
    <m/>
    <x v="14"/>
    <x v="1"/>
    <s v="Brazil"/>
    <x v="57"/>
    <n v="452.59773452939902"/>
  </r>
  <r>
    <s v="INCREMENTAL"/>
    <s v="Media"/>
    <m/>
    <m/>
    <m/>
    <m/>
    <x v="14"/>
    <x v="2"/>
    <s v="Brazil"/>
    <x v="57"/>
    <n v="374.49601367449998"/>
  </r>
  <r>
    <s v="INCREMENTAL"/>
    <s v="Media"/>
    <m/>
    <m/>
    <m/>
    <m/>
    <x v="14"/>
    <x v="3"/>
    <s v="Brazil"/>
    <x v="57"/>
    <n v="269.05152387192697"/>
  </r>
  <r>
    <s v="INCREMENTAL"/>
    <s v="Media"/>
    <m/>
    <m/>
    <m/>
    <m/>
    <x v="15"/>
    <x v="0"/>
    <s v="Brazil"/>
    <x v="57"/>
    <n v="1.1958948626328101"/>
  </r>
  <r>
    <s v="INCREMENTAL"/>
    <s v="Media"/>
    <m/>
    <m/>
    <m/>
    <m/>
    <x v="15"/>
    <x v="1"/>
    <s v="Brazil"/>
    <x v="57"/>
    <n v="1.10668548226821"/>
  </r>
  <r>
    <s v="INCREMENTAL"/>
    <s v="Media"/>
    <m/>
    <m/>
    <m/>
    <m/>
    <x v="15"/>
    <x v="2"/>
    <s v="Brazil"/>
    <x v="57"/>
    <n v="0.75496221039148703"/>
  </r>
  <r>
    <s v="INCREMENTAL"/>
    <s v="Media"/>
    <m/>
    <m/>
    <m/>
    <m/>
    <x v="15"/>
    <x v="3"/>
    <s v="Brazil"/>
    <x v="57"/>
    <n v="0"/>
  </r>
  <r>
    <s v="INCREMENTAL"/>
    <s v="Media"/>
    <m/>
    <m/>
    <m/>
    <m/>
    <x v="16"/>
    <x v="0"/>
    <s v="Brazil"/>
    <x v="57"/>
    <n v="34.7416145368584"/>
  </r>
  <r>
    <s v="INCREMENTAL"/>
    <s v="Media"/>
    <m/>
    <m/>
    <m/>
    <m/>
    <x v="16"/>
    <x v="1"/>
    <s v="Brazil"/>
    <x v="57"/>
    <n v="27.258804120110899"/>
  </r>
  <r>
    <s v="INCREMENTAL"/>
    <s v="Media"/>
    <m/>
    <m/>
    <m/>
    <m/>
    <x v="16"/>
    <x v="2"/>
    <s v="Brazil"/>
    <x v="57"/>
    <n v="25.431831000625198"/>
  </r>
  <r>
    <s v="INCREMENTAL"/>
    <s v="Media"/>
    <m/>
    <m/>
    <m/>
    <m/>
    <x v="16"/>
    <x v="3"/>
    <s v="Brazil"/>
    <x v="57"/>
    <n v="23.634958957562102"/>
  </r>
  <r>
    <s v="INCREMENTAL"/>
    <s v="Media"/>
    <m/>
    <m/>
    <m/>
    <m/>
    <x v="17"/>
    <x v="0"/>
    <s v="Brazil"/>
    <x v="57"/>
    <n v="0"/>
  </r>
  <r>
    <s v="INCREMENTAL"/>
    <s v="Media"/>
    <m/>
    <m/>
    <m/>
    <m/>
    <x v="17"/>
    <x v="1"/>
    <s v="Brazil"/>
    <x v="57"/>
    <n v="0"/>
  </r>
  <r>
    <s v="INCREMENTAL"/>
    <s v="Media"/>
    <m/>
    <m/>
    <m/>
    <m/>
    <x v="17"/>
    <x v="2"/>
    <s v="Brazil"/>
    <x v="57"/>
    <n v="0"/>
  </r>
  <r>
    <s v="INCREMENTAL"/>
    <s v="Media"/>
    <m/>
    <m/>
    <m/>
    <m/>
    <x v="17"/>
    <x v="3"/>
    <s v="Brazil"/>
    <x v="57"/>
    <n v="0"/>
  </r>
  <r>
    <s v="INCREMENTAL"/>
    <s v="Media"/>
    <m/>
    <m/>
    <m/>
    <m/>
    <x v="18"/>
    <x v="0"/>
    <s v="Brazil"/>
    <x v="57"/>
    <n v="1014.5559566693501"/>
  </r>
  <r>
    <s v="INCREMENTAL"/>
    <s v="Media"/>
    <m/>
    <m/>
    <m/>
    <m/>
    <x v="18"/>
    <x v="1"/>
    <s v="Brazil"/>
    <x v="57"/>
    <n v="472.41875394495599"/>
  </r>
  <r>
    <s v="INCREMENTAL"/>
    <s v="Media"/>
    <m/>
    <m/>
    <m/>
    <m/>
    <x v="18"/>
    <x v="2"/>
    <s v="Brazil"/>
    <x v="57"/>
    <n v="360.977337705114"/>
  </r>
  <r>
    <s v="INCREMENTAL"/>
    <s v="Media"/>
    <m/>
    <m/>
    <m/>
    <m/>
    <x v="18"/>
    <x v="3"/>
    <s v="Brazil"/>
    <x v="57"/>
    <n v="550.75026033995096"/>
  </r>
  <r>
    <s v="INCREMENTAL"/>
    <s v="Media"/>
    <m/>
    <m/>
    <m/>
    <m/>
    <x v="19"/>
    <x v="0"/>
    <s v="Brazil"/>
    <x v="57"/>
    <n v="0"/>
  </r>
  <r>
    <s v="INCREMENTAL"/>
    <s v="Media"/>
    <m/>
    <m/>
    <m/>
    <m/>
    <x v="19"/>
    <x v="1"/>
    <s v="Brazil"/>
    <x v="57"/>
    <n v="0"/>
  </r>
  <r>
    <s v="INCREMENTAL"/>
    <s v="Media"/>
    <m/>
    <m/>
    <m/>
    <m/>
    <x v="19"/>
    <x v="2"/>
    <s v="Brazil"/>
    <x v="57"/>
    <n v="0"/>
  </r>
  <r>
    <s v="INCREMENTAL"/>
    <s v="Media"/>
    <m/>
    <m/>
    <m/>
    <m/>
    <x v="19"/>
    <x v="3"/>
    <s v="Brazil"/>
    <x v="57"/>
    <n v="0"/>
  </r>
  <r>
    <s v="INCREMENTAL"/>
    <s v="Media"/>
    <m/>
    <m/>
    <m/>
    <m/>
    <x v="20"/>
    <x v="0"/>
    <s v="Brazil"/>
    <x v="57"/>
    <n v="3.6313603040029898"/>
  </r>
  <r>
    <s v="INCREMENTAL"/>
    <s v="Media"/>
    <m/>
    <m/>
    <m/>
    <m/>
    <x v="20"/>
    <x v="1"/>
    <s v="Brazil"/>
    <x v="57"/>
    <n v="4.1423173339491797"/>
  </r>
  <r>
    <s v="INCREMENTAL"/>
    <s v="Media"/>
    <m/>
    <m/>
    <m/>
    <m/>
    <x v="20"/>
    <x v="2"/>
    <s v="Brazil"/>
    <x v="57"/>
    <n v="3.8806080824436702"/>
  </r>
  <r>
    <s v="INCREMENTAL"/>
    <s v="Media"/>
    <m/>
    <m/>
    <m/>
    <m/>
    <x v="20"/>
    <x v="3"/>
    <s v="Brazil"/>
    <x v="57"/>
    <n v="3.8223289273919701"/>
  </r>
  <r>
    <s v="INCREMENTAL"/>
    <s v="Media"/>
    <m/>
    <m/>
    <m/>
    <m/>
    <x v="21"/>
    <x v="0"/>
    <s v="Brazil"/>
    <x v="57"/>
    <n v="0"/>
  </r>
  <r>
    <s v="INCREMENTAL"/>
    <s v="Media"/>
    <m/>
    <m/>
    <m/>
    <m/>
    <x v="21"/>
    <x v="1"/>
    <s v="Brazil"/>
    <x v="57"/>
    <n v="0"/>
  </r>
  <r>
    <s v="INCREMENTAL"/>
    <s v="Media"/>
    <m/>
    <m/>
    <m/>
    <m/>
    <x v="21"/>
    <x v="2"/>
    <s v="Brazil"/>
    <x v="57"/>
    <n v="0"/>
  </r>
  <r>
    <s v="INCREMENTAL"/>
    <s v="Media"/>
    <m/>
    <m/>
    <m/>
    <m/>
    <x v="21"/>
    <x v="3"/>
    <s v="Brazil"/>
    <x v="57"/>
    <n v="0"/>
  </r>
  <r>
    <s v="INCREMENTAL"/>
    <s v="Media"/>
    <m/>
    <m/>
    <m/>
    <m/>
    <x v="22"/>
    <x v="0"/>
    <s v="Brazil"/>
    <x v="57"/>
    <n v="268.105684205253"/>
  </r>
  <r>
    <s v="INCREMENTAL"/>
    <s v="Media"/>
    <m/>
    <m/>
    <m/>
    <m/>
    <x v="22"/>
    <x v="1"/>
    <s v="Brazil"/>
    <x v="57"/>
    <n v="101.673230603062"/>
  </r>
  <r>
    <s v="INCREMENTAL"/>
    <s v="Media"/>
    <m/>
    <m/>
    <m/>
    <m/>
    <x v="22"/>
    <x v="2"/>
    <s v="Brazil"/>
    <x v="57"/>
    <n v="96.546413275379706"/>
  </r>
  <r>
    <s v="INCREMENTAL"/>
    <s v="Media"/>
    <m/>
    <m/>
    <m/>
    <m/>
    <x v="22"/>
    <x v="3"/>
    <s v="Brazil"/>
    <x v="57"/>
    <n v="145.32966471887201"/>
  </r>
  <r>
    <s v="INCREMENTAL"/>
    <s v="Media"/>
    <m/>
    <m/>
    <m/>
    <m/>
    <x v="23"/>
    <x v="0"/>
    <s v="Brazil"/>
    <x v="57"/>
    <n v="0"/>
  </r>
  <r>
    <s v="INCREMENTAL"/>
    <s v="Media"/>
    <m/>
    <m/>
    <m/>
    <m/>
    <x v="23"/>
    <x v="1"/>
    <s v="Brazil"/>
    <x v="57"/>
    <n v="0"/>
  </r>
  <r>
    <s v="INCREMENTAL"/>
    <s v="Media"/>
    <m/>
    <m/>
    <m/>
    <m/>
    <x v="23"/>
    <x v="2"/>
    <s v="Brazil"/>
    <x v="57"/>
    <n v="0"/>
  </r>
  <r>
    <s v="INCREMENTAL"/>
    <s v="Media"/>
    <m/>
    <m/>
    <m/>
    <m/>
    <x v="23"/>
    <x v="3"/>
    <s v="Brazil"/>
    <x v="57"/>
    <n v="0"/>
  </r>
  <r>
    <s v="INCREMENTAL"/>
    <s v="Media"/>
    <m/>
    <m/>
    <m/>
    <m/>
    <x v="24"/>
    <x v="0"/>
    <s v="Brazil"/>
    <x v="57"/>
    <n v="0"/>
  </r>
  <r>
    <s v="INCREMENTAL"/>
    <s v="Media"/>
    <m/>
    <m/>
    <m/>
    <m/>
    <x v="24"/>
    <x v="1"/>
    <s v="Brazil"/>
    <x v="57"/>
    <n v="3.13008173404581"/>
  </r>
  <r>
    <s v="INCREMENTAL"/>
    <s v="Media"/>
    <m/>
    <m/>
    <m/>
    <m/>
    <x v="24"/>
    <x v="2"/>
    <s v="Brazil"/>
    <x v="57"/>
    <n v="0"/>
  </r>
  <r>
    <s v="INCREMENTAL"/>
    <s v="Media"/>
    <m/>
    <m/>
    <m/>
    <m/>
    <x v="24"/>
    <x v="3"/>
    <s v="Brazil"/>
    <x v="57"/>
    <n v="0"/>
  </r>
  <r>
    <s v="BASE"/>
    <s v="BaseLine"/>
    <m/>
    <m/>
    <m/>
    <m/>
    <x v="25"/>
    <x v="0"/>
    <s v="Brazil"/>
    <x v="57"/>
    <n v="0"/>
  </r>
  <r>
    <s v="BASE"/>
    <s v="BaseLine"/>
    <m/>
    <m/>
    <m/>
    <m/>
    <x v="25"/>
    <x v="1"/>
    <s v="Brazil"/>
    <x v="57"/>
    <n v="0"/>
  </r>
  <r>
    <s v="BASE"/>
    <s v="BaseLine"/>
    <m/>
    <m/>
    <m/>
    <m/>
    <x v="25"/>
    <x v="2"/>
    <s v="Brazil"/>
    <x v="57"/>
    <n v="0"/>
  </r>
  <r>
    <s v="BASE"/>
    <s v="BaseLine"/>
    <m/>
    <m/>
    <m/>
    <m/>
    <x v="25"/>
    <x v="3"/>
    <s v="Brazil"/>
    <x v="57"/>
    <n v="0"/>
  </r>
  <r>
    <s v="BASE"/>
    <s v="BaseLine"/>
    <m/>
    <m/>
    <m/>
    <m/>
    <x v="26"/>
    <x v="0"/>
    <s v="Brazil"/>
    <x v="57"/>
    <n v="0"/>
  </r>
  <r>
    <s v="BASE"/>
    <s v="BaseLine"/>
    <m/>
    <m/>
    <m/>
    <m/>
    <x v="26"/>
    <x v="1"/>
    <s v="Brazil"/>
    <x v="57"/>
    <n v="1775.83680451604"/>
  </r>
  <r>
    <s v="BASE"/>
    <s v="BaseLine"/>
    <m/>
    <m/>
    <m/>
    <m/>
    <x v="26"/>
    <x v="2"/>
    <s v="Brazil"/>
    <x v="57"/>
    <n v="0"/>
  </r>
  <r>
    <s v="BASE"/>
    <s v="BaseLine"/>
    <m/>
    <m/>
    <m/>
    <m/>
    <x v="26"/>
    <x v="3"/>
    <s v="Brazil"/>
    <x v="57"/>
    <n v="0"/>
  </r>
  <r>
    <s v="INCREMENTAL"/>
    <s v="Media"/>
    <m/>
    <m/>
    <m/>
    <m/>
    <x v="27"/>
    <x v="0"/>
    <s v="Brazil"/>
    <x v="57"/>
    <n v="0"/>
  </r>
  <r>
    <s v="INCREMENTAL"/>
    <s v="Media"/>
    <m/>
    <m/>
    <m/>
    <m/>
    <x v="27"/>
    <x v="1"/>
    <s v="Brazil"/>
    <x v="57"/>
    <n v="0"/>
  </r>
  <r>
    <s v="INCREMENTAL"/>
    <s v="Media"/>
    <m/>
    <m/>
    <m/>
    <m/>
    <x v="27"/>
    <x v="2"/>
    <s v="Brazil"/>
    <x v="57"/>
    <n v="0"/>
  </r>
  <r>
    <s v="INCREMENTAL"/>
    <s v="Media"/>
    <m/>
    <m/>
    <m/>
    <m/>
    <x v="27"/>
    <x v="3"/>
    <s v="Brazil"/>
    <x v="57"/>
    <n v="0"/>
  </r>
  <r>
    <s v="INCREMENTAL"/>
    <s v="Media"/>
    <m/>
    <m/>
    <m/>
    <m/>
    <x v="28"/>
    <x v="0"/>
    <s v="Brazil"/>
    <x v="57"/>
    <n v="0"/>
  </r>
  <r>
    <s v="INCREMENTAL"/>
    <s v="Media"/>
    <m/>
    <m/>
    <m/>
    <m/>
    <x v="28"/>
    <x v="1"/>
    <s v="Brazil"/>
    <x v="57"/>
    <n v="0"/>
  </r>
  <r>
    <s v="INCREMENTAL"/>
    <s v="Media"/>
    <m/>
    <m/>
    <m/>
    <m/>
    <x v="28"/>
    <x v="2"/>
    <s v="Brazil"/>
    <x v="57"/>
    <n v="0"/>
  </r>
  <r>
    <s v="INCREMENTAL"/>
    <s v="Media"/>
    <m/>
    <m/>
    <m/>
    <m/>
    <x v="28"/>
    <x v="3"/>
    <s v="Brazil"/>
    <x v="57"/>
    <n v="0"/>
  </r>
  <r>
    <s v="BASE"/>
    <s v="BaseLine"/>
    <m/>
    <m/>
    <m/>
    <m/>
    <x v="29"/>
    <x v="0"/>
    <s v="Brazil"/>
    <x v="57"/>
    <n v="0"/>
  </r>
  <r>
    <s v="BASE"/>
    <s v="BaseLine"/>
    <m/>
    <m/>
    <m/>
    <m/>
    <x v="29"/>
    <x v="1"/>
    <s v="Brazil"/>
    <x v="57"/>
    <n v="798.41843758832294"/>
  </r>
  <r>
    <s v="BASE"/>
    <s v="BaseLine"/>
    <m/>
    <m/>
    <m/>
    <m/>
    <x v="29"/>
    <x v="2"/>
    <s v="Brazil"/>
    <x v="57"/>
    <n v="0"/>
  </r>
  <r>
    <s v="BASE"/>
    <s v="BaseLine"/>
    <m/>
    <m/>
    <m/>
    <m/>
    <x v="29"/>
    <x v="3"/>
    <s v="Brazil"/>
    <x v="57"/>
    <n v="0"/>
  </r>
  <r>
    <s v="BASE"/>
    <s v="BaseLine"/>
    <m/>
    <m/>
    <m/>
    <m/>
    <x v="30"/>
    <x v="0"/>
    <s v="Brazil"/>
    <x v="57"/>
    <n v="0"/>
  </r>
  <r>
    <s v="BASE"/>
    <s v="BaseLine"/>
    <m/>
    <m/>
    <m/>
    <m/>
    <x v="30"/>
    <x v="1"/>
    <s v="Brazil"/>
    <x v="57"/>
    <n v="573.70624099770703"/>
  </r>
  <r>
    <s v="BASE"/>
    <s v="BaseLine"/>
    <m/>
    <m/>
    <m/>
    <m/>
    <x v="30"/>
    <x v="2"/>
    <s v="Brazil"/>
    <x v="57"/>
    <n v="0"/>
  </r>
  <r>
    <s v="BASE"/>
    <s v="BaseLine"/>
    <m/>
    <m/>
    <m/>
    <m/>
    <x v="30"/>
    <x v="3"/>
    <s v="Brazil"/>
    <x v="57"/>
    <n v="0"/>
  </r>
  <r>
    <s v="INCREMENTAL"/>
    <s v="Media"/>
    <m/>
    <m/>
    <m/>
    <m/>
    <x v="31"/>
    <x v="0"/>
    <s v="Brazil"/>
    <x v="57"/>
    <n v="0"/>
  </r>
  <r>
    <s v="INCREMENTAL"/>
    <s v="Media"/>
    <m/>
    <m/>
    <m/>
    <m/>
    <x v="31"/>
    <x v="1"/>
    <s v="Brazil"/>
    <x v="57"/>
    <n v="18.2668056398376"/>
  </r>
  <r>
    <s v="INCREMENTAL"/>
    <s v="Media"/>
    <m/>
    <m/>
    <m/>
    <m/>
    <x v="31"/>
    <x v="2"/>
    <s v="Brazil"/>
    <x v="57"/>
    <n v="0"/>
  </r>
  <r>
    <s v="INCREMENTAL"/>
    <s v="Media"/>
    <m/>
    <m/>
    <m/>
    <m/>
    <x v="31"/>
    <x v="3"/>
    <s v="Brazil"/>
    <x v="57"/>
    <n v="0"/>
  </r>
  <r>
    <m/>
    <m/>
    <m/>
    <m/>
    <m/>
    <m/>
    <x v="32"/>
    <x v="0"/>
    <s v="Brazil"/>
    <x v="57"/>
    <n v="1288.8368238743701"/>
  </r>
  <r>
    <m/>
    <m/>
    <m/>
    <m/>
    <m/>
    <m/>
    <x v="32"/>
    <x v="1"/>
    <s v="Brazil"/>
    <x v="57"/>
    <n v="943.82215052234096"/>
  </r>
  <r>
    <m/>
    <m/>
    <m/>
    <m/>
    <m/>
    <m/>
    <x v="32"/>
    <x v="2"/>
    <s v="Brazil"/>
    <x v="57"/>
    <n v="1761.1350863528301"/>
  </r>
  <r>
    <m/>
    <m/>
    <m/>
    <m/>
    <m/>
    <m/>
    <x v="32"/>
    <x v="3"/>
    <s v="Brazil"/>
    <x v="57"/>
    <n v="932.29799996955103"/>
  </r>
  <r>
    <s v="BASE"/>
    <s v="BaseLine"/>
    <m/>
    <m/>
    <m/>
    <m/>
    <x v="33"/>
    <x v="0"/>
    <s v="Brazil"/>
    <x v="57"/>
    <n v="-94.430931773310604"/>
  </r>
  <r>
    <s v="BASE"/>
    <s v="BaseLine"/>
    <m/>
    <m/>
    <m/>
    <m/>
    <x v="33"/>
    <x v="1"/>
    <s v="Brazil"/>
    <x v="57"/>
    <n v="-257.05311422218301"/>
  </r>
  <r>
    <s v="BASE"/>
    <s v="BaseLine"/>
    <m/>
    <m/>
    <m/>
    <m/>
    <x v="33"/>
    <x v="2"/>
    <s v="Brazil"/>
    <x v="57"/>
    <n v="-128.33163933271399"/>
  </r>
  <r>
    <s v="BASE"/>
    <s v="BaseLine"/>
    <m/>
    <m/>
    <m/>
    <m/>
    <x v="33"/>
    <x v="3"/>
    <s v="Brazil"/>
    <x v="57"/>
    <n v="-80.154402800088704"/>
  </r>
  <r>
    <s v="BASE"/>
    <s v="BaseLine"/>
    <m/>
    <m/>
    <m/>
    <m/>
    <x v="34"/>
    <x v="0"/>
    <s v="Brazil"/>
    <x v="57"/>
    <n v="0"/>
  </r>
  <r>
    <s v="BASE"/>
    <s v="BaseLine"/>
    <m/>
    <m/>
    <m/>
    <m/>
    <x v="34"/>
    <x v="1"/>
    <s v="Brazil"/>
    <x v="57"/>
    <n v="0"/>
  </r>
  <r>
    <s v="BASE"/>
    <s v="BaseLine"/>
    <m/>
    <m/>
    <m/>
    <m/>
    <x v="34"/>
    <x v="2"/>
    <s v="Brazil"/>
    <x v="57"/>
    <n v="0"/>
  </r>
  <r>
    <s v="BASE"/>
    <s v="BaseLine"/>
    <m/>
    <m/>
    <m/>
    <m/>
    <x v="34"/>
    <x v="3"/>
    <s v="Brazil"/>
    <x v="57"/>
    <n v="0"/>
  </r>
  <r>
    <s v="BASE"/>
    <s v="BaseLine"/>
    <s v="NY"/>
    <m/>
    <m/>
    <m/>
    <x v="35"/>
    <x v="0"/>
    <s v="Brazil"/>
    <x v="57"/>
    <n v="0"/>
  </r>
  <r>
    <s v="BASE"/>
    <s v="BaseLine"/>
    <s v="NY"/>
    <m/>
    <m/>
    <m/>
    <x v="35"/>
    <x v="1"/>
    <s v="Brazil"/>
    <x v="57"/>
    <n v="0"/>
  </r>
  <r>
    <s v="BASE"/>
    <s v="BaseLine"/>
    <s v="NY"/>
    <m/>
    <m/>
    <m/>
    <x v="35"/>
    <x v="2"/>
    <s v="Brazil"/>
    <x v="57"/>
    <n v="0"/>
  </r>
  <r>
    <s v="BASE"/>
    <s v="BaseLine"/>
    <s v="NY"/>
    <m/>
    <m/>
    <m/>
    <x v="35"/>
    <x v="3"/>
    <s v="Brazil"/>
    <x v="57"/>
    <n v="0"/>
  </r>
  <r>
    <s v="BASE"/>
    <s v="BaseLine"/>
    <s v="PL_Dummy"/>
    <m/>
    <m/>
    <m/>
    <x v="36"/>
    <x v="0"/>
    <s v="Brazil"/>
    <x v="57"/>
    <n v="0"/>
  </r>
  <r>
    <s v="BASE"/>
    <s v="BaseLine"/>
    <s v="PL_Dummy"/>
    <m/>
    <m/>
    <m/>
    <x v="36"/>
    <x v="1"/>
    <s v="Brazil"/>
    <x v="57"/>
    <n v="0"/>
  </r>
  <r>
    <s v="BASE"/>
    <s v="BaseLine"/>
    <s v="PL_Dummy"/>
    <m/>
    <m/>
    <m/>
    <x v="36"/>
    <x v="2"/>
    <s v="Brazil"/>
    <x v="57"/>
    <n v="0"/>
  </r>
  <r>
    <s v="BASE"/>
    <s v="BaseLine"/>
    <s v="PL_Dummy"/>
    <m/>
    <m/>
    <m/>
    <x v="36"/>
    <x v="3"/>
    <s v="Brazil"/>
    <x v="57"/>
    <n v="0"/>
  </r>
  <r>
    <s v="BASE"/>
    <s v="BaseLine"/>
    <s v="PL_Dummy"/>
    <m/>
    <m/>
    <m/>
    <x v="37"/>
    <x v="0"/>
    <s v="Brazil"/>
    <x v="57"/>
    <n v="0"/>
  </r>
  <r>
    <s v="BASE"/>
    <s v="BaseLine"/>
    <s v="PL_Dummy"/>
    <m/>
    <m/>
    <m/>
    <x v="37"/>
    <x v="1"/>
    <s v="Brazil"/>
    <x v="57"/>
    <n v="0"/>
  </r>
  <r>
    <s v="BASE"/>
    <s v="BaseLine"/>
    <s v="PL_Dummy"/>
    <m/>
    <m/>
    <m/>
    <x v="37"/>
    <x v="2"/>
    <s v="Brazil"/>
    <x v="57"/>
    <n v="0"/>
  </r>
  <r>
    <s v="BASE"/>
    <s v="BaseLine"/>
    <s v="PL_Dummy"/>
    <m/>
    <m/>
    <m/>
    <x v="37"/>
    <x v="3"/>
    <s v="Brazil"/>
    <x v="57"/>
    <n v="0"/>
  </r>
  <r>
    <s v="BASE"/>
    <s v="BaseLine"/>
    <m/>
    <m/>
    <m/>
    <m/>
    <x v="38"/>
    <x v="0"/>
    <s v="Brazil"/>
    <x v="57"/>
    <n v="0"/>
  </r>
  <r>
    <s v="BASE"/>
    <s v="BaseLine"/>
    <m/>
    <m/>
    <m/>
    <m/>
    <x v="38"/>
    <x v="1"/>
    <s v="Brazil"/>
    <x v="57"/>
    <n v="0"/>
  </r>
  <r>
    <s v="BASE"/>
    <s v="BaseLine"/>
    <m/>
    <m/>
    <m/>
    <m/>
    <x v="38"/>
    <x v="2"/>
    <s v="Brazil"/>
    <x v="57"/>
    <n v="0"/>
  </r>
  <r>
    <s v="BASE"/>
    <s v="BaseLine"/>
    <m/>
    <m/>
    <m/>
    <m/>
    <x v="38"/>
    <x v="3"/>
    <s v="Brazil"/>
    <x v="57"/>
    <n v="0"/>
  </r>
  <r>
    <s v="BASE"/>
    <s v="BaseLine"/>
    <m/>
    <m/>
    <m/>
    <m/>
    <x v="39"/>
    <x v="0"/>
    <s v="Brazil"/>
    <x v="57"/>
    <n v="0"/>
  </r>
  <r>
    <s v="BASE"/>
    <s v="BaseLine"/>
    <m/>
    <m/>
    <m/>
    <m/>
    <x v="39"/>
    <x v="1"/>
    <s v="Brazil"/>
    <x v="57"/>
    <n v="0"/>
  </r>
  <r>
    <s v="BASE"/>
    <s v="BaseLine"/>
    <m/>
    <m/>
    <m/>
    <m/>
    <x v="39"/>
    <x v="2"/>
    <s v="Brazil"/>
    <x v="57"/>
    <n v="0"/>
  </r>
  <r>
    <s v="BASE"/>
    <s v="BaseLine"/>
    <m/>
    <m/>
    <m/>
    <m/>
    <x v="39"/>
    <x v="3"/>
    <s v="Brazil"/>
    <x v="57"/>
    <n v="0"/>
  </r>
  <r>
    <s v="BASE"/>
    <s v="BaseLine"/>
    <s v="PL_Dummy"/>
    <m/>
    <m/>
    <m/>
    <x v="40"/>
    <x v="0"/>
    <s v="Brazil"/>
    <x v="57"/>
    <n v="0"/>
  </r>
  <r>
    <s v="BASE"/>
    <s v="BaseLine"/>
    <s v="PL_Dummy"/>
    <m/>
    <m/>
    <m/>
    <x v="40"/>
    <x v="1"/>
    <s v="Brazil"/>
    <x v="57"/>
    <n v="0"/>
  </r>
  <r>
    <s v="BASE"/>
    <s v="BaseLine"/>
    <s v="PL_Dummy"/>
    <m/>
    <m/>
    <m/>
    <x v="40"/>
    <x v="2"/>
    <s v="Brazil"/>
    <x v="57"/>
    <n v="0"/>
  </r>
  <r>
    <s v="BASE"/>
    <s v="BaseLine"/>
    <s v="PL_Dummy"/>
    <m/>
    <m/>
    <m/>
    <x v="40"/>
    <x v="3"/>
    <s v="Brazil"/>
    <x v="57"/>
    <n v="0"/>
  </r>
  <r>
    <s v="BASE"/>
    <s v="BaseLine"/>
    <m/>
    <m/>
    <m/>
    <m/>
    <x v="41"/>
    <x v="0"/>
    <s v="Brazil"/>
    <x v="57"/>
    <n v="0"/>
  </r>
  <r>
    <s v="BASE"/>
    <s v="BaseLine"/>
    <m/>
    <m/>
    <m/>
    <m/>
    <x v="41"/>
    <x v="1"/>
    <s v="Brazil"/>
    <x v="57"/>
    <n v="0"/>
  </r>
  <r>
    <s v="BASE"/>
    <s v="BaseLine"/>
    <m/>
    <m/>
    <m/>
    <m/>
    <x v="41"/>
    <x v="2"/>
    <s v="Brazil"/>
    <x v="57"/>
    <n v="4251.3825878765201"/>
  </r>
  <r>
    <s v="BASE"/>
    <s v="BaseLine"/>
    <m/>
    <m/>
    <m/>
    <m/>
    <x v="41"/>
    <x v="3"/>
    <s v="Brazil"/>
    <x v="57"/>
    <n v="0"/>
  </r>
  <r>
    <s v="BASE"/>
    <s v="BaseLine"/>
    <m/>
    <m/>
    <m/>
    <m/>
    <x v="42"/>
    <x v="0"/>
    <s v="Brazil"/>
    <x v="57"/>
    <n v="0"/>
  </r>
  <r>
    <s v="BASE"/>
    <s v="BaseLine"/>
    <m/>
    <m/>
    <m/>
    <m/>
    <x v="42"/>
    <x v="1"/>
    <s v="Brazil"/>
    <x v="57"/>
    <n v="0"/>
  </r>
  <r>
    <s v="BASE"/>
    <s v="BaseLine"/>
    <m/>
    <m/>
    <m/>
    <m/>
    <x v="42"/>
    <x v="2"/>
    <s v="Brazil"/>
    <x v="57"/>
    <n v="0"/>
  </r>
  <r>
    <s v="BASE"/>
    <s v="BaseLine"/>
    <m/>
    <m/>
    <m/>
    <m/>
    <x v="42"/>
    <x v="3"/>
    <s v="Brazil"/>
    <x v="57"/>
    <n v="0"/>
  </r>
  <r>
    <s v="BASE"/>
    <s v="BaseLine"/>
    <m/>
    <m/>
    <m/>
    <m/>
    <x v="43"/>
    <x v="0"/>
    <s v="Brazil"/>
    <x v="57"/>
    <n v="0"/>
  </r>
  <r>
    <s v="BASE"/>
    <s v="BaseLine"/>
    <m/>
    <m/>
    <m/>
    <m/>
    <x v="43"/>
    <x v="1"/>
    <s v="Brazil"/>
    <x v="57"/>
    <n v="0"/>
  </r>
  <r>
    <s v="BASE"/>
    <s v="BaseLine"/>
    <m/>
    <m/>
    <m/>
    <m/>
    <x v="43"/>
    <x v="2"/>
    <s v="Brazil"/>
    <x v="57"/>
    <n v="3644.6772697004899"/>
  </r>
  <r>
    <s v="BASE"/>
    <s v="BaseLine"/>
    <m/>
    <m/>
    <m/>
    <m/>
    <x v="43"/>
    <x v="3"/>
    <s v="Brazil"/>
    <x v="57"/>
    <n v="0"/>
  </r>
  <r>
    <s v="INCREMENTAL"/>
    <s v="Media"/>
    <m/>
    <m/>
    <m/>
    <m/>
    <x v="44"/>
    <x v="0"/>
    <s v="Brazil"/>
    <x v="57"/>
    <n v="0"/>
  </r>
  <r>
    <s v="INCREMENTAL"/>
    <s v="Media"/>
    <m/>
    <m/>
    <m/>
    <m/>
    <x v="44"/>
    <x v="1"/>
    <s v="Brazil"/>
    <x v="57"/>
    <n v="0"/>
  </r>
  <r>
    <s v="INCREMENTAL"/>
    <s v="Media"/>
    <m/>
    <m/>
    <m/>
    <m/>
    <x v="44"/>
    <x v="2"/>
    <s v="Brazil"/>
    <x v="57"/>
    <n v="0"/>
  </r>
  <r>
    <s v="INCREMENTAL"/>
    <s v="Media"/>
    <m/>
    <m/>
    <m/>
    <m/>
    <x v="44"/>
    <x v="3"/>
    <s v="Brazil"/>
    <x v="57"/>
    <n v="0"/>
  </r>
  <r>
    <s v="INCREMENTAL"/>
    <s v="Media"/>
    <m/>
    <m/>
    <m/>
    <m/>
    <x v="45"/>
    <x v="0"/>
    <s v="Brazil"/>
    <x v="57"/>
    <n v="0"/>
  </r>
  <r>
    <s v="INCREMENTAL"/>
    <s v="Media"/>
    <m/>
    <m/>
    <m/>
    <m/>
    <x v="45"/>
    <x v="1"/>
    <s v="Brazil"/>
    <x v="57"/>
    <n v="0"/>
  </r>
  <r>
    <s v="INCREMENTAL"/>
    <s v="Media"/>
    <m/>
    <m/>
    <m/>
    <m/>
    <x v="45"/>
    <x v="2"/>
    <s v="Brazil"/>
    <x v="57"/>
    <n v="0"/>
  </r>
  <r>
    <s v="INCREMENTAL"/>
    <s v="Media"/>
    <m/>
    <m/>
    <m/>
    <m/>
    <x v="45"/>
    <x v="3"/>
    <s v="Brazil"/>
    <x v="57"/>
    <n v="0"/>
  </r>
  <r>
    <s v="BASE"/>
    <s v="BaseLine"/>
    <m/>
    <m/>
    <m/>
    <m/>
    <x v="46"/>
    <x v="0"/>
    <s v="Brazil"/>
    <x v="57"/>
    <n v="0"/>
  </r>
  <r>
    <s v="BASE"/>
    <s v="BaseLine"/>
    <m/>
    <m/>
    <m/>
    <m/>
    <x v="46"/>
    <x v="1"/>
    <s v="Brazil"/>
    <x v="57"/>
    <n v="0"/>
  </r>
  <r>
    <s v="BASE"/>
    <s v="BaseLine"/>
    <m/>
    <m/>
    <m/>
    <m/>
    <x v="46"/>
    <x v="2"/>
    <s v="Brazil"/>
    <x v="57"/>
    <n v="0"/>
  </r>
  <r>
    <s v="BASE"/>
    <s v="BaseLine"/>
    <m/>
    <m/>
    <m/>
    <m/>
    <x v="46"/>
    <x v="3"/>
    <s v="Brazil"/>
    <x v="57"/>
    <n v="0"/>
  </r>
  <r>
    <s v="INCREMENTAL"/>
    <s v="Media"/>
    <m/>
    <m/>
    <m/>
    <m/>
    <x v="47"/>
    <x v="0"/>
    <s v="Brazil"/>
    <x v="57"/>
    <n v="0"/>
  </r>
  <r>
    <s v="INCREMENTAL"/>
    <s v="Media"/>
    <m/>
    <m/>
    <m/>
    <m/>
    <x v="47"/>
    <x v="1"/>
    <s v="Brazil"/>
    <x v="57"/>
    <n v="0"/>
  </r>
  <r>
    <s v="INCREMENTAL"/>
    <s v="Media"/>
    <m/>
    <m/>
    <m/>
    <m/>
    <x v="47"/>
    <x v="2"/>
    <s v="Brazil"/>
    <x v="57"/>
    <n v="0"/>
  </r>
  <r>
    <s v="INCREMENTAL"/>
    <s v="Media"/>
    <m/>
    <m/>
    <m/>
    <m/>
    <x v="47"/>
    <x v="3"/>
    <s v="Brazil"/>
    <x v="57"/>
    <n v="0"/>
  </r>
  <r>
    <s v="INCREMENTAL"/>
    <s v="Media"/>
    <m/>
    <m/>
    <m/>
    <m/>
    <x v="48"/>
    <x v="0"/>
    <s v="Brazil"/>
    <x v="57"/>
    <n v="0"/>
  </r>
  <r>
    <s v="INCREMENTAL"/>
    <s v="Media"/>
    <m/>
    <m/>
    <m/>
    <m/>
    <x v="48"/>
    <x v="1"/>
    <s v="Brazil"/>
    <x v="57"/>
    <n v="0"/>
  </r>
  <r>
    <s v="INCREMENTAL"/>
    <s v="Media"/>
    <m/>
    <m/>
    <m/>
    <m/>
    <x v="48"/>
    <x v="2"/>
    <s v="Brazil"/>
    <x v="57"/>
    <n v="0"/>
  </r>
  <r>
    <s v="INCREMENTAL"/>
    <s v="Media"/>
    <m/>
    <m/>
    <m/>
    <m/>
    <x v="48"/>
    <x v="3"/>
    <s v="Brazil"/>
    <x v="57"/>
    <n v="0"/>
  </r>
  <r>
    <s v="INCREMENTAL"/>
    <s v="Media"/>
    <m/>
    <m/>
    <m/>
    <m/>
    <x v="49"/>
    <x v="0"/>
    <s v="Brazil"/>
    <x v="57"/>
    <n v="0"/>
  </r>
  <r>
    <s v="INCREMENTAL"/>
    <s v="Media"/>
    <m/>
    <m/>
    <m/>
    <m/>
    <x v="49"/>
    <x v="1"/>
    <s v="Brazil"/>
    <x v="57"/>
    <n v="0"/>
  </r>
  <r>
    <s v="INCREMENTAL"/>
    <s v="Media"/>
    <m/>
    <m/>
    <m/>
    <m/>
    <x v="49"/>
    <x v="2"/>
    <s v="Brazil"/>
    <x v="57"/>
    <n v="0"/>
  </r>
  <r>
    <s v="INCREMENTAL"/>
    <s v="Media"/>
    <m/>
    <m/>
    <m/>
    <m/>
    <x v="49"/>
    <x v="3"/>
    <s v="Brazil"/>
    <x v="57"/>
    <n v="0"/>
  </r>
  <r>
    <s v="BASE"/>
    <s v="BaseLine"/>
    <m/>
    <m/>
    <m/>
    <m/>
    <x v="50"/>
    <x v="0"/>
    <s v="Brazil"/>
    <x v="57"/>
    <n v="0"/>
  </r>
  <r>
    <s v="BASE"/>
    <s v="BaseLine"/>
    <m/>
    <m/>
    <m/>
    <m/>
    <x v="50"/>
    <x v="1"/>
    <s v="Brazil"/>
    <x v="57"/>
    <n v="0"/>
  </r>
  <r>
    <s v="BASE"/>
    <s v="BaseLine"/>
    <m/>
    <m/>
    <m/>
    <m/>
    <x v="50"/>
    <x v="2"/>
    <s v="Brazil"/>
    <x v="57"/>
    <n v="0"/>
  </r>
  <r>
    <s v="BASE"/>
    <s v="BaseLine"/>
    <m/>
    <m/>
    <m/>
    <m/>
    <x v="50"/>
    <x v="3"/>
    <s v="Brazil"/>
    <x v="57"/>
    <n v="81.988864101723195"/>
  </r>
  <r>
    <s v="BASE"/>
    <s v="BaseLine"/>
    <m/>
    <m/>
    <m/>
    <m/>
    <x v="51"/>
    <x v="0"/>
    <s v="Brazil"/>
    <x v="57"/>
    <n v="0"/>
  </r>
  <r>
    <s v="BASE"/>
    <s v="BaseLine"/>
    <m/>
    <m/>
    <m/>
    <m/>
    <x v="51"/>
    <x v="1"/>
    <s v="Brazil"/>
    <x v="57"/>
    <n v="0"/>
  </r>
  <r>
    <s v="BASE"/>
    <s v="BaseLine"/>
    <m/>
    <m/>
    <m/>
    <m/>
    <x v="51"/>
    <x v="2"/>
    <s v="Brazil"/>
    <x v="57"/>
    <n v="0"/>
  </r>
  <r>
    <s v="BASE"/>
    <s v="BaseLine"/>
    <m/>
    <m/>
    <m/>
    <m/>
    <x v="51"/>
    <x v="3"/>
    <s v="Brazil"/>
    <x v="57"/>
    <n v="1358.1826483508701"/>
  </r>
  <r>
    <s v="INCREMENTAL"/>
    <s v="Media"/>
    <m/>
    <m/>
    <m/>
    <m/>
    <x v="52"/>
    <x v="0"/>
    <s v="Brazil"/>
    <x v="57"/>
    <n v="0"/>
  </r>
  <r>
    <s v="INCREMENTAL"/>
    <s v="Media"/>
    <m/>
    <m/>
    <m/>
    <m/>
    <x v="52"/>
    <x v="1"/>
    <s v="Brazil"/>
    <x v="57"/>
    <n v="0"/>
  </r>
  <r>
    <s v="INCREMENTAL"/>
    <s v="Media"/>
    <m/>
    <m/>
    <m/>
    <m/>
    <x v="52"/>
    <x v="2"/>
    <s v="Brazil"/>
    <x v="57"/>
    <n v="0"/>
  </r>
  <r>
    <s v="INCREMENTAL"/>
    <s v="Media"/>
    <m/>
    <m/>
    <m/>
    <m/>
    <x v="52"/>
    <x v="3"/>
    <s v="Brazil"/>
    <x v="57"/>
    <n v="0"/>
  </r>
  <r>
    <s v="BASE"/>
    <s v="BaseLine"/>
    <m/>
    <m/>
    <m/>
    <m/>
    <x v="53"/>
    <x v="0"/>
    <s v="Brazil"/>
    <x v="57"/>
    <n v="-106.896217564167"/>
  </r>
  <r>
    <s v="BASE"/>
    <s v="BaseLine"/>
    <m/>
    <m/>
    <m/>
    <m/>
    <x v="53"/>
    <x v="1"/>
    <s v="Brazil"/>
    <x v="57"/>
    <n v="-78.280676091196398"/>
  </r>
  <r>
    <s v="BASE"/>
    <s v="BaseLine"/>
    <m/>
    <m/>
    <m/>
    <m/>
    <x v="53"/>
    <x v="2"/>
    <s v="Brazil"/>
    <x v="57"/>
    <n v="-146.06866894502201"/>
  </r>
  <r>
    <s v="BASE"/>
    <s v="BaseLine"/>
    <m/>
    <m/>
    <m/>
    <m/>
    <x v="53"/>
    <x v="3"/>
    <s v="Brazil"/>
    <x v="57"/>
    <n v="-77.324862227164999"/>
  </r>
  <r>
    <s v="BASE"/>
    <s v="BaseLine"/>
    <m/>
    <m/>
    <m/>
    <m/>
    <x v="54"/>
    <x v="0"/>
    <s v="Brazil"/>
    <x v="57"/>
    <n v="-519.49159087577095"/>
  </r>
  <r>
    <s v="BASE"/>
    <s v="BaseLine"/>
    <m/>
    <m/>
    <m/>
    <m/>
    <x v="54"/>
    <x v="1"/>
    <s v="Brazil"/>
    <x v="57"/>
    <n v="-2592.98696318766"/>
  </r>
  <r>
    <s v="BASE"/>
    <s v="BaseLine"/>
    <m/>
    <m/>
    <m/>
    <m/>
    <x v="54"/>
    <x v="2"/>
    <s v="Brazil"/>
    <x v="57"/>
    <n v="-2814.2435380745101"/>
  </r>
  <r>
    <s v="BASE"/>
    <s v="BaseLine"/>
    <m/>
    <m/>
    <m/>
    <m/>
    <x v="54"/>
    <x v="3"/>
    <s v="Brazil"/>
    <x v="57"/>
    <n v="-501.66823646013302"/>
  </r>
  <r>
    <s v="INCREMENTAL"/>
    <s v="Media"/>
    <m/>
    <m/>
    <m/>
    <m/>
    <x v="0"/>
    <x v="0"/>
    <s v="Brazil"/>
    <x v="58"/>
    <n v="0"/>
  </r>
  <r>
    <s v="INCREMENTAL"/>
    <s v="Media"/>
    <m/>
    <m/>
    <m/>
    <m/>
    <x v="0"/>
    <x v="1"/>
    <s v="Brazil"/>
    <x v="58"/>
    <n v="0"/>
  </r>
  <r>
    <s v="INCREMENTAL"/>
    <s v="Media"/>
    <m/>
    <m/>
    <m/>
    <m/>
    <x v="0"/>
    <x v="2"/>
    <s v="Brazil"/>
    <x v="58"/>
    <n v="0"/>
  </r>
  <r>
    <s v="INCREMENTAL"/>
    <s v="Media"/>
    <m/>
    <m/>
    <m/>
    <m/>
    <x v="0"/>
    <x v="3"/>
    <s v="Brazil"/>
    <x v="58"/>
    <n v="0"/>
  </r>
  <r>
    <s v="INCREMENTAL"/>
    <s v="Media"/>
    <m/>
    <m/>
    <m/>
    <m/>
    <x v="1"/>
    <x v="0"/>
    <s v="Brazil"/>
    <x v="58"/>
    <n v="0"/>
  </r>
  <r>
    <s v="INCREMENTAL"/>
    <s v="Media"/>
    <m/>
    <m/>
    <m/>
    <m/>
    <x v="1"/>
    <x v="1"/>
    <s v="Brazil"/>
    <x v="58"/>
    <n v="0"/>
  </r>
  <r>
    <s v="INCREMENTAL"/>
    <s v="Media"/>
    <m/>
    <m/>
    <m/>
    <m/>
    <x v="1"/>
    <x v="2"/>
    <s v="Brazil"/>
    <x v="58"/>
    <n v="0"/>
  </r>
  <r>
    <s v="INCREMENTAL"/>
    <s v="Media"/>
    <m/>
    <m/>
    <m/>
    <m/>
    <x v="1"/>
    <x v="3"/>
    <s v="Brazil"/>
    <x v="58"/>
    <n v="0"/>
  </r>
  <r>
    <s v="INCREMENTAL"/>
    <s v="Media"/>
    <m/>
    <m/>
    <m/>
    <m/>
    <x v="2"/>
    <x v="0"/>
    <s v="Brazil"/>
    <x v="58"/>
    <n v="0"/>
  </r>
  <r>
    <s v="INCREMENTAL"/>
    <s v="Media"/>
    <m/>
    <m/>
    <m/>
    <m/>
    <x v="2"/>
    <x v="1"/>
    <s v="Brazil"/>
    <x v="58"/>
    <n v="0"/>
  </r>
  <r>
    <s v="INCREMENTAL"/>
    <s v="Media"/>
    <m/>
    <m/>
    <m/>
    <m/>
    <x v="2"/>
    <x v="2"/>
    <s v="Brazil"/>
    <x v="58"/>
    <n v="0"/>
  </r>
  <r>
    <s v="INCREMENTAL"/>
    <s v="Media"/>
    <m/>
    <m/>
    <m/>
    <m/>
    <x v="2"/>
    <x v="3"/>
    <s v="Brazil"/>
    <x v="58"/>
    <n v="0"/>
  </r>
  <r>
    <s v="BASE"/>
    <s v="BaseLine"/>
    <m/>
    <m/>
    <m/>
    <m/>
    <x v="3"/>
    <x v="0"/>
    <s v="Brazil"/>
    <x v="58"/>
    <n v="0"/>
  </r>
  <r>
    <s v="BASE"/>
    <s v="BaseLine"/>
    <m/>
    <m/>
    <m/>
    <m/>
    <x v="3"/>
    <x v="1"/>
    <s v="Brazil"/>
    <x v="58"/>
    <n v="0"/>
  </r>
  <r>
    <s v="BASE"/>
    <s v="BaseLine"/>
    <m/>
    <m/>
    <m/>
    <m/>
    <x v="3"/>
    <x v="2"/>
    <s v="Brazil"/>
    <x v="58"/>
    <n v="0"/>
  </r>
  <r>
    <s v="BASE"/>
    <s v="BaseLine"/>
    <m/>
    <m/>
    <m/>
    <m/>
    <x v="3"/>
    <x v="3"/>
    <s v="Brazil"/>
    <x v="58"/>
    <n v="0"/>
  </r>
  <r>
    <s v="BASE"/>
    <s v="BaseLine"/>
    <m/>
    <m/>
    <m/>
    <m/>
    <x v="4"/>
    <x v="0"/>
    <s v="Brazil"/>
    <x v="58"/>
    <n v="0"/>
  </r>
  <r>
    <s v="BASE"/>
    <s v="BaseLine"/>
    <m/>
    <m/>
    <m/>
    <m/>
    <x v="4"/>
    <x v="1"/>
    <s v="Brazil"/>
    <x v="58"/>
    <n v="0"/>
  </r>
  <r>
    <s v="BASE"/>
    <s v="BaseLine"/>
    <m/>
    <m/>
    <m/>
    <m/>
    <x v="4"/>
    <x v="2"/>
    <s v="Brazil"/>
    <x v="58"/>
    <n v="0"/>
  </r>
  <r>
    <s v="BASE"/>
    <s v="BaseLine"/>
    <m/>
    <m/>
    <m/>
    <m/>
    <x v="4"/>
    <x v="3"/>
    <s v="Brazil"/>
    <x v="58"/>
    <n v="0"/>
  </r>
  <r>
    <s v="BASE"/>
    <s v="BaseLine"/>
    <m/>
    <m/>
    <m/>
    <m/>
    <x v="5"/>
    <x v="0"/>
    <s v="Brazil"/>
    <x v="58"/>
    <n v="0"/>
  </r>
  <r>
    <s v="BASE"/>
    <s v="BaseLine"/>
    <m/>
    <m/>
    <m/>
    <m/>
    <x v="5"/>
    <x v="1"/>
    <s v="Brazil"/>
    <x v="58"/>
    <n v="0"/>
  </r>
  <r>
    <s v="BASE"/>
    <s v="BaseLine"/>
    <m/>
    <m/>
    <m/>
    <m/>
    <x v="5"/>
    <x v="2"/>
    <s v="Brazil"/>
    <x v="58"/>
    <n v="0"/>
  </r>
  <r>
    <s v="BASE"/>
    <s v="BaseLine"/>
    <m/>
    <m/>
    <m/>
    <m/>
    <x v="5"/>
    <x v="3"/>
    <s v="Brazil"/>
    <x v="58"/>
    <n v="0"/>
  </r>
  <r>
    <s v="BASE"/>
    <s v="BaseLine"/>
    <m/>
    <m/>
    <m/>
    <m/>
    <x v="6"/>
    <x v="0"/>
    <s v="Brazil"/>
    <x v="58"/>
    <n v="0"/>
  </r>
  <r>
    <s v="BASE"/>
    <s v="BaseLine"/>
    <m/>
    <m/>
    <m/>
    <m/>
    <x v="6"/>
    <x v="1"/>
    <s v="Brazil"/>
    <x v="58"/>
    <n v="0"/>
  </r>
  <r>
    <s v="BASE"/>
    <s v="BaseLine"/>
    <m/>
    <m/>
    <m/>
    <m/>
    <x v="6"/>
    <x v="2"/>
    <s v="Brazil"/>
    <x v="58"/>
    <n v="0"/>
  </r>
  <r>
    <s v="BASE"/>
    <s v="BaseLine"/>
    <m/>
    <m/>
    <m/>
    <m/>
    <x v="6"/>
    <x v="3"/>
    <s v="Brazil"/>
    <x v="58"/>
    <n v="0"/>
  </r>
  <r>
    <s v="BASE"/>
    <s v="BaseLine"/>
    <m/>
    <m/>
    <m/>
    <m/>
    <x v="7"/>
    <x v="0"/>
    <s v="Brazil"/>
    <x v="58"/>
    <n v="0"/>
  </r>
  <r>
    <s v="BASE"/>
    <s v="BaseLine"/>
    <m/>
    <m/>
    <m/>
    <m/>
    <x v="7"/>
    <x v="1"/>
    <s v="Brazil"/>
    <x v="58"/>
    <n v="0"/>
  </r>
  <r>
    <s v="BASE"/>
    <s v="BaseLine"/>
    <m/>
    <m/>
    <m/>
    <m/>
    <x v="7"/>
    <x v="2"/>
    <s v="Brazil"/>
    <x v="58"/>
    <n v="0"/>
  </r>
  <r>
    <s v="BASE"/>
    <s v="BaseLine"/>
    <m/>
    <m/>
    <m/>
    <m/>
    <x v="7"/>
    <x v="3"/>
    <s v="Brazil"/>
    <x v="58"/>
    <n v="0"/>
  </r>
  <r>
    <s v="BASE"/>
    <s v="BaseLine"/>
    <m/>
    <m/>
    <m/>
    <m/>
    <x v="8"/>
    <x v="0"/>
    <s v="Brazil"/>
    <x v="58"/>
    <n v="1452.5792650081601"/>
  </r>
  <r>
    <s v="BASE"/>
    <s v="BaseLine"/>
    <m/>
    <m/>
    <m/>
    <m/>
    <x v="8"/>
    <x v="1"/>
    <s v="Brazil"/>
    <x v="58"/>
    <n v="0"/>
  </r>
  <r>
    <s v="BASE"/>
    <s v="BaseLine"/>
    <m/>
    <m/>
    <m/>
    <m/>
    <x v="8"/>
    <x v="2"/>
    <s v="Brazil"/>
    <x v="58"/>
    <n v="0"/>
  </r>
  <r>
    <s v="BASE"/>
    <s v="BaseLine"/>
    <m/>
    <m/>
    <m/>
    <m/>
    <x v="8"/>
    <x v="3"/>
    <s v="Brazil"/>
    <x v="58"/>
    <n v="0"/>
  </r>
  <r>
    <s v="INCREMENTAL"/>
    <s v="Media"/>
    <m/>
    <m/>
    <m/>
    <m/>
    <x v="9"/>
    <x v="0"/>
    <s v="Brazil"/>
    <x v="58"/>
    <n v="0"/>
  </r>
  <r>
    <s v="INCREMENTAL"/>
    <s v="Media"/>
    <m/>
    <m/>
    <m/>
    <m/>
    <x v="9"/>
    <x v="1"/>
    <s v="Brazil"/>
    <x v="58"/>
    <n v="0"/>
  </r>
  <r>
    <s v="INCREMENTAL"/>
    <s v="Media"/>
    <m/>
    <m/>
    <m/>
    <m/>
    <x v="9"/>
    <x v="2"/>
    <s v="Brazil"/>
    <x v="58"/>
    <n v="0"/>
  </r>
  <r>
    <s v="INCREMENTAL"/>
    <s v="Media"/>
    <m/>
    <m/>
    <m/>
    <m/>
    <x v="9"/>
    <x v="3"/>
    <s v="Brazil"/>
    <x v="58"/>
    <n v="0"/>
  </r>
  <r>
    <s v="BASE"/>
    <s v="Price"/>
    <m/>
    <m/>
    <m/>
    <m/>
    <x v="10"/>
    <x v="0"/>
    <s v="Brazil"/>
    <x v="58"/>
    <n v="0"/>
  </r>
  <r>
    <s v="BASE"/>
    <s v="Price"/>
    <m/>
    <m/>
    <m/>
    <m/>
    <x v="10"/>
    <x v="1"/>
    <s v="Brazil"/>
    <x v="58"/>
    <n v="0"/>
  </r>
  <r>
    <s v="BASE"/>
    <s v="Price"/>
    <m/>
    <m/>
    <m/>
    <m/>
    <x v="10"/>
    <x v="2"/>
    <s v="Brazil"/>
    <x v="58"/>
    <n v="0"/>
  </r>
  <r>
    <s v="BASE"/>
    <s v="Price"/>
    <m/>
    <m/>
    <m/>
    <m/>
    <x v="10"/>
    <x v="3"/>
    <s v="Brazil"/>
    <x v="58"/>
    <n v="0"/>
  </r>
  <r>
    <s v="BASE"/>
    <s v="Price"/>
    <m/>
    <m/>
    <m/>
    <m/>
    <x v="11"/>
    <x v="0"/>
    <s v="Brazil"/>
    <x v="58"/>
    <n v="-741.81043315252805"/>
  </r>
  <r>
    <s v="BASE"/>
    <s v="Price"/>
    <m/>
    <m/>
    <m/>
    <m/>
    <x v="11"/>
    <x v="1"/>
    <s v="Brazil"/>
    <x v="58"/>
    <n v="0"/>
  </r>
  <r>
    <s v="BASE"/>
    <s v="Price"/>
    <m/>
    <m/>
    <m/>
    <m/>
    <x v="11"/>
    <x v="2"/>
    <s v="Brazil"/>
    <x v="58"/>
    <n v="0"/>
  </r>
  <r>
    <s v="BASE"/>
    <s v="Price"/>
    <m/>
    <m/>
    <m/>
    <m/>
    <x v="11"/>
    <x v="3"/>
    <s v="Brazil"/>
    <x v="58"/>
    <n v="-838.67525096485599"/>
  </r>
  <r>
    <s v="BASE"/>
    <s v="BaseLine"/>
    <m/>
    <m/>
    <m/>
    <m/>
    <x v="12"/>
    <x v="0"/>
    <s v="Brazil"/>
    <x v="58"/>
    <n v="396.40996343338202"/>
  </r>
  <r>
    <s v="BASE"/>
    <s v="BaseLine"/>
    <m/>
    <m/>
    <m/>
    <m/>
    <x v="12"/>
    <x v="1"/>
    <s v="Brazil"/>
    <x v="58"/>
    <n v="714.63116349002701"/>
  </r>
  <r>
    <s v="BASE"/>
    <s v="BaseLine"/>
    <m/>
    <m/>
    <m/>
    <m/>
    <x v="12"/>
    <x v="2"/>
    <s v="Brazil"/>
    <x v="58"/>
    <n v="876.10144952637995"/>
  </r>
  <r>
    <s v="BASE"/>
    <s v="BaseLine"/>
    <m/>
    <m/>
    <m/>
    <m/>
    <x v="12"/>
    <x v="3"/>
    <s v="Brazil"/>
    <x v="58"/>
    <n v="23.204504570347002"/>
  </r>
  <r>
    <s v="INCREMENTAL"/>
    <s v="Media"/>
    <m/>
    <m/>
    <m/>
    <m/>
    <x v="13"/>
    <x v="0"/>
    <s v="Brazil"/>
    <x v="58"/>
    <n v="0"/>
  </r>
  <r>
    <s v="INCREMENTAL"/>
    <s v="Media"/>
    <m/>
    <m/>
    <m/>
    <m/>
    <x v="13"/>
    <x v="1"/>
    <s v="Brazil"/>
    <x v="58"/>
    <n v="0"/>
  </r>
  <r>
    <s v="INCREMENTAL"/>
    <s v="Media"/>
    <m/>
    <m/>
    <m/>
    <m/>
    <x v="13"/>
    <x v="2"/>
    <s v="Brazil"/>
    <x v="58"/>
    <n v="0"/>
  </r>
  <r>
    <s v="INCREMENTAL"/>
    <s v="Media"/>
    <m/>
    <m/>
    <m/>
    <m/>
    <x v="13"/>
    <x v="3"/>
    <s v="Brazil"/>
    <x v="58"/>
    <n v="0"/>
  </r>
  <r>
    <s v="INCREMENTAL"/>
    <s v="Media"/>
    <m/>
    <m/>
    <m/>
    <m/>
    <x v="14"/>
    <x v="0"/>
    <s v="Brazil"/>
    <x v="58"/>
    <n v="363.55770438088598"/>
  </r>
  <r>
    <s v="INCREMENTAL"/>
    <s v="Media"/>
    <m/>
    <m/>
    <m/>
    <m/>
    <x v="14"/>
    <x v="1"/>
    <s v="Brazil"/>
    <x v="58"/>
    <n v="452.59995187413102"/>
  </r>
  <r>
    <s v="INCREMENTAL"/>
    <s v="Media"/>
    <m/>
    <m/>
    <m/>
    <m/>
    <x v="14"/>
    <x v="2"/>
    <s v="Brazil"/>
    <x v="58"/>
    <n v="374.497848387094"/>
  </r>
  <r>
    <s v="INCREMENTAL"/>
    <s v="Media"/>
    <m/>
    <m/>
    <m/>
    <m/>
    <x v="14"/>
    <x v="3"/>
    <s v="Brazil"/>
    <x v="58"/>
    <n v="269.05284199602198"/>
  </r>
  <r>
    <s v="INCREMENTAL"/>
    <s v="Media"/>
    <m/>
    <m/>
    <m/>
    <m/>
    <x v="15"/>
    <x v="0"/>
    <s v="Brazil"/>
    <x v="58"/>
    <n v="0"/>
  </r>
  <r>
    <s v="INCREMENTAL"/>
    <s v="Media"/>
    <m/>
    <m/>
    <m/>
    <m/>
    <x v="15"/>
    <x v="1"/>
    <s v="Brazil"/>
    <x v="58"/>
    <n v="0"/>
  </r>
  <r>
    <s v="INCREMENTAL"/>
    <s v="Media"/>
    <m/>
    <m/>
    <m/>
    <m/>
    <x v="15"/>
    <x v="2"/>
    <s v="Brazil"/>
    <x v="58"/>
    <n v="0"/>
  </r>
  <r>
    <s v="INCREMENTAL"/>
    <s v="Media"/>
    <m/>
    <m/>
    <m/>
    <m/>
    <x v="15"/>
    <x v="3"/>
    <s v="Brazil"/>
    <x v="58"/>
    <n v="0"/>
  </r>
  <r>
    <s v="INCREMENTAL"/>
    <s v="Media"/>
    <m/>
    <m/>
    <m/>
    <m/>
    <x v="16"/>
    <x v="0"/>
    <s v="Brazil"/>
    <x v="58"/>
    <n v="33.775754078654302"/>
  </r>
  <r>
    <s v="INCREMENTAL"/>
    <s v="Media"/>
    <m/>
    <m/>
    <m/>
    <m/>
    <x v="16"/>
    <x v="1"/>
    <s v="Brazil"/>
    <x v="58"/>
    <n v="26.5009751766802"/>
  </r>
  <r>
    <s v="INCREMENTAL"/>
    <s v="Media"/>
    <m/>
    <m/>
    <m/>
    <m/>
    <x v="16"/>
    <x v="2"/>
    <s v="Brazil"/>
    <x v="58"/>
    <n v="24.724794201366201"/>
  </r>
  <r>
    <s v="INCREMENTAL"/>
    <s v="Media"/>
    <m/>
    <m/>
    <m/>
    <m/>
    <x v="16"/>
    <x v="3"/>
    <s v="Brazil"/>
    <x v="58"/>
    <n v="22.977877454796399"/>
  </r>
  <r>
    <s v="INCREMENTAL"/>
    <s v="Media"/>
    <m/>
    <m/>
    <m/>
    <m/>
    <x v="17"/>
    <x v="0"/>
    <s v="Brazil"/>
    <x v="58"/>
    <n v="0"/>
  </r>
  <r>
    <s v="INCREMENTAL"/>
    <s v="Media"/>
    <m/>
    <m/>
    <m/>
    <m/>
    <x v="17"/>
    <x v="1"/>
    <s v="Brazil"/>
    <x v="58"/>
    <n v="0"/>
  </r>
  <r>
    <s v="INCREMENTAL"/>
    <s v="Media"/>
    <m/>
    <m/>
    <m/>
    <m/>
    <x v="17"/>
    <x v="2"/>
    <s v="Brazil"/>
    <x v="58"/>
    <n v="0"/>
  </r>
  <r>
    <s v="INCREMENTAL"/>
    <s v="Media"/>
    <m/>
    <m/>
    <m/>
    <m/>
    <x v="17"/>
    <x v="3"/>
    <s v="Brazil"/>
    <x v="58"/>
    <n v="0"/>
  </r>
  <r>
    <s v="INCREMENTAL"/>
    <s v="Media"/>
    <m/>
    <m/>
    <m/>
    <m/>
    <x v="18"/>
    <x v="0"/>
    <s v="Brazil"/>
    <x v="58"/>
    <n v="1236.4479991839801"/>
  </r>
  <r>
    <s v="INCREMENTAL"/>
    <s v="Media"/>
    <m/>
    <m/>
    <m/>
    <m/>
    <x v="18"/>
    <x v="1"/>
    <s v="Brazil"/>
    <x v="58"/>
    <n v="575.74076545745197"/>
  </r>
  <r>
    <s v="INCREMENTAL"/>
    <s v="Media"/>
    <m/>
    <m/>
    <m/>
    <m/>
    <x v="18"/>
    <x v="2"/>
    <s v="Brazil"/>
    <x v="58"/>
    <n v="439.92616082161499"/>
  </r>
  <r>
    <s v="INCREMENTAL"/>
    <s v="Media"/>
    <m/>
    <m/>
    <m/>
    <m/>
    <x v="18"/>
    <x v="3"/>
    <s v="Brazil"/>
    <x v="58"/>
    <n v="671.20404051732498"/>
  </r>
  <r>
    <s v="INCREMENTAL"/>
    <s v="Media"/>
    <m/>
    <m/>
    <m/>
    <m/>
    <x v="19"/>
    <x v="0"/>
    <s v="Brazil"/>
    <x v="58"/>
    <n v="0"/>
  </r>
  <r>
    <s v="INCREMENTAL"/>
    <s v="Media"/>
    <m/>
    <m/>
    <m/>
    <m/>
    <x v="19"/>
    <x v="1"/>
    <s v="Brazil"/>
    <x v="58"/>
    <n v="0"/>
  </r>
  <r>
    <s v="INCREMENTAL"/>
    <s v="Media"/>
    <m/>
    <m/>
    <m/>
    <m/>
    <x v="19"/>
    <x v="2"/>
    <s v="Brazil"/>
    <x v="58"/>
    <n v="0"/>
  </r>
  <r>
    <s v="INCREMENTAL"/>
    <s v="Media"/>
    <m/>
    <m/>
    <m/>
    <m/>
    <x v="19"/>
    <x v="3"/>
    <s v="Brazil"/>
    <x v="58"/>
    <n v="0"/>
  </r>
  <r>
    <s v="INCREMENTAL"/>
    <s v="Media"/>
    <m/>
    <m/>
    <m/>
    <m/>
    <x v="20"/>
    <x v="0"/>
    <s v="Brazil"/>
    <x v="58"/>
    <n v="6.1743144608521101"/>
  </r>
  <r>
    <s v="INCREMENTAL"/>
    <s v="Media"/>
    <m/>
    <m/>
    <m/>
    <m/>
    <x v="20"/>
    <x v="1"/>
    <s v="Brazil"/>
    <x v="58"/>
    <n v="7.0430823920852497"/>
  </r>
  <r>
    <s v="INCREMENTAL"/>
    <s v="Media"/>
    <m/>
    <m/>
    <m/>
    <m/>
    <x v="20"/>
    <x v="2"/>
    <s v="Brazil"/>
    <x v="58"/>
    <n v="6.5981044552146004"/>
  </r>
  <r>
    <s v="INCREMENTAL"/>
    <s v="Media"/>
    <m/>
    <m/>
    <m/>
    <m/>
    <x v="20"/>
    <x v="3"/>
    <s v="Brazil"/>
    <x v="58"/>
    <n v="6.4990138115774698"/>
  </r>
  <r>
    <s v="INCREMENTAL"/>
    <s v="Media"/>
    <m/>
    <m/>
    <m/>
    <m/>
    <x v="21"/>
    <x v="0"/>
    <s v="Brazil"/>
    <x v="58"/>
    <n v="0"/>
  </r>
  <r>
    <s v="INCREMENTAL"/>
    <s v="Media"/>
    <m/>
    <m/>
    <m/>
    <m/>
    <x v="21"/>
    <x v="1"/>
    <s v="Brazil"/>
    <x v="58"/>
    <n v="0"/>
  </r>
  <r>
    <s v="INCREMENTAL"/>
    <s v="Media"/>
    <m/>
    <m/>
    <m/>
    <m/>
    <x v="21"/>
    <x v="2"/>
    <s v="Brazil"/>
    <x v="58"/>
    <n v="0"/>
  </r>
  <r>
    <s v="INCREMENTAL"/>
    <s v="Media"/>
    <m/>
    <m/>
    <m/>
    <m/>
    <x v="21"/>
    <x v="3"/>
    <s v="Brazil"/>
    <x v="58"/>
    <n v="0"/>
  </r>
  <r>
    <s v="INCREMENTAL"/>
    <s v="Media"/>
    <m/>
    <m/>
    <m/>
    <m/>
    <x v="22"/>
    <x v="0"/>
    <s v="Brazil"/>
    <x v="58"/>
    <n v="216.847894683628"/>
  </r>
  <r>
    <s v="INCREMENTAL"/>
    <s v="Media"/>
    <m/>
    <m/>
    <m/>
    <m/>
    <x v="22"/>
    <x v="1"/>
    <s v="Brazil"/>
    <x v="58"/>
    <n v="82.234832384523799"/>
  </r>
  <r>
    <s v="INCREMENTAL"/>
    <s v="Media"/>
    <m/>
    <m/>
    <m/>
    <m/>
    <x v="22"/>
    <x v="2"/>
    <s v="Brazil"/>
    <x v="58"/>
    <n v="78.088185709609107"/>
  </r>
  <r>
    <s v="INCREMENTAL"/>
    <s v="Media"/>
    <m/>
    <m/>
    <m/>
    <m/>
    <x v="22"/>
    <x v="3"/>
    <s v="Brazil"/>
    <x v="58"/>
    <n v="117.544810445864"/>
  </r>
  <r>
    <s v="INCREMENTAL"/>
    <s v="Media"/>
    <m/>
    <m/>
    <m/>
    <m/>
    <x v="23"/>
    <x v="0"/>
    <s v="Brazil"/>
    <x v="58"/>
    <n v="0"/>
  </r>
  <r>
    <s v="INCREMENTAL"/>
    <s v="Media"/>
    <m/>
    <m/>
    <m/>
    <m/>
    <x v="23"/>
    <x v="1"/>
    <s v="Brazil"/>
    <x v="58"/>
    <n v="0"/>
  </r>
  <r>
    <s v="INCREMENTAL"/>
    <s v="Media"/>
    <m/>
    <m/>
    <m/>
    <m/>
    <x v="23"/>
    <x v="2"/>
    <s v="Brazil"/>
    <x v="58"/>
    <n v="0"/>
  </r>
  <r>
    <s v="INCREMENTAL"/>
    <s v="Media"/>
    <m/>
    <m/>
    <m/>
    <m/>
    <x v="23"/>
    <x v="3"/>
    <s v="Brazil"/>
    <x v="58"/>
    <n v="0"/>
  </r>
  <r>
    <s v="INCREMENTAL"/>
    <s v="Media"/>
    <m/>
    <m/>
    <m/>
    <m/>
    <x v="24"/>
    <x v="0"/>
    <s v="Brazil"/>
    <x v="58"/>
    <n v="0"/>
  </r>
  <r>
    <s v="INCREMENTAL"/>
    <s v="Media"/>
    <m/>
    <m/>
    <m/>
    <m/>
    <x v="24"/>
    <x v="1"/>
    <s v="Brazil"/>
    <x v="58"/>
    <n v="3.3352308687173902"/>
  </r>
  <r>
    <s v="INCREMENTAL"/>
    <s v="Media"/>
    <m/>
    <m/>
    <m/>
    <m/>
    <x v="24"/>
    <x v="2"/>
    <s v="Brazil"/>
    <x v="58"/>
    <n v="0"/>
  </r>
  <r>
    <s v="INCREMENTAL"/>
    <s v="Media"/>
    <m/>
    <m/>
    <m/>
    <m/>
    <x v="24"/>
    <x v="3"/>
    <s v="Brazil"/>
    <x v="58"/>
    <n v="0"/>
  </r>
  <r>
    <s v="BASE"/>
    <s v="BaseLine"/>
    <m/>
    <m/>
    <m/>
    <m/>
    <x v="25"/>
    <x v="0"/>
    <s v="Brazil"/>
    <x v="58"/>
    <n v="0"/>
  </r>
  <r>
    <s v="BASE"/>
    <s v="BaseLine"/>
    <m/>
    <m/>
    <m/>
    <m/>
    <x v="25"/>
    <x v="1"/>
    <s v="Brazil"/>
    <x v="58"/>
    <n v="0"/>
  </r>
  <r>
    <s v="BASE"/>
    <s v="BaseLine"/>
    <m/>
    <m/>
    <m/>
    <m/>
    <x v="25"/>
    <x v="2"/>
    <s v="Brazil"/>
    <x v="58"/>
    <n v="0"/>
  </r>
  <r>
    <s v="BASE"/>
    <s v="BaseLine"/>
    <m/>
    <m/>
    <m/>
    <m/>
    <x v="25"/>
    <x v="3"/>
    <s v="Brazil"/>
    <x v="58"/>
    <n v="0"/>
  </r>
  <r>
    <s v="BASE"/>
    <s v="BaseLine"/>
    <m/>
    <m/>
    <m/>
    <m/>
    <x v="26"/>
    <x v="0"/>
    <s v="Brazil"/>
    <x v="58"/>
    <n v="0"/>
  </r>
  <r>
    <s v="BASE"/>
    <s v="BaseLine"/>
    <m/>
    <m/>
    <m/>
    <m/>
    <x v="26"/>
    <x v="1"/>
    <s v="Brazil"/>
    <x v="58"/>
    <n v="1775.83680451604"/>
  </r>
  <r>
    <s v="BASE"/>
    <s v="BaseLine"/>
    <m/>
    <m/>
    <m/>
    <m/>
    <x v="26"/>
    <x v="2"/>
    <s v="Brazil"/>
    <x v="58"/>
    <n v="0"/>
  </r>
  <r>
    <s v="BASE"/>
    <s v="BaseLine"/>
    <m/>
    <m/>
    <m/>
    <m/>
    <x v="26"/>
    <x v="3"/>
    <s v="Brazil"/>
    <x v="58"/>
    <n v="0"/>
  </r>
  <r>
    <s v="INCREMENTAL"/>
    <s v="Media"/>
    <m/>
    <m/>
    <m/>
    <m/>
    <x v="27"/>
    <x v="0"/>
    <s v="Brazil"/>
    <x v="58"/>
    <n v="0"/>
  </r>
  <r>
    <s v="INCREMENTAL"/>
    <s v="Media"/>
    <m/>
    <m/>
    <m/>
    <m/>
    <x v="27"/>
    <x v="1"/>
    <s v="Brazil"/>
    <x v="58"/>
    <n v="0"/>
  </r>
  <r>
    <s v="INCREMENTAL"/>
    <s v="Media"/>
    <m/>
    <m/>
    <m/>
    <m/>
    <x v="27"/>
    <x v="2"/>
    <s v="Brazil"/>
    <x v="58"/>
    <n v="0"/>
  </r>
  <r>
    <s v="INCREMENTAL"/>
    <s v="Media"/>
    <m/>
    <m/>
    <m/>
    <m/>
    <x v="27"/>
    <x v="3"/>
    <s v="Brazil"/>
    <x v="58"/>
    <n v="0"/>
  </r>
  <r>
    <s v="INCREMENTAL"/>
    <s v="Media"/>
    <m/>
    <m/>
    <m/>
    <m/>
    <x v="28"/>
    <x v="0"/>
    <s v="Brazil"/>
    <x v="58"/>
    <n v="0"/>
  </r>
  <r>
    <s v="INCREMENTAL"/>
    <s v="Media"/>
    <m/>
    <m/>
    <m/>
    <m/>
    <x v="28"/>
    <x v="1"/>
    <s v="Brazil"/>
    <x v="58"/>
    <n v="0"/>
  </r>
  <r>
    <s v="INCREMENTAL"/>
    <s v="Media"/>
    <m/>
    <m/>
    <m/>
    <m/>
    <x v="28"/>
    <x v="2"/>
    <s v="Brazil"/>
    <x v="58"/>
    <n v="0"/>
  </r>
  <r>
    <s v="INCREMENTAL"/>
    <s v="Media"/>
    <m/>
    <m/>
    <m/>
    <m/>
    <x v="28"/>
    <x v="3"/>
    <s v="Brazil"/>
    <x v="58"/>
    <n v="0"/>
  </r>
  <r>
    <s v="BASE"/>
    <s v="BaseLine"/>
    <m/>
    <m/>
    <m/>
    <m/>
    <x v="29"/>
    <x v="0"/>
    <s v="Brazil"/>
    <x v="58"/>
    <n v="0"/>
  </r>
  <r>
    <s v="BASE"/>
    <s v="BaseLine"/>
    <m/>
    <m/>
    <m/>
    <m/>
    <x v="29"/>
    <x v="1"/>
    <s v="Brazil"/>
    <x v="58"/>
    <n v="827.07212649942301"/>
  </r>
  <r>
    <s v="BASE"/>
    <s v="BaseLine"/>
    <m/>
    <m/>
    <m/>
    <m/>
    <x v="29"/>
    <x v="2"/>
    <s v="Brazil"/>
    <x v="58"/>
    <n v="0"/>
  </r>
  <r>
    <s v="BASE"/>
    <s v="BaseLine"/>
    <m/>
    <m/>
    <m/>
    <m/>
    <x v="29"/>
    <x v="3"/>
    <s v="Brazil"/>
    <x v="58"/>
    <n v="0"/>
  </r>
  <r>
    <s v="BASE"/>
    <s v="BaseLine"/>
    <m/>
    <m/>
    <m/>
    <m/>
    <x v="30"/>
    <x v="0"/>
    <s v="Brazil"/>
    <x v="58"/>
    <n v="0"/>
  </r>
  <r>
    <s v="BASE"/>
    <s v="BaseLine"/>
    <m/>
    <m/>
    <m/>
    <m/>
    <x v="30"/>
    <x v="1"/>
    <s v="Brazil"/>
    <x v="58"/>
    <n v="499.33037549810803"/>
  </r>
  <r>
    <s v="BASE"/>
    <s v="BaseLine"/>
    <m/>
    <m/>
    <m/>
    <m/>
    <x v="30"/>
    <x v="2"/>
    <s v="Brazil"/>
    <x v="58"/>
    <n v="0"/>
  </r>
  <r>
    <s v="BASE"/>
    <s v="BaseLine"/>
    <m/>
    <m/>
    <m/>
    <m/>
    <x v="30"/>
    <x v="3"/>
    <s v="Brazil"/>
    <x v="58"/>
    <n v="0"/>
  </r>
  <r>
    <s v="INCREMENTAL"/>
    <s v="Media"/>
    <m/>
    <m/>
    <m/>
    <m/>
    <x v="31"/>
    <x v="0"/>
    <s v="Brazil"/>
    <x v="58"/>
    <n v="0"/>
  </r>
  <r>
    <s v="INCREMENTAL"/>
    <s v="Media"/>
    <m/>
    <m/>
    <m/>
    <m/>
    <x v="31"/>
    <x v="1"/>
    <s v="Brazil"/>
    <x v="58"/>
    <n v="21.3378729288053"/>
  </r>
  <r>
    <s v="INCREMENTAL"/>
    <s v="Media"/>
    <m/>
    <m/>
    <m/>
    <m/>
    <x v="31"/>
    <x v="2"/>
    <s v="Brazil"/>
    <x v="58"/>
    <n v="0"/>
  </r>
  <r>
    <s v="INCREMENTAL"/>
    <s v="Media"/>
    <m/>
    <m/>
    <m/>
    <m/>
    <x v="31"/>
    <x v="3"/>
    <s v="Brazil"/>
    <x v="58"/>
    <n v="0"/>
  </r>
  <r>
    <m/>
    <m/>
    <m/>
    <m/>
    <m/>
    <m/>
    <x v="32"/>
    <x v="0"/>
    <s v="Brazil"/>
    <x v="58"/>
    <n v="1288.8368238743701"/>
  </r>
  <r>
    <m/>
    <m/>
    <m/>
    <m/>
    <m/>
    <m/>
    <x v="32"/>
    <x v="1"/>
    <s v="Brazil"/>
    <x v="58"/>
    <n v="943.82215052234096"/>
  </r>
  <r>
    <m/>
    <m/>
    <m/>
    <m/>
    <m/>
    <m/>
    <x v="32"/>
    <x v="2"/>
    <s v="Brazil"/>
    <x v="58"/>
    <n v="1761.1350863528301"/>
  </r>
  <r>
    <m/>
    <m/>
    <m/>
    <m/>
    <m/>
    <m/>
    <x v="32"/>
    <x v="3"/>
    <s v="Brazil"/>
    <x v="58"/>
    <n v="932.29799996955103"/>
  </r>
  <r>
    <s v="BASE"/>
    <s v="BaseLine"/>
    <m/>
    <m/>
    <m/>
    <m/>
    <x v="33"/>
    <x v="0"/>
    <s v="Brazil"/>
    <x v="58"/>
    <n v="-126.64346928694501"/>
  </r>
  <r>
    <s v="BASE"/>
    <s v="BaseLine"/>
    <m/>
    <m/>
    <m/>
    <m/>
    <x v="33"/>
    <x v="1"/>
    <s v="Brazil"/>
    <x v="58"/>
    <n v="-344.73977503747801"/>
  </r>
  <r>
    <s v="BASE"/>
    <s v="BaseLine"/>
    <m/>
    <m/>
    <m/>
    <m/>
    <x v="33"/>
    <x v="2"/>
    <s v="Brazil"/>
    <x v="58"/>
    <n v="-172.108478855117"/>
  </r>
  <r>
    <s v="BASE"/>
    <s v="BaseLine"/>
    <m/>
    <m/>
    <m/>
    <m/>
    <x v="33"/>
    <x v="3"/>
    <s v="Brazil"/>
    <x v="58"/>
    <n v="-107.496891734531"/>
  </r>
  <r>
    <s v="BASE"/>
    <s v="BaseLine"/>
    <m/>
    <m/>
    <m/>
    <m/>
    <x v="34"/>
    <x v="0"/>
    <s v="Brazil"/>
    <x v="58"/>
    <n v="0"/>
  </r>
  <r>
    <s v="BASE"/>
    <s v="BaseLine"/>
    <m/>
    <m/>
    <m/>
    <m/>
    <x v="34"/>
    <x v="1"/>
    <s v="Brazil"/>
    <x v="58"/>
    <n v="0"/>
  </r>
  <r>
    <s v="BASE"/>
    <s v="BaseLine"/>
    <m/>
    <m/>
    <m/>
    <m/>
    <x v="34"/>
    <x v="2"/>
    <s v="Brazil"/>
    <x v="58"/>
    <n v="0"/>
  </r>
  <r>
    <s v="BASE"/>
    <s v="BaseLine"/>
    <m/>
    <m/>
    <m/>
    <m/>
    <x v="34"/>
    <x v="3"/>
    <s v="Brazil"/>
    <x v="58"/>
    <n v="0"/>
  </r>
  <r>
    <s v="BASE"/>
    <s v="BaseLine"/>
    <s v="NY"/>
    <m/>
    <m/>
    <m/>
    <x v="35"/>
    <x v="0"/>
    <s v="Brazil"/>
    <x v="58"/>
    <n v="0"/>
  </r>
  <r>
    <s v="BASE"/>
    <s v="BaseLine"/>
    <s v="NY"/>
    <m/>
    <m/>
    <m/>
    <x v="35"/>
    <x v="1"/>
    <s v="Brazil"/>
    <x v="58"/>
    <n v="0"/>
  </r>
  <r>
    <s v="BASE"/>
    <s v="BaseLine"/>
    <s v="NY"/>
    <m/>
    <m/>
    <m/>
    <x v="35"/>
    <x v="2"/>
    <s v="Brazil"/>
    <x v="58"/>
    <n v="0"/>
  </r>
  <r>
    <s v="BASE"/>
    <s v="BaseLine"/>
    <s v="NY"/>
    <m/>
    <m/>
    <m/>
    <x v="35"/>
    <x v="3"/>
    <s v="Brazil"/>
    <x v="58"/>
    <n v="0"/>
  </r>
  <r>
    <s v="BASE"/>
    <s v="BaseLine"/>
    <s v="PL_Dummy"/>
    <m/>
    <m/>
    <m/>
    <x v="36"/>
    <x v="0"/>
    <s v="Brazil"/>
    <x v="58"/>
    <n v="0"/>
  </r>
  <r>
    <s v="BASE"/>
    <s v="BaseLine"/>
    <s v="PL_Dummy"/>
    <m/>
    <m/>
    <m/>
    <x v="36"/>
    <x v="1"/>
    <s v="Brazil"/>
    <x v="58"/>
    <n v="0"/>
  </r>
  <r>
    <s v="BASE"/>
    <s v="BaseLine"/>
    <s v="PL_Dummy"/>
    <m/>
    <m/>
    <m/>
    <x v="36"/>
    <x v="2"/>
    <s v="Brazil"/>
    <x v="58"/>
    <n v="0"/>
  </r>
  <r>
    <s v="BASE"/>
    <s v="BaseLine"/>
    <s v="PL_Dummy"/>
    <m/>
    <m/>
    <m/>
    <x v="36"/>
    <x v="3"/>
    <s v="Brazil"/>
    <x v="58"/>
    <n v="0"/>
  </r>
  <r>
    <s v="BASE"/>
    <s v="BaseLine"/>
    <s v="PL_Dummy"/>
    <m/>
    <m/>
    <m/>
    <x v="37"/>
    <x v="0"/>
    <s v="Brazil"/>
    <x v="58"/>
    <n v="0"/>
  </r>
  <r>
    <s v="BASE"/>
    <s v="BaseLine"/>
    <s v="PL_Dummy"/>
    <m/>
    <m/>
    <m/>
    <x v="37"/>
    <x v="1"/>
    <s v="Brazil"/>
    <x v="58"/>
    <n v="0"/>
  </r>
  <r>
    <s v="BASE"/>
    <s v="BaseLine"/>
    <s v="PL_Dummy"/>
    <m/>
    <m/>
    <m/>
    <x v="37"/>
    <x v="2"/>
    <s v="Brazil"/>
    <x v="58"/>
    <n v="0"/>
  </r>
  <r>
    <s v="BASE"/>
    <s v="BaseLine"/>
    <s v="PL_Dummy"/>
    <m/>
    <m/>
    <m/>
    <x v="37"/>
    <x v="3"/>
    <s v="Brazil"/>
    <x v="58"/>
    <n v="0"/>
  </r>
  <r>
    <s v="BASE"/>
    <s v="BaseLine"/>
    <m/>
    <m/>
    <m/>
    <m/>
    <x v="38"/>
    <x v="0"/>
    <s v="Brazil"/>
    <x v="58"/>
    <n v="0"/>
  </r>
  <r>
    <s v="BASE"/>
    <s v="BaseLine"/>
    <m/>
    <m/>
    <m/>
    <m/>
    <x v="38"/>
    <x v="1"/>
    <s v="Brazil"/>
    <x v="58"/>
    <n v="0"/>
  </r>
  <r>
    <s v="BASE"/>
    <s v="BaseLine"/>
    <m/>
    <m/>
    <m/>
    <m/>
    <x v="38"/>
    <x v="2"/>
    <s v="Brazil"/>
    <x v="58"/>
    <n v="0"/>
  </r>
  <r>
    <s v="BASE"/>
    <s v="BaseLine"/>
    <m/>
    <m/>
    <m/>
    <m/>
    <x v="38"/>
    <x v="3"/>
    <s v="Brazil"/>
    <x v="58"/>
    <n v="0"/>
  </r>
  <r>
    <s v="BASE"/>
    <s v="BaseLine"/>
    <m/>
    <m/>
    <m/>
    <m/>
    <x v="39"/>
    <x v="0"/>
    <s v="Brazil"/>
    <x v="58"/>
    <n v="0"/>
  </r>
  <r>
    <s v="BASE"/>
    <s v="BaseLine"/>
    <m/>
    <m/>
    <m/>
    <m/>
    <x v="39"/>
    <x v="1"/>
    <s v="Brazil"/>
    <x v="58"/>
    <n v="0"/>
  </r>
  <r>
    <s v="BASE"/>
    <s v="BaseLine"/>
    <m/>
    <m/>
    <m/>
    <m/>
    <x v="39"/>
    <x v="2"/>
    <s v="Brazil"/>
    <x v="58"/>
    <n v="16.544748776162599"/>
  </r>
  <r>
    <s v="BASE"/>
    <s v="BaseLine"/>
    <m/>
    <m/>
    <m/>
    <m/>
    <x v="39"/>
    <x v="3"/>
    <s v="Brazil"/>
    <x v="58"/>
    <n v="0"/>
  </r>
  <r>
    <s v="BASE"/>
    <s v="BaseLine"/>
    <s v="PL_Dummy"/>
    <m/>
    <m/>
    <m/>
    <x v="40"/>
    <x v="0"/>
    <s v="Brazil"/>
    <x v="58"/>
    <n v="0"/>
  </r>
  <r>
    <s v="BASE"/>
    <s v="BaseLine"/>
    <s v="PL_Dummy"/>
    <m/>
    <m/>
    <m/>
    <x v="40"/>
    <x v="1"/>
    <s v="Brazil"/>
    <x v="58"/>
    <n v="0"/>
  </r>
  <r>
    <s v="BASE"/>
    <s v="BaseLine"/>
    <s v="PL_Dummy"/>
    <m/>
    <m/>
    <m/>
    <x v="40"/>
    <x v="2"/>
    <s v="Brazil"/>
    <x v="58"/>
    <n v="0"/>
  </r>
  <r>
    <s v="BASE"/>
    <s v="BaseLine"/>
    <s v="PL_Dummy"/>
    <m/>
    <m/>
    <m/>
    <x v="40"/>
    <x v="3"/>
    <s v="Brazil"/>
    <x v="58"/>
    <n v="0"/>
  </r>
  <r>
    <s v="BASE"/>
    <s v="BaseLine"/>
    <m/>
    <m/>
    <m/>
    <m/>
    <x v="41"/>
    <x v="0"/>
    <s v="Brazil"/>
    <x v="58"/>
    <n v="0"/>
  </r>
  <r>
    <s v="BASE"/>
    <s v="BaseLine"/>
    <m/>
    <m/>
    <m/>
    <m/>
    <x v="41"/>
    <x v="1"/>
    <s v="Brazil"/>
    <x v="58"/>
    <n v="0"/>
  </r>
  <r>
    <s v="BASE"/>
    <s v="BaseLine"/>
    <m/>
    <m/>
    <m/>
    <m/>
    <x v="41"/>
    <x v="2"/>
    <s v="Brazil"/>
    <x v="58"/>
    <n v="4037.6408475461599"/>
  </r>
  <r>
    <s v="BASE"/>
    <s v="BaseLine"/>
    <m/>
    <m/>
    <m/>
    <m/>
    <x v="41"/>
    <x v="3"/>
    <s v="Brazil"/>
    <x v="58"/>
    <n v="0"/>
  </r>
  <r>
    <s v="BASE"/>
    <s v="BaseLine"/>
    <m/>
    <m/>
    <m/>
    <m/>
    <x v="42"/>
    <x v="0"/>
    <s v="Brazil"/>
    <x v="58"/>
    <n v="0"/>
  </r>
  <r>
    <s v="BASE"/>
    <s v="BaseLine"/>
    <m/>
    <m/>
    <m/>
    <m/>
    <x v="42"/>
    <x v="1"/>
    <s v="Brazil"/>
    <x v="58"/>
    <n v="0"/>
  </r>
  <r>
    <s v="BASE"/>
    <s v="BaseLine"/>
    <m/>
    <m/>
    <m/>
    <m/>
    <x v="42"/>
    <x v="2"/>
    <s v="Brazil"/>
    <x v="58"/>
    <n v="0"/>
  </r>
  <r>
    <s v="BASE"/>
    <s v="BaseLine"/>
    <m/>
    <m/>
    <m/>
    <m/>
    <x v="42"/>
    <x v="3"/>
    <s v="Brazil"/>
    <x v="58"/>
    <n v="0"/>
  </r>
  <r>
    <s v="BASE"/>
    <s v="BaseLine"/>
    <m/>
    <m/>
    <m/>
    <m/>
    <x v="43"/>
    <x v="0"/>
    <s v="Brazil"/>
    <x v="58"/>
    <n v="0"/>
  </r>
  <r>
    <s v="BASE"/>
    <s v="BaseLine"/>
    <m/>
    <m/>
    <m/>
    <m/>
    <x v="43"/>
    <x v="1"/>
    <s v="Brazil"/>
    <x v="58"/>
    <n v="0"/>
  </r>
  <r>
    <s v="BASE"/>
    <s v="BaseLine"/>
    <m/>
    <m/>
    <m/>
    <m/>
    <x v="43"/>
    <x v="2"/>
    <s v="Brazil"/>
    <x v="58"/>
    <n v="3644.6772697004899"/>
  </r>
  <r>
    <s v="BASE"/>
    <s v="BaseLine"/>
    <m/>
    <m/>
    <m/>
    <m/>
    <x v="43"/>
    <x v="3"/>
    <s v="Brazil"/>
    <x v="58"/>
    <n v="0"/>
  </r>
  <r>
    <s v="INCREMENTAL"/>
    <s v="Media"/>
    <m/>
    <m/>
    <m/>
    <m/>
    <x v="44"/>
    <x v="0"/>
    <s v="Brazil"/>
    <x v="58"/>
    <n v="0"/>
  </r>
  <r>
    <s v="INCREMENTAL"/>
    <s v="Media"/>
    <m/>
    <m/>
    <m/>
    <m/>
    <x v="44"/>
    <x v="1"/>
    <s v="Brazil"/>
    <x v="58"/>
    <n v="0"/>
  </r>
  <r>
    <s v="INCREMENTAL"/>
    <s v="Media"/>
    <m/>
    <m/>
    <m/>
    <m/>
    <x v="44"/>
    <x v="2"/>
    <s v="Brazil"/>
    <x v="58"/>
    <n v="0"/>
  </r>
  <r>
    <s v="INCREMENTAL"/>
    <s v="Media"/>
    <m/>
    <m/>
    <m/>
    <m/>
    <x v="44"/>
    <x v="3"/>
    <s v="Brazil"/>
    <x v="58"/>
    <n v="0"/>
  </r>
  <r>
    <s v="INCREMENTAL"/>
    <s v="Media"/>
    <m/>
    <m/>
    <m/>
    <m/>
    <x v="45"/>
    <x v="0"/>
    <s v="Brazil"/>
    <x v="58"/>
    <n v="0"/>
  </r>
  <r>
    <s v="INCREMENTAL"/>
    <s v="Media"/>
    <m/>
    <m/>
    <m/>
    <m/>
    <x v="45"/>
    <x v="1"/>
    <s v="Brazil"/>
    <x v="58"/>
    <n v="0"/>
  </r>
  <r>
    <s v="INCREMENTAL"/>
    <s v="Media"/>
    <m/>
    <m/>
    <m/>
    <m/>
    <x v="45"/>
    <x v="2"/>
    <s v="Brazil"/>
    <x v="58"/>
    <n v="0"/>
  </r>
  <r>
    <s v="INCREMENTAL"/>
    <s v="Media"/>
    <m/>
    <m/>
    <m/>
    <m/>
    <x v="45"/>
    <x v="3"/>
    <s v="Brazil"/>
    <x v="58"/>
    <n v="0"/>
  </r>
  <r>
    <s v="BASE"/>
    <s v="BaseLine"/>
    <m/>
    <m/>
    <m/>
    <m/>
    <x v="46"/>
    <x v="0"/>
    <s v="Brazil"/>
    <x v="58"/>
    <n v="0"/>
  </r>
  <r>
    <s v="BASE"/>
    <s v="BaseLine"/>
    <m/>
    <m/>
    <m/>
    <m/>
    <x v="46"/>
    <x v="1"/>
    <s v="Brazil"/>
    <x v="58"/>
    <n v="0"/>
  </r>
  <r>
    <s v="BASE"/>
    <s v="BaseLine"/>
    <m/>
    <m/>
    <m/>
    <m/>
    <x v="46"/>
    <x v="2"/>
    <s v="Brazil"/>
    <x v="58"/>
    <n v="0"/>
  </r>
  <r>
    <s v="BASE"/>
    <s v="BaseLine"/>
    <m/>
    <m/>
    <m/>
    <m/>
    <x v="46"/>
    <x v="3"/>
    <s v="Brazil"/>
    <x v="58"/>
    <n v="0"/>
  </r>
  <r>
    <s v="INCREMENTAL"/>
    <s v="Media"/>
    <m/>
    <m/>
    <m/>
    <m/>
    <x v="47"/>
    <x v="0"/>
    <s v="Brazil"/>
    <x v="58"/>
    <n v="0"/>
  </r>
  <r>
    <s v="INCREMENTAL"/>
    <s v="Media"/>
    <m/>
    <m/>
    <m/>
    <m/>
    <x v="47"/>
    <x v="1"/>
    <s v="Brazil"/>
    <x v="58"/>
    <n v="0"/>
  </r>
  <r>
    <s v="INCREMENTAL"/>
    <s v="Media"/>
    <m/>
    <m/>
    <m/>
    <m/>
    <x v="47"/>
    <x v="2"/>
    <s v="Brazil"/>
    <x v="58"/>
    <n v="0"/>
  </r>
  <r>
    <s v="INCREMENTAL"/>
    <s v="Media"/>
    <m/>
    <m/>
    <m/>
    <m/>
    <x v="47"/>
    <x v="3"/>
    <s v="Brazil"/>
    <x v="58"/>
    <n v="0"/>
  </r>
  <r>
    <s v="INCREMENTAL"/>
    <s v="Media"/>
    <m/>
    <m/>
    <m/>
    <m/>
    <x v="48"/>
    <x v="0"/>
    <s v="Brazil"/>
    <x v="58"/>
    <n v="0"/>
  </r>
  <r>
    <s v="INCREMENTAL"/>
    <s v="Media"/>
    <m/>
    <m/>
    <m/>
    <m/>
    <x v="48"/>
    <x v="1"/>
    <s v="Brazil"/>
    <x v="58"/>
    <n v="0"/>
  </r>
  <r>
    <s v="INCREMENTAL"/>
    <s v="Media"/>
    <m/>
    <m/>
    <m/>
    <m/>
    <x v="48"/>
    <x v="2"/>
    <s v="Brazil"/>
    <x v="58"/>
    <n v="0"/>
  </r>
  <r>
    <s v="INCREMENTAL"/>
    <s v="Media"/>
    <m/>
    <m/>
    <m/>
    <m/>
    <x v="48"/>
    <x v="3"/>
    <s v="Brazil"/>
    <x v="58"/>
    <n v="0"/>
  </r>
  <r>
    <s v="INCREMENTAL"/>
    <s v="Media"/>
    <m/>
    <m/>
    <m/>
    <m/>
    <x v="49"/>
    <x v="0"/>
    <s v="Brazil"/>
    <x v="58"/>
    <n v="0"/>
  </r>
  <r>
    <s v="INCREMENTAL"/>
    <s v="Media"/>
    <m/>
    <m/>
    <m/>
    <m/>
    <x v="49"/>
    <x v="1"/>
    <s v="Brazil"/>
    <x v="58"/>
    <n v="0"/>
  </r>
  <r>
    <s v="INCREMENTAL"/>
    <s v="Media"/>
    <m/>
    <m/>
    <m/>
    <m/>
    <x v="49"/>
    <x v="2"/>
    <s v="Brazil"/>
    <x v="58"/>
    <n v="0"/>
  </r>
  <r>
    <s v="INCREMENTAL"/>
    <s v="Media"/>
    <m/>
    <m/>
    <m/>
    <m/>
    <x v="49"/>
    <x v="3"/>
    <s v="Brazil"/>
    <x v="58"/>
    <n v="0"/>
  </r>
  <r>
    <s v="BASE"/>
    <s v="BaseLine"/>
    <m/>
    <m/>
    <m/>
    <m/>
    <x v="50"/>
    <x v="0"/>
    <s v="Brazil"/>
    <x v="58"/>
    <n v="0"/>
  </r>
  <r>
    <s v="BASE"/>
    <s v="BaseLine"/>
    <m/>
    <m/>
    <m/>
    <m/>
    <x v="50"/>
    <x v="1"/>
    <s v="Brazil"/>
    <x v="58"/>
    <n v="0"/>
  </r>
  <r>
    <s v="BASE"/>
    <s v="BaseLine"/>
    <m/>
    <m/>
    <m/>
    <m/>
    <x v="50"/>
    <x v="2"/>
    <s v="Brazil"/>
    <x v="58"/>
    <n v="0"/>
  </r>
  <r>
    <s v="BASE"/>
    <s v="BaseLine"/>
    <m/>
    <m/>
    <m/>
    <m/>
    <x v="50"/>
    <x v="3"/>
    <s v="Brazil"/>
    <x v="58"/>
    <n v="88.059688138231195"/>
  </r>
  <r>
    <s v="BASE"/>
    <s v="BaseLine"/>
    <m/>
    <m/>
    <m/>
    <m/>
    <x v="51"/>
    <x v="0"/>
    <s v="Brazil"/>
    <x v="58"/>
    <n v="0"/>
  </r>
  <r>
    <s v="BASE"/>
    <s v="BaseLine"/>
    <m/>
    <m/>
    <m/>
    <m/>
    <x v="51"/>
    <x v="1"/>
    <s v="Brazil"/>
    <x v="58"/>
    <n v="0"/>
  </r>
  <r>
    <s v="BASE"/>
    <s v="BaseLine"/>
    <m/>
    <m/>
    <m/>
    <m/>
    <x v="51"/>
    <x v="2"/>
    <s v="Brazil"/>
    <x v="58"/>
    <n v="0"/>
  </r>
  <r>
    <s v="BASE"/>
    <s v="BaseLine"/>
    <m/>
    <m/>
    <m/>
    <m/>
    <x v="51"/>
    <x v="3"/>
    <s v="Brazil"/>
    <x v="58"/>
    <n v="1401.7505715197301"/>
  </r>
  <r>
    <s v="INCREMENTAL"/>
    <s v="Media"/>
    <m/>
    <m/>
    <m/>
    <m/>
    <x v="52"/>
    <x v="0"/>
    <s v="Brazil"/>
    <x v="58"/>
    <n v="0"/>
  </r>
  <r>
    <s v="INCREMENTAL"/>
    <s v="Media"/>
    <m/>
    <m/>
    <m/>
    <m/>
    <x v="52"/>
    <x v="1"/>
    <s v="Brazil"/>
    <x v="58"/>
    <n v="0"/>
  </r>
  <r>
    <s v="INCREMENTAL"/>
    <s v="Media"/>
    <m/>
    <m/>
    <m/>
    <m/>
    <x v="52"/>
    <x v="2"/>
    <s v="Brazil"/>
    <x v="58"/>
    <n v="0"/>
  </r>
  <r>
    <s v="INCREMENTAL"/>
    <s v="Media"/>
    <m/>
    <m/>
    <m/>
    <m/>
    <x v="52"/>
    <x v="3"/>
    <s v="Brazil"/>
    <x v="58"/>
    <n v="0"/>
  </r>
  <r>
    <s v="BASE"/>
    <s v="BaseLine"/>
    <m/>
    <m/>
    <m/>
    <m/>
    <x v="53"/>
    <x v="0"/>
    <s v="Brazil"/>
    <x v="58"/>
    <n v="-106.896217564167"/>
  </r>
  <r>
    <s v="BASE"/>
    <s v="BaseLine"/>
    <m/>
    <m/>
    <m/>
    <m/>
    <x v="53"/>
    <x v="1"/>
    <s v="Brazil"/>
    <x v="58"/>
    <n v="-78.280676091196398"/>
  </r>
  <r>
    <s v="BASE"/>
    <s v="BaseLine"/>
    <m/>
    <m/>
    <m/>
    <m/>
    <x v="53"/>
    <x v="2"/>
    <s v="Brazil"/>
    <x v="58"/>
    <n v="-146.06866894502201"/>
  </r>
  <r>
    <s v="BASE"/>
    <s v="BaseLine"/>
    <m/>
    <m/>
    <m/>
    <m/>
    <x v="53"/>
    <x v="3"/>
    <s v="Brazil"/>
    <x v="58"/>
    <n v="-77.324862227164999"/>
  </r>
  <r>
    <s v="BASE"/>
    <s v="BaseLine"/>
    <m/>
    <m/>
    <m/>
    <m/>
    <x v="54"/>
    <x v="0"/>
    <s v="Brazil"/>
    <x v="58"/>
    <n v="-519.49159087577095"/>
  </r>
  <r>
    <s v="BASE"/>
    <s v="BaseLine"/>
    <m/>
    <m/>
    <m/>
    <m/>
    <x v="54"/>
    <x v="1"/>
    <s v="Brazil"/>
    <x v="58"/>
    <n v="-2592.98696318766"/>
  </r>
  <r>
    <s v="BASE"/>
    <s v="BaseLine"/>
    <m/>
    <m/>
    <m/>
    <m/>
    <x v="54"/>
    <x v="2"/>
    <s v="Brazil"/>
    <x v="58"/>
    <n v="-2814.2435380745101"/>
  </r>
  <r>
    <s v="BASE"/>
    <s v="BaseLine"/>
    <m/>
    <m/>
    <m/>
    <m/>
    <x v="54"/>
    <x v="3"/>
    <s v="Brazil"/>
    <x v="58"/>
    <n v="-501.66823646013302"/>
  </r>
  <r>
    <s v="INCREMENTAL"/>
    <s v="Media"/>
    <m/>
    <m/>
    <m/>
    <m/>
    <x v="0"/>
    <x v="0"/>
    <s v="Brazil"/>
    <x v="59"/>
    <n v="0"/>
  </r>
  <r>
    <s v="INCREMENTAL"/>
    <s v="Media"/>
    <m/>
    <m/>
    <m/>
    <m/>
    <x v="0"/>
    <x v="1"/>
    <s v="Brazil"/>
    <x v="59"/>
    <n v="0"/>
  </r>
  <r>
    <s v="INCREMENTAL"/>
    <s v="Media"/>
    <m/>
    <m/>
    <m/>
    <m/>
    <x v="0"/>
    <x v="2"/>
    <s v="Brazil"/>
    <x v="59"/>
    <n v="0"/>
  </r>
  <r>
    <s v="INCREMENTAL"/>
    <s v="Media"/>
    <m/>
    <m/>
    <m/>
    <m/>
    <x v="0"/>
    <x v="3"/>
    <s v="Brazil"/>
    <x v="59"/>
    <n v="0"/>
  </r>
  <r>
    <s v="INCREMENTAL"/>
    <s v="Media"/>
    <m/>
    <m/>
    <m/>
    <m/>
    <x v="1"/>
    <x v="0"/>
    <s v="Brazil"/>
    <x v="59"/>
    <n v="0"/>
  </r>
  <r>
    <s v="INCREMENTAL"/>
    <s v="Media"/>
    <m/>
    <m/>
    <m/>
    <m/>
    <x v="1"/>
    <x v="1"/>
    <s v="Brazil"/>
    <x v="59"/>
    <n v="0"/>
  </r>
  <r>
    <s v="INCREMENTAL"/>
    <s v="Media"/>
    <m/>
    <m/>
    <m/>
    <m/>
    <x v="1"/>
    <x v="2"/>
    <s v="Brazil"/>
    <x v="59"/>
    <n v="0"/>
  </r>
  <r>
    <s v="INCREMENTAL"/>
    <s v="Media"/>
    <m/>
    <m/>
    <m/>
    <m/>
    <x v="1"/>
    <x v="3"/>
    <s v="Brazil"/>
    <x v="59"/>
    <n v="0"/>
  </r>
  <r>
    <s v="INCREMENTAL"/>
    <s v="Media"/>
    <m/>
    <m/>
    <m/>
    <m/>
    <x v="2"/>
    <x v="0"/>
    <s v="Brazil"/>
    <x v="59"/>
    <n v="0"/>
  </r>
  <r>
    <s v="INCREMENTAL"/>
    <s v="Media"/>
    <m/>
    <m/>
    <m/>
    <m/>
    <x v="2"/>
    <x v="1"/>
    <s v="Brazil"/>
    <x v="59"/>
    <n v="0"/>
  </r>
  <r>
    <s v="INCREMENTAL"/>
    <s v="Media"/>
    <m/>
    <m/>
    <m/>
    <m/>
    <x v="2"/>
    <x v="2"/>
    <s v="Brazil"/>
    <x v="59"/>
    <n v="0"/>
  </r>
  <r>
    <s v="INCREMENTAL"/>
    <s v="Media"/>
    <m/>
    <m/>
    <m/>
    <m/>
    <x v="2"/>
    <x v="3"/>
    <s v="Brazil"/>
    <x v="59"/>
    <n v="0"/>
  </r>
  <r>
    <s v="BASE"/>
    <s v="BaseLine"/>
    <m/>
    <m/>
    <m/>
    <m/>
    <x v="3"/>
    <x v="0"/>
    <s v="Brazil"/>
    <x v="59"/>
    <n v="0"/>
  </r>
  <r>
    <s v="BASE"/>
    <s v="BaseLine"/>
    <m/>
    <m/>
    <m/>
    <m/>
    <x v="3"/>
    <x v="1"/>
    <s v="Brazil"/>
    <x v="59"/>
    <n v="0"/>
  </r>
  <r>
    <s v="BASE"/>
    <s v="BaseLine"/>
    <m/>
    <m/>
    <m/>
    <m/>
    <x v="3"/>
    <x v="2"/>
    <s v="Brazil"/>
    <x v="59"/>
    <n v="0"/>
  </r>
  <r>
    <s v="BASE"/>
    <s v="BaseLine"/>
    <m/>
    <m/>
    <m/>
    <m/>
    <x v="3"/>
    <x v="3"/>
    <s v="Brazil"/>
    <x v="59"/>
    <n v="0"/>
  </r>
  <r>
    <s v="BASE"/>
    <s v="BaseLine"/>
    <m/>
    <m/>
    <m/>
    <m/>
    <x v="4"/>
    <x v="0"/>
    <s v="Brazil"/>
    <x v="59"/>
    <n v="0"/>
  </r>
  <r>
    <s v="BASE"/>
    <s v="BaseLine"/>
    <m/>
    <m/>
    <m/>
    <m/>
    <x v="4"/>
    <x v="1"/>
    <s v="Brazil"/>
    <x v="59"/>
    <n v="0"/>
  </r>
  <r>
    <s v="BASE"/>
    <s v="BaseLine"/>
    <m/>
    <m/>
    <m/>
    <m/>
    <x v="4"/>
    <x v="2"/>
    <s v="Brazil"/>
    <x v="59"/>
    <n v="0"/>
  </r>
  <r>
    <s v="BASE"/>
    <s v="BaseLine"/>
    <m/>
    <m/>
    <m/>
    <m/>
    <x v="4"/>
    <x v="3"/>
    <s v="Brazil"/>
    <x v="59"/>
    <n v="0"/>
  </r>
  <r>
    <s v="BASE"/>
    <s v="BaseLine"/>
    <m/>
    <m/>
    <m/>
    <m/>
    <x v="5"/>
    <x v="0"/>
    <s v="Brazil"/>
    <x v="59"/>
    <n v="0"/>
  </r>
  <r>
    <s v="BASE"/>
    <s v="BaseLine"/>
    <m/>
    <m/>
    <m/>
    <m/>
    <x v="5"/>
    <x v="1"/>
    <s v="Brazil"/>
    <x v="59"/>
    <n v="0"/>
  </r>
  <r>
    <s v="BASE"/>
    <s v="BaseLine"/>
    <m/>
    <m/>
    <m/>
    <m/>
    <x v="5"/>
    <x v="2"/>
    <s v="Brazil"/>
    <x v="59"/>
    <n v="0"/>
  </r>
  <r>
    <s v="BASE"/>
    <s v="BaseLine"/>
    <m/>
    <m/>
    <m/>
    <m/>
    <x v="5"/>
    <x v="3"/>
    <s v="Brazil"/>
    <x v="59"/>
    <n v="0"/>
  </r>
  <r>
    <s v="BASE"/>
    <s v="BaseLine"/>
    <m/>
    <m/>
    <m/>
    <m/>
    <x v="6"/>
    <x v="0"/>
    <s v="Brazil"/>
    <x v="59"/>
    <n v="0"/>
  </r>
  <r>
    <s v="BASE"/>
    <s v="BaseLine"/>
    <m/>
    <m/>
    <m/>
    <m/>
    <x v="6"/>
    <x v="1"/>
    <s v="Brazil"/>
    <x v="59"/>
    <n v="0"/>
  </r>
  <r>
    <s v="BASE"/>
    <s v="BaseLine"/>
    <m/>
    <m/>
    <m/>
    <m/>
    <x v="6"/>
    <x v="2"/>
    <s v="Brazil"/>
    <x v="59"/>
    <n v="0"/>
  </r>
  <r>
    <s v="BASE"/>
    <s v="BaseLine"/>
    <m/>
    <m/>
    <m/>
    <m/>
    <x v="6"/>
    <x v="3"/>
    <s v="Brazil"/>
    <x v="59"/>
    <n v="0"/>
  </r>
  <r>
    <s v="BASE"/>
    <s v="BaseLine"/>
    <m/>
    <m/>
    <m/>
    <m/>
    <x v="7"/>
    <x v="0"/>
    <s v="Brazil"/>
    <x v="59"/>
    <n v="0"/>
  </r>
  <r>
    <s v="BASE"/>
    <s v="BaseLine"/>
    <m/>
    <m/>
    <m/>
    <m/>
    <x v="7"/>
    <x v="1"/>
    <s v="Brazil"/>
    <x v="59"/>
    <n v="0"/>
  </r>
  <r>
    <s v="BASE"/>
    <s v="BaseLine"/>
    <m/>
    <m/>
    <m/>
    <m/>
    <x v="7"/>
    <x v="2"/>
    <s v="Brazil"/>
    <x v="59"/>
    <n v="0"/>
  </r>
  <r>
    <s v="BASE"/>
    <s v="BaseLine"/>
    <m/>
    <m/>
    <m/>
    <m/>
    <x v="7"/>
    <x v="3"/>
    <s v="Brazil"/>
    <x v="59"/>
    <n v="0"/>
  </r>
  <r>
    <s v="BASE"/>
    <s v="BaseLine"/>
    <m/>
    <m/>
    <m/>
    <m/>
    <x v="8"/>
    <x v="0"/>
    <s v="Brazil"/>
    <x v="59"/>
    <n v="1482.0474465692801"/>
  </r>
  <r>
    <s v="BASE"/>
    <s v="BaseLine"/>
    <m/>
    <m/>
    <m/>
    <m/>
    <x v="8"/>
    <x v="1"/>
    <s v="Brazil"/>
    <x v="59"/>
    <n v="0"/>
  </r>
  <r>
    <s v="BASE"/>
    <s v="BaseLine"/>
    <m/>
    <m/>
    <m/>
    <m/>
    <x v="8"/>
    <x v="2"/>
    <s v="Brazil"/>
    <x v="59"/>
    <n v="0"/>
  </r>
  <r>
    <s v="BASE"/>
    <s v="BaseLine"/>
    <m/>
    <m/>
    <m/>
    <m/>
    <x v="8"/>
    <x v="3"/>
    <s v="Brazil"/>
    <x v="59"/>
    <n v="0"/>
  </r>
  <r>
    <s v="INCREMENTAL"/>
    <s v="Media"/>
    <m/>
    <m/>
    <m/>
    <m/>
    <x v="9"/>
    <x v="0"/>
    <s v="Brazil"/>
    <x v="59"/>
    <n v="0"/>
  </r>
  <r>
    <s v="INCREMENTAL"/>
    <s v="Media"/>
    <m/>
    <m/>
    <m/>
    <m/>
    <x v="9"/>
    <x v="1"/>
    <s v="Brazil"/>
    <x v="59"/>
    <n v="0"/>
  </r>
  <r>
    <s v="INCREMENTAL"/>
    <s v="Media"/>
    <m/>
    <m/>
    <m/>
    <m/>
    <x v="9"/>
    <x v="2"/>
    <s v="Brazil"/>
    <x v="59"/>
    <n v="0"/>
  </r>
  <r>
    <s v="INCREMENTAL"/>
    <s v="Media"/>
    <m/>
    <m/>
    <m/>
    <m/>
    <x v="9"/>
    <x v="3"/>
    <s v="Brazil"/>
    <x v="59"/>
    <n v="0"/>
  </r>
  <r>
    <s v="BASE"/>
    <s v="Price"/>
    <m/>
    <m/>
    <m/>
    <m/>
    <x v="10"/>
    <x v="0"/>
    <s v="Brazil"/>
    <x v="59"/>
    <n v="0"/>
  </r>
  <r>
    <s v="BASE"/>
    <s v="Price"/>
    <m/>
    <m/>
    <m/>
    <m/>
    <x v="10"/>
    <x v="1"/>
    <s v="Brazil"/>
    <x v="59"/>
    <n v="0"/>
  </r>
  <r>
    <s v="BASE"/>
    <s v="Price"/>
    <m/>
    <m/>
    <m/>
    <m/>
    <x v="10"/>
    <x v="2"/>
    <s v="Brazil"/>
    <x v="59"/>
    <n v="0"/>
  </r>
  <r>
    <s v="BASE"/>
    <s v="Price"/>
    <m/>
    <m/>
    <m/>
    <m/>
    <x v="10"/>
    <x v="3"/>
    <s v="Brazil"/>
    <x v="59"/>
    <n v="0"/>
  </r>
  <r>
    <s v="BASE"/>
    <s v="Price"/>
    <m/>
    <m/>
    <m/>
    <m/>
    <x v="11"/>
    <x v="0"/>
    <s v="Brazil"/>
    <x v="59"/>
    <n v="-741.81043315252805"/>
  </r>
  <r>
    <s v="BASE"/>
    <s v="Price"/>
    <m/>
    <m/>
    <m/>
    <m/>
    <x v="11"/>
    <x v="1"/>
    <s v="Brazil"/>
    <x v="59"/>
    <n v="0"/>
  </r>
  <r>
    <s v="BASE"/>
    <s v="Price"/>
    <m/>
    <m/>
    <m/>
    <m/>
    <x v="11"/>
    <x v="2"/>
    <s v="Brazil"/>
    <x v="59"/>
    <n v="0"/>
  </r>
  <r>
    <s v="BASE"/>
    <s v="Price"/>
    <m/>
    <m/>
    <m/>
    <m/>
    <x v="11"/>
    <x v="3"/>
    <s v="Brazil"/>
    <x v="59"/>
    <n v="-838.67525096485599"/>
  </r>
  <r>
    <s v="BASE"/>
    <s v="BaseLine"/>
    <m/>
    <m/>
    <m/>
    <m/>
    <x v="12"/>
    <x v="0"/>
    <s v="Brazil"/>
    <x v="59"/>
    <n v="396.40996343338202"/>
  </r>
  <r>
    <s v="BASE"/>
    <s v="BaseLine"/>
    <m/>
    <m/>
    <m/>
    <m/>
    <x v="12"/>
    <x v="1"/>
    <s v="Brazil"/>
    <x v="59"/>
    <n v="714.63116349002701"/>
  </r>
  <r>
    <s v="BASE"/>
    <s v="BaseLine"/>
    <m/>
    <m/>
    <m/>
    <m/>
    <x v="12"/>
    <x v="2"/>
    <s v="Brazil"/>
    <x v="59"/>
    <n v="876.10144952637995"/>
  </r>
  <r>
    <s v="BASE"/>
    <s v="BaseLine"/>
    <m/>
    <m/>
    <m/>
    <m/>
    <x v="12"/>
    <x v="3"/>
    <s v="Brazil"/>
    <x v="59"/>
    <n v="23.204504570347002"/>
  </r>
  <r>
    <s v="INCREMENTAL"/>
    <s v="Media"/>
    <m/>
    <m/>
    <m/>
    <m/>
    <x v="13"/>
    <x v="0"/>
    <s v="Brazil"/>
    <x v="59"/>
    <n v="0"/>
  </r>
  <r>
    <s v="INCREMENTAL"/>
    <s v="Media"/>
    <m/>
    <m/>
    <m/>
    <m/>
    <x v="13"/>
    <x v="1"/>
    <s v="Brazil"/>
    <x v="59"/>
    <n v="0"/>
  </r>
  <r>
    <s v="INCREMENTAL"/>
    <s v="Media"/>
    <m/>
    <m/>
    <m/>
    <m/>
    <x v="13"/>
    <x v="2"/>
    <s v="Brazil"/>
    <x v="59"/>
    <n v="0"/>
  </r>
  <r>
    <s v="INCREMENTAL"/>
    <s v="Media"/>
    <m/>
    <m/>
    <m/>
    <m/>
    <x v="13"/>
    <x v="3"/>
    <s v="Brazil"/>
    <x v="59"/>
    <n v="0"/>
  </r>
  <r>
    <s v="INCREMENTAL"/>
    <s v="Media"/>
    <m/>
    <m/>
    <m/>
    <m/>
    <x v="14"/>
    <x v="0"/>
    <s v="Brazil"/>
    <x v="59"/>
    <n v="360.49909174667198"/>
  </r>
  <r>
    <s v="INCREMENTAL"/>
    <s v="Media"/>
    <m/>
    <m/>
    <m/>
    <m/>
    <x v="14"/>
    <x v="1"/>
    <s v="Brazil"/>
    <x v="59"/>
    <n v="448.792226403413"/>
  </r>
  <r>
    <s v="INCREMENTAL"/>
    <s v="Media"/>
    <m/>
    <m/>
    <m/>
    <m/>
    <x v="14"/>
    <x v="2"/>
    <s v="Brazil"/>
    <x v="59"/>
    <n v="371.34719627118398"/>
  </r>
  <r>
    <s v="INCREMENTAL"/>
    <s v="Media"/>
    <m/>
    <m/>
    <m/>
    <m/>
    <x v="14"/>
    <x v="3"/>
    <s v="Brazil"/>
    <x v="59"/>
    <n v="266.78929920244599"/>
  </r>
  <r>
    <s v="INCREMENTAL"/>
    <s v="Media"/>
    <m/>
    <m/>
    <m/>
    <m/>
    <x v="15"/>
    <x v="0"/>
    <s v="Brazil"/>
    <x v="59"/>
    <n v="0"/>
  </r>
  <r>
    <s v="INCREMENTAL"/>
    <s v="Media"/>
    <m/>
    <m/>
    <m/>
    <m/>
    <x v="15"/>
    <x v="1"/>
    <s v="Brazil"/>
    <x v="59"/>
    <n v="0"/>
  </r>
  <r>
    <s v="INCREMENTAL"/>
    <s v="Media"/>
    <m/>
    <m/>
    <m/>
    <m/>
    <x v="15"/>
    <x v="2"/>
    <s v="Brazil"/>
    <x v="59"/>
    <n v="0"/>
  </r>
  <r>
    <s v="INCREMENTAL"/>
    <s v="Media"/>
    <m/>
    <m/>
    <m/>
    <m/>
    <x v="15"/>
    <x v="3"/>
    <s v="Brazil"/>
    <x v="59"/>
    <n v="0"/>
  </r>
  <r>
    <s v="INCREMENTAL"/>
    <s v="Media"/>
    <m/>
    <m/>
    <m/>
    <m/>
    <x v="16"/>
    <x v="0"/>
    <s v="Brazil"/>
    <x v="59"/>
    <n v="32.649469282830097"/>
  </r>
  <r>
    <s v="INCREMENTAL"/>
    <s v="Media"/>
    <m/>
    <m/>
    <m/>
    <m/>
    <x v="16"/>
    <x v="1"/>
    <s v="Brazil"/>
    <x v="59"/>
    <n v="25.6172748351126"/>
  </r>
  <r>
    <s v="INCREMENTAL"/>
    <s v="Media"/>
    <m/>
    <m/>
    <m/>
    <m/>
    <x v="16"/>
    <x v="2"/>
    <s v="Brazil"/>
    <x v="59"/>
    <n v="23.900322311737"/>
  </r>
  <r>
    <s v="INCREMENTAL"/>
    <s v="Media"/>
    <m/>
    <m/>
    <m/>
    <m/>
    <x v="16"/>
    <x v="3"/>
    <s v="Brazil"/>
    <x v="59"/>
    <n v="22.211658173433101"/>
  </r>
  <r>
    <s v="INCREMENTAL"/>
    <s v="Media"/>
    <m/>
    <m/>
    <m/>
    <m/>
    <x v="17"/>
    <x v="0"/>
    <s v="Brazil"/>
    <x v="59"/>
    <n v="0"/>
  </r>
  <r>
    <s v="INCREMENTAL"/>
    <s v="Media"/>
    <m/>
    <m/>
    <m/>
    <m/>
    <x v="17"/>
    <x v="1"/>
    <s v="Brazil"/>
    <x v="59"/>
    <n v="0"/>
  </r>
  <r>
    <s v="INCREMENTAL"/>
    <s v="Media"/>
    <m/>
    <m/>
    <m/>
    <m/>
    <x v="17"/>
    <x v="2"/>
    <s v="Brazil"/>
    <x v="59"/>
    <n v="0"/>
  </r>
  <r>
    <s v="INCREMENTAL"/>
    <s v="Media"/>
    <m/>
    <m/>
    <m/>
    <m/>
    <x v="17"/>
    <x v="3"/>
    <s v="Brazil"/>
    <x v="59"/>
    <n v="0"/>
  </r>
  <r>
    <s v="INCREMENTAL"/>
    <s v="Media"/>
    <m/>
    <m/>
    <m/>
    <m/>
    <x v="18"/>
    <x v="0"/>
    <s v="Brazil"/>
    <x v="59"/>
    <n v="1508.5963968236199"/>
  </r>
  <r>
    <s v="INCREMENTAL"/>
    <s v="Media"/>
    <m/>
    <m/>
    <m/>
    <m/>
    <x v="18"/>
    <x v="1"/>
    <s v="Brazil"/>
    <x v="59"/>
    <n v="702.46419165771999"/>
  </r>
  <r>
    <s v="INCREMENTAL"/>
    <s v="Media"/>
    <m/>
    <m/>
    <m/>
    <m/>
    <x v="18"/>
    <x v="2"/>
    <s v="Brazil"/>
    <x v="59"/>
    <n v="536.75611228449304"/>
  </r>
  <r>
    <s v="INCREMENTAL"/>
    <s v="Media"/>
    <m/>
    <m/>
    <m/>
    <m/>
    <x v="18"/>
    <x v="3"/>
    <s v="Brazil"/>
    <x v="59"/>
    <n v="818.93941170688595"/>
  </r>
  <r>
    <s v="INCREMENTAL"/>
    <s v="Media"/>
    <m/>
    <m/>
    <m/>
    <m/>
    <x v="19"/>
    <x v="0"/>
    <s v="Brazil"/>
    <x v="59"/>
    <n v="0"/>
  </r>
  <r>
    <s v="INCREMENTAL"/>
    <s v="Media"/>
    <m/>
    <m/>
    <m/>
    <m/>
    <x v="19"/>
    <x v="1"/>
    <s v="Brazil"/>
    <x v="59"/>
    <n v="0"/>
  </r>
  <r>
    <s v="INCREMENTAL"/>
    <s v="Media"/>
    <m/>
    <m/>
    <m/>
    <m/>
    <x v="19"/>
    <x v="2"/>
    <s v="Brazil"/>
    <x v="59"/>
    <n v="0"/>
  </r>
  <r>
    <s v="INCREMENTAL"/>
    <s v="Media"/>
    <m/>
    <m/>
    <m/>
    <m/>
    <x v="19"/>
    <x v="3"/>
    <s v="Brazil"/>
    <x v="59"/>
    <n v="0"/>
  </r>
  <r>
    <s v="INCREMENTAL"/>
    <s v="Media"/>
    <m/>
    <m/>
    <m/>
    <m/>
    <x v="20"/>
    <x v="0"/>
    <s v="Brazil"/>
    <x v="59"/>
    <n v="8.0580948647138797"/>
  </r>
  <r>
    <s v="INCREMENTAL"/>
    <s v="Media"/>
    <m/>
    <m/>
    <m/>
    <m/>
    <x v="20"/>
    <x v="1"/>
    <s v="Brazil"/>
    <x v="59"/>
    <n v="9.1919234783494197"/>
  </r>
  <r>
    <s v="INCREMENTAL"/>
    <s v="Media"/>
    <m/>
    <m/>
    <m/>
    <m/>
    <x v="20"/>
    <x v="2"/>
    <s v="Brazil"/>
    <x v="59"/>
    <n v="8.6111829846892594"/>
  </r>
  <r>
    <s v="INCREMENTAL"/>
    <s v="Media"/>
    <m/>
    <m/>
    <m/>
    <m/>
    <x v="20"/>
    <x v="3"/>
    <s v="Brazil"/>
    <x v="59"/>
    <n v="8.4818598328322707"/>
  </r>
  <r>
    <s v="INCREMENTAL"/>
    <s v="Media"/>
    <m/>
    <m/>
    <m/>
    <m/>
    <x v="21"/>
    <x v="0"/>
    <s v="Brazil"/>
    <x v="59"/>
    <n v="0"/>
  </r>
  <r>
    <s v="INCREMENTAL"/>
    <s v="Media"/>
    <m/>
    <m/>
    <m/>
    <m/>
    <x v="21"/>
    <x v="1"/>
    <s v="Brazil"/>
    <x v="59"/>
    <n v="0"/>
  </r>
  <r>
    <s v="INCREMENTAL"/>
    <s v="Media"/>
    <m/>
    <m/>
    <m/>
    <m/>
    <x v="21"/>
    <x v="2"/>
    <s v="Brazil"/>
    <x v="59"/>
    <n v="0"/>
  </r>
  <r>
    <s v="INCREMENTAL"/>
    <s v="Media"/>
    <m/>
    <m/>
    <m/>
    <m/>
    <x v="21"/>
    <x v="3"/>
    <s v="Brazil"/>
    <x v="59"/>
    <n v="0"/>
  </r>
  <r>
    <s v="INCREMENTAL"/>
    <s v="Media"/>
    <m/>
    <m/>
    <m/>
    <m/>
    <x v="22"/>
    <x v="0"/>
    <s v="Brazil"/>
    <x v="59"/>
    <n v="430.62543142951898"/>
  </r>
  <r>
    <s v="INCREMENTAL"/>
    <s v="Media"/>
    <m/>
    <m/>
    <m/>
    <m/>
    <x v="22"/>
    <x v="1"/>
    <s v="Brazil"/>
    <x v="59"/>
    <n v="163.30529851712399"/>
  </r>
  <r>
    <s v="INCREMENTAL"/>
    <s v="Media"/>
    <m/>
    <m/>
    <m/>
    <m/>
    <x v="22"/>
    <x v="2"/>
    <s v="Brazil"/>
    <x v="59"/>
    <n v="155.07071770195799"/>
  </r>
  <r>
    <s v="INCREMENTAL"/>
    <s v="Media"/>
    <m/>
    <m/>
    <m/>
    <m/>
    <x v="22"/>
    <x v="3"/>
    <s v="Brazil"/>
    <x v="59"/>
    <n v="233.42529926057301"/>
  </r>
  <r>
    <s v="INCREMENTAL"/>
    <s v="Media"/>
    <m/>
    <m/>
    <m/>
    <m/>
    <x v="23"/>
    <x v="0"/>
    <s v="Brazil"/>
    <x v="59"/>
    <n v="0"/>
  </r>
  <r>
    <s v="INCREMENTAL"/>
    <s v="Media"/>
    <m/>
    <m/>
    <m/>
    <m/>
    <x v="23"/>
    <x v="1"/>
    <s v="Brazil"/>
    <x v="59"/>
    <n v="0"/>
  </r>
  <r>
    <s v="INCREMENTAL"/>
    <s v="Media"/>
    <m/>
    <m/>
    <m/>
    <m/>
    <x v="23"/>
    <x v="2"/>
    <s v="Brazil"/>
    <x v="59"/>
    <n v="0"/>
  </r>
  <r>
    <s v="INCREMENTAL"/>
    <s v="Media"/>
    <m/>
    <m/>
    <m/>
    <m/>
    <x v="23"/>
    <x v="3"/>
    <s v="Brazil"/>
    <x v="59"/>
    <n v="0"/>
  </r>
  <r>
    <s v="INCREMENTAL"/>
    <s v="Media"/>
    <m/>
    <m/>
    <m/>
    <m/>
    <x v="24"/>
    <x v="0"/>
    <s v="Brazil"/>
    <x v="59"/>
    <n v="0"/>
  </r>
  <r>
    <s v="INCREMENTAL"/>
    <s v="Media"/>
    <m/>
    <m/>
    <m/>
    <m/>
    <x v="24"/>
    <x v="1"/>
    <s v="Brazil"/>
    <x v="59"/>
    <n v="3.3543843069782899"/>
  </r>
  <r>
    <s v="INCREMENTAL"/>
    <s v="Media"/>
    <m/>
    <m/>
    <m/>
    <m/>
    <x v="24"/>
    <x v="2"/>
    <s v="Brazil"/>
    <x v="59"/>
    <n v="0"/>
  </r>
  <r>
    <s v="INCREMENTAL"/>
    <s v="Media"/>
    <m/>
    <m/>
    <m/>
    <m/>
    <x v="24"/>
    <x v="3"/>
    <s v="Brazil"/>
    <x v="59"/>
    <n v="0"/>
  </r>
  <r>
    <s v="BASE"/>
    <s v="BaseLine"/>
    <m/>
    <m/>
    <m/>
    <m/>
    <x v="25"/>
    <x v="0"/>
    <s v="Brazil"/>
    <x v="59"/>
    <n v="0"/>
  </r>
  <r>
    <s v="BASE"/>
    <s v="BaseLine"/>
    <m/>
    <m/>
    <m/>
    <m/>
    <x v="25"/>
    <x v="1"/>
    <s v="Brazil"/>
    <x v="59"/>
    <n v="0"/>
  </r>
  <r>
    <s v="BASE"/>
    <s v="BaseLine"/>
    <m/>
    <m/>
    <m/>
    <m/>
    <x v="25"/>
    <x v="2"/>
    <s v="Brazil"/>
    <x v="59"/>
    <n v="0"/>
  </r>
  <r>
    <s v="BASE"/>
    <s v="BaseLine"/>
    <m/>
    <m/>
    <m/>
    <m/>
    <x v="25"/>
    <x v="3"/>
    <s v="Brazil"/>
    <x v="59"/>
    <n v="0"/>
  </r>
  <r>
    <s v="BASE"/>
    <s v="BaseLine"/>
    <m/>
    <m/>
    <m/>
    <m/>
    <x v="26"/>
    <x v="0"/>
    <s v="Brazil"/>
    <x v="59"/>
    <n v="0"/>
  </r>
  <r>
    <s v="BASE"/>
    <s v="BaseLine"/>
    <m/>
    <m/>
    <m/>
    <m/>
    <x v="26"/>
    <x v="1"/>
    <s v="Brazil"/>
    <x v="59"/>
    <n v="1775.83680451604"/>
  </r>
  <r>
    <s v="BASE"/>
    <s v="BaseLine"/>
    <m/>
    <m/>
    <m/>
    <m/>
    <x v="26"/>
    <x v="2"/>
    <s v="Brazil"/>
    <x v="59"/>
    <n v="0"/>
  </r>
  <r>
    <s v="BASE"/>
    <s v="BaseLine"/>
    <m/>
    <m/>
    <m/>
    <m/>
    <x v="26"/>
    <x v="3"/>
    <s v="Brazil"/>
    <x v="59"/>
    <n v="0"/>
  </r>
  <r>
    <s v="INCREMENTAL"/>
    <s v="Media"/>
    <m/>
    <m/>
    <m/>
    <m/>
    <x v="27"/>
    <x v="0"/>
    <s v="Brazil"/>
    <x v="59"/>
    <n v="0"/>
  </r>
  <r>
    <s v="INCREMENTAL"/>
    <s v="Media"/>
    <m/>
    <m/>
    <m/>
    <m/>
    <x v="27"/>
    <x v="1"/>
    <s v="Brazil"/>
    <x v="59"/>
    <n v="0"/>
  </r>
  <r>
    <s v="INCREMENTAL"/>
    <s v="Media"/>
    <m/>
    <m/>
    <m/>
    <m/>
    <x v="27"/>
    <x v="2"/>
    <s v="Brazil"/>
    <x v="59"/>
    <n v="0"/>
  </r>
  <r>
    <s v="INCREMENTAL"/>
    <s v="Media"/>
    <m/>
    <m/>
    <m/>
    <m/>
    <x v="27"/>
    <x v="3"/>
    <s v="Brazil"/>
    <x v="59"/>
    <n v="0"/>
  </r>
  <r>
    <s v="INCREMENTAL"/>
    <s v="Media"/>
    <m/>
    <m/>
    <m/>
    <m/>
    <x v="28"/>
    <x v="0"/>
    <s v="Brazil"/>
    <x v="59"/>
    <n v="0"/>
  </r>
  <r>
    <s v="INCREMENTAL"/>
    <s v="Media"/>
    <m/>
    <m/>
    <m/>
    <m/>
    <x v="28"/>
    <x v="1"/>
    <s v="Brazil"/>
    <x v="59"/>
    <n v="0"/>
  </r>
  <r>
    <s v="INCREMENTAL"/>
    <s v="Media"/>
    <m/>
    <m/>
    <m/>
    <m/>
    <x v="28"/>
    <x v="2"/>
    <s v="Brazil"/>
    <x v="59"/>
    <n v="0"/>
  </r>
  <r>
    <s v="INCREMENTAL"/>
    <s v="Media"/>
    <m/>
    <m/>
    <m/>
    <m/>
    <x v="28"/>
    <x v="3"/>
    <s v="Brazil"/>
    <x v="59"/>
    <n v="0"/>
  </r>
  <r>
    <s v="BASE"/>
    <s v="BaseLine"/>
    <m/>
    <m/>
    <m/>
    <m/>
    <x v="29"/>
    <x v="0"/>
    <s v="Brazil"/>
    <x v="59"/>
    <n v="0"/>
  </r>
  <r>
    <s v="BASE"/>
    <s v="BaseLine"/>
    <m/>
    <m/>
    <m/>
    <m/>
    <x v="29"/>
    <x v="1"/>
    <s v="Brazil"/>
    <x v="59"/>
    <n v="856.53817021401903"/>
  </r>
  <r>
    <s v="BASE"/>
    <s v="BaseLine"/>
    <m/>
    <m/>
    <m/>
    <m/>
    <x v="29"/>
    <x v="2"/>
    <s v="Brazil"/>
    <x v="59"/>
    <n v="0"/>
  </r>
  <r>
    <s v="BASE"/>
    <s v="BaseLine"/>
    <m/>
    <m/>
    <m/>
    <m/>
    <x v="29"/>
    <x v="3"/>
    <s v="Brazil"/>
    <x v="59"/>
    <n v="0"/>
  </r>
  <r>
    <s v="BASE"/>
    <s v="BaseLine"/>
    <m/>
    <m/>
    <m/>
    <m/>
    <x v="30"/>
    <x v="0"/>
    <s v="Brazil"/>
    <x v="59"/>
    <n v="0"/>
  </r>
  <r>
    <s v="BASE"/>
    <s v="BaseLine"/>
    <m/>
    <m/>
    <m/>
    <m/>
    <x v="30"/>
    <x v="1"/>
    <s v="Brazil"/>
    <x v="59"/>
    <n v="517.57129187854696"/>
  </r>
  <r>
    <s v="BASE"/>
    <s v="BaseLine"/>
    <m/>
    <m/>
    <m/>
    <m/>
    <x v="30"/>
    <x v="2"/>
    <s v="Brazil"/>
    <x v="59"/>
    <n v="0"/>
  </r>
  <r>
    <s v="BASE"/>
    <s v="BaseLine"/>
    <m/>
    <m/>
    <m/>
    <m/>
    <x v="30"/>
    <x v="3"/>
    <s v="Brazil"/>
    <x v="59"/>
    <n v="0"/>
  </r>
  <r>
    <s v="INCREMENTAL"/>
    <s v="Media"/>
    <m/>
    <m/>
    <m/>
    <m/>
    <x v="31"/>
    <x v="0"/>
    <s v="Brazil"/>
    <x v="59"/>
    <n v="0"/>
  </r>
  <r>
    <s v="INCREMENTAL"/>
    <s v="Media"/>
    <m/>
    <m/>
    <m/>
    <m/>
    <x v="31"/>
    <x v="1"/>
    <s v="Brazil"/>
    <x v="59"/>
    <n v="13.2723377799836"/>
  </r>
  <r>
    <s v="INCREMENTAL"/>
    <s v="Media"/>
    <m/>
    <m/>
    <m/>
    <m/>
    <x v="31"/>
    <x v="2"/>
    <s v="Brazil"/>
    <x v="59"/>
    <n v="0"/>
  </r>
  <r>
    <s v="INCREMENTAL"/>
    <s v="Media"/>
    <m/>
    <m/>
    <m/>
    <m/>
    <x v="31"/>
    <x v="3"/>
    <s v="Brazil"/>
    <x v="59"/>
    <n v="0"/>
  </r>
  <r>
    <m/>
    <m/>
    <m/>
    <m/>
    <m/>
    <m/>
    <x v="32"/>
    <x v="0"/>
    <s v="Brazil"/>
    <x v="59"/>
    <n v="1288.8368238743701"/>
  </r>
  <r>
    <m/>
    <m/>
    <m/>
    <m/>
    <m/>
    <m/>
    <x v="32"/>
    <x v="1"/>
    <s v="Brazil"/>
    <x v="59"/>
    <n v="943.82215052234096"/>
  </r>
  <r>
    <m/>
    <m/>
    <m/>
    <m/>
    <m/>
    <m/>
    <x v="32"/>
    <x v="2"/>
    <s v="Brazil"/>
    <x v="59"/>
    <n v="1761.1350863528301"/>
  </r>
  <r>
    <m/>
    <m/>
    <m/>
    <m/>
    <m/>
    <m/>
    <x v="32"/>
    <x v="3"/>
    <s v="Brazil"/>
    <x v="59"/>
    <n v="932.29799996955103"/>
  </r>
  <r>
    <s v="BASE"/>
    <s v="BaseLine"/>
    <m/>
    <m/>
    <m/>
    <m/>
    <x v="33"/>
    <x v="0"/>
    <s v="Brazil"/>
    <x v="59"/>
    <n v="-133.459238959148"/>
  </r>
  <r>
    <s v="BASE"/>
    <s v="BaseLine"/>
    <m/>
    <m/>
    <m/>
    <m/>
    <x v="33"/>
    <x v="1"/>
    <s v="Brazil"/>
    <x v="59"/>
    <n v="-363.29317472505801"/>
  </r>
  <r>
    <s v="BASE"/>
    <s v="BaseLine"/>
    <m/>
    <m/>
    <m/>
    <m/>
    <x v="33"/>
    <x v="2"/>
    <s v="Brazil"/>
    <x v="59"/>
    <n v="-181.37111005998199"/>
  </r>
  <r>
    <s v="BASE"/>
    <s v="BaseLine"/>
    <m/>
    <m/>
    <m/>
    <m/>
    <x v="33"/>
    <x v="3"/>
    <s v="Brazil"/>
    <x v="59"/>
    <n v="-113.28222009504999"/>
  </r>
  <r>
    <s v="BASE"/>
    <s v="BaseLine"/>
    <m/>
    <m/>
    <m/>
    <m/>
    <x v="34"/>
    <x v="0"/>
    <s v="Brazil"/>
    <x v="59"/>
    <n v="0"/>
  </r>
  <r>
    <s v="BASE"/>
    <s v="BaseLine"/>
    <m/>
    <m/>
    <m/>
    <m/>
    <x v="34"/>
    <x v="1"/>
    <s v="Brazil"/>
    <x v="59"/>
    <n v="0"/>
  </r>
  <r>
    <s v="BASE"/>
    <s v="BaseLine"/>
    <m/>
    <m/>
    <m/>
    <m/>
    <x v="34"/>
    <x v="2"/>
    <s v="Brazil"/>
    <x v="59"/>
    <n v="0"/>
  </r>
  <r>
    <s v="BASE"/>
    <s v="BaseLine"/>
    <m/>
    <m/>
    <m/>
    <m/>
    <x v="34"/>
    <x v="3"/>
    <s v="Brazil"/>
    <x v="59"/>
    <n v="0"/>
  </r>
  <r>
    <s v="BASE"/>
    <s v="BaseLine"/>
    <s v="NY"/>
    <m/>
    <m/>
    <m/>
    <x v="35"/>
    <x v="0"/>
    <s v="Brazil"/>
    <x v="59"/>
    <n v="0"/>
  </r>
  <r>
    <s v="BASE"/>
    <s v="BaseLine"/>
    <s v="NY"/>
    <m/>
    <m/>
    <m/>
    <x v="35"/>
    <x v="1"/>
    <s v="Brazil"/>
    <x v="59"/>
    <n v="0"/>
  </r>
  <r>
    <s v="BASE"/>
    <s v="BaseLine"/>
    <s v="NY"/>
    <m/>
    <m/>
    <m/>
    <x v="35"/>
    <x v="2"/>
    <s v="Brazil"/>
    <x v="59"/>
    <n v="0"/>
  </r>
  <r>
    <s v="BASE"/>
    <s v="BaseLine"/>
    <s v="NY"/>
    <m/>
    <m/>
    <m/>
    <x v="35"/>
    <x v="3"/>
    <s v="Brazil"/>
    <x v="59"/>
    <n v="0"/>
  </r>
  <r>
    <s v="BASE"/>
    <s v="BaseLine"/>
    <s v="PL_Dummy"/>
    <m/>
    <m/>
    <m/>
    <x v="36"/>
    <x v="0"/>
    <s v="Brazil"/>
    <x v="59"/>
    <n v="0"/>
  </r>
  <r>
    <s v="BASE"/>
    <s v="BaseLine"/>
    <s v="PL_Dummy"/>
    <m/>
    <m/>
    <m/>
    <x v="36"/>
    <x v="1"/>
    <s v="Brazil"/>
    <x v="59"/>
    <n v="0"/>
  </r>
  <r>
    <s v="BASE"/>
    <s v="BaseLine"/>
    <s v="PL_Dummy"/>
    <m/>
    <m/>
    <m/>
    <x v="36"/>
    <x v="2"/>
    <s v="Brazil"/>
    <x v="59"/>
    <n v="0"/>
  </r>
  <r>
    <s v="BASE"/>
    <s v="BaseLine"/>
    <s v="PL_Dummy"/>
    <m/>
    <m/>
    <m/>
    <x v="36"/>
    <x v="3"/>
    <s v="Brazil"/>
    <x v="59"/>
    <n v="0"/>
  </r>
  <r>
    <s v="BASE"/>
    <s v="BaseLine"/>
    <s v="PL_Dummy"/>
    <m/>
    <m/>
    <m/>
    <x v="37"/>
    <x v="0"/>
    <s v="Brazil"/>
    <x v="59"/>
    <n v="0"/>
  </r>
  <r>
    <s v="BASE"/>
    <s v="BaseLine"/>
    <s v="PL_Dummy"/>
    <m/>
    <m/>
    <m/>
    <x v="37"/>
    <x v="1"/>
    <s v="Brazil"/>
    <x v="59"/>
    <n v="0"/>
  </r>
  <r>
    <s v="BASE"/>
    <s v="BaseLine"/>
    <s v="PL_Dummy"/>
    <m/>
    <m/>
    <m/>
    <x v="37"/>
    <x v="2"/>
    <s v="Brazil"/>
    <x v="59"/>
    <n v="0"/>
  </r>
  <r>
    <s v="BASE"/>
    <s v="BaseLine"/>
    <s v="PL_Dummy"/>
    <m/>
    <m/>
    <m/>
    <x v="37"/>
    <x v="3"/>
    <s v="Brazil"/>
    <x v="59"/>
    <n v="0"/>
  </r>
  <r>
    <s v="BASE"/>
    <s v="BaseLine"/>
    <m/>
    <m/>
    <m/>
    <m/>
    <x v="38"/>
    <x v="0"/>
    <s v="Brazil"/>
    <x v="59"/>
    <n v="0"/>
  </r>
  <r>
    <s v="BASE"/>
    <s v="BaseLine"/>
    <m/>
    <m/>
    <m/>
    <m/>
    <x v="38"/>
    <x v="1"/>
    <s v="Brazil"/>
    <x v="59"/>
    <n v="0"/>
  </r>
  <r>
    <s v="BASE"/>
    <s v="BaseLine"/>
    <m/>
    <m/>
    <m/>
    <m/>
    <x v="38"/>
    <x v="2"/>
    <s v="Brazil"/>
    <x v="59"/>
    <n v="0"/>
  </r>
  <r>
    <s v="BASE"/>
    <s v="BaseLine"/>
    <m/>
    <m/>
    <m/>
    <m/>
    <x v="38"/>
    <x v="3"/>
    <s v="Brazil"/>
    <x v="59"/>
    <n v="0"/>
  </r>
  <r>
    <s v="BASE"/>
    <s v="BaseLine"/>
    <m/>
    <m/>
    <m/>
    <m/>
    <x v="39"/>
    <x v="0"/>
    <s v="Brazil"/>
    <x v="59"/>
    <n v="0"/>
  </r>
  <r>
    <s v="BASE"/>
    <s v="BaseLine"/>
    <m/>
    <m/>
    <m/>
    <m/>
    <x v="39"/>
    <x v="1"/>
    <s v="Brazil"/>
    <x v="59"/>
    <n v="0"/>
  </r>
  <r>
    <s v="BASE"/>
    <s v="BaseLine"/>
    <m/>
    <m/>
    <m/>
    <m/>
    <x v="39"/>
    <x v="2"/>
    <s v="Brazil"/>
    <x v="59"/>
    <n v="13.9365829298905"/>
  </r>
  <r>
    <s v="BASE"/>
    <s v="BaseLine"/>
    <m/>
    <m/>
    <m/>
    <m/>
    <x v="39"/>
    <x v="3"/>
    <s v="Brazil"/>
    <x v="59"/>
    <n v="0"/>
  </r>
  <r>
    <s v="BASE"/>
    <s v="BaseLine"/>
    <s v="PL_Dummy"/>
    <m/>
    <m/>
    <m/>
    <x v="40"/>
    <x v="0"/>
    <s v="Brazil"/>
    <x v="59"/>
    <n v="0"/>
  </r>
  <r>
    <s v="BASE"/>
    <s v="BaseLine"/>
    <s v="PL_Dummy"/>
    <m/>
    <m/>
    <m/>
    <x v="40"/>
    <x v="1"/>
    <s v="Brazil"/>
    <x v="59"/>
    <n v="0"/>
  </r>
  <r>
    <s v="BASE"/>
    <s v="BaseLine"/>
    <s v="PL_Dummy"/>
    <m/>
    <m/>
    <m/>
    <x v="40"/>
    <x v="2"/>
    <s v="Brazil"/>
    <x v="59"/>
    <n v="0"/>
  </r>
  <r>
    <s v="BASE"/>
    <s v="BaseLine"/>
    <s v="PL_Dummy"/>
    <m/>
    <m/>
    <m/>
    <x v="40"/>
    <x v="3"/>
    <s v="Brazil"/>
    <x v="59"/>
    <n v="0"/>
  </r>
  <r>
    <s v="BASE"/>
    <s v="BaseLine"/>
    <m/>
    <m/>
    <m/>
    <m/>
    <x v="41"/>
    <x v="0"/>
    <s v="Brazil"/>
    <x v="59"/>
    <n v="0"/>
  </r>
  <r>
    <s v="BASE"/>
    <s v="BaseLine"/>
    <m/>
    <m/>
    <m/>
    <m/>
    <x v="41"/>
    <x v="1"/>
    <s v="Brazil"/>
    <x v="59"/>
    <n v="0"/>
  </r>
  <r>
    <s v="BASE"/>
    <s v="BaseLine"/>
    <m/>
    <m/>
    <m/>
    <m/>
    <x v="41"/>
    <x v="2"/>
    <s v="Brazil"/>
    <x v="59"/>
    <n v="3440.64829226235"/>
  </r>
  <r>
    <s v="BASE"/>
    <s v="BaseLine"/>
    <m/>
    <m/>
    <m/>
    <m/>
    <x v="41"/>
    <x v="3"/>
    <s v="Brazil"/>
    <x v="59"/>
    <n v="0"/>
  </r>
  <r>
    <s v="BASE"/>
    <s v="BaseLine"/>
    <m/>
    <m/>
    <m/>
    <m/>
    <x v="42"/>
    <x v="0"/>
    <s v="Brazil"/>
    <x v="59"/>
    <n v="0"/>
  </r>
  <r>
    <s v="BASE"/>
    <s v="BaseLine"/>
    <m/>
    <m/>
    <m/>
    <m/>
    <x v="42"/>
    <x v="1"/>
    <s v="Brazil"/>
    <x v="59"/>
    <n v="0"/>
  </r>
  <r>
    <s v="BASE"/>
    <s v="BaseLine"/>
    <m/>
    <m/>
    <m/>
    <m/>
    <x v="42"/>
    <x v="2"/>
    <s v="Brazil"/>
    <x v="59"/>
    <n v="0"/>
  </r>
  <r>
    <s v="BASE"/>
    <s v="BaseLine"/>
    <m/>
    <m/>
    <m/>
    <m/>
    <x v="42"/>
    <x v="3"/>
    <s v="Brazil"/>
    <x v="59"/>
    <n v="0"/>
  </r>
  <r>
    <s v="BASE"/>
    <s v="BaseLine"/>
    <m/>
    <m/>
    <m/>
    <m/>
    <x v="43"/>
    <x v="0"/>
    <s v="Brazil"/>
    <x v="59"/>
    <n v="0"/>
  </r>
  <r>
    <s v="BASE"/>
    <s v="BaseLine"/>
    <m/>
    <m/>
    <m/>
    <m/>
    <x v="43"/>
    <x v="1"/>
    <s v="Brazil"/>
    <x v="59"/>
    <n v="0"/>
  </r>
  <r>
    <s v="BASE"/>
    <s v="BaseLine"/>
    <m/>
    <m/>
    <m/>
    <m/>
    <x v="43"/>
    <x v="2"/>
    <s v="Brazil"/>
    <x v="59"/>
    <n v="3644.6772697004899"/>
  </r>
  <r>
    <s v="BASE"/>
    <s v="BaseLine"/>
    <m/>
    <m/>
    <m/>
    <m/>
    <x v="43"/>
    <x v="3"/>
    <s v="Brazil"/>
    <x v="59"/>
    <n v="0"/>
  </r>
  <r>
    <s v="INCREMENTAL"/>
    <s v="Media"/>
    <m/>
    <m/>
    <m/>
    <m/>
    <x v="44"/>
    <x v="0"/>
    <s v="Brazil"/>
    <x v="59"/>
    <n v="0"/>
  </r>
  <r>
    <s v="INCREMENTAL"/>
    <s v="Media"/>
    <m/>
    <m/>
    <m/>
    <m/>
    <x v="44"/>
    <x v="1"/>
    <s v="Brazil"/>
    <x v="59"/>
    <n v="0"/>
  </r>
  <r>
    <s v="INCREMENTAL"/>
    <s v="Media"/>
    <m/>
    <m/>
    <m/>
    <m/>
    <x v="44"/>
    <x v="2"/>
    <s v="Brazil"/>
    <x v="59"/>
    <n v="0"/>
  </r>
  <r>
    <s v="INCREMENTAL"/>
    <s v="Media"/>
    <m/>
    <m/>
    <m/>
    <m/>
    <x v="44"/>
    <x v="3"/>
    <s v="Brazil"/>
    <x v="59"/>
    <n v="0"/>
  </r>
  <r>
    <s v="INCREMENTAL"/>
    <s v="Media"/>
    <m/>
    <m/>
    <m/>
    <m/>
    <x v="45"/>
    <x v="0"/>
    <s v="Brazil"/>
    <x v="59"/>
    <n v="0"/>
  </r>
  <r>
    <s v="INCREMENTAL"/>
    <s v="Media"/>
    <m/>
    <m/>
    <m/>
    <m/>
    <x v="45"/>
    <x v="1"/>
    <s v="Brazil"/>
    <x v="59"/>
    <n v="0"/>
  </r>
  <r>
    <s v="INCREMENTAL"/>
    <s v="Media"/>
    <m/>
    <m/>
    <m/>
    <m/>
    <x v="45"/>
    <x v="2"/>
    <s v="Brazil"/>
    <x v="59"/>
    <n v="0"/>
  </r>
  <r>
    <s v="INCREMENTAL"/>
    <s v="Media"/>
    <m/>
    <m/>
    <m/>
    <m/>
    <x v="45"/>
    <x v="3"/>
    <s v="Brazil"/>
    <x v="59"/>
    <n v="0"/>
  </r>
  <r>
    <s v="BASE"/>
    <s v="BaseLine"/>
    <m/>
    <m/>
    <m/>
    <m/>
    <x v="46"/>
    <x v="0"/>
    <s v="Brazil"/>
    <x v="59"/>
    <n v="0"/>
  </r>
  <r>
    <s v="BASE"/>
    <s v="BaseLine"/>
    <m/>
    <m/>
    <m/>
    <m/>
    <x v="46"/>
    <x v="1"/>
    <s v="Brazil"/>
    <x v="59"/>
    <n v="0"/>
  </r>
  <r>
    <s v="BASE"/>
    <s v="BaseLine"/>
    <m/>
    <m/>
    <m/>
    <m/>
    <x v="46"/>
    <x v="2"/>
    <s v="Brazil"/>
    <x v="59"/>
    <n v="0"/>
  </r>
  <r>
    <s v="BASE"/>
    <s v="BaseLine"/>
    <m/>
    <m/>
    <m/>
    <m/>
    <x v="46"/>
    <x v="3"/>
    <s v="Brazil"/>
    <x v="59"/>
    <n v="0"/>
  </r>
  <r>
    <s v="INCREMENTAL"/>
    <s v="Media"/>
    <m/>
    <m/>
    <m/>
    <m/>
    <x v="47"/>
    <x v="0"/>
    <s v="Brazil"/>
    <x v="59"/>
    <n v="0"/>
  </r>
  <r>
    <s v="INCREMENTAL"/>
    <s v="Media"/>
    <m/>
    <m/>
    <m/>
    <m/>
    <x v="47"/>
    <x v="1"/>
    <s v="Brazil"/>
    <x v="59"/>
    <n v="0"/>
  </r>
  <r>
    <s v="INCREMENTAL"/>
    <s v="Media"/>
    <m/>
    <m/>
    <m/>
    <m/>
    <x v="47"/>
    <x v="2"/>
    <s v="Brazil"/>
    <x v="59"/>
    <n v="0"/>
  </r>
  <r>
    <s v="INCREMENTAL"/>
    <s v="Media"/>
    <m/>
    <m/>
    <m/>
    <m/>
    <x v="47"/>
    <x v="3"/>
    <s v="Brazil"/>
    <x v="59"/>
    <n v="0"/>
  </r>
  <r>
    <s v="INCREMENTAL"/>
    <s v="Media"/>
    <m/>
    <m/>
    <m/>
    <m/>
    <x v="48"/>
    <x v="0"/>
    <s v="Brazil"/>
    <x v="59"/>
    <n v="0"/>
  </r>
  <r>
    <s v="INCREMENTAL"/>
    <s v="Media"/>
    <m/>
    <m/>
    <m/>
    <m/>
    <x v="48"/>
    <x v="1"/>
    <s v="Brazil"/>
    <x v="59"/>
    <n v="0"/>
  </r>
  <r>
    <s v="INCREMENTAL"/>
    <s v="Media"/>
    <m/>
    <m/>
    <m/>
    <m/>
    <x v="48"/>
    <x v="2"/>
    <s v="Brazil"/>
    <x v="59"/>
    <n v="0"/>
  </r>
  <r>
    <s v="INCREMENTAL"/>
    <s v="Media"/>
    <m/>
    <m/>
    <m/>
    <m/>
    <x v="48"/>
    <x v="3"/>
    <s v="Brazil"/>
    <x v="59"/>
    <n v="0"/>
  </r>
  <r>
    <s v="INCREMENTAL"/>
    <s v="Media"/>
    <m/>
    <m/>
    <m/>
    <m/>
    <x v="49"/>
    <x v="0"/>
    <s v="Brazil"/>
    <x v="59"/>
    <n v="0"/>
  </r>
  <r>
    <s v="INCREMENTAL"/>
    <s v="Media"/>
    <m/>
    <m/>
    <m/>
    <m/>
    <x v="49"/>
    <x v="1"/>
    <s v="Brazil"/>
    <x v="59"/>
    <n v="0"/>
  </r>
  <r>
    <s v="INCREMENTAL"/>
    <s v="Media"/>
    <m/>
    <m/>
    <m/>
    <m/>
    <x v="49"/>
    <x v="2"/>
    <s v="Brazil"/>
    <x v="59"/>
    <n v="0"/>
  </r>
  <r>
    <s v="INCREMENTAL"/>
    <s v="Media"/>
    <m/>
    <m/>
    <m/>
    <m/>
    <x v="49"/>
    <x v="3"/>
    <s v="Brazil"/>
    <x v="59"/>
    <n v="0"/>
  </r>
  <r>
    <s v="BASE"/>
    <s v="BaseLine"/>
    <m/>
    <m/>
    <m/>
    <m/>
    <x v="50"/>
    <x v="0"/>
    <s v="Brazil"/>
    <x v="59"/>
    <n v="0"/>
  </r>
  <r>
    <s v="BASE"/>
    <s v="BaseLine"/>
    <m/>
    <m/>
    <m/>
    <m/>
    <x v="50"/>
    <x v="1"/>
    <s v="Brazil"/>
    <x v="59"/>
    <n v="0"/>
  </r>
  <r>
    <s v="BASE"/>
    <s v="BaseLine"/>
    <m/>
    <m/>
    <m/>
    <m/>
    <x v="50"/>
    <x v="2"/>
    <s v="Brazil"/>
    <x v="59"/>
    <n v="0"/>
  </r>
  <r>
    <s v="BASE"/>
    <s v="BaseLine"/>
    <m/>
    <m/>
    <m/>
    <m/>
    <x v="50"/>
    <x v="3"/>
    <s v="Brazil"/>
    <x v="59"/>
    <n v="93.323040912023004"/>
  </r>
  <r>
    <s v="BASE"/>
    <s v="BaseLine"/>
    <m/>
    <m/>
    <m/>
    <m/>
    <x v="51"/>
    <x v="0"/>
    <s v="Brazil"/>
    <x v="59"/>
    <n v="0"/>
  </r>
  <r>
    <s v="BASE"/>
    <s v="BaseLine"/>
    <m/>
    <m/>
    <m/>
    <m/>
    <x v="51"/>
    <x v="1"/>
    <s v="Brazil"/>
    <x v="59"/>
    <n v="0"/>
  </r>
  <r>
    <s v="BASE"/>
    <s v="BaseLine"/>
    <m/>
    <m/>
    <m/>
    <m/>
    <x v="51"/>
    <x v="2"/>
    <s v="Brazil"/>
    <x v="59"/>
    <n v="0"/>
  </r>
  <r>
    <s v="BASE"/>
    <s v="BaseLine"/>
    <m/>
    <m/>
    <m/>
    <m/>
    <x v="51"/>
    <x v="3"/>
    <s v="Brazil"/>
    <x v="59"/>
    <n v="1910.3587180779"/>
  </r>
  <r>
    <s v="INCREMENTAL"/>
    <s v="Media"/>
    <m/>
    <m/>
    <m/>
    <m/>
    <x v="52"/>
    <x v="0"/>
    <s v="Brazil"/>
    <x v="59"/>
    <n v="0"/>
  </r>
  <r>
    <s v="INCREMENTAL"/>
    <s v="Media"/>
    <m/>
    <m/>
    <m/>
    <m/>
    <x v="52"/>
    <x v="1"/>
    <s v="Brazil"/>
    <x v="59"/>
    <n v="0"/>
  </r>
  <r>
    <s v="INCREMENTAL"/>
    <s v="Media"/>
    <m/>
    <m/>
    <m/>
    <m/>
    <x v="52"/>
    <x v="2"/>
    <s v="Brazil"/>
    <x v="59"/>
    <n v="0"/>
  </r>
  <r>
    <s v="INCREMENTAL"/>
    <s v="Media"/>
    <m/>
    <m/>
    <m/>
    <m/>
    <x v="52"/>
    <x v="3"/>
    <s v="Brazil"/>
    <x v="59"/>
    <n v="0"/>
  </r>
  <r>
    <s v="BASE"/>
    <s v="BaseLine"/>
    <m/>
    <m/>
    <m/>
    <m/>
    <x v="53"/>
    <x v="0"/>
    <s v="Brazil"/>
    <x v="59"/>
    <n v="-106.896217564167"/>
  </r>
  <r>
    <s v="BASE"/>
    <s v="BaseLine"/>
    <m/>
    <m/>
    <m/>
    <m/>
    <x v="53"/>
    <x v="1"/>
    <s v="Brazil"/>
    <x v="59"/>
    <n v="-78.280676091196398"/>
  </r>
  <r>
    <s v="BASE"/>
    <s v="BaseLine"/>
    <m/>
    <m/>
    <m/>
    <m/>
    <x v="53"/>
    <x v="2"/>
    <s v="Brazil"/>
    <x v="59"/>
    <n v="-146.06866894502201"/>
  </r>
  <r>
    <s v="BASE"/>
    <s v="BaseLine"/>
    <m/>
    <m/>
    <m/>
    <m/>
    <x v="53"/>
    <x v="3"/>
    <s v="Brazil"/>
    <x v="59"/>
    <n v="-77.324862227164999"/>
  </r>
  <r>
    <s v="BASE"/>
    <s v="BaseLine"/>
    <m/>
    <m/>
    <m/>
    <m/>
    <x v="54"/>
    <x v="0"/>
    <s v="Brazil"/>
    <x v="59"/>
    <n v="-519.49159087577095"/>
  </r>
  <r>
    <s v="BASE"/>
    <s v="BaseLine"/>
    <m/>
    <m/>
    <m/>
    <m/>
    <x v="54"/>
    <x v="1"/>
    <s v="Brazil"/>
    <x v="59"/>
    <n v="-2592.98696318766"/>
  </r>
  <r>
    <s v="BASE"/>
    <s v="BaseLine"/>
    <m/>
    <m/>
    <m/>
    <m/>
    <x v="54"/>
    <x v="2"/>
    <s v="Brazil"/>
    <x v="59"/>
    <n v="-2814.2435380745101"/>
  </r>
  <r>
    <s v="BASE"/>
    <s v="BaseLine"/>
    <m/>
    <m/>
    <m/>
    <m/>
    <x v="54"/>
    <x v="3"/>
    <s v="Brazil"/>
    <x v="59"/>
    <n v="-501.66823646013302"/>
  </r>
  <r>
    <s v="INCREMENTAL"/>
    <s v="Media"/>
    <m/>
    <m/>
    <m/>
    <m/>
    <x v="0"/>
    <x v="0"/>
    <s v="Brazil"/>
    <x v="60"/>
    <n v="0"/>
  </r>
  <r>
    <s v="INCREMENTAL"/>
    <s v="Media"/>
    <m/>
    <m/>
    <m/>
    <m/>
    <x v="0"/>
    <x v="1"/>
    <s v="Brazil"/>
    <x v="60"/>
    <n v="0"/>
  </r>
  <r>
    <s v="INCREMENTAL"/>
    <s v="Media"/>
    <m/>
    <m/>
    <m/>
    <m/>
    <x v="0"/>
    <x v="2"/>
    <s v="Brazil"/>
    <x v="60"/>
    <n v="0"/>
  </r>
  <r>
    <s v="INCREMENTAL"/>
    <s v="Media"/>
    <m/>
    <m/>
    <m/>
    <m/>
    <x v="0"/>
    <x v="3"/>
    <s v="Brazil"/>
    <x v="60"/>
    <n v="0"/>
  </r>
  <r>
    <s v="INCREMENTAL"/>
    <s v="Media"/>
    <m/>
    <m/>
    <m/>
    <m/>
    <x v="1"/>
    <x v="0"/>
    <s v="Brazil"/>
    <x v="60"/>
    <n v="0"/>
  </r>
  <r>
    <s v="INCREMENTAL"/>
    <s v="Media"/>
    <m/>
    <m/>
    <m/>
    <m/>
    <x v="1"/>
    <x v="1"/>
    <s v="Brazil"/>
    <x v="60"/>
    <n v="0"/>
  </r>
  <r>
    <s v="INCREMENTAL"/>
    <s v="Media"/>
    <m/>
    <m/>
    <m/>
    <m/>
    <x v="1"/>
    <x v="2"/>
    <s v="Brazil"/>
    <x v="60"/>
    <n v="0"/>
  </r>
  <r>
    <s v="INCREMENTAL"/>
    <s v="Media"/>
    <m/>
    <m/>
    <m/>
    <m/>
    <x v="1"/>
    <x v="3"/>
    <s v="Brazil"/>
    <x v="60"/>
    <n v="0"/>
  </r>
  <r>
    <s v="INCREMENTAL"/>
    <s v="Media"/>
    <m/>
    <m/>
    <m/>
    <m/>
    <x v="2"/>
    <x v="0"/>
    <s v="Brazil"/>
    <x v="60"/>
    <n v="0"/>
  </r>
  <r>
    <s v="INCREMENTAL"/>
    <s v="Media"/>
    <m/>
    <m/>
    <m/>
    <m/>
    <x v="2"/>
    <x v="1"/>
    <s v="Brazil"/>
    <x v="60"/>
    <n v="0"/>
  </r>
  <r>
    <s v="INCREMENTAL"/>
    <s v="Media"/>
    <m/>
    <m/>
    <m/>
    <m/>
    <x v="2"/>
    <x v="2"/>
    <s v="Brazil"/>
    <x v="60"/>
    <n v="0"/>
  </r>
  <r>
    <s v="INCREMENTAL"/>
    <s v="Media"/>
    <m/>
    <m/>
    <m/>
    <m/>
    <x v="2"/>
    <x v="3"/>
    <s v="Brazil"/>
    <x v="60"/>
    <n v="0"/>
  </r>
  <r>
    <s v="BASE"/>
    <s v="BaseLine"/>
    <m/>
    <m/>
    <m/>
    <m/>
    <x v="3"/>
    <x v="0"/>
    <s v="Brazil"/>
    <x v="60"/>
    <n v="0"/>
  </r>
  <r>
    <s v="BASE"/>
    <s v="BaseLine"/>
    <m/>
    <m/>
    <m/>
    <m/>
    <x v="3"/>
    <x v="1"/>
    <s v="Brazil"/>
    <x v="60"/>
    <n v="0"/>
  </r>
  <r>
    <s v="BASE"/>
    <s v="BaseLine"/>
    <m/>
    <m/>
    <m/>
    <m/>
    <x v="3"/>
    <x v="2"/>
    <s v="Brazil"/>
    <x v="60"/>
    <n v="0"/>
  </r>
  <r>
    <s v="BASE"/>
    <s v="BaseLine"/>
    <m/>
    <m/>
    <m/>
    <m/>
    <x v="3"/>
    <x v="3"/>
    <s v="Brazil"/>
    <x v="60"/>
    <n v="0"/>
  </r>
  <r>
    <s v="BASE"/>
    <s v="BaseLine"/>
    <m/>
    <m/>
    <m/>
    <m/>
    <x v="4"/>
    <x v="0"/>
    <s v="Brazil"/>
    <x v="60"/>
    <n v="0"/>
  </r>
  <r>
    <s v="BASE"/>
    <s v="BaseLine"/>
    <m/>
    <m/>
    <m/>
    <m/>
    <x v="4"/>
    <x v="1"/>
    <s v="Brazil"/>
    <x v="60"/>
    <n v="0"/>
  </r>
  <r>
    <s v="BASE"/>
    <s v="BaseLine"/>
    <m/>
    <m/>
    <m/>
    <m/>
    <x v="4"/>
    <x v="2"/>
    <s v="Brazil"/>
    <x v="60"/>
    <n v="0"/>
  </r>
  <r>
    <s v="BASE"/>
    <s v="BaseLine"/>
    <m/>
    <m/>
    <m/>
    <m/>
    <x v="4"/>
    <x v="3"/>
    <s v="Brazil"/>
    <x v="60"/>
    <n v="0"/>
  </r>
  <r>
    <s v="BASE"/>
    <s v="BaseLine"/>
    <m/>
    <m/>
    <m/>
    <m/>
    <x v="5"/>
    <x v="0"/>
    <s v="Brazil"/>
    <x v="60"/>
    <n v="0"/>
  </r>
  <r>
    <s v="BASE"/>
    <s v="BaseLine"/>
    <m/>
    <m/>
    <m/>
    <m/>
    <x v="5"/>
    <x v="1"/>
    <s v="Brazil"/>
    <x v="60"/>
    <n v="0"/>
  </r>
  <r>
    <s v="BASE"/>
    <s v="BaseLine"/>
    <m/>
    <m/>
    <m/>
    <m/>
    <x v="5"/>
    <x v="2"/>
    <s v="Brazil"/>
    <x v="60"/>
    <n v="0"/>
  </r>
  <r>
    <s v="BASE"/>
    <s v="BaseLine"/>
    <m/>
    <m/>
    <m/>
    <m/>
    <x v="5"/>
    <x v="3"/>
    <s v="Brazil"/>
    <x v="60"/>
    <n v="0"/>
  </r>
  <r>
    <s v="BASE"/>
    <s v="BaseLine"/>
    <m/>
    <m/>
    <m/>
    <m/>
    <x v="6"/>
    <x v="0"/>
    <s v="Brazil"/>
    <x v="60"/>
    <n v="0"/>
  </r>
  <r>
    <s v="BASE"/>
    <s v="BaseLine"/>
    <m/>
    <m/>
    <m/>
    <m/>
    <x v="6"/>
    <x v="1"/>
    <s v="Brazil"/>
    <x v="60"/>
    <n v="0"/>
  </r>
  <r>
    <s v="BASE"/>
    <s v="BaseLine"/>
    <m/>
    <m/>
    <m/>
    <m/>
    <x v="6"/>
    <x v="2"/>
    <s v="Brazil"/>
    <x v="60"/>
    <n v="0"/>
  </r>
  <r>
    <s v="BASE"/>
    <s v="BaseLine"/>
    <m/>
    <m/>
    <m/>
    <m/>
    <x v="6"/>
    <x v="3"/>
    <s v="Brazil"/>
    <x v="60"/>
    <n v="0"/>
  </r>
  <r>
    <s v="BASE"/>
    <s v="BaseLine"/>
    <m/>
    <m/>
    <m/>
    <m/>
    <x v="7"/>
    <x v="0"/>
    <s v="Brazil"/>
    <x v="60"/>
    <n v="0"/>
  </r>
  <r>
    <s v="BASE"/>
    <s v="BaseLine"/>
    <m/>
    <m/>
    <m/>
    <m/>
    <x v="7"/>
    <x v="1"/>
    <s v="Brazil"/>
    <x v="60"/>
    <n v="0"/>
  </r>
  <r>
    <s v="BASE"/>
    <s v="BaseLine"/>
    <m/>
    <m/>
    <m/>
    <m/>
    <x v="7"/>
    <x v="2"/>
    <s v="Brazil"/>
    <x v="60"/>
    <n v="0"/>
  </r>
  <r>
    <s v="BASE"/>
    <s v="BaseLine"/>
    <m/>
    <m/>
    <m/>
    <m/>
    <x v="7"/>
    <x v="3"/>
    <s v="Brazil"/>
    <x v="60"/>
    <n v="0"/>
  </r>
  <r>
    <s v="BASE"/>
    <s v="BaseLine"/>
    <m/>
    <m/>
    <m/>
    <m/>
    <x v="8"/>
    <x v="0"/>
    <s v="Brazil"/>
    <x v="60"/>
    <n v="1511.8735086921599"/>
  </r>
  <r>
    <s v="BASE"/>
    <s v="BaseLine"/>
    <m/>
    <m/>
    <m/>
    <m/>
    <x v="8"/>
    <x v="1"/>
    <s v="Brazil"/>
    <x v="60"/>
    <n v="0"/>
  </r>
  <r>
    <s v="BASE"/>
    <s v="BaseLine"/>
    <m/>
    <m/>
    <m/>
    <m/>
    <x v="8"/>
    <x v="2"/>
    <s v="Brazil"/>
    <x v="60"/>
    <n v="0"/>
  </r>
  <r>
    <s v="BASE"/>
    <s v="BaseLine"/>
    <m/>
    <m/>
    <m/>
    <m/>
    <x v="8"/>
    <x v="3"/>
    <s v="Brazil"/>
    <x v="60"/>
    <n v="0"/>
  </r>
  <r>
    <s v="INCREMENTAL"/>
    <s v="Media"/>
    <m/>
    <m/>
    <m/>
    <m/>
    <x v="9"/>
    <x v="0"/>
    <s v="Brazil"/>
    <x v="60"/>
    <n v="0"/>
  </r>
  <r>
    <s v="INCREMENTAL"/>
    <s v="Media"/>
    <m/>
    <m/>
    <m/>
    <m/>
    <x v="9"/>
    <x v="1"/>
    <s v="Brazil"/>
    <x v="60"/>
    <n v="0"/>
  </r>
  <r>
    <s v="INCREMENTAL"/>
    <s v="Media"/>
    <m/>
    <m/>
    <m/>
    <m/>
    <x v="9"/>
    <x v="2"/>
    <s v="Brazil"/>
    <x v="60"/>
    <n v="0"/>
  </r>
  <r>
    <s v="INCREMENTAL"/>
    <s v="Media"/>
    <m/>
    <m/>
    <m/>
    <m/>
    <x v="9"/>
    <x v="3"/>
    <s v="Brazil"/>
    <x v="60"/>
    <n v="0"/>
  </r>
  <r>
    <s v="BASE"/>
    <s v="Price"/>
    <m/>
    <m/>
    <m/>
    <m/>
    <x v="10"/>
    <x v="0"/>
    <s v="Brazil"/>
    <x v="60"/>
    <n v="0"/>
  </r>
  <r>
    <s v="BASE"/>
    <s v="Price"/>
    <m/>
    <m/>
    <m/>
    <m/>
    <x v="10"/>
    <x v="1"/>
    <s v="Brazil"/>
    <x v="60"/>
    <n v="0"/>
  </r>
  <r>
    <s v="BASE"/>
    <s v="Price"/>
    <m/>
    <m/>
    <m/>
    <m/>
    <x v="10"/>
    <x v="2"/>
    <s v="Brazil"/>
    <x v="60"/>
    <n v="0"/>
  </r>
  <r>
    <s v="BASE"/>
    <s v="Price"/>
    <m/>
    <m/>
    <m/>
    <m/>
    <x v="10"/>
    <x v="3"/>
    <s v="Brazil"/>
    <x v="60"/>
    <n v="0"/>
  </r>
  <r>
    <s v="BASE"/>
    <s v="Price"/>
    <m/>
    <m/>
    <m/>
    <m/>
    <x v="11"/>
    <x v="0"/>
    <s v="Brazil"/>
    <x v="60"/>
    <n v="-962.99317512337495"/>
  </r>
  <r>
    <s v="BASE"/>
    <s v="Price"/>
    <m/>
    <m/>
    <m/>
    <m/>
    <x v="11"/>
    <x v="1"/>
    <s v="Brazil"/>
    <x v="60"/>
    <n v="0"/>
  </r>
  <r>
    <s v="BASE"/>
    <s v="Price"/>
    <m/>
    <m/>
    <m/>
    <m/>
    <x v="11"/>
    <x v="2"/>
    <s v="Brazil"/>
    <x v="60"/>
    <n v="0"/>
  </r>
  <r>
    <s v="BASE"/>
    <s v="Price"/>
    <m/>
    <m/>
    <m/>
    <m/>
    <x v="11"/>
    <x v="3"/>
    <s v="Brazil"/>
    <x v="60"/>
    <n v="-1088.7398002637401"/>
  </r>
  <r>
    <s v="BASE"/>
    <s v="BaseLine"/>
    <m/>
    <m/>
    <m/>
    <m/>
    <x v="12"/>
    <x v="0"/>
    <s v="Brazil"/>
    <x v="60"/>
    <n v="346.60460905329001"/>
  </r>
  <r>
    <s v="BASE"/>
    <s v="BaseLine"/>
    <m/>
    <m/>
    <m/>
    <m/>
    <x v="12"/>
    <x v="1"/>
    <s v="Brazil"/>
    <x v="60"/>
    <n v="624.84417115409997"/>
  </r>
  <r>
    <s v="BASE"/>
    <s v="BaseLine"/>
    <m/>
    <m/>
    <m/>
    <m/>
    <x v="12"/>
    <x v="2"/>
    <s v="Brazil"/>
    <x v="60"/>
    <n v="766.027164842297"/>
  </r>
  <r>
    <s v="BASE"/>
    <s v="BaseLine"/>
    <m/>
    <m/>
    <m/>
    <m/>
    <x v="12"/>
    <x v="3"/>
    <s v="Brazil"/>
    <x v="60"/>
    <n v="20.289066816636701"/>
  </r>
  <r>
    <s v="INCREMENTAL"/>
    <s v="Media"/>
    <m/>
    <m/>
    <m/>
    <m/>
    <x v="13"/>
    <x v="0"/>
    <s v="Brazil"/>
    <x v="60"/>
    <n v="0"/>
  </r>
  <r>
    <s v="INCREMENTAL"/>
    <s v="Media"/>
    <m/>
    <m/>
    <m/>
    <m/>
    <x v="13"/>
    <x v="1"/>
    <s v="Brazil"/>
    <x v="60"/>
    <n v="0"/>
  </r>
  <r>
    <s v="INCREMENTAL"/>
    <s v="Media"/>
    <m/>
    <m/>
    <m/>
    <m/>
    <x v="13"/>
    <x v="2"/>
    <s v="Brazil"/>
    <x v="60"/>
    <n v="0"/>
  </r>
  <r>
    <s v="INCREMENTAL"/>
    <s v="Media"/>
    <m/>
    <m/>
    <m/>
    <m/>
    <x v="13"/>
    <x v="3"/>
    <s v="Brazil"/>
    <x v="60"/>
    <n v="0"/>
  </r>
  <r>
    <s v="INCREMENTAL"/>
    <s v="Media"/>
    <m/>
    <m/>
    <m/>
    <m/>
    <x v="14"/>
    <x v="0"/>
    <s v="Brazil"/>
    <x v="60"/>
    <n v="365.51910991961199"/>
  </r>
  <r>
    <s v="INCREMENTAL"/>
    <s v="Media"/>
    <m/>
    <m/>
    <m/>
    <m/>
    <x v="14"/>
    <x v="1"/>
    <s v="Brazil"/>
    <x v="60"/>
    <n v="455.04174320941598"/>
  </r>
  <r>
    <s v="INCREMENTAL"/>
    <s v="Media"/>
    <m/>
    <m/>
    <m/>
    <m/>
    <x v="14"/>
    <x v="2"/>
    <s v="Brazil"/>
    <x v="60"/>
    <n v="376.51827635551899"/>
  </r>
  <r>
    <s v="INCREMENTAL"/>
    <s v="Media"/>
    <m/>
    <m/>
    <m/>
    <m/>
    <x v="14"/>
    <x v="3"/>
    <s v="Brazil"/>
    <x v="60"/>
    <n v="270.50439075469802"/>
  </r>
  <r>
    <s v="INCREMENTAL"/>
    <s v="Media"/>
    <m/>
    <m/>
    <m/>
    <m/>
    <x v="15"/>
    <x v="0"/>
    <s v="Brazil"/>
    <x v="60"/>
    <n v="0"/>
  </r>
  <r>
    <s v="INCREMENTAL"/>
    <s v="Media"/>
    <m/>
    <m/>
    <m/>
    <m/>
    <x v="15"/>
    <x v="1"/>
    <s v="Brazil"/>
    <x v="60"/>
    <n v="0"/>
  </r>
  <r>
    <s v="INCREMENTAL"/>
    <s v="Media"/>
    <m/>
    <m/>
    <m/>
    <m/>
    <x v="15"/>
    <x v="2"/>
    <s v="Brazil"/>
    <x v="60"/>
    <n v="0"/>
  </r>
  <r>
    <s v="INCREMENTAL"/>
    <s v="Media"/>
    <m/>
    <m/>
    <m/>
    <m/>
    <x v="15"/>
    <x v="3"/>
    <s v="Brazil"/>
    <x v="60"/>
    <n v="0"/>
  </r>
  <r>
    <s v="INCREMENTAL"/>
    <s v="Media"/>
    <m/>
    <m/>
    <m/>
    <m/>
    <x v="16"/>
    <x v="0"/>
    <s v="Brazil"/>
    <x v="60"/>
    <n v="35.182822895163099"/>
  </r>
  <r>
    <s v="INCREMENTAL"/>
    <s v="Media"/>
    <m/>
    <m/>
    <m/>
    <m/>
    <x v="16"/>
    <x v="1"/>
    <s v="Brazil"/>
    <x v="60"/>
    <n v="27.6049829714831"/>
  </r>
  <r>
    <s v="INCREMENTAL"/>
    <s v="Media"/>
    <m/>
    <m/>
    <m/>
    <m/>
    <x v="16"/>
    <x v="2"/>
    <s v="Brazil"/>
    <x v="60"/>
    <n v="25.754807826948799"/>
  </r>
  <r>
    <s v="INCREMENTAL"/>
    <s v="Media"/>
    <m/>
    <m/>
    <m/>
    <m/>
    <x v="16"/>
    <x v="3"/>
    <s v="Brazil"/>
    <x v="60"/>
    <n v="23.935116033716501"/>
  </r>
  <r>
    <s v="INCREMENTAL"/>
    <s v="Media"/>
    <m/>
    <m/>
    <m/>
    <m/>
    <x v="17"/>
    <x v="0"/>
    <s v="Brazil"/>
    <x v="60"/>
    <n v="0"/>
  </r>
  <r>
    <s v="INCREMENTAL"/>
    <s v="Media"/>
    <m/>
    <m/>
    <m/>
    <m/>
    <x v="17"/>
    <x v="1"/>
    <s v="Brazil"/>
    <x v="60"/>
    <n v="0"/>
  </r>
  <r>
    <s v="INCREMENTAL"/>
    <s v="Media"/>
    <m/>
    <m/>
    <m/>
    <m/>
    <x v="17"/>
    <x v="2"/>
    <s v="Brazil"/>
    <x v="60"/>
    <n v="0"/>
  </r>
  <r>
    <s v="INCREMENTAL"/>
    <s v="Media"/>
    <m/>
    <m/>
    <m/>
    <m/>
    <x v="17"/>
    <x v="3"/>
    <s v="Brazil"/>
    <x v="60"/>
    <n v="0"/>
  </r>
  <r>
    <s v="INCREMENTAL"/>
    <s v="Media"/>
    <m/>
    <m/>
    <m/>
    <m/>
    <x v="18"/>
    <x v="0"/>
    <s v="Brazil"/>
    <x v="60"/>
    <n v="1800.0484470907199"/>
  </r>
  <r>
    <s v="INCREMENTAL"/>
    <s v="Media"/>
    <m/>
    <m/>
    <m/>
    <m/>
    <x v="18"/>
    <x v="1"/>
    <s v="Brazil"/>
    <x v="60"/>
    <n v="838.17618813930801"/>
  </r>
  <r>
    <s v="INCREMENTAL"/>
    <s v="Media"/>
    <m/>
    <m/>
    <m/>
    <m/>
    <x v="18"/>
    <x v="2"/>
    <s v="Brazil"/>
    <x v="60"/>
    <n v="640.45427154570996"/>
  </r>
  <r>
    <s v="INCREMENTAL"/>
    <s v="Media"/>
    <m/>
    <m/>
    <m/>
    <m/>
    <x v="18"/>
    <x v="3"/>
    <s v="Brazil"/>
    <x v="60"/>
    <n v="977.15374331277803"/>
  </r>
  <r>
    <s v="INCREMENTAL"/>
    <s v="Media"/>
    <m/>
    <m/>
    <m/>
    <m/>
    <x v="19"/>
    <x v="0"/>
    <s v="Brazil"/>
    <x v="60"/>
    <n v="0"/>
  </r>
  <r>
    <s v="INCREMENTAL"/>
    <s v="Media"/>
    <m/>
    <m/>
    <m/>
    <m/>
    <x v="19"/>
    <x v="1"/>
    <s v="Brazil"/>
    <x v="60"/>
    <n v="0"/>
  </r>
  <r>
    <s v="INCREMENTAL"/>
    <s v="Media"/>
    <m/>
    <m/>
    <m/>
    <m/>
    <x v="19"/>
    <x v="2"/>
    <s v="Brazil"/>
    <x v="60"/>
    <n v="0"/>
  </r>
  <r>
    <s v="INCREMENTAL"/>
    <s v="Media"/>
    <m/>
    <m/>
    <m/>
    <m/>
    <x v="19"/>
    <x v="3"/>
    <s v="Brazil"/>
    <x v="60"/>
    <n v="0"/>
  </r>
  <r>
    <s v="INCREMENTAL"/>
    <s v="Media"/>
    <m/>
    <m/>
    <m/>
    <m/>
    <x v="20"/>
    <x v="0"/>
    <s v="Brazil"/>
    <x v="60"/>
    <n v="8.1060682045647798"/>
  </r>
  <r>
    <s v="INCREMENTAL"/>
    <s v="Media"/>
    <m/>
    <m/>
    <m/>
    <m/>
    <x v="20"/>
    <x v="1"/>
    <s v="Brazil"/>
    <x v="60"/>
    <n v="9.2466469925688095"/>
  </r>
  <r>
    <s v="INCREMENTAL"/>
    <s v="Media"/>
    <m/>
    <m/>
    <m/>
    <m/>
    <x v="20"/>
    <x v="2"/>
    <s v="Brazil"/>
    <x v="60"/>
    <n v="8.6624490984268601"/>
  </r>
  <r>
    <s v="INCREMENTAL"/>
    <s v="Media"/>
    <m/>
    <m/>
    <m/>
    <m/>
    <x v="20"/>
    <x v="3"/>
    <s v="Brazil"/>
    <x v="60"/>
    <n v="8.53235602965791"/>
  </r>
  <r>
    <s v="INCREMENTAL"/>
    <s v="Media"/>
    <m/>
    <m/>
    <m/>
    <m/>
    <x v="21"/>
    <x v="0"/>
    <s v="Brazil"/>
    <x v="60"/>
    <n v="0"/>
  </r>
  <r>
    <s v="INCREMENTAL"/>
    <s v="Media"/>
    <m/>
    <m/>
    <m/>
    <m/>
    <x v="21"/>
    <x v="1"/>
    <s v="Brazil"/>
    <x v="60"/>
    <n v="0"/>
  </r>
  <r>
    <s v="INCREMENTAL"/>
    <s v="Media"/>
    <m/>
    <m/>
    <m/>
    <m/>
    <x v="21"/>
    <x v="2"/>
    <s v="Brazil"/>
    <x v="60"/>
    <n v="0"/>
  </r>
  <r>
    <s v="INCREMENTAL"/>
    <s v="Media"/>
    <m/>
    <m/>
    <m/>
    <m/>
    <x v="21"/>
    <x v="3"/>
    <s v="Brazil"/>
    <x v="60"/>
    <n v="0"/>
  </r>
  <r>
    <s v="INCREMENTAL"/>
    <s v="Media"/>
    <m/>
    <m/>
    <m/>
    <m/>
    <x v="22"/>
    <x v="0"/>
    <s v="Brazil"/>
    <x v="60"/>
    <n v="655.74199850897196"/>
  </r>
  <r>
    <s v="INCREMENTAL"/>
    <s v="Media"/>
    <m/>
    <m/>
    <m/>
    <m/>
    <x v="22"/>
    <x v="1"/>
    <s v="Brazil"/>
    <x v="60"/>
    <n v="248.67584448330399"/>
  </r>
  <r>
    <s v="INCREMENTAL"/>
    <s v="Media"/>
    <m/>
    <m/>
    <m/>
    <m/>
    <x v="22"/>
    <x v="2"/>
    <s v="Brazil"/>
    <x v="60"/>
    <n v="236.13650034216701"/>
  </r>
  <r>
    <s v="INCREMENTAL"/>
    <s v="Media"/>
    <m/>
    <m/>
    <m/>
    <m/>
    <x v="22"/>
    <x v="3"/>
    <s v="Brazil"/>
    <x v="60"/>
    <n v="355.452235441732"/>
  </r>
  <r>
    <s v="INCREMENTAL"/>
    <s v="Media"/>
    <m/>
    <m/>
    <m/>
    <m/>
    <x v="23"/>
    <x v="0"/>
    <s v="Brazil"/>
    <x v="60"/>
    <n v="0"/>
  </r>
  <r>
    <s v="INCREMENTAL"/>
    <s v="Media"/>
    <m/>
    <m/>
    <m/>
    <m/>
    <x v="23"/>
    <x v="1"/>
    <s v="Brazil"/>
    <x v="60"/>
    <n v="0"/>
  </r>
  <r>
    <s v="INCREMENTAL"/>
    <s v="Media"/>
    <m/>
    <m/>
    <m/>
    <m/>
    <x v="23"/>
    <x v="2"/>
    <s v="Brazil"/>
    <x v="60"/>
    <n v="0"/>
  </r>
  <r>
    <s v="INCREMENTAL"/>
    <s v="Media"/>
    <m/>
    <m/>
    <m/>
    <m/>
    <x v="23"/>
    <x v="3"/>
    <s v="Brazil"/>
    <x v="60"/>
    <n v="0"/>
  </r>
  <r>
    <s v="INCREMENTAL"/>
    <s v="Media"/>
    <m/>
    <m/>
    <m/>
    <m/>
    <x v="24"/>
    <x v="0"/>
    <s v="Brazil"/>
    <x v="60"/>
    <n v="0"/>
  </r>
  <r>
    <s v="INCREMENTAL"/>
    <s v="Media"/>
    <m/>
    <m/>
    <m/>
    <m/>
    <x v="24"/>
    <x v="1"/>
    <s v="Brazil"/>
    <x v="60"/>
    <n v="2.47745878116331"/>
  </r>
  <r>
    <s v="INCREMENTAL"/>
    <s v="Media"/>
    <m/>
    <m/>
    <m/>
    <m/>
    <x v="24"/>
    <x v="2"/>
    <s v="Brazil"/>
    <x v="60"/>
    <n v="0"/>
  </r>
  <r>
    <s v="INCREMENTAL"/>
    <s v="Media"/>
    <m/>
    <m/>
    <m/>
    <m/>
    <x v="24"/>
    <x v="3"/>
    <s v="Brazil"/>
    <x v="60"/>
    <n v="0"/>
  </r>
  <r>
    <s v="BASE"/>
    <s v="BaseLine"/>
    <m/>
    <m/>
    <m/>
    <m/>
    <x v="25"/>
    <x v="0"/>
    <s v="Brazil"/>
    <x v="60"/>
    <n v="0"/>
  </r>
  <r>
    <s v="BASE"/>
    <s v="BaseLine"/>
    <m/>
    <m/>
    <m/>
    <m/>
    <x v="25"/>
    <x v="1"/>
    <s v="Brazil"/>
    <x v="60"/>
    <n v="0"/>
  </r>
  <r>
    <s v="BASE"/>
    <s v="BaseLine"/>
    <m/>
    <m/>
    <m/>
    <m/>
    <x v="25"/>
    <x v="2"/>
    <s v="Brazil"/>
    <x v="60"/>
    <n v="0"/>
  </r>
  <r>
    <s v="BASE"/>
    <s v="BaseLine"/>
    <m/>
    <m/>
    <m/>
    <m/>
    <x v="25"/>
    <x v="3"/>
    <s v="Brazil"/>
    <x v="60"/>
    <n v="0"/>
  </r>
  <r>
    <s v="BASE"/>
    <s v="BaseLine"/>
    <m/>
    <m/>
    <m/>
    <m/>
    <x v="26"/>
    <x v="0"/>
    <s v="Brazil"/>
    <x v="60"/>
    <n v="0"/>
  </r>
  <r>
    <s v="BASE"/>
    <s v="BaseLine"/>
    <m/>
    <m/>
    <m/>
    <m/>
    <x v="26"/>
    <x v="1"/>
    <s v="Brazil"/>
    <x v="60"/>
    <n v="2040.8870738467899"/>
  </r>
  <r>
    <s v="BASE"/>
    <s v="BaseLine"/>
    <m/>
    <m/>
    <m/>
    <m/>
    <x v="26"/>
    <x v="2"/>
    <s v="Brazil"/>
    <x v="60"/>
    <n v="0"/>
  </r>
  <r>
    <s v="BASE"/>
    <s v="BaseLine"/>
    <m/>
    <m/>
    <m/>
    <m/>
    <x v="26"/>
    <x v="3"/>
    <s v="Brazil"/>
    <x v="60"/>
    <n v="0"/>
  </r>
  <r>
    <s v="INCREMENTAL"/>
    <s v="Media"/>
    <m/>
    <m/>
    <m/>
    <m/>
    <x v="27"/>
    <x v="0"/>
    <s v="Brazil"/>
    <x v="60"/>
    <n v="0"/>
  </r>
  <r>
    <s v="INCREMENTAL"/>
    <s v="Media"/>
    <m/>
    <m/>
    <m/>
    <m/>
    <x v="27"/>
    <x v="1"/>
    <s v="Brazil"/>
    <x v="60"/>
    <n v="0"/>
  </r>
  <r>
    <s v="INCREMENTAL"/>
    <s v="Media"/>
    <m/>
    <m/>
    <m/>
    <m/>
    <x v="27"/>
    <x v="2"/>
    <s v="Brazil"/>
    <x v="60"/>
    <n v="0"/>
  </r>
  <r>
    <s v="INCREMENTAL"/>
    <s v="Media"/>
    <m/>
    <m/>
    <m/>
    <m/>
    <x v="27"/>
    <x v="3"/>
    <s v="Brazil"/>
    <x v="60"/>
    <n v="0"/>
  </r>
  <r>
    <s v="INCREMENTAL"/>
    <s v="Media"/>
    <m/>
    <m/>
    <m/>
    <m/>
    <x v="28"/>
    <x v="0"/>
    <s v="Brazil"/>
    <x v="60"/>
    <n v="0"/>
  </r>
  <r>
    <s v="INCREMENTAL"/>
    <s v="Media"/>
    <m/>
    <m/>
    <m/>
    <m/>
    <x v="28"/>
    <x v="1"/>
    <s v="Brazil"/>
    <x v="60"/>
    <n v="0"/>
  </r>
  <r>
    <s v="INCREMENTAL"/>
    <s v="Media"/>
    <m/>
    <m/>
    <m/>
    <m/>
    <x v="28"/>
    <x v="2"/>
    <s v="Brazil"/>
    <x v="60"/>
    <n v="0"/>
  </r>
  <r>
    <s v="INCREMENTAL"/>
    <s v="Media"/>
    <m/>
    <m/>
    <m/>
    <m/>
    <x v="28"/>
    <x v="3"/>
    <s v="Brazil"/>
    <x v="60"/>
    <n v="0"/>
  </r>
  <r>
    <s v="BASE"/>
    <s v="BaseLine"/>
    <m/>
    <m/>
    <m/>
    <m/>
    <x v="29"/>
    <x v="0"/>
    <s v="Brazil"/>
    <x v="60"/>
    <n v="0"/>
  </r>
  <r>
    <s v="BASE"/>
    <s v="BaseLine"/>
    <m/>
    <m/>
    <m/>
    <m/>
    <x v="29"/>
    <x v="1"/>
    <s v="Brazil"/>
    <x v="60"/>
    <n v="886.74363621843997"/>
  </r>
  <r>
    <s v="BASE"/>
    <s v="BaseLine"/>
    <m/>
    <m/>
    <m/>
    <m/>
    <x v="29"/>
    <x v="2"/>
    <s v="Brazil"/>
    <x v="60"/>
    <n v="0"/>
  </r>
  <r>
    <s v="BASE"/>
    <s v="BaseLine"/>
    <m/>
    <m/>
    <m/>
    <m/>
    <x v="29"/>
    <x v="3"/>
    <s v="Brazil"/>
    <x v="60"/>
    <n v="0"/>
  </r>
  <r>
    <s v="BASE"/>
    <s v="BaseLine"/>
    <m/>
    <m/>
    <m/>
    <m/>
    <x v="30"/>
    <x v="0"/>
    <s v="Brazil"/>
    <x v="60"/>
    <n v="0"/>
  </r>
  <r>
    <s v="BASE"/>
    <s v="BaseLine"/>
    <m/>
    <m/>
    <m/>
    <m/>
    <x v="30"/>
    <x v="1"/>
    <s v="Brazil"/>
    <x v="60"/>
    <n v="704.21705561646797"/>
  </r>
  <r>
    <s v="BASE"/>
    <s v="BaseLine"/>
    <m/>
    <m/>
    <m/>
    <m/>
    <x v="30"/>
    <x v="2"/>
    <s v="Brazil"/>
    <x v="60"/>
    <n v="0"/>
  </r>
  <r>
    <s v="BASE"/>
    <s v="BaseLine"/>
    <m/>
    <m/>
    <m/>
    <m/>
    <x v="30"/>
    <x v="3"/>
    <s v="Brazil"/>
    <x v="60"/>
    <n v="0"/>
  </r>
  <r>
    <s v="INCREMENTAL"/>
    <s v="Media"/>
    <m/>
    <m/>
    <m/>
    <m/>
    <x v="31"/>
    <x v="0"/>
    <s v="Brazil"/>
    <x v="60"/>
    <n v="0"/>
  </r>
  <r>
    <s v="INCREMENTAL"/>
    <s v="Media"/>
    <m/>
    <m/>
    <m/>
    <m/>
    <x v="31"/>
    <x v="1"/>
    <s v="Brazil"/>
    <x v="60"/>
    <n v="7.0814739935536801"/>
  </r>
  <r>
    <s v="INCREMENTAL"/>
    <s v="Media"/>
    <m/>
    <m/>
    <m/>
    <m/>
    <x v="31"/>
    <x v="2"/>
    <s v="Brazil"/>
    <x v="60"/>
    <n v="0"/>
  </r>
  <r>
    <s v="INCREMENTAL"/>
    <s v="Media"/>
    <m/>
    <m/>
    <m/>
    <m/>
    <x v="31"/>
    <x v="3"/>
    <s v="Brazil"/>
    <x v="60"/>
    <n v="0"/>
  </r>
  <r>
    <m/>
    <m/>
    <m/>
    <m/>
    <m/>
    <m/>
    <x v="32"/>
    <x v="0"/>
    <s v="Brazil"/>
    <x v="60"/>
    <n v="1288.8368238743701"/>
  </r>
  <r>
    <m/>
    <m/>
    <m/>
    <m/>
    <m/>
    <m/>
    <x v="32"/>
    <x v="1"/>
    <s v="Brazil"/>
    <x v="60"/>
    <n v="943.82215052234096"/>
  </r>
  <r>
    <m/>
    <m/>
    <m/>
    <m/>
    <m/>
    <m/>
    <x v="32"/>
    <x v="2"/>
    <s v="Brazil"/>
    <x v="60"/>
    <n v="1761.1350863528301"/>
  </r>
  <r>
    <m/>
    <m/>
    <m/>
    <m/>
    <m/>
    <m/>
    <x v="32"/>
    <x v="3"/>
    <s v="Brazil"/>
    <x v="60"/>
    <n v="932.29799996955103"/>
  </r>
  <r>
    <s v="BASE"/>
    <s v="BaseLine"/>
    <m/>
    <m/>
    <m/>
    <m/>
    <x v="33"/>
    <x v="0"/>
    <s v="Brazil"/>
    <x v="60"/>
    <n v="-164.393133819094"/>
  </r>
  <r>
    <s v="BASE"/>
    <s v="BaseLine"/>
    <m/>
    <m/>
    <m/>
    <m/>
    <x v="33"/>
    <x v="1"/>
    <s v="Brazil"/>
    <x v="60"/>
    <n v="-447.49920615403198"/>
  </r>
  <r>
    <s v="BASE"/>
    <s v="BaseLine"/>
    <m/>
    <m/>
    <m/>
    <m/>
    <x v="33"/>
    <x v="2"/>
    <s v="Brazil"/>
    <x v="60"/>
    <n v="-223.41027417468601"/>
  </r>
  <r>
    <s v="BASE"/>
    <s v="BaseLine"/>
    <m/>
    <m/>
    <m/>
    <m/>
    <x v="33"/>
    <x v="3"/>
    <s v="Brazil"/>
    <x v="60"/>
    <n v="-139.53937781040401"/>
  </r>
  <r>
    <s v="BASE"/>
    <s v="BaseLine"/>
    <m/>
    <m/>
    <m/>
    <m/>
    <x v="34"/>
    <x v="0"/>
    <s v="Brazil"/>
    <x v="60"/>
    <n v="0"/>
  </r>
  <r>
    <s v="BASE"/>
    <s v="BaseLine"/>
    <m/>
    <m/>
    <m/>
    <m/>
    <x v="34"/>
    <x v="1"/>
    <s v="Brazil"/>
    <x v="60"/>
    <n v="0"/>
  </r>
  <r>
    <s v="BASE"/>
    <s v="BaseLine"/>
    <m/>
    <m/>
    <m/>
    <m/>
    <x v="34"/>
    <x v="2"/>
    <s v="Brazil"/>
    <x v="60"/>
    <n v="0"/>
  </r>
  <r>
    <s v="BASE"/>
    <s v="BaseLine"/>
    <m/>
    <m/>
    <m/>
    <m/>
    <x v="34"/>
    <x v="3"/>
    <s v="Brazil"/>
    <x v="60"/>
    <n v="0"/>
  </r>
  <r>
    <s v="BASE"/>
    <s v="BaseLine"/>
    <s v="NY"/>
    <m/>
    <m/>
    <m/>
    <x v="35"/>
    <x v="0"/>
    <s v="Brazil"/>
    <x v="60"/>
    <n v="0"/>
  </r>
  <r>
    <s v="BASE"/>
    <s v="BaseLine"/>
    <s v="NY"/>
    <m/>
    <m/>
    <m/>
    <x v="35"/>
    <x v="1"/>
    <s v="Brazil"/>
    <x v="60"/>
    <n v="0"/>
  </r>
  <r>
    <s v="BASE"/>
    <s v="BaseLine"/>
    <s v="NY"/>
    <m/>
    <m/>
    <m/>
    <x v="35"/>
    <x v="2"/>
    <s v="Brazil"/>
    <x v="60"/>
    <n v="0"/>
  </r>
  <r>
    <s v="BASE"/>
    <s v="BaseLine"/>
    <s v="NY"/>
    <m/>
    <m/>
    <m/>
    <x v="35"/>
    <x v="3"/>
    <s v="Brazil"/>
    <x v="60"/>
    <n v="0"/>
  </r>
  <r>
    <s v="BASE"/>
    <s v="BaseLine"/>
    <s v="PL_Dummy"/>
    <m/>
    <m/>
    <m/>
    <x v="36"/>
    <x v="0"/>
    <s v="Brazil"/>
    <x v="60"/>
    <n v="0"/>
  </r>
  <r>
    <s v="BASE"/>
    <s v="BaseLine"/>
    <s v="PL_Dummy"/>
    <m/>
    <m/>
    <m/>
    <x v="36"/>
    <x v="1"/>
    <s v="Brazil"/>
    <x v="60"/>
    <n v="0"/>
  </r>
  <r>
    <s v="BASE"/>
    <s v="BaseLine"/>
    <s v="PL_Dummy"/>
    <m/>
    <m/>
    <m/>
    <x v="36"/>
    <x v="2"/>
    <s v="Brazil"/>
    <x v="60"/>
    <n v="0"/>
  </r>
  <r>
    <s v="BASE"/>
    <s v="BaseLine"/>
    <s v="PL_Dummy"/>
    <m/>
    <m/>
    <m/>
    <x v="36"/>
    <x v="3"/>
    <s v="Brazil"/>
    <x v="60"/>
    <n v="0"/>
  </r>
  <r>
    <s v="BASE"/>
    <s v="BaseLine"/>
    <s v="PL_Dummy"/>
    <m/>
    <m/>
    <m/>
    <x v="37"/>
    <x v="0"/>
    <s v="Brazil"/>
    <x v="60"/>
    <n v="0"/>
  </r>
  <r>
    <s v="BASE"/>
    <s v="BaseLine"/>
    <s v="PL_Dummy"/>
    <m/>
    <m/>
    <m/>
    <x v="37"/>
    <x v="1"/>
    <s v="Brazil"/>
    <x v="60"/>
    <n v="0"/>
  </r>
  <r>
    <s v="BASE"/>
    <s v="BaseLine"/>
    <s v="PL_Dummy"/>
    <m/>
    <m/>
    <m/>
    <x v="37"/>
    <x v="2"/>
    <s v="Brazil"/>
    <x v="60"/>
    <n v="0"/>
  </r>
  <r>
    <s v="BASE"/>
    <s v="BaseLine"/>
    <s v="PL_Dummy"/>
    <m/>
    <m/>
    <m/>
    <x v="37"/>
    <x v="3"/>
    <s v="Brazil"/>
    <x v="60"/>
    <n v="0"/>
  </r>
  <r>
    <s v="BASE"/>
    <s v="BaseLine"/>
    <m/>
    <m/>
    <m/>
    <m/>
    <x v="38"/>
    <x v="0"/>
    <s v="Brazil"/>
    <x v="60"/>
    <n v="0"/>
  </r>
  <r>
    <s v="BASE"/>
    <s v="BaseLine"/>
    <m/>
    <m/>
    <m/>
    <m/>
    <x v="38"/>
    <x v="1"/>
    <s v="Brazil"/>
    <x v="60"/>
    <n v="0"/>
  </r>
  <r>
    <s v="BASE"/>
    <s v="BaseLine"/>
    <m/>
    <m/>
    <m/>
    <m/>
    <x v="38"/>
    <x v="2"/>
    <s v="Brazil"/>
    <x v="60"/>
    <n v="0"/>
  </r>
  <r>
    <s v="BASE"/>
    <s v="BaseLine"/>
    <m/>
    <m/>
    <m/>
    <m/>
    <x v="38"/>
    <x v="3"/>
    <s v="Brazil"/>
    <x v="60"/>
    <n v="0"/>
  </r>
  <r>
    <s v="BASE"/>
    <s v="BaseLine"/>
    <m/>
    <m/>
    <m/>
    <m/>
    <x v="39"/>
    <x v="0"/>
    <s v="Brazil"/>
    <x v="60"/>
    <n v="0"/>
  </r>
  <r>
    <s v="BASE"/>
    <s v="BaseLine"/>
    <m/>
    <m/>
    <m/>
    <m/>
    <x v="39"/>
    <x v="1"/>
    <s v="Brazil"/>
    <x v="60"/>
    <n v="0"/>
  </r>
  <r>
    <s v="BASE"/>
    <s v="BaseLine"/>
    <m/>
    <m/>
    <m/>
    <m/>
    <x v="39"/>
    <x v="2"/>
    <s v="Brazil"/>
    <x v="60"/>
    <n v="14.1540948655159"/>
  </r>
  <r>
    <s v="BASE"/>
    <s v="BaseLine"/>
    <m/>
    <m/>
    <m/>
    <m/>
    <x v="39"/>
    <x v="3"/>
    <s v="Brazil"/>
    <x v="60"/>
    <n v="0"/>
  </r>
  <r>
    <s v="BASE"/>
    <s v="BaseLine"/>
    <s v="PL_Dummy"/>
    <m/>
    <m/>
    <m/>
    <x v="40"/>
    <x v="0"/>
    <s v="Brazil"/>
    <x v="60"/>
    <n v="0"/>
  </r>
  <r>
    <s v="BASE"/>
    <s v="BaseLine"/>
    <s v="PL_Dummy"/>
    <m/>
    <m/>
    <m/>
    <x v="40"/>
    <x v="1"/>
    <s v="Brazil"/>
    <x v="60"/>
    <n v="0"/>
  </r>
  <r>
    <s v="BASE"/>
    <s v="BaseLine"/>
    <s v="PL_Dummy"/>
    <m/>
    <m/>
    <m/>
    <x v="40"/>
    <x v="2"/>
    <s v="Brazil"/>
    <x v="60"/>
    <n v="0"/>
  </r>
  <r>
    <s v="BASE"/>
    <s v="BaseLine"/>
    <s v="PL_Dummy"/>
    <m/>
    <m/>
    <m/>
    <x v="40"/>
    <x v="3"/>
    <s v="Brazil"/>
    <x v="60"/>
    <n v="0"/>
  </r>
  <r>
    <s v="BASE"/>
    <s v="BaseLine"/>
    <m/>
    <m/>
    <m/>
    <m/>
    <x v="41"/>
    <x v="0"/>
    <s v="Brazil"/>
    <x v="60"/>
    <n v="0"/>
  </r>
  <r>
    <s v="BASE"/>
    <s v="BaseLine"/>
    <m/>
    <m/>
    <m/>
    <m/>
    <x v="41"/>
    <x v="1"/>
    <s v="Brazil"/>
    <x v="60"/>
    <n v="0"/>
  </r>
  <r>
    <s v="BASE"/>
    <s v="BaseLine"/>
    <m/>
    <m/>
    <m/>
    <m/>
    <x v="41"/>
    <x v="2"/>
    <s v="Brazil"/>
    <x v="60"/>
    <n v="4595.4474171027896"/>
  </r>
  <r>
    <s v="BASE"/>
    <s v="BaseLine"/>
    <m/>
    <m/>
    <m/>
    <m/>
    <x v="41"/>
    <x v="3"/>
    <s v="Brazil"/>
    <x v="60"/>
    <n v="0"/>
  </r>
  <r>
    <s v="BASE"/>
    <s v="BaseLine"/>
    <m/>
    <m/>
    <m/>
    <m/>
    <x v="42"/>
    <x v="0"/>
    <s v="Brazil"/>
    <x v="60"/>
    <n v="0"/>
  </r>
  <r>
    <s v="BASE"/>
    <s v="BaseLine"/>
    <m/>
    <m/>
    <m/>
    <m/>
    <x v="42"/>
    <x v="1"/>
    <s v="Brazil"/>
    <x v="60"/>
    <n v="0"/>
  </r>
  <r>
    <s v="BASE"/>
    <s v="BaseLine"/>
    <m/>
    <m/>
    <m/>
    <m/>
    <x v="42"/>
    <x v="2"/>
    <s v="Brazil"/>
    <x v="60"/>
    <n v="0"/>
  </r>
  <r>
    <s v="BASE"/>
    <s v="BaseLine"/>
    <m/>
    <m/>
    <m/>
    <m/>
    <x v="42"/>
    <x v="3"/>
    <s v="Brazil"/>
    <x v="60"/>
    <n v="0"/>
  </r>
  <r>
    <s v="BASE"/>
    <s v="BaseLine"/>
    <m/>
    <m/>
    <m/>
    <m/>
    <x v="43"/>
    <x v="0"/>
    <s v="Brazil"/>
    <x v="60"/>
    <n v="0"/>
  </r>
  <r>
    <s v="BASE"/>
    <s v="BaseLine"/>
    <m/>
    <m/>
    <m/>
    <m/>
    <x v="43"/>
    <x v="1"/>
    <s v="Brazil"/>
    <x v="60"/>
    <n v="0"/>
  </r>
  <r>
    <s v="BASE"/>
    <s v="BaseLine"/>
    <m/>
    <m/>
    <m/>
    <m/>
    <x v="43"/>
    <x v="2"/>
    <s v="Brazil"/>
    <x v="60"/>
    <n v="3720.3513993949"/>
  </r>
  <r>
    <s v="BASE"/>
    <s v="BaseLine"/>
    <m/>
    <m/>
    <m/>
    <m/>
    <x v="43"/>
    <x v="3"/>
    <s v="Brazil"/>
    <x v="60"/>
    <n v="0"/>
  </r>
  <r>
    <s v="INCREMENTAL"/>
    <s v="Media"/>
    <m/>
    <m/>
    <m/>
    <m/>
    <x v="44"/>
    <x v="0"/>
    <s v="Brazil"/>
    <x v="60"/>
    <n v="0"/>
  </r>
  <r>
    <s v="INCREMENTAL"/>
    <s v="Media"/>
    <m/>
    <m/>
    <m/>
    <m/>
    <x v="44"/>
    <x v="1"/>
    <s v="Brazil"/>
    <x v="60"/>
    <n v="0"/>
  </r>
  <r>
    <s v="INCREMENTAL"/>
    <s v="Media"/>
    <m/>
    <m/>
    <m/>
    <m/>
    <x v="44"/>
    <x v="2"/>
    <s v="Brazil"/>
    <x v="60"/>
    <n v="0"/>
  </r>
  <r>
    <s v="INCREMENTAL"/>
    <s v="Media"/>
    <m/>
    <m/>
    <m/>
    <m/>
    <x v="44"/>
    <x v="3"/>
    <s v="Brazil"/>
    <x v="60"/>
    <n v="0"/>
  </r>
  <r>
    <s v="INCREMENTAL"/>
    <s v="Media"/>
    <m/>
    <m/>
    <m/>
    <m/>
    <x v="45"/>
    <x v="0"/>
    <s v="Brazil"/>
    <x v="60"/>
    <n v="0"/>
  </r>
  <r>
    <s v="INCREMENTAL"/>
    <s v="Media"/>
    <m/>
    <m/>
    <m/>
    <m/>
    <x v="45"/>
    <x v="1"/>
    <s v="Brazil"/>
    <x v="60"/>
    <n v="0"/>
  </r>
  <r>
    <s v="INCREMENTAL"/>
    <s v="Media"/>
    <m/>
    <m/>
    <m/>
    <m/>
    <x v="45"/>
    <x v="2"/>
    <s v="Brazil"/>
    <x v="60"/>
    <n v="0"/>
  </r>
  <r>
    <s v="INCREMENTAL"/>
    <s v="Media"/>
    <m/>
    <m/>
    <m/>
    <m/>
    <x v="45"/>
    <x v="3"/>
    <s v="Brazil"/>
    <x v="60"/>
    <n v="0"/>
  </r>
  <r>
    <s v="BASE"/>
    <s v="BaseLine"/>
    <m/>
    <m/>
    <m/>
    <m/>
    <x v="46"/>
    <x v="0"/>
    <s v="Brazil"/>
    <x v="60"/>
    <n v="0"/>
  </r>
  <r>
    <s v="BASE"/>
    <s v="BaseLine"/>
    <m/>
    <m/>
    <m/>
    <m/>
    <x v="46"/>
    <x v="1"/>
    <s v="Brazil"/>
    <x v="60"/>
    <n v="0"/>
  </r>
  <r>
    <s v="BASE"/>
    <s v="BaseLine"/>
    <m/>
    <m/>
    <m/>
    <m/>
    <x v="46"/>
    <x v="2"/>
    <s v="Brazil"/>
    <x v="60"/>
    <n v="0"/>
  </r>
  <r>
    <s v="BASE"/>
    <s v="BaseLine"/>
    <m/>
    <m/>
    <m/>
    <m/>
    <x v="46"/>
    <x v="3"/>
    <s v="Brazil"/>
    <x v="60"/>
    <n v="0"/>
  </r>
  <r>
    <s v="INCREMENTAL"/>
    <s v="Media"/>
    <m/>
    <m/>
    <m/>
    <m/>
    <x v="47"/>
    <x v="0"/>
    <s v="Brazil"/>
    <x v="60"/>
    <n v="0"/>
  </r>
  <r>
    <s v="INCREMENTAL"/>
    <s v="Media"/>
    <m/>
    <m/>
    <m/>
    <m/>
    <x v="47"/>
    <x v="1"/>
    <s v="Brazil"/>
    <x v="60"/>
    <n v="0"/>
  </r>
  <r>
    <s v="INCREMENTAL"/>
    <s v="Media"/>
    <m/>
    <m/>
    <m/>
    <m/>
    <x v="47"/>
    <x v="2"/>
    <s v="Brazil"/>
    <x v="60"/>
    <n v="0"/>
  </r>
  <r>
    <s v="INCREMENTAL"/>
    <s v="Media"/>
    <m/>
    <m/>
    <m/>
    <m/>
    <x v="47"/>
    <x v="3"/>
    <s v="Brazil"/>
    <x v="60"/>
    <n v="0"/>
  </r>
  <r>
    <s v="INCREMENTAL"/>
    <s v="Media"/>
    <m/>
    <m/>
    <m/>
    <m/>
    <x v="48"/>
    <x v="0"/>
    <s v="Brazil"/>
    <x v="60"/>
    <n v="0"/>
  </r>
  <r>
    <s v="INCREMENTAL"/>
    <s v="Media"/>
    <m/>
    <m/>
    <m/>
    <m/>
    <x v="48"/>
    <x v="1"/>
    <s v="Brazil"/>
    <x v="60"/>
    <n v="0"/>
  </r>
  <r>
    <s v="INCREMENTAL"/>
    <s v="Media"/>
    <m/>
    <m/>
    <m/>
    <m/>
    <x v="48"/>
    <x v="2"/>
    <s v="Brazil"/>
    <x v="60"/>
    <n v="0"/>
  </r>
  <r>
    <s v="INCREMENTAL"/>
    <s v="Media"/>
    <m/>
    <m/>
    <m/>
    <m/>
    <x v="48"/>
    <x v="3"/>
    <s v="Brazil"/>
    <x v="60"/>
    <n v="0"/>
  </r>
  <r>
    <s v="INCREMENTAL"/>
    <s v="Media"/>
    <m/>
    <m/>
    <m/>
    <m/>
    <x v="49"/>
    <x v="0"/>
    <s v="Brazil"/>
    <x v="60"/>
    <n v="0"/>
  </r>
  <r>
    <s v="INCREMENTAL"/>
    <s v="Media"/>
    <m/>
    <m/>
    <m/>
    <m/>
    <x v="49"/>
    <x v="1"/>
    <s v="Brazil"/>
    <x v="60"/>
    <n v="0"/>
  </r>
  <r>
    <s v="INCREMENTAL"/>
    <s v="Media"/>
    <m/>
    <m/>
    <m/>
    <m/>
    <x v="49"/>
    <x v="2"/>
    <s v="Brazil"/>
    <x v="60"/>
    <n v="0"/>
  </r>
  <r>
    <s v="INCREMENTAL"/>
    <s v="Media"/>
    <m/>
    <m/>
    <m/>
    <m/>
    <x v="49"/>
    <x v="3"/>
    <s v="Brazil"/>
    <x v="60"/>
    <n v="0"/>
  </r>
  <r>
    <s v="BASE"/>
    <s v="BaseLine"/>
    <m/>
    <m/>
    <m/>
    <m/>
    <x v="50"/>
    <x v="0"/>
    <s v="Brazil"/>
    <x v="60"/>
    <n v="0"/>
  </r>
  <r>
    <s v="BASE"/>
    <s v="BaseLine"/>
    <m/>
    <m/>
    <m/>
    <m/>
    <x v="50"/>
    <x v="1"/>
    <s v="Brazil"/>
    <x v="60"/>
    <n v="0"/>
  </r>
  <r>
    <s v="BASE"/>
    <s v="BaseLine"/>
    <m/>
    <m/>
    <m/>
    <m/>
    <x v="50"/>
    <x v="2"/>
    <s v="Brazil"/>
    <x v="60"/>
    <n v="0"/>
  </r>
  <r>
    <s v="BASE"/>
    <s v="BaseLine"/>
    <m/>
    <m/>
    <m/>
    <m/>
    <x v="50"/>
    <x v="3"/>
    <s v="Brazil"/>
    <x v="60"/>
    <n v="98.307686020330294"/>
  </r>
  <r>
    <s v="BASE"/>
    <s v="BaseLine"/>
    <m/>
    <m/>
    <m/>
    <m/>
    <x v="51"/>
    <x v="0"/>
    <s v="Brazil"/>
    <x v="60"/>
    <n v="0"/>
  </r>
  <r>
    <s v="BASE"/>
    <s v="BaseLine"/>
    <m/>
    <m/>
    <m/>
    <m/>
    <x v="51"/>
    <x v="1"/>
    <s v="Brazil"/>
    <x v="60"/>
    <n v="0"/>
  </r>
  <r>
    <s v="BASE"/>
    <s v="BaseLine"/>
    <m/>
    <m/>
    <m/>
    <m/>
    <x v="51"/>
    <x v="2"/>
    <s v="Brazil"/>
    <x v="60"/>
    <n v="0"/>
  </r>
  <r>
    <s v="BASE"/>
    <s v="BaseLine"/>
    <m/>
    <m/>
    <m/>
    <m/>
    <x v="51"/>
    <x v="3"/>
    <s v="Brazil"/>
    <x v="60"/>
    <n v="1952.9795124822199"/>
  </r>
  <r>
    <s v="INCREMENTAL"/>
    <s v="Media"/>
    <m/>
    <m/>
    <m/>
    <m/>
    <x v="52"/>
    <x v="0"/>
    <s v="Brazil"/>
    <x v="60"/>
    <n v="0"/>
  </r>
  <r>
    <s v="INCREMENTAL"/>
    <s v="Media"/>
    <m/>
    <m/>
    <m/>
    <m/>
    <x v="52"/>
    <x v="1"/>
    <s v="Brazil"/>
    <x v="60"/>
    <n v="0"/>
  </r>
  <r>
    <s v="INCREMENTAL"/>
    <s v="Media"/>
    <m/>
    <m/>
    <m/>
    <m/>
    <x v="52"/>
    <x v="2"/>
    <s v="Brazil"/>
    <x v="60"/>
    <n v="0"/>
  </r>
  <r>
    <s v="INCREMENTAL"/>
    <s v="Media"/>
    <m/>
    <m/>
    <m/>
    <m/>
    <x v="52"/>
    <x v="3"/>
    <s v="Brazil"/>
    <x v="60"/>
    <n v="0"/>
  </r>
  <r>
    <s v="BASE"/>
    <s v="BaseLine"/>
    <m/>
    <m/>
    <m/>
    <m/>
    <x v="53"/>
    <x v="0"/>
    <s v="Brazil"/>
    <x v="60"/>
    <n v="-106.896217564167"/>
  </r>
  <r>
    <s v="BASE"/>
    <s v="BaseLine"/>
    <m/>
    <m/>
    <m/>
    <m/>
    <x v="53"/>
    <x v="1"/>
    <s v="Brazil"/>
    <x v="60"/>
    <n v="-78.280676091196398"/>
  </r>
  <r>
    <s v="BASE"/>
    <s v="BaseLine"/>
    <m/>
    <m/>
    <m/>
    <m/>
    <x v="53"/>
    <x v="2"/>
    <s v="Brazil"/>
    <x v="60"/>
    <n v="-146.06866894502201"/>
  </r>
  <r>
    <s v="BASE"/>
    <s v="BaseLine"/>
    <m/>
    <m/>
    <m/>
    <m/>
    <x v="53"/>
    <x v="3"/>
    <s v="Brazil"/>
    <x v="60"/>
    <n v="-77.324862227164999"/>
  </r>
  <r>
    <s v="BASE"/>
    <s v="BaseLine"/>
    <m/>
    <m/>
    <m/>
    <m/>
    <x v="54"/>
    <x v="0"/>
    <s v="Brazil"/>
    <x v="60"/>
    <n v="-512.27642989138599"/>
  </r>
  <r>
    <s v="BASE"/>
    <s v="BaseLine"/>
    <m/>
    <m/>
    <m/>
    <m/>
    <x v="54"/>
    <x v="1"/>
    <s v="Brazil"/>
    <x v="60"/>
    <n v="-2556.9732553656099"/>
  </r>
  <r>
    <s v="BASE"/>
    <s v="BaseLine"/>
    <m/>
    <m/>
    <m/>
    <m/>
    <x v="54"/>
    <x v="2"/>
    <s v="Brazil"/>
    <x v="60"/>
    <n v="-2775.1568222679198"/>
  </r>
  <r>
    <s v="BASE"/>
    <s v="BaseLine"/>
    <m/>
    <m/>
    <m/>
    <m/>
    <x v="54"/>
    <x v="3"/>
    <s v="Brazil"/>
    <x v="60"/>
    <n v="-494.70062206485301"/>
  </r>
  <r>
    <s v="INCREMENTAL"/>
    <s v="Media"/>
    <m/>
    <m/>
    <m/>
    <m/>
    <x v="0"/>
    <x v="0"/>
    <s v="Brazil"/>
    <x v="61"/>
    <n v="0"/>
  </r>
  <r>
    <s v="INCREMENTAL"/>
    <s v="Media"/>
    <m/>
    <m/>
    <m/>
    <m/>
    <x v="0"/>
    <x v="1"/>
    <s v="Brazil"/>
    <x v="61"/>
    <n v="0"/>
  </r>
  <r>
    <s v="INCREMENTAL"/>
    <s v="Media"/>
    <m/>
    <m/>
    <m/>
    <m/>
    <x v="0"/>
    <x v="2"/>
    <s v="Brazil"/>
    <x v="61"/>
    <n v="0"/>
  </r>
  <r>
    <s v="INCREMENTAL"/>
    <s v="Media"/>
    <m/>
    <m/>
    <m/>
    <m/>
    <x v="0"/>
    <x v="3"/>
    <s v="Brazil"/>
    <x v="61"/>
    <n v="0"/>
  </r>
  <r>
    <s v="INCREMENTAL"/>
    <s v="Media"/>
    <m/>
    <m/>
    <m/>
    <m/>
    <x v="1"/>
    <x v="0"/>
    <s v="Brazil"/>
    <x v="61"/>
    <n v="0"/>
  </r>
  <r>
    <s v="INCREMENTAL"/>
    <s v="Media"/>
    <m/>
    <m/>
    <m/>
    <m/>
    <x v="1"/>
    <x v="1"/>
    <s v="Brazil"/>
    <x v="61"/>
    <n v="0"/>
  </r>
  <r>
    <s v="INCREMENTAL"/>
    <s v="Media"/>
    <m/>
    <m/>
    <m/>
    <m/>
    <x v="1"/>
    <x v="2"/>
    <s v="Brazil"/>
    <x v="61"/>
    <n v="0"/>
  </r>
  <r>
    <s v="INCREMENTAL"/>
    <s v="Media"/>
    <m/>
    <m/>
    <m/>
    <m/>
    <x v="1"/>
    <x v="3"/>
    <s v="Brazil"/>
    <x v="61"/>
    <n v="0"/>
  </r>
  <r>
    <s v="INCREMENTAL"/>
    <s v="Media"/>
    <m/>
    <m/>
    <m/>
    <m/>
    <x v="2"/>
    <x v="0"/>
    <s v="Brazil"/>
    <x v="61"/>
    <n v="0"/>
  </r>
  <r>
    <s v="INCREMENTAL"/>
    <s v="Media"/>
    <m/>
    <m/>
    <m/>
    <m/>
    <x v="2"/>
    <x v="1"/>
    <s v="Brazil"/>
    <x v="61"/>
    <n v="0"/>
  </r>
  <r>
    <s v="INCREMENTAL"/>
    <s v="Media"/>
    <m/>
    <m/>
    <m/>
    <m/>
    <x v="2"/>
    <x v="2"/>
    <s v="Brazil"/>
    <x v="61"/>
    <n v="0"/>
  </r>
  <r>
    <s v="INCREMENTAL"/>
    <s v="Media"/>
    <m/>
    <m/>
    <m/>
    <m/>
    <x v="2"/>
    <x v="3"/>
    <s v="Brazil"/>
    <x v="61"/>
    <n v="0"/>
  </r>
  <r>
    <s v="BASE"/>
    <s v="BaseLine"/>
    <m/>
    <m/>
    <m/>
    <m/>
    <x v="3"/>
    <x v="0"/>
    <s v="Brazil"/>
    <x v="61"/>
    <n v="0"/>
  </r>
  <r>
    <s v="BASE"/>
    <s v="BaseLine"/>
    <m/>
    <m/>
    <m/>
    <m/>
    <x v="3"/>
    <x v="1"/>
    <s v="Brazil"/>
    <x v="61"/>
    <n v="0"/>
  </r>
  <r>
    <s v="BASE"/>
    <s v="BaseLine"/>
    <m/>
    <m/>
    <m/>
    <m/>
    <x v="3"/>
    <x v="2"/>
    <s v="Brazil"/>
    <x v="61"/>
    <n v="0"/>
  </r>
  <r>
    <s v="BASE"/>
    <s v="BaseLine"/>
    <m/>
    <m/>
    <m/>
    <m/>
    <x v="3"/>
    <x v="3"/>
    <s v="Brazil"/>
    <x v="61"/>
    <n v="0"/>
  </r>
  <r>
    <s v="BASE"/>
    <s v="BaseLine"/>
    <m/>
    <m/>
    <m/>
    <m/>
    <x v="4"/>
    <x v="0"/>
    <s v="Brazil"/>
    <x v="61"/>
    <n v="0"/>
  </r>
  <r>
    <s v="BASE"/>
    <s v="BaseLine"/>
    <m/>
    <m/>
    <m/>
    <m/>
    <x v="4"/>
    <x v="1"/>
    <s v="Brazil"/>
    <x v="61"/>
    <n v="0"/>
  </r>
  <r>
    <s v="BASE"/>
    <s v="BaseLine"/>
    <m/>
    <m/>
    <m/>
    <m/>
    <x v="4"/>
    <x v="2"/>
    <s v="Brazil"/>
    <x v="61"/>
    <n v="0"/>
  </r>
  <r>
    <s v="BASE"/>
    <s v="BaseLine"/>
    <m/>
    <m/>
    <m/>
    <m/>
    <x v="4"/>
    <x v="3"/>
    <s v="Brazil"/>
    <x v="61"/>
    <n v="0"/>
  </r>
  <r>
    <s v="BASE"/>
    <s v="BaseLine"/>
    <m/>
    <m/>
    <m/>
    <m/>
    <x v="5"/>
    <x v="0"/>
    <s v="Brazil"/>
    <x v="61"/>
    <n v="0"/>
  </r>
  <r>
    <s v="BASE"/>
    <s v="BaseLine"/>
    <m/>
    <m/>
    <m/>
    <m/>
    <x v="5"/>
    <x v="1"/>
    <s v="Brazil"/>
    <x v="61"/>
    <n v="0"/>
  </r>
  <r>
    <s v="BASE"/>
    <s v="BaseLine"/>
    <m/>
    <m/>
    <m/>
    <m/>
    <x v="5"/>
    <x v="2"/>
    <s v="Brazil"/>
    <x v="61"/>
    <n v="0"/>
  </r>
  <r>
    <s v="BASE"/>
    <s v="BaseLine"/>
    <m/>
    <m/>
    <m/>
    <m/>
    <x v="5"/>
    <x v="3"/>
    <s v="Brazil"/>
    <x v="61"/>
    <n v="0"/>
  </r>
  <r>
    <s v="BASE"/>
    <s v="BaseLine"/>
    <m/>
    <m/>
    <m/>
    <m/>
    <x v="6"/>
    <x v="0"/>
    <s v="Brazil"/>
    <x v="61"/>
    <n v="0"/>
  </r>
  <r>
    <s v="BASE"/>
    <s v="BaseLine"/>
    <m/>
    <m/>
    <m/>
    <m/>
    <x v="6"/>
    <x v="1"/>
    <s v="Brazil"/>
    <x v="61"/>
    <n v="0"/>
  </r>
  <r>
    <s v="BASE"/>
    <s v="BaseLine"/>
    <m/>
    <m/>
    <m/>
    <m/>
    <x v="6"/>
    <x v="2"/>
    <s v="Brazil"/>
    <x v="61"/>
    <n v="0"/>
  </r>
  <r>
    <s v="BASE"/>
    <s v="BaseLine"/>
    <m/>
    <m/>
    <m/>
    <m/>
    <x v="6"/>
    <x v="3"/>
    <s v="Brazil"/>
    <x v="61"/>
    <n v="0"/>
  </r>
  <r>
    <s v="BASE"/>
    <s v="BaseLine"/>
    <m/>
    <m/>
    <m/>
    <m/>
    <x v="7"/>
    <x v="0"/>
    <s v="Brazil"/>
    <x v="61"/>
    <n v="0"/>
  </r>
  <r>
    <s v="BASE"/>
    <s v="BaseLine"/>
    <m/>
    <m/>
    <m/>
    <m/>
    <x v="7"/>
    <x v="1"/>
    <s v="Brazil"/>
    <x v="61"/>
    <n v="0"/>
  </r>
  <r>
    <s v="BASE"/>
    <s v="BaseLine"/>
    <m/>
    <m/>
    <m/>
    <m/>
    <x v="7"/>
    <x v="2"/>
    <s v="Brazil"/>
    <x v="61"/>
    <n v="0"/>
  </r>
  <r>
    <s v="BASE"/>
    <s v="BaseLine"/>
    <m/>
    <m/>
    <m/>
    <m/>
    <x v="7"/>
    <x v="3"/>
    <s v="Brazil"/>
    <x v="61"/>
    <n v="0"/>
  </r>
  <r>
    <s v="BASE"/>
    <s v="BaseLine"/>
    <m/>
    <m/>
    <m/>
    <m/>
    <x v="8"/>
    <x v="0"/>
    <s v="Brazil"/>
    <x v="61"/>
    <n v="1542.04855996426"/>
  </r>
  <r>
    <s v="BASE"/>
    <s v="BaseLine"/>
    <m/>
    <m/>
    <m/>
    <m/>
    <x v="8"/>
    <x v="1"/>
    <s v="Brazil"/>
    <x v="61"/>
    <n v="0"/>
  </r>
  <r>
    <s v="BASE"/>
    <s v="BaseLine"/>
    <m/>
    <m/>
    <m/>
    <m/>
    <x v="8"/>
    <x v="2"/>
    <s v="Brazil"/>
    <x v="61"/>
    <n v="0"/>
  </r>
  <r>
    <s v="BASE"/>
    <s v="BaseLine"/>
    <m/>
    <m/>
    <m/>
    <m/>
    <x v="8"/>
    <x v="3"/>
    <s v="Brazil"/>
    <x v="61"/>
    <n v="0"/>
  </r>
  <r>
    <s v="INCREMENTAL"/>
    <s v="Media"/>
    <m/>
    <m/>
    <m/>
    <m/>
    <x v="9"/>
    <x v="0"/>
    <s v="Brazil"/>
    <x v="61"/>
    <n v="0"/>
  </r>
  <r>
    <s v="INCREMENTAL"/>
    <s v="Media"/>
    <m/>
    <m/>
    <m/>
    <m/>
    <x v="9"/>
    <x v="1"/>
    <s v="Brazil"/>
    <x v="61"/>
    <n v="0"/>
  </r>
  <r>
    <s v="INCREMENTAL"/>
    <s v="Media"/>
    <m/>
    <m/>
    <m/>
    <m/>
    <x v="9"/>
    <x v="2"/>
    <s v="Brazil"/>
    <x v="61"/>
    <n v="0"/>
  </r>
  <r>
    <s v="INCREMENTAL"/>
    <s v="Media"/>
    <m/>
    <m/>
    <m/>
    <m/>
    <x v="9"/>
    <x v="3"/>
    <s v="Brazil"/>
    <x v="61"/>
    <n v="0"/>
  </r>
  <r>
    <s v="BASE"/>
    <s v="Price"/>
    <m/>
    <m/>
    <m/>
    <m/>
    <x v="10"/>
    <x v="0"/>
    <s v="Brazil"/>
    <x v="61"/>
    <n v="0"/>
  </r>
  <r>
    <s v="BASE"/>
    <s v="Price"/>
    <m/>
    <m/>
    <m/>
    <m/>
    <x v="10"/>
    <x v="1"/>
    <s v="Brazil"/>
    <x v="61"/>
    <n v="0"/>
  </r>
  <r>
    <s v="BASE"/>
    <s v="Price"/>
    <m/>
    <m/>
    <m/>
    <m/>
    <x v="10"/>
    <x v="2"/>
    <s v="Brazil"/>
    <x v="61"/>
    <n v="0"/>
  </r>
  <r>
    <s v="BASE"/>
    <s v="Price"/>
    <m/>
    <m/>
    <m/>
    <m/>
    <x v="10"/>
    <x v="3"/>
    <s v="Brazil"/>
    <x v="61"/>
    <n v="0"/>
  </r>
  <r>
    <s v="BASE"/>
    <s v="Price"/>
    <m/>
    <m/>
    <m/>
    <m/>
    <x v="11"/>
    <x v="0"/>
    <s v="Brazil"/>
    <x v="61"/>
    <n v="-962.99317512337495"/>
  </r>
  <r>
    <s v="BASE"/>
    <s v="Price"/>
    <m/>
    <m/>
    <m/>
    <m/>
    <x v="11"/>
    <x v="1"/>
    <s v="Brazil"/>
    <x v="61"/>
    <n v="0"/>
  </r>
  <r>
    <s v="BASE"/>
    <s v="Price"/>
    <m/>
    <m/>
    <m/>
    <m/>
    <x v="11"/>
    <x v="2"/>
    <s v="Brazil"/>
    <x v="61"/>
    <n v="0"/>
  </r>
  <r>
    <s v="BASE"/>
    <s v="Price"/>
    <m/>
    <m/>
    <m/>
    <m/>
    <x v="11"/>
    <x v="3"/>
    <s v="Brazil"/>
    <x v="61"/>
    <n v="-1088.7398002637401"/>
  </r>
  <r>
    <s v="BASE"/>
    <s v="BaseLine"/>
    <m/>
    <m/>
    <m/>
    <m/>
    <x v="12"/>
    <x v="0"/>
    <s v="Brazil"/>
    <x v="61"/>
    <n v="346.60460905329001"/>
  </r>
  <r>
    <s v="BASE"/>
    <s v="BaseLine"/>
    <m/>
    <m/>
    <m/>
    <m/>
    <x v="12"/>
    <x v="1"/>
    <s v="Brazil"/>
    <x v="61"/>
    <n v="624.84417115409997"/>
  </r>
  <r>
    <s v="BASE"/>
    <s v="BaseLine"/>
    <m/>
    <m/>
    <m/>
    <m/>
    <x v="12"/>
    <x v="2"/>
    <s v="Brazil"/>
    <x v="61"/>
    <n v="766.027164842297"/>
  </r>
  <r>
    <s v="BASE"/>
    <s v="BaseLine"/>
    <m/>
    <m/>
    <m/>
    <m/>
    <x v="12"/>
    <x v="3"/>
    <s v="Brazil"/>
    <x v="61"/>
    <n v="20.289066816636701"/>
  </r>
  <r>
    <s v="INCREMENTAL"/>
    <s v="Media"/>
    <m/>
    <m/>
    <m/>
    <m/>
    <x v="13"/>
    <x v="0"/>
    <s v="Brazil"/>
    <x v="61"/>
    <n v="0"/>
  </r>
  <r>
    <s v="INCREMENTAL"/>
    <s v="Media"/>
    <m/>
    <m/>
    <m/>
    <m/>
    <x v="13"/>
    <x v="1"/>
    <s v="Brazil"/>
    <x v="61"/>
    <n v="0"/>
  </r>
  <r>
    <s v="INCREMENTAL"/>
    <s v="Media"/>
    <m/>
    <m/>
    <m/>
    <m/>
    <x v="13"/>
    <x v="2"/>
    <s v="Brazil"/>
    <x v="61"/>
    <n v="0"/>
  </r>
  <r>
    <s v="INCREMENTAL"/>
    <s v="Media"/>
    <m/>
    <m/>
    <m/>
    <m/>
    <x v="13"/>
    <x v="3"/>
    <s v="Brazil"/>
    <x v="61"/>
    <n v="0"/>
  </r>
  <r>
    <s v="INCREMENTAL"/>
    <s v="Media"/>
    <m/>
    <m/>
    <m/>
    <m/>
    <x v="14"/>
    <x v="0"/>
    <s v="Brazil"/>
    <x v="61"/>
    <n v="367.56823435703802"/>
  </r>
  <r>
    <s v="INCREMENTAL"/>
    <s v="Media"/>
    <m/>
    <m/>
    <m/>
    <m/>
    <x v="14"/>
    <x v="1"/>
    <s v="Brazil"/>
    <x v="61"/>
    <n v="457.592737482367"/>
  </r>
  <r>
    <s v="INCREMENTAL"/>
    <s v="Media"/>
    <m/>
    <m/>
    <m/>
    <m/>
    <x v="14"/>
    <x v="2"/>
    <s v="Brazil"/>
    <x v="61"/>
    <n v="378.62906285143498"/>
  </r>
  <r>
    <s v="INCREMENTAL"/>
    <s v="Media"/>
    <m/>
    <m/>
    <m/>
    <m/>
    <x v="14"/>
    <x v="3"/>
    <s v="Brazil"/>
    <x v="61"/>
    <n v="272.02085635795498"/>
  </r>
  <r>
    <s v="INCREMENTAL"/>
    <s v="Media"/>
    <m/>
    <m/>
    <m/>
    <m/>
    <x v="15"/>
    <x v="0"/>
    <s v="Brazil"/>
    <x v="61"/>
    <n v="0"/>
  </r>
  <r>
    <s v="INCREMENTAL"/>
    <s v="Media"/>
    <m/>
    <m/>
    <m/>
    <m/>
    <x v="15"/>
    <x v="1"/>
    <s v="Brazil"/>
    <x v="61"/>
    <n v="0"/>
  </r>
  <r>
    <s v="INCREMENTAL"/>
    <s v="Media"/>
    <m/>
    <m/>
    <m/>
    <m/>
    <x v="15"/>
    <x v="2"/>
    <s v="Brazil"/>
    <x v="61"/>
    <n v="0"/>
  </r>
  <r>
    <s v="INCREMENTAL"/>
    <s v="Media"/>
    <m/>
    <m/>
    <m/>
    <m/>
    <x v="15"/>
    <x v="3"/>
    <s v="Brazil"/>
    <x v="61"/>
    <n v="0"/>
  </r>
  <r>
    <s v="INCREMENTAL"/>
    <s v="Media"/>
    <m/>
    <m/>
    <m/>
    <m/>
    <x v="16"/>
    <x v="0"/>
    <s v="Brazil"/>
    <x v="61"/>
    <n v="35.425966737667302"/>
  </r>
  <r>
    <s v="INCREMENTAL"/>
    <s v="Media"/>
    <m/>
    <m/>
    <m/>
    <m/>
    <x v="16"/>
    <x v="1"/>
    <s v="Brazil"/>
    <x v="61"/>
    <n v="27.795757363064801"/>
  </r>
  <r>
    <s v="INCREMENTAL"/>
    <s v="Media"/>
    <m/>
    <m/>
    <m/>
    <m/>
    <x v="16"/>
    <x v="2"/>
    <s v="Brazil"/>
    <x v="61"/>
    <n v="25.9327959024554"/>
  </r>
  <r>
    <s v="INCREMENTAL"/>
    <s v="Media"/>
    <m/>
    <m/>
    <m/>
    <m/>
    <x v="16"/>
    <x v="3"/>
    <s v="Brazil"/>
    <x v="61"/>
    <n v="24.100528459563101"/>
  </r>
  <r>
    <s v="INCREMENTAL"/>
    <s v="Media"/>
    <m/>
    <m/>
    <m/>
    <m/>
    <x v="17"/>
    <x v="0"/>
    <s v="Brazil"/>
    <x v="61"/>
    <n v="0"/>
  </r>
  <r>
    <s v="INCREMENTAL"/>
    <s v="Media"/>
    <m/>
    <m/>
    <m/>
    <m/>
    <x v="17"/>
    <x v="1"/>
    <s v="Brazil"/>
    <x v="61"/>
    <n v="0"/>
  </r>
  <r>
    <s v="INCREMENTAL"/>
    <s v="Media"/>
    <m/>
    <m/>
    <m/>
    <m/>
    <x v="17"/>
    <x v="2"/>
    <s v="Brazil"/>
    <x v="61"/>
    <n v="0"/>
  </r>
  <r>
    <s v="INCREMENTAL"/>
    <s v="Media"/>
    <m/>
    <m/>
    <m/>
    <m/>
    <x v="17"/>
    <x v="3"/>
    <s v="Brazil"/>
    <x v="61"/>
    <n v="0"/>
  </r>
  <r>
    <s v="INCREMENTAL"/>
    <s v="Media"/>
    <m/>
    <m/>
    <m/>
    <m/>
    <x v="18"/>
    <x v="0"/>
    <s v="Brazil"/>
    <x v="61"/>
    <n v="1852.5306630411001"/>
  </r>
  <r>
    <s v="INCREMENTAL"/>
    <s v="Media"/>
    <m/>
    <m/>
    <m/>
    <m/>
    <x v="18"/>
    <x v="1"/>
    <s v="Brazil"/>
    <x v="61"/>
    <n v="862.61405467645"/>
  </r>
  <r>
    <s v="INCREMENTAL"/>
    <s v="Media"/>
    <m/>
    <m/>
    <m/>
    <m/>
    <x v="18"/>
    <x v="2"/>
    <s v="Brazil"/>
    <x v="61"/>
    <n v="659.127357506218"/>
  </r>
  <r>
    <s v="INCREMENTAL"/>
    <s v="Media"/>
    <m/>
    <m/>
    <m/>
    <m/>
    <x v="18"/>
    <x v="3"/>
    <s v="Brazil"/>
    <x v="61"/>
    <n v="1005.64363971315"/>
  </r>
  <r>
    <s v="INCREMENTAL"/>
    <s v="Media"/>
    <m/>
    <m/>
    <m/>
    <m/>
    <x v="19"/>
    <x v="0"/>
    <s v="Brazil"/>
    <x v="61"/>
    <n v="0"/>
  </r>
  <r>
    <s v="INCREMENTAL"/>
    <s v="Media"/>
    <m/>
    <m/>
    <m/>
    <m/>
    <x v="19"/>
    <x v="1"/>
    <s v="Brazil"/>
    <x v="61"/>
    <n v="0"/>
  </r>
  <r>
    <s v="INCREMENTAL"/>
    <s v="Media"/>
    <m/>
    <m/>
    <m/>
    <m/>
    <x v="19"/>
    <x v="2"/>
    <s v="Brazil"/>
    <x v="61"/>
    <n v="0"/>
  </r>
  <r>
    <s v="INCREMENTAL"/>
    <s v="Media"/>
    <m/>
    <m/>
    <m/>
    <m/>
    <x v="19"/>
    <x v="3"/>
    <s v="Brazil"/>
    <x v="61"/>
    <n v="0"/>
  </r>
  <r>
    <s v="INCREMENTAL"/>
    <s v="Media"/>
    <m/>
    <m/>
    <m/>
    <m/>
    <x v="20"/>
    <x v="0"/>
    <s v="Brazil"/>
    <x v="61"/>
    <n v="7.5891178457663599"/>
  </r>
  <r>
    <s v="INCREMENTAL"/>
    <s v="Media"/>
    <m/>
    <m/>
    <m/>
    <m/>
    <x v="20"/>
    <x v="1"/>
    <s v="Brazil"/>
    <x v="61"/>
    <n v="8.6569582112927108"/>
  </r>
  <r>
    <s v="INCREMENTAL"/>
    <s v="Media"/>
    <m/>
    <m/>
    <m/>
    <m/>
    <x v="20"/>
    <x v="2"/>
    <s v="Brazil"/>
    <x v="61"/>
    <n v="8.1100165187227997"/>
  </r>
  <r>
    <s v="INCREMENTAL"/>
    <s v="Media"/>
    <m/>
    <m/>
    <m/>
    <m/>
    <x v="20"/>
    <x v="3"/>
    <s v="Brazil"/>
    <x v="61"/>
    <n v="7.9882199084686398"/>
  </r>
  <r>
    <s v="INCREMENTAL"/>
    <s v="Media"/>
    <m/>
    <m/>
    <m/>
    <m/>
    <x v="21"/>
    <x v="0"/>
    <s v="Brazil"/>
    <x v="61"/>
    <n v="0"/>
  </r>
  <r>
    <s v="INCREMENTAL"/>
    <s v="Media"/>
    <m/>
    <m/>
    <m/>
    <m/>
    <x v="21"/>
    <x v="1"/>
    <s v="Brazil"/>
    <x v="61"/>
    <n v="0"/>
  </r>
  <r>
    <s v="INCREMENTAL"/>
    <s v="Media"/>
    <m/>
    <m/>
    <m/>
    <m/>
    <x v="21"/>
    <x v="2"/>
    <s v="Brazil"/>
    <x v="61"/>
    <n v="0"/>
  </r>
  <r>
    <s v="INCREMENTAL"/>
    <s v="Media"/>
    <m/>
    <m/>
    <m/>
    <m/>
    <x v="21"/>
    <x v="3"/>
    <s v="Brazil"/>
    <x v="61"/>
    <n v="0"/>
  </r>
  <r>
    <s v="INCREMENTAL"/>
    <s v="Media"/>
    <m/>
    <m/>
    <m/>
    <m/>
    <x v="22"/>
    <x v="0"/>
    <s v="Brazil"/>
    <x v="61"/>
    <n v="622.89195875373298"/>
  </r>
  <r>
    <s v="INCREMENTAL"/>
    <s v="Media"/>
    <m/>
    <m/>
    <m/>
    <m/>
    <x v="22"/>
    <x v="1"/>
    <s v="Brazil"/>
    <x v="61"/>
    <n v="236.21818370205401"/>
  </r>
  <r>
    <s v="INCREMENTAL"/>
    <s v="Media"/>
    <m/>
    <m/>
    <m/>
    <m/>
    <x v="22"/>
    <x v="2"/>
    <s v="Brazil"/>
    <x v="61"/>
    <n v="224.30701032697601"/>
  </r>
  <r>
    <s v="INCREMENTAL"/>
    <s v="Media"/>
    <m/>
    <m/>
    <m/>
    <m/>
    <x v="22"/>
    <x v="3"/>
    <s v="Brazil"/>
    <x v="61"/>
    <n v="337.64550643566002"/>
  </r>
  <r>
    <s v="INCREMENTAL"/>
    <s v="Media"/>
    <m/>
    <m/>
    <m/>
    <m/>
    <x v="23"/>
    <x v="0"/>
    <s v="Brazil"/>
    <x v="61"/>
    <n v="0"/>
  </r>
  <r>
    <s v="INCREMENTAL"/>
    <s v="Media"/>
    <m/>
    <m/>
    <m/>
    <m/>
    <x v="23"/>
    <x v="1"/>
    <s v="Brazil"/>
    <x v="61"/>
    <n v="0"/>
  </r>
  <r>
    <s v="INCREMENTAL"/>
    <s v="Media"/>
    <m/>
    <m/>
    <m/>
    <m/>
    <x v="23"/>
    <x v="2"/>
    <s v="Brazil"/>
    <x v="61"/>
    <n v="0"/>
  </r>
  <r>
    <s v="INCREMENTAL"/>
    <s v="Media"/>
    <m/>
    <m/>
    <m/>
    <m/>
    <x v="23"/>
    <x v="3"/>
    <s v="Brazil"/>
    <x v="61"/>
    <n v="0"/>
  </r>
  <r>
    <s v="INCREMENTAL"/>
    <s v="Media"/>
    <m/>
    <m/>
    <m/>
    <m/>
    <x v="24"/>
    <x v="0"/>
    <s v="Brazil"/>
    <x v="61"/>
    <n v="0"/>
  </r>
  <r>
    <s v="INCREMENTAL"/>
    <s v="Media"/>
    <m/>
    <m/>
    <m/>
    <m/>
    <x v="24"/>
    <x v="1"/>
    <s v="Brazil"/>
    <x v="61"/>
    <n v="2.3148081603548598"/>
  </r>
  <r>
    <s v="INCREMENTAL"/>
    <s v="Media"/>
    <m/>
    <m/>
    <m/>
    <m/>
    <x v="24"/>
    <x v="2"/>
    <s v="Brazil"/>
    <x v="61"/>
    <n v="0"/>
  </r>
  <r>
    <s v="INCREMENTAL"/>
    <s v="Media"/>
    <m/>
    <m/>
    <m/>
    <m/>
    <x v="24"/>
    <x v="3"/>
    <s v="Brazil"/>
    <x v="61"/>
    <n v="0"/>
  </r>
  <r>
    <s v="BASE"/>
    <s v="BaseLine"/>
    <m/>
    <m/>
    <m/>
    <m/>
    <x v="25"/>
    <x v="0"/>
    <s v="Brazil"/>
    <x v="61"/>
    <n v="0"/>
  </r>
  <r>
    <s v="BASE"/>
    <s v="BaseLine"/>
    <m/>
    <m/>
    <m/>
    <m/>
    <x v="25"/>
    <x v="1"/>
    <s v="Brazil"/>
    <x v="61"/>
    <n v="0"/>
  </r>
  <r>
    <s v="BASE"/>
    <s v="BaseLine"/>
    <m/>
    <m/>
    <m/>
    <m/>
    <x v="25"/>
    <x v="2"/>
    <s v="Brazil"/>
    <x v="61"/>
    <n v="0"/>
  </r>
  <r>
    <s v="BASE"/>
    <s v="BaseLine"/>
    <m/>
    <m/>
    <m/>
    <m/>
    <x v="25"/>
    <x v="3"/>
    <s v="Brazil"/>
    <x v="61"/>
    <n v="0"/>
  </r>
  <r>
    <s v="BASE"/>
    <s v="BaseLine"/>
    <m/>
    <m/>
    <m/>
    <m/>
    <x v="26"/>
    <x v="0"/>
    <s v="Brazil"/>
    <x v="61"/>
    <n v="0"/>
  </r>
  <r>
    <s v="BASE"/>
    <s v="BaseLine"/>
    <m/>
    <m/>
    <m/>
    <m/>
    <x v="26"/>
    <x v="1"/>
    <s v="Brazil"/>
    <x v="61"/>
    <n v="2040.8870738467899"/>
  </r>
  <r>
    <s v="BASE"/>
    <s v="BaseLine"/>
    <m/>
    <m/>
    <m/>
    <m/>
    <x v="26"/>
    <x v="2"/>
    <s v="Brazil"/>
    <x v="61"/>
    <n v="0"/>
  </r>
  <r>
    <s v="BASE"/>
    <s v="BaseLine"/>
    <m/>
    <m/>
    <m/>
    <m/>
    <x v="26"/>
    <x v="3"/>
    <s v="Brazil"/>
    <x v="61"/>
    <n v="0"/>
  </r>
  <r>
    <s v="INCREMENTAL"/>
    <s v="Media"/>
    <m/>
    <m/>
    <m/>
    <m/>
    <x v="27"/>
    <x v="0"/>
    <s v="Brazil"/>
    <x v="61"/>
    <n v="0"/>
  </r>
  <r>
    <s v="INCREMENTAL"/>
    <s v="Media"/>
    <m/>
    <m/>
    <m/>
    <m/>
    <x v="27"/>
    <x v="1"/>
    <s v="Brazil"/>
    <x v="61"/>
    <n v="0"/>
  </r>
  <r>
    <s v="INCREMENTAL"/>
    <s v="Media"/>
    <m/>
    <m/>
    <m/>
    <m/>
    <x v="27"/>
    <x v="2"/>
    <s v="Brazil"/>
    <x v="61"/>
    <n v="0"/>
  </r>
  <r>
    <s v="INCREMENTAL"/>
    <s v="Media"/>
    <m/>
    <m/>
    <m/>
    <m/>
    <x v="27"/>
    <x v="3"/>
    <s v="Brazil"/>
    <x v="61"/>
    <n v="0"/>
  </r>
  <r>
    <s v="INCREMENTAL"/>
    <s v="Media"/>
    <m/>
    <m/>
    <m/>
    <m/>
    <x v="28"/>
    <x v="0"/>
    <s v="Brazil"/>
    <x v="61"/>
    <n v="0"/>
  </r>
  <r>
    <s v="INCREMENTAL"/>
    <s v="Media"/>
    <m/>
    <m/>
    <m/>
    <m/>
    <x v="28"/>
    <x v="1"/>
    <s v="Brazil"/>
    <x v="61"/>
    <n v="0"/>
  </r>
  <r>
    <s v="INCREMENTAL"/>
    <s v="Media"/>
    <m/>
    <m/>
    <m/>
    <m/>
    <x v="28"/>
    <x v="2"/>
    <s v="Brazil"/>
    <x v="61"/>
    <n v="0"/>
  </r>
  <r>
    <s v="INCREMENTAL"/>
    <s v="Media"/>
    <m/>
    <m/>
    <m/>
    <m/>
    <x v="28"/>
    <x v="3"/>
    <s v="Brazil"/>
    <x v="61"/>
    <n v="0"/>
  </r>
  <r>
    <s v="BASE"/>
    <s v="BaseLine"/>
    <m/>
    <m/>
    <m/>
    <m/>
    <x v="29"/>
    <x v="0"/>
    <s v="Brazil"/>
    <x v="61"/>
    <n v="0"/>
  </r>
  <r>
    <s v="BASE"/>
    <s v="BaseLine"/>
    <m/>
    <m/>
    <m/>
    <m/>
    <x v="29"/>
    <x v="1"/>
    <s v="Brazil"/>
    <x v="61"/>
    <n v="917.60893453542201"/>
  </r>
  <r>
    <s v="BASE"/>
    <s v="BaseLine"/>
    <m/>
    <m/>
    <m/>
    <m/>
    <x v="29"/>
    <x v="2"/>
    <s v="Brazil"/>
    <x v="61"/>
    <n v="0"/>
  </r>
  <r>
    <s v="BASE"/>
    <s v="BaseLine"/>
    <m/>
    <m/>
    <m/>
    <m/>
    <x v="29"/>
    <x v="3"/>
    <s v="Brazil"/>
    <x v="61"/>
    <n v="0"/>
  </r>
  <r>
    <s v="BASE"/>
    <s v="BaseLine"/>
    <m/>
    <m/>
    <m/>
    <m/>
    <x v="30"/>
    <x v="0"/>
    <s v="Brazil"/>
    <x v="61"/>
    <n v="0"/>
  </r>
  <r>
    <s v="BASE"/>
    <s v="BaseLine"/>
    <m/>
    <m/>
    <m/>
    <m/>
    <x v="30"/>
    <x v="1"/>
    <s v="Brazil"/>
    <x v="61"/>
    <n v="709.63048886485603"/>
  </r>
  <r>
    <s v="BASE"/>
    <s v="BaseLine"/>
    <m/>
    <m/>
    <m/>
    <m/>
    <x v="30"/>
    <x v="2"/>
    <s v="Brazil"/>
    <x v="61"/>
    <n v="0"/>
  </r>
  <r>
    <s v="BASE"/>
    <s v="BaseLine"/>
    <m/>
    <m/>
    <m/>
    <m/>
    <x v="30"/>
    <x v="3"/>
    <s v="Brazil"/>
    <x v="61"/>
    <n v="0"/>
  </r>
  <r>
    <s v="INCREMENTAL"/>
    <s v="Media"/>
    <m/>
    <m/>
    <m/>
    <m/>
    <x v="31"/>
    <x v="0"/>
    <s v="Brazil"/>
    <x v="61"/>
    <n v="0"/>
  </r>
  <r>
    <s v="INCREMENTAL"/>
    <s v="Media"/>
    <m/>
    <m/>
    <m/>
    <m/>
    <x v="31"/>
    <x v="1"/>
    <s v="Brazil"/>
    <x v="61"/>
    <n v="1.01566243215142"/>
  </r>
  <r>
    <s v="INCREMENTAL"/>
    <s v="Media"/>
    <m/>
    <m/>
    <m/>
    <m/>
    <x v="31"/>
    <x v="2"/>
    <s v="Brazil"/>
    <x v="61"/>
    <n v="0"/>
  </r>
  <r>
    <s v="INCREMENTAL"/>
    <s v="Media"/>
    <m/>
    <m/>
    <m/>
    <m/>
    <x v="31"/>
    <x v="3"/>
    <s v="Brazil"/>
    <x v="61"/>
    <n v="0"/>
  </r>
  <r>
    <m/>
    <m/>
    <m/>
    <m/>
    <m/>
    <m/>
    <x v="32"/>
    <x v="0"/>
    <s v="Brazil"/>
    <x v="61"/>
    <n v="1288.8368238743701"/>
  </r>
  <r>
    <m/>
    <m/>
    <m/>
    <m/>
    <m/>
    <m/>
    <x v="32"/>
    <x v="1"/>
    <s v="Brazil"/>
    <x v="61"/>
    <n v="943.82215052234096"/>
  </r>
  <r>
    <m/>
    <m/>
    <m/>
    <m/>
    <m/>
    <m/>
    <x v="32"/>
    <x v="2"/>
    <s v="Brazil"/>
    <x v="61"/>
    <n v="1761.1350863528301"/>
  </r>
  <r>
    <m/>
    <m/>
    <m/>
    <m/>
    <m/>
    <m/>
    <x v="32"/>
    <x v="3"/>
    <s v="Brazil"/>
    <x v="61"/>
    <n v="932.29799996955103"/>
  </r>
  <r>
    <s v="BASE"/>
    <s v="BaseLine"/>
    <m/>
    <m/>
    <m/>
    <m/>
    <x v="33"/>
    <x v="0"/>
    <s v="Brazil"/>
    <x v="61"/>
    <n v="-180.19998635400501"/>
  </r>
  <r>
    <s v="BASE"/>
    <s v="BaseLine"/>
    <m/>
    <m/>
    <m/>
    <m/>
    <x v="33"/>
    <x v="1"/>
    <s v="Brazil"/>
    <x v="61"/>
    <n v="-490.52748718279298"/>
  </r>
  <r>
    <s v="BASE"/>
    <s v="BaseLine"/>
    <m/>
    <m/>
    <m/>
    <m/>
    <x v="33"/>
    <x v="2"/>
    <s v="Brazil"/>
    <x v="61"/>
    <n v="-244.89178728063899"/>
  </r>
  <r>
    <s v="BASE"/>
    <s v="BaseLine"/>
    <m/>
    <m/>
    <m/>
    <m/>
    <x v="33"/>
    <x v="3"/>
    <s v="Brazil"/>
    <x v="61"/>
    <n v="-152.956473260933"/>
  </r>
  <r>
    <s v="BASE"/>
    <s v="BaseLine"/>
    <m/>
    <m/>
    <m/>
    <m/>
    <x v="34"/>
    <x v="0"/>
    <s v="Brazil"/>
    <x v="61"/>
    <n v="0"/>
  </r>
  <r>
    <s v="BASE"/>
    <s v="BaseLine"/>
    <m/>
    <m/>
    <m/>
    <m/>
    <x v="34"/>
    <x v="1"/>
    <s v="Brazil"/>
    <x v="61"/>
    <n v="0"/>
  </r>
  <r>
    <s v="BASE"/>
    <s v="BaseLine"/>
    <m/>
    <m/>
    <m/>
    <m/>
    <x v="34"/>
    <x v="2"/>
    <s v="Brazil"/>
    <x v="61"/>
    <n v="0"/>
  </r>
  <r>
    <s v="BASE"/>
    <s v="BaseLine"/>
    <m/>
    <m/>
    <m/>
    <m/>
    <x v="34"/>
    <x v="3"/>
    <s v="Brazil"/>
    <x v="61"/>
    <n v="0"/>
  </r>
  <r>
    <s v="BASE"/>
    <s v="BaseLine"/>
    <s v="NY"/>
    <m/>
    <m/>
    <m/>
    <x v="35"/>
    <x v="0"/>
    <s v="Brazil"/>
    <x v="61"/>
    <n v="0"/>
  </r>
  <r>
    <s v="BASE"/>
    <s v="BaseLine"/>
    <s v="NY"/>
    <m/>
    <m/>
    <m/>
    <x v="35"/>
    <x v="1"/>
    <s v="Brazil"/>
    <x v="61"/>
    <n v="0"/>
  </r>
  <r>
    <s v="BASE"/>
    <s v="BaseLine"/>
    <s v="NY"/>
    <m/>
    <m/>
    <m/>
    <x v="35"/>
    <x v="2"/>
    <s v="Brazil"/>
    <x v="61"/>
    <n v="0"/>
  </r>
  <r>
    <s v="BASE"/>
    <s v="BaseLine"/>
    <s v="NY"/>
    <m/>
    <m/>
    <m/>
    <x v="35"/>
    <x v="3"/>
    <s v="Brazil"/>
    <x v="61"/>
    <n v="0"/>
  </r>
  <r>
    <s v="BASE"/>
    <s v="BaseLine"/>
    <s v="PL_Dummy"/>
    <m/>
    <m/>
    <m/>
    <x v="36"/>
    <x v="0"/>
    <s v="Brazil"/>
    <x v="61"/>
    <n v="0"/>
  </r>
  <r>
    <s v="BASE"/>
    <s v="BaseLine"/>
    <s v="PL_Dummy"/>
    <m/>
    <m/>
    <m/>
    <x v="36"/>
    <x v="1"/>
    <s v="Brazil"/>
    <x v="61"/>
    <n v="0"/>
  </r>
  <r>
    <s v="BASE"/>
    <s v="BaseLine"/>
    <s v="PL_Dummy"/>
    <m/>
    <m/>
    <m/>
    <x v="36"/>
    <x v="2"/>
    <s v="Brazil"/>
    <x v="61"/>
    <n v="0"/>
  </r>
  <r>
    <s v="BASE"/>
    <s v="BaseLine"/>
    <s v="PL_Dummy"/>
    <m/>
    <m/>
    <m/>
    <x v="36"/>
    <x v="3"/>
    <s v="Brazil"/>
    <x v="61"/>
    <n v="0"/>
  </r>
  <r>
    <s v="BASE"/>
    <s v="BaseLine"/>
    <s v="PL_Dummy"/>
    <m/>
    <m/>
    <m/>
    <x v="37"/>
    <x v="0"/>
    <s v="Brazil"/>
    <x v="61"/>
    <n v="0"/>
  </r>
  <r>
    <s v="BASE"/>
    <s v="BaseLine"/>
    <s v="PL_Dummy"/>
    <m/>
    <m/>
    <m/>
    <x v="37"/>
    <x v="1"/>
    <s v="Brazil"/>
    <x v="61"/>
    <n v="0"/>
  </r>
  <r>
    <s v="BASE"/>
    <s v="BaseLine"/>
    <s v="PL_Dummy"/>
    <m/>
    <m/>
    <m/>
    <x v="37"/>
    <x v="2"/>
    <s v="Brazil"/>
    <x v="61"/>
    <n v="0"/>
  </r>
  <r>
    <s v="BASE"/>
    <s v="BaseLine"/>
    <s v="PL_Dummy"/>
    <m/>
    <m/>
    <m/>
    <x v="37"/>
    <x v="3"/>
    <s v="Brazil"/>
    <x v="61"/>
    <n v="0"/>
  </r>
  <r>
    <s v="BASE"/>
    <s v="BaseLine"/>
    <m/>
    <m/>
    <m/>
    <m/>
    <x v="38"/>
    <x v="0"/>
    <s v="Brazil"/>
    <x v="61"/>
    <n v="0"/>
  </r>
  <r>
    <s v="BASE"/>
    <s v="BaseLine"/>
    <m/>
    <m/>
    <m/>
    <m/>
    <x v="38"/>
    <x v="1"/>
    <s v="Brazil"/>
    <x v="61"/>
    <n v="0"/>
  </r>
  <r>
    <s v="BASE"/>
    <s v="BaseLine"/>
    <m/>
    <m/>
    <m/>
    <m/>
    <x v="38"/>
    <x v="2"/>
    <s v="Brazil"/>
    <x v="61"/>
    <n v="0"/>
  </r>
  <r>
    <s v="BASE"/>
    <s v="BaseLine"/>
    <m/>
    <m/>
    <m/>
    <m/>
    <x v="38"/>
    <x v="3"/>
    <s v="Brazil"/>
    <x v="61"/>
    <n v="0"/>
  </r>
  <r>
    <s v="BASE"/>
    <s v="BaseLine"/>
    <m/>
    <m/>
    <m/>
    <m/>
    <x v="39"/>
    <x v="0"/>
    <s v="Brazil"/>
    <x v="61"/>
    <n v="0"/>
  </r>
  <r>
    <s v="BASE"/>
    <s v="BaseLine"/>
    <m/>
    <m/>
    <m/>
    <m/>
    <x v="39"/>
    <x v="1"/>
    <s v="Brazil"/>
    <x v="61"/>
    <n v="0"/>
  </r>
  <r>
    <s v="BASE"/>
    <s v="BaseLine"/>
    <m/>
    <m/>
    <m/>
    <m/>
    <x v="39"/>
    <x v="2"/>
    <s v="Brazil"/>
    <x v="61"/>
    <n v="15.2930664557"/>
  </r>
  <r>
    <s v="BASE"/>
    <s v="BaseLine"/>
    <m/>
    <m/>
    <m/>
    <m/>
    <x v="39"/>
    <x v="3"/>
    <s v="Brazil"/>
    <x v="61"/>
    <n v="0"/>
  </r>
  <r>
    <s v="BASE"/>
    <s v="BaseLine"/>
    <s v="PL_Dummy"/>
    <m/>
    <m/>
    <m/>
    <x v="40"/>
    <x v="0"/>
    <s v="Brazil"/>
    <x v="61"/>
    <n v="0"/>
  </r>
  <r>
    <s v="BASE"/>
    <s v="BaseLine"/>
    <s v="PL_Dummy"/>
    <m/>
    <m/>
    <m/>
    <x v="40"/>
    <x v="1"/>
    <s v="Brazil"/>
    <x v="61"/>
    <n v="0"/>
  </r>
  <r>
    <s v="BASE"/>
    <s v="BaseLine"/>
    <s v="PL_Dummy"/>
    <m/>
    <m/>
    <m/>
    <x v="40"/>
    <x v="2"/>
    <s v="Brazil"/>
    <x v="61"/>
    <n v="0"/>
  </r>
  <r>
    <s v="BASE"/>
    <s v="BaseLine"/>
    <s v="PL_Dummy"/>
    <m/>
    <m/>
    <m/>
    <x v="40"/>
    <x v="3"/>
    <s v="Brazil"/>
    <x v="61"/>
    <n v="0"/>
  </r>
  <r>
    <s v="BASE"/>
    <s v="BaseLine"/>
    <m/>
    <m/>
    <m/>
    <m/>
    <x v="41"/>
    <x v="0"/>
    <s v="Brazil"/>
    <x v="61"/>
    <n v="0"/>
  </r>
  <r>
    <s v="BASE"/>
    <s v="BaseLine"/>
    <m/>
    <m/>
    <m/>
    <m/>
    <x v="41"/>
    <x v="1"/>
    <s v="Brazil"/>
    <x v="61"/>
    <n v="0"/>
  </r>
  <r>
    <s v="BASE"/>
    <s v="BaseLine"/>
    <m/>
    <m/>
    <m/>
    <m/>
    <x v="41"/>
    <x v="2"/>
    <s v="Brazil"/>
    <x v="61"/>
    <n v="4283.7407124543397"/>
  </r>
  <r>
    <s v="BASE"/>
    <s v="BaseLine"/>
    <m/>
    <m/>
    <m/>
    <m/>
    <x v="41"/>
    <x v="3"/>
    <s v="Brazil"/>
    <x v="61"/>
    <n v="0"/>
  </r>
  <r>
    <s v="BASE"/>
    <s v="BaseLine"/>
    <m/>
    <m/>
    <m/>
    <m/>
    <x v="42"/>
    <x v="0"/>
    <s v="Brazil"/>
    <x v="61"/>
    <n v="0"/>
  </r>
  <r>
    <s v="BASE"/>
    <s v="BaseLine"/>
    <m/>
    <m/>
    <m/>
    <m/>
    <x v="42"/>
    <x v="1"/>
    <s v="Brazil"/>
    <x v="61"/>
    <n v="0"/>
  </r>
  <r>
    <s v="BASE"/>
    <s v="BaseLine"/>
    <m/>
    <m/>
    <m/>
    <m/>
    <x v="42"/>
    <x v="2"/>
    <s v="Brazil"/>
    <x v="61"/>
    <n v="0"/>
  </r>
  <r>
    <s v="BASE"/>
    <s v="BaseLine"/>
    <m/>
    <m/>
    <m/>
    <m/>
    <x v="42"/>
    <x v="3"/>
    <s v="Brazil"/>
    <x v="61"/>
    <n v="0"/>
  </r>
  <r>
    <s v="BASE"/>
    <s v="BaseLine"/>
    <m/>
    <m/>
    <m/>
    <m/>
    <x v="43"/>
    <x v="0"/>
    <s v="Brazil"/>
    <x v="61"/>
    <n v="0"/>
  </r>
  <r>
    <s v="BASE"/>
    <s v="BaseLine"/>
    <m/>
    <m/>
    <m/>
    <m/>
    <x v="43"/>
    <x v="1"/>
    <s v="Brazil"/>
    <x v="61"/>
    <n v="0"/>
  </r>
  <r>
    <s v="BASE"/>
    <s v="BaseLine"/>
    <m/>
    <m/>
    <m/>
    <m/>
    <x v="43"/>
    <x v="2"/>
    <s v="Brazil"/>
    <x v="61"/>
    <n v="3720.3513993949"/>
  </r>
  <r>
    <s v="BASE"/>
    <s v="BaseLine"/>
    <m/>
    <m/>
    <m/>
    <m/>
    <x v="43"/>
    <x v="3"/>
    <s v="Brazil"/>
    <x v="61"/>
    <n v="0"/>
  </r>
  <r>
    <s v="INCREMENTAL"/>
    <s v="Media"/>
    <m/>
    <m/>
    <m/>
    <m/>
    <x v="44"/>
    <x v="0"/>
    <s v="Brazil"/>
    <x v="61"/>
    <n v="0"/>
  </r>
  <r>
    <s v="INCREMENTAL"/>
    <s v="Media"/>
    <m/>
    <m/>
    <m/>
    <m/>
    <x v="44"/>
    <x v="1"/>
    <s v="Brazil"/>
    <x v="61"/>
    <n v="0"/>
  </r>
  <r>
    <s v="INCREMENTAL"/>
    <s v="Media"/>
    <m/>
    <m/>
    <m/>
    <m/>
    <x v="44"/>
    <x v="2"/>
    <s v="Brazil"/>
    <x v="61"/>
    <n v="0"/>
  </r>
  <r>
    <s v="INCREMENTAL"/>
    <s v="Media"/>
    <m/>
    <m/>
    <m/>
    <m/>
    <x v="44"/>
    <x v="3"/>
    <s v="Brazil"/>
    <x v="61"/>
    <n v="0"/>
  </r>
  <r>
    <s v="INCREMENTAL"/>
    <s v="Media"/>
    <m/>
    <m/>
    <m/>
    <m/>
    <x v="45"/>
    <x v="0"/>
    <s v="Brazil"/>
    <x v="61"/>
    <n v="0"/>
  </r>
  <r>
    <s v="INCREMENTAL"/>
    <s v="Media"/>
    <m/>
    <m/>
    <m/>
    <m/>
    <x v="45"/>
    <x v="1"/>
    <s v="Brazil"/>
    <x v="61"/>
    <n v="0"/>
  </r>
  <r>
    <s v="INCREMENTAL"/>
    <s v="Media"/>
    <m/>
    <m/>
    <m/>
    <m/>
    <x v="45"/>
    <x v="2"/>
    <s v="Brazil"/>
    <x v="61"/>
    <n v="0"/>
  </r>
  <r>
    <s v="INCREMENTAL"/>
    <s v="Media"/>
    <m/>
    <m/>
    <m/>
    <m/>
    <x v="45"/>
    <x v="3"/>
    <s v="Brazil"/>
    <x v="61"/>
    <n v="0"/>
  </r>
  <r>
    <s v="BASE"/>
    <s v="BaseLine"/>
    <m/>
    <m/>
    <m/>
    <m/>
    <x v="46"/>
    <x v="0"/>
    <s v="Brazil"/>
    <x v="61"/>
    <n v="0"/>
  </r>
  <r>
    <s v="BASE"/>
    <s v="BaseLine"/>
    <m/>
    <m/>
    <m/>
    <m/>
    <x v="46"/>
    <x v="1"/>
    <s v="Brazil"/>
    <x v="61"/>
    <n v="0"/>
  </r>
  <r>
    <s v="BASE"/>
    <s v="BaseLine"/>
    <m/>
    <m/>
    <m/>
    <m/>
    <x v="46"/>
    <x v="2"/>
    <s v="Brazil"/>
    <x v="61"/>
    <n v="0"/>
  </r>
  <r>
    <s v="BASE"/>
    <s v="BaseLine"/>
    <m/>
    <m/>
    <m/>
    <m/>
    <x v="46"/>
    <x v="3"/>
    <s v="Brazil"/>
    <x v="61"/>
    <n v="0"/>
  </r>
  <r>
    <s v="INCREMENTAL"/>
    <s v="Media"/>
    <m/>
    <m/>
    <m/>
    <m/>
    <x v="47"/>
    <x v="0"/>
    <s v="Brazil"/>
    <x v="61"/>
    <n v="0"/>
  </r>
  <r>
    <s v="INCREMENTAL"/>
    <s v="Media"/>
    <m/>
    <m/>
    <m/>
    <m/>
    <x v="47"/>
    <x v="1"/>
    <s v="Brazil"/>
    <x v="61"/>
    <n v="0"/>
  </r>
  <r>
    <s v="INCREMENTAL"/>
    <s v="Media"/>
    <m/>
    <m/>
    <m/>
    <m/>
    <x v="47"/>
    <x v="2"/>
    <s v="Brazil"/>
    <x v="61"/>
    <n v="0"/>
  </r>
  <r>
    <s v="INCREMENTAL"/>
    <s v="Media"/>
    <m/>
    <m/>
    <m/>
    <m/>
    <x v="47"/>
    <x v="3"/>
    <s v="Brazil"/>
    <x v="61"/>
    <n v="0"/>
  </r>
  <r>
    <s v="INCREMENTAL"/>
    <s v="Media"/>
    <m/>
    <m/>
    <m/>
    <m/>
    <x v="48"/>
    <x v="0"/>
    <s v="Brazil"/>
    <x v="61"/>
    <n v="0"/>
  </r>
  <r>
    <s v="INCREMENTAL"/>
    <s v="Media"/>
    <m/>
    <m/>
    <m/>
    <m/>
    <x v="48"/>
    <x v="1"/>
    <s v="Brazil"/>
    <x v="61"/>
    <n v="0"/>
  </r>
  <r>
    <s v="INCREMENTAL"/>
    <s v="Media"/>
    <m/>
    <m/>
    <m/>
    <m/>
    <x v="48"/>
    <x v="2"/>
    <s v="Brazil"/>
    <x v="61"/>
    <n v="0"/>
  </r>
  <r>
    <s v="INCREMENTAL"/>
    <s v="Media"/>
    <m/>
    <m/>
    <m/>
    <m/>
    <x v="48"/>
    <x v="3"/>
    <s v="Brazil"/>
    <x v="61"/>
    <n v="0"/>
  </r>
  <r>
    <s v="INCREMENTAL"/>
    <s v="Media"/>
    <m/>
    <m/>
    <m/>
    <m/>
    <x v="49"/>
    <x v="0"/>
    <s v="Brazil"/>
    <x v="61"/>
    <n v="0"/>
  </r>
  <r>
    <s v="INCREMENTAL"/>
    <s v="Media"/>
    <m/>
    <m/>
    <m/>
    <m/>
    <x v="49"/>
    <x v="1"/>
    <s v="Brazil"/>
    <x v="61"/>
    <n v="0"/>
  </r>
  <r>
    <s v="INCREMENTAL"/>
    <s v="Media"/>
    <m/>
    <m/>
    <m/>
    <m/>
    <x v="49"/>
    <x v="2"/>
    <s v="Brazil"/>
    <x v="61"/>
    <n v="0"/>
  </r>
  <r>
    <s v="INCREMENTAL"/>
    <s v="Media"/>
    <m/>
    <m/>
    <m/>
    <m/>
    <x v="49"/>
    <x v="3"/>
    <s v="Brazil"/>
    <x v="61"/>
    <n v="0"/>
  </r>
  <r>
    <s v="BASE"/>
    <s v="BaseLine"/>
    <m/>
    <m/>
    <m/>
    <m/>
    <x v="50"/>
    <x v="0"/>
    <s v="Brazil"/>
    <x v="61"/>
    <n v="0"/>
  </r>
  <r>
    <s v="BASE"/>
    <s v="BaseLine"/>
    <m/>
    <m/>
    <m/>
    <m/>
    <x v="50"/>
    <x v="1"/>
    <s v="Brazil"/>
    <x v="61"/>
    <n v="0"/>
  </r>
  <r>
    <s v="BASE"/>
    <s v="BaseLine"/>
    <m/>
    <m/>
    <m/>
    <m/>
    <x v="50"/>
    <x v="2"/>
    <s v="Brazil"/>
    <x v="61"/>
    <n v="0"/>
  </r>
  <r>
    <s v="BASE"/>
    <s v="BaseLine"/>
    <m/>
    <m/>
    <m/>
    <m/>
    <x v="50"/>
    <x v="3"/>
    <s v="Brazil"/>
    <x v="61"/>
    <n v="103.473271464181"/>
  </r>
  <r>
    <s v="BASE"/>
    <s v="BaseLine"/>
    <m/>
    <m/>
    <m/>
    <m/>
    <x v="51"/>
    <x v="0"/>
    <s v="Brazil"/>
    <x v="61"/>
    <n v="0"/>
  </r>
  <r>
    <s v="BASE"/>
    <s v="BaseLine"/>
    <m/>
    <m/>
    <m/>
    <m/>
    <x v="51"/>
    <x v="1"/>
    <s v="Brazil"/>
    <x v="61"/>
    <n v="0"/>
  </r>
  <r>
    <s v="BASE"/>
    <s v="BaseLine"/>
    <m/>
    <m/>
    <m/>
    <m/>
    <x v="51"/>
    <x v="2"/>
    <s v="Brazil"/>
    <x v="61"/>
    <n v="0"/>
  </r>
  <r>
    <s v="BASE"/>
    <s v="BaseLine"/>
    <m/>
    <m/>
    <m/>
    <m/>
    <x v="51"/>
    <x v="3"/>
    <s v="Brazil"/>
    <x v="61"/>
    <n v="2472.9532042148699"/>
  </r>
  <r>
    <s v="INCREMENTAL"/>
    <s v="Media"/>
    <m/>
    <m/>
    <m/>
    <m/>
    <x v="52"/>
    <x v="0"/>
    <s v="Brazil"/>
    <x v="61"/>
    <n v="0"/>
  </r>
  <r>
    <s v="INCREMENTAL"/>
    <s v="Media"/>
    <m/>
    <m/>
    <m/>
    <m/>
    <x v="52"/>
    <x v="1"/>
    <s v="Brazil"/>
    <x v="61"/>
    <n v="0"/>
  </r>
  <r>
    <s v="INCREMENTAL"/>
    <s v="Media"/>
    <m/>
    <m/>
    <m/>
    <m/>
    <x v="52"/>
    <x v="2"/>
    <s v="Brazil"/>
    <x v="61"/>
    <n v="0"/>
  </r>
  <r>
    <s v="INCREMENTAL"/>
    <s v="Media"/>
    <m/>
    <m/>
    <m/>
    <m/>
    <x v="52"/>
    <x v="3"/>
    <s v="Brazil"/>
    <x v="61"/>
    <n v="0"/>
  </r>
  <r>
    <s v="BASE"/>
    <s v="BaseLine"/>
    <m/>
    <m/>
    <m/>
    <m/>
    <x v="53"/>
    <x v="0"/>
    <s v="Brazil"/>
    <x v="61"/>
    <n v="-106.896217564167"/>
  </r>
  <r>
    <s v="BASE"/>
    <s v="BaseLine"/>
    <m/>
    <m/>
    <m/>
    <m/>
    <x v="53"/>
    <x v="1"/>
    <s v="Brazil"/>
    <x v="61"/>
    <n v="-78.280676091196398"/>
  </r>
  <r>
    <s v="BASE"/>
    <s v="BaseLine"/>
    <m/>
    <m/>
    <m/>
    <m/>
    <x v="53"/>
    <x v="2"/>
    <s v="Brazil"/>
    <x v="61"/>
    <n v="-146.06866894502201"/>
  </r>
  <r>
    <s v="BASE"/>
    <s v="BaseLine"/>
    <m/>
    <m/>
    <m/>
    <m/>
    <x v="53"/>
    <x v="3"/>
    <s v="Brazil"/>
    <x v="61"/>
    <n v="-77.324862227164999"/>
  </r>
  <r>
    <s v="BASE"/>
    <s v="BaseLine"/>
    <m/>
    <m/>
    <m/>
    <m/>
    <x v="54"/>
    <x v="0"/>
    <s v="Brazil"/>
    <x v="61"/>
    <n v="-512.27642989138599"/>
  </r>
  <r>
    <s v="BASE"/>
    <s v="BaseLine"/>
    <m/>
    <m/>
    <m/>
    <m/>
    <x v="54"/>
    <x v="1"/>
    <s v="Brazil"/>
    <x v="61"/>
    <n v="-2556.9732553656099"/>
  </r>
  <r>
    <s v="BASE"/>
    <s v="BaseLine"/>
    <m/>
    <m/>
    <m/>
    <m/>
    <x v="54"/>
    <x v="2"/>
    <s v="Brazil"/>
    <x v="61"/>
    <n v="-2775.1568222679198"/>
  </r>
  <r>
    <s v="BASE"/>
    <s v="BaseLine"/>
    <m/>
    <m/>
    <m/>
    <m/>
    <x v="54"/>
    <x v="3"/>
    <s v="Brazil"/>
    <x v="61"/>
    <n v="-494.70062206485301"/>
  </r>
  <r>
    <s v="INCREMENTAL"/>
    <s v="Media"/>
    <m/>
    <m/>
    <m/>
    <m/>
    <x v="0"/>
    <x v="0"/>
    <s v="Brazil"/>
    <x v="62"/>
    <n v="0"/>
  </r>
  <r>
    <s v="INCREMENTAL"/>
    <s v="Media"/>
    <m/>
    <m/>
    <m/>
    <m/>
    <x v="0"/>
    <x v="1"/>
    <s v="Brazil"/>
    <x v="62"/>
    <n v="0"/>
  </r>
  <r>
    <s v="INCREMENTAL"/>
    <s v="Media"/>
    <m/>
    <m/>
    <m/>
    <m/>
    <x v="0"/>
    <x v="2"/>
    <s v="Brazil"/>
    <x v="62"/>
    <n v="0"/>
  </r>
  <r>
    <s v="INCREMENTAL"/>
    <s v="Media"/>
    <m/>
    <m/>
    <m/>
    <m/>
    <x v="0"/>
    <x v="3"/>
    <s v="Brazil"/>
    <x v="62"/>
    <n v="0"/>
  </r>
  <r>
    <s v="INCREMENTAL"/>
    <s v="Media"/>
    <m/>
    <m/>
    <m/>
    <m/>
    <x v="1"/>
    <x v="0"/>
    <s v="Brazil"/>
    <x v="62"/>
    <n v="0"/>
  </r>
  <r>
    <s v="INCREMENTAL"/>
    <s v="Media"/>
    <m/>
    <m/>
    <m/>
    <m/>
    <x v="1"/>
    <x v="1"/>
    <s v="Brazil"/>
    <x v="62"/>
    <n v="0"/>
  </r>
  <r>
    <s v="INCREMENTAL"/>
    <s v="Media"/>
    <m/>
    <m/>
    <m/>
    <m/>
    <x v="1"/>
    <x v="2"/>
    <s v="Brazil"/>
    <x v="62"/>
    <n v="0"/>
  </r>
  <r>
    <s v="INCREMENTAL"/>
    <s v="Media"/>
    <m/>
    <m/>
    <m/>
    <m/>
    <x v="1"/>
    <x v="3"/>
    <s v="Brazil"/>
    <x v="62"/>
    <n v="0"/>
  </r>
  <r>
    <s v="INCREMENTAL"/>
    <s v="Media"/>
    <m/>
    <m/>
    <m/>
    <m/>
    <x v="2"/>
    <x v="0"/>
    <s v="Brazil"/>
    <x v="62"/>
    <n v="0"/>
  </r>
  <r>
    <s v="INCREMENTAL"/>
    <s v="Media"/>
    <m/>
    <m/>
    <m/>
    <m/>
    <x v="2"/>
    <x v="1"/>
    <s v="Brazil"/>
    <x v="62"/>
    <n v="0"/>
  </r>
  <r>
    <s v="INCREMENTAL"/>
    <s v="Media"/>
    <m/>
    <m/>
    <m/>
    <m/>
    <x v="2"/>
    <x v="2"/>
    <s v="Brazil"/>
    <x v="62"/>
    <n v="0"/>
  </r>
  <r>
    <s v="INCREMENTAL"/>
    <s v="Media"/>
    <m/>
    <m/>
    <m/>
    <m/>
    <x v="2"/>
    <x v="3"/>
    <s v="Brazil"/>
    <x v="62"/>
    <n v="0"/>
  </r>
  <r>
    <s v="BASE"/>
    <s v="BaseLine"/>
    <m/>
    <m/>
    <m/>
    <m/>
    <x v="3"/>
    <x v="0"/>
    <s v="Brazil"/>
    <x v="62"/>
    <n v="0"/>
  </r>
  <r>
    <s v="BASE"/>
    <s v="BaseLine"/>
    <m/>
    <m/>
    <m/>
    <m/>
    <x v="3"/>
    <x v="1"/>
    <s v="Brazil"/>
    <x v="62"/>
    <n v="0"/>
  </r>
  <r>
    <s v="BASE"/>
    <s v="BaseLine"/>
    <m/>
    <m/>
    <m/>
    <m/>
    <x v="3"/>
    <x v="2"/>
    <s v="Brazil"/>
    <x v="62"/>
    <n v="0"/>
  </r>
  <r>
    <s v="BASE"/>
    <s v="BaseLine"/>
    <m/>
    <m/>
    <m/>
    <m/>
    <x v="3"/>
    <x v="3"/>
    <s v="Brazil"/>
    <x v="62"/>
    <n v="0"/>
  </r>
  <r>
    <s v="BASE"/>
    <s v="BaseLine"/>
    <m/>
    <m/>
    <m/>
    <m/>
    <x v="4"/>
    <x v="0"/>
    <s v="Brazil"/>
    <x v="62"/>
    <n v="0"/>
  </r>
  <r>
    <s v="BASE"/>
    <s v="BaseLine"/>
    <m/>
    <m/>
    <m/>
    <m/>
    <x v="4"/>
    <x v="1"/>
    <s v="Brazil"/>
    <x v="62"/>
    <n v="0"/>
  </r>
  <r>
    <s v="BASE"/>
    <s v="BaseLine"/>
    <m/>
    <m/>
    <m/>
    <m/>
    <x v="4"/>
    <x v="2"/>
    <s v="Brazil"/>
    <x v="62"/>
    <n v="0"/>
  </r>
  <r>
    <s v="BASE"/>
    <s v="BaseLine"/>
    <m/>
    <m/>
    <m/>
    <m/>
    <x v="4"/>
    <x v="3"/>
    <s v="Brazil"/>
    <x v="62"/>
    <n v="0"/>
  </r>
  <r>
    <s v="BASE"/>
    <s v="BaseLine"/>
    <m/>
    <m/>
    <m/>
    <m/>
    <x v="5"/>
    <x v="0"/>
    <s v="Brazil"/>
    <x v="62"/>
    <n v="0"/>
  </r>
  <r>
    <s v="BASE"/>
    <s v="BaseLine"/>
    <m/>
    <m/>
    <m/>
    <m/>
    <x v="5"/>
    <x v="1"/>
    <s v="Brazil"/>
    <x v="62"/>
    <n v="0"/>
  </r>
  <r>
    <s v="BASE"/>
    <s v="BaseLine"/>
    <m/>
    <m/>
    <m/>
    <m/>
    <x v="5"/>
    <x v="2"/>
    <s v="Brazil"/>
    <x v="62"/>
    <n v="0"/>
  </r>
  <r>
    <s v="BASE"/>
    <s v="BaseLine"/>
    <m/>
    <m/>
    <m/>
    <m/>
    <x v="5"/>
    <x v="3"/>
    <s v="Brazil"/>
    <x v="62"/>
    <n v="0"/>
  </r>
  <r>
    <s v="BASE"/>
    <s v="BaseLine"/>
    <m/>
    <m/>
    <m/>
    <m/>
    <x v="6"/>
    <x v="0"/>
    <s v="Brazil"/>
    <x v="62"/>
    <n v="0"/>
  </r>
  <r>
    <s v="BASE"/>
    <s v="BaseLine"/>
    <m/>
    <m/>
    <m/>
    <m/>
    <x v="6"/>
    <x v="1"/>
    <s v="Brazil"/>
    <x v="62"/>
    <n v="0"/>
  </r>
  <r>
    <s v="BASE"/>
    <s v="BaseLine"/>
    <m/>
    <m/>
    <m/>
    <m/>
    <x v="6"/>
    <x v="2"/>
    <s v="Brazil"/>
    <x v="62"/>
    <n v="0"/>
  </r>
  <r>
    <s v="BASE"/>
    <s v="BaseLine"/>
    <m/>
    <m/>
    <m/>
    <m/>
    <x v="6"/>
    <x v="3"/>
    <s v="Brazil"/>
    <x v="62"/>
    <n v="0"/>
  </r>
  <r>
    <s v="BASE"/>
    <s v="BaseLine"/>
    <m/>
    <m/>
    <m/>
    <m/>
    <x v="7"/>
    <x v="0"/>
    <s v="Brazil"/>
    <x v="62"/>
    <n v="0"/>
  </r>
  <r>
    <s v="BASE"/>
    <s v="BaseLine"/>
    <m/>
    <m/>
    <m/>
    <m/>
    <x v="7"/>
    <x v="1"/>
    <s v="Brazil"/>
    <x v="62"/>
    <n v="0"/>
  </r>
  <r>
    <s v="BASE"/>
    <s v="BaseLine"/>
    <m/>
    <m/>
    <m/>
    <m/>
    <x v="7"/>
    <x v="2"/>
    <s v="Brazil"/>
    <x v="62"/>
    <n v="0"/>
  </r>
  <r>
    <s v="BASE"/>
    <s v="BaseLine"/>
    <m/>
    <m/>
    <m/>
    <m/>
    <x v="7"/>
    <x v="3"/>
    <s v="Brazil"/>
    <x v="62"/>
    <n v="0"/>
  </r>
  <r>
    <s v="BASE"/>
    <s v="BaseLine"/>
    <m/>
    <m/>
    <m/>
    <m/>
    <x v="8"/>
    <x v="0"/>
    <s v="Brazil"/>
    <x v="62"/>
    <n v="1572.55555171382"/>
  </r>
  <r>
    <s v="BASE"/>
    <s v="BaseLine"/>
    <m/>
    <m/>
    <m/>
    <m/>
    <x v="8"/>
    <x v="1"/>
    <s v="Brazil"/>
    <x v="62"/>
    <n v="0"/>
  </r>
  <r>
    <s v="BASE"/>
    <s v="BaseLine"/>
    <m/>
    <m/>
    <m/>
    <m/>
    <x v="8"/>
    <x v="2"/>
    <s v="Brazil"/>
    <x v="62"/>
    <n v="0"/>
  </r>
  <r>
    <s v="BASE"/>
    <s v="BaseLine"/>
    <m/>
    <m/>
    <m/>
    <m/>
    <x v="8"/>
    <x v="3"/>
    <s v="Brazil"/>
    <x v="62"/>
    <n v="0"/>
  </r>
  <r>
    <s v="INCREMENTAL"/>
    <s v="Media"/>
    <m/>
    <m/>
    <m/>
    <m/>
    <x v="9"/>
    <x v="0"/>
    <s v="Brazil"/>
    <x v="62"/>
    <n v="0"/>
  </r>
  <r>
    <s v="INCREMENTAL"/>
    <s v="Media"/>
    <m/>
    <m/>
    <m/>
    <m/>
    <x v="9"/>
    <x v="1"/>
    <s v="Brazil"/>
    <x v="62"/>
    <n v="0"/>
  </r>
  <r>
    <s v="INCREMENTAL"/>
    <s v="Media"/>
    <m/>
    <m/>
    <m/>
    <m/>
    <x v="9"/>
    <x v="2"/>
    <s v="Brazil"/>
    <x v="62"/>
    <n v="0"/>
  </r>
  <r>
    <s v="INCREMENTAL"/>
    <s v="Media"/>
    <m/>
    <m/>
    <m/>
    <m/>
    <x v="9"/>
    <x v="3"/>
    <s v="Brazil"/>
    <x v="62"/>
    <n v="0"/>
  </r>
  <r>
    <s v="BASE"/>
    <s v="Price"/>
    <m/>
    <m/>
    <m/>
    <m/>
    <x v="10"/>
    <x v="0"/>
    <s v="Brazil"/>
    <x v="62"/>
    <n v="0"/>
  </r>
  <r>
    <s v="BASE"/>
    <s v="Price"/>
    <m/>
    <m/>
    <m/>
    <m/>
    <x v="10"/>
    <x v="1"/>
    <s v="Brazil"/>
    <x v="62"/>
    <n v="0"/>
  </r>
  <r>
    <s v="BASE"/>
    <s v="Price"/>
    <m/>
    <m/>
    <m/>
    <m/>
    <x v="10"/>
    <x v="2"/>
    <s v="Brazil"/>
    <x v="62"/>
    <n v="0"/>
  </r>
  <r>
    <s v="BASE"/>
    <s v="Price"/>
    <m/>
    <m/>
    <m/>
    <m/>
    <x v="10"/>
    <x v="3"/>
    <s v="Brazil"/>
    <x v="62"/>
    <n v="0"/>
  </r>
  <r>
    <s v="BASE"/>
    <s v="Price"/>
    <m/>
    <m/>
    <m/>
    <m/>
    <x v="11"/>
    <x v="0"/>
    <s v="Brazil"/>
    <x v="62"/>
    <n v="-962.99317512337495"/>
  </r>
  <r>
    <s v="BASE"/>
    <s v="Price"/>
    <m/>
    <m/>
    <m/>
    <m/>
    <x v="11"/>
    <x v="1"/>
    <s v="Brazil"/>
    <x v="62"/>
    <n v="0"/>
  </r>
  <r>
    <s v="BASE"/>
    <s v="Price"/>
    <m/>
    <m/>
    <m/>
    <m/>
    <x v="11"/>
    <x v="2"/>
    <s v="Brazil"/>
    <x v="62"/>
    <n v="0"/>
  </r>
  <r>
    <s v="BASE"/>
    <s v="Price"/>
    <m/>
    <m/>
    <m/>
    <m/>
    <x v="11"/>
    <x v="3"/>
    <s v="Brazil"/>
    <x v="62"/>
    <n v="-1088.7398002637401"/>
  </r>
  <r>
    <s v="BASE"/>
    <s v="BaseLine"/>
    <m/>
    <m/>
    <m/>
    <m/>
    <x v="12"/>
    <x v="0"/>
    <s v="Brazil"/>
    <x v="62"/>
    <n v="346.60460905329001"/>
  </r>
  <r>
    <s v="BASE"/>
    <s v="BaseLine"/>
    <m/>
    <m/>
    <m/>
    <m/>
    <x v="12"/>
    <x v="1"/>
    <s v="Brazil"/>
    <x v="62"/>
    <n v="624.84417115409997"/>
  </r>
  <r>
    <s v="BASE"/>
    <s v="BaseLine"/>
    <m/>
    <m/>
    <m/>
    <m/>
    <x v="12"/>
    <x v="2"/>
    <s v="Brazil"/>
    <x v="62"/>
    <n v="766.027164842297"/>
  </r>
  <r>
    <s v="BASE"/>
    <s v="BaseLine"/>
    <m/>
    <m/>
    <m/>
    <m/>
    <x v="12"/>
    <x v="3"/>
    <s v="Brazil"/>
    <x v="62"/>
    <n v="20.289066816636701"/>
  </r>
  <r>
    <s v="INCREMENTAL"/>
    <s v="Media"/>
    <m/>
    <m/>
    <m/>
    <m/>
    <x v="13"/>
    <x v="0"/>
    <s v="Brazil"/>
    <x v="62"/>
    <n v="0"/>
  </r>
  <r>
    <s v="INCREMENTAL"/>
    <s v="Media"/>
    <m/>
    <m/>
    <m/>
    <m/>
    <x v="13"/>
    <x v="1"/>
    <s v="Brazil"/>
    <x v="62"/>
    <n v="0"/>
  </r>
  <r>
    <s v="INCREMENTAL"/>
    <s v="Media"/>
    <m/>
    <m/>
    <m/>
    <m/>
    <x v="13"/>
    <x v="2"/>
    <s v="Brazil"/>
    <x v="62"/>
    <n v="0"/>
  </r>
  <r>
    <s v="INCREMENTAL"/>
    <s v="Media"/>
    <m/>
    <m/>
    <m/>
    <m/>
    <x v="13"/>
    <x v="3"/>
    <s v="Brazil"/>
    <x v="62"/>
    <n v="0"/>
  </r>
  <r>
    <s v="INCREMENTAL"/>
    <s v="Media"/>
    <m/>
    <m/>
    <m/>
    <m/>
    <x v="14"/>
    <x v="0"/>
    <s v="Brazil"/>
    <x v="62"/>
    <n v="367.25941062451199"/>
  </r>
  <r>
    <s v="INCREMENTAL"/>
    <s v="Media"/>
    <m/>
    <m/>
    <m/>
    <m/>
    <x v="14"/>
    <x v="1"/>
    <s v="Brazil"/>
    <x v="62"/>
    <n v="457.208276900746"/>
  </r>
  <r>
    <s v="INCREMENTAL"/>
    <s v="Media"/>
    <m/>
    <m/>
    <m/>
    <m/>
    <x v="14"/>
    <x v="2"/>
    <s v="Brazil"/>
    <x v="62"/>
    <n v="378.31094602439902"/>
  </r>
  <r>
    <s v="INCREMENTAL"/>
    <s v="Media"/>
    <m/>
    <m/>
    <m/>
    <m/>
    <x v="14"/>
    <x v="3"/>
    <s v="Brazil"/>
    <x v="62"/>
    <n v="271.79230968734203"/>
  </r>
  <r>
    <s v="INCREMENTAL"/>
    <s v="Media"/>
    <m/>
    <m/>
    <m/>
    <m/>
    <x v="15"/>
    <x v="0"/>
    <s v="Brazil"/>
    <x v="62"/>
    <n v="0"/>
  </r>
  <r>
    <s v="INCREMENTAL"/>
    <s v="Media"/>
    <m/>
    <m/>
    <m/>
    <m/>
    <x v="15"/>
    <x v="1"/>
    <s v="Brazil"/>
    <x v="62"/>
    <n v="0"/>
  </r>
  <r>
    <s v="INCREMENTAL"/>
    <s v="Media"/>
    <m/>
    <m/>
    <m/>
    <m/>
    <x v="15"/>
    <x v="2"/>
    <s v="Brazil"/>
    <x v="62"/>
    <n v="0"/>
  </r>
  <r>
    <s v="INCREMENTAL"/>
    <s v="Media"/>
    <m/>
    <m/>
    <m/>
    <m/>
    <x v="15"/>
    <x v="3"/>
    <s v="Brazil"/>
    <x v="62"/>
    <n v="0"/>
  </r>
  <r>
    <s v="INCREMENTAL"/>
    <s v="Media"/>
    <m/>
    <m/>
    <m/>
    <m/>
    <x v="16"/>
    <x v="0"/>
    <s v="Brazil"/>
    <x v="62"/>
    <n v="33.618775262357502"/>
  </r>
  <r>
    <s v="INCREMENTAL"/>
    <s v="Media"/>
    <m/>
    <m/>
    <m/>
    <m/>
    <x v="16"/>
    <x v="1"/>
    <s v="Brazil"/>
    <x v="62"/>
    <n v="26.377807187469401"/>
  </r>
  <r>
    <s v="INCREMENTAL"/>
    <s v="Media"/>
    <m/>
    <m/>
    <m/>
    <m/>
    <x v="16"/>
    <x v="2"/>
    <s v="Brazil"/>
    <x v="62"/>
    <n v="24.609881328721698"/>
  </r>
  <r>
    <s v="INCREMENTAL"/>
    <s v="Media"/>
    <m/>
    <m/>
    <m/>
    <m/>
    <x v="16"/>
    <x v="3"/>
    <s v="Brazil"/>
    <x v="62"/>
    <n v="22.871083688017201"/>
  </r>
  <r>
    <s v="INCREMENTAL"/>
    <s v="Media"/>
    <m/>
    <m/>
    <m/>
    <m/>
    <x v="17"/>
    <x v="0"/>
    <s v="Brazil"/>
    <x v="62"/>
    <n v="0"/>
  </r>
  <r>
    <s v="INCREMENTAL"/>
    <s v="Media"/>
    <m/>
    <m/>
    <m/>
    <m/>
    <x v="17"/>
    <x v="1"/>
    <s v="Brazil"/>
    <x v="62"/>
    <n v="0"/>
  </r>
  <r>
    <s v="INCREMENTAL"/>
    <s v="Media"/>
    <m/>
    <m/>
    <m/>
    <m/>
    <x v="17"/>
    <x v="2"/>
    <s v="Brazil"/>
    <x v="62"/>
    <n v="0"/>
  </r>
  <r>
    <s v="INCREMENTAL"/>
    <s v="Media"/>
    <m/>
    <m/>
    <m/>
    <m/>
    <x v="17"/>
    <x v="3"/>
    <s v="Brazil"/>
    <x v="62"/>
    <n v="0"/>
  </r>
  <r>
    <s v="INCREMENTAL"/>
    <s v="Media"/>
    <m/>
    <m/>
    <m/>
    <m/>
    <x v="18"/>
    <x v="0"/>
    <s v="Brazil"/>
    <x v="62"/>
    <n v="1825.2960448561801"/>
  </r>
  <r>
    <s v="INCREMENTAL"/>
    <s v="Media"/>
    <m/>
    <m/>
    <m/>
    <m/>
    <x v="18"/>
    <x v="1"/>
    <s v="Brazil"/>
    <x v="62"/>
    <n v="849.93250241458895"/>
  </r>
  <r>
    <s v="INCREMENTAL"/>
    <s v="Media"/>
    <m/>
    <m/>
    <m/>
    <m/>
    <x v="18"/>
    <x v="2"/>
    <s v="Brazil"/>
    <x v="62"/>
    <n v="649.43732523034396"/>
  </r>
  <r>
    <s v="INCREMENTAL"/>
    <s v="Media"/>
    <m/>
    <m/>
    <m/>
    <m/>
    <x v="18"/>
    <x v="3"/>
    <s v="Brazil"/>
    <x v="62"/>
    <n v="990.85936590646497"/>
  </r>
  <r>
    <s v="INCREMENTAL"/>
    <s v="Media"/>
    <m/>
    <m/>
    <m/>
    <m/>
    <x v="19"/>
    <x v="0"/>
    <s v="Brazil"/>
    <x v="62"/>
    <n v="0"/>
  </r>
  <r>
    <s v="INCREMENTAL"/>
    <s v="Media"/>
    <m/>
    <m/>
    <m/>
    <m/>
    <x v="19"/>
    <x v="1"/>
    <s v="Brazil"/>
    <x v="62"/>
    <n v="0"/>
  </r>
  <r>
    <s v="INCREMENTAL"/>
    <s v="Media"/>
    <m/>
    <m/>
    <m/>
    <m/>
    <x v="19"/>
    <x v="2"/>
    <s v="Brazil"/>
    <x v="62"/>
    <n v="0"/>
  </r>
  <r>
    <s v="INCREMENTAL"/>
    <s v="Media"/>
    <m/>
    <m/>
    <m/>
    <m/>
    <x v="19"/>
    <x v="3"/>
    <s v="Brazil"/>
    <x v="62"/>
    <n v="0"/>
  </r>
  <r>
    <s v="INCREMENTAL"/>
    <s v="Media"/>
    <m/>
    <m/>
    <m/>
    <m/>
    <x v="20"/>
    <x v="0"/>
    <s v="Brazil"/>
    <x v="62"/>
    <n v="5.0775595032533598"/>
  </r>
  <r>
    <s v="INCREMENTAL"/>
    <s v="Media"/>
    <m/>
    <m/>
    <m/>
    <m/>
    <x v="20"/>
    <x v="1"/>
    <s v="Brazil"/>
    <x v="62"/>
    <n v="5.7920065715592601"/>
  </r>
  <r>
    <s v="INCREMENTAL"/>
    <s v="Media"/>
    <m/>
    <m/>
    <m/>
    <m/>
    <x v="20"/>
    <x v="2"/>
    <s v="Brazil"/>
    <x v="62"/>
    <n v="5.42607089296349"/>
  </r>
  <r>
    <s v="INCREMENTAL"/>
    <s v="Media"/>
    <m/>
    <m/>
    <m/>
    <m/>
    <x v="20"/>
    <x v="3"/>
    <s v="Brazil"/>
    <x v="62"/>
    <n v="5.3445819045950902"/>
  </r>
  <r>
    <s v="INCREMENTAL"/>
    <s v="Media"/>
    <m/>
    <m/>
    <m/>
    <m/>
    <x v="21"/>
    <x v="0"/>
    <s v="Brazil"/>
    <x v="62"/>
    <n v="0"/>
  </r>
  <r>
    <s v="INCREMENTAL"/>
    <s v="Media"/>
    <m/>
    <m/>
    <m/>
    <m/>
    <x v="21"/>
    <x v="1"/>
    <s v="Brazil"/>
    <x v="62"/>
    <n v="0"/>
  </r>
  <r>
    <s v="INCREMENTAL"/>
    <s v="Media"/>
    <m/>
    <m/>
    <m/>
    <m/>
    <x v="21"/>
    <x v="2"/>
    <s v="Brazil"/>
    <x v="62"/>
    <n v="0"/>
  </r>
  <r>
    <s v="INCREMENTAL"/>
    <s v="Media"/>
    <m/>
    <m/>
    <m/>
    <m/>
    <x v="21"/>
    <x v="3"/>
    <s v="Brazil"/>
    <x v="62"/>
    <n v="0"/>
  </r>
  <r>
    <s v="INCREMENTAL"/>
    <s v="Media"/>
    <m/>
    <m/>
    <m/>
    <m/>
    <x v="22"/>
    <x v="0"/>
    <s v="Brazil"/>
    <x v="62"/>
    <n v="480.57168968458001"/>
  </r>
  <r>
    <s v="INCREMENTAL"/>
    <s v="Media"/>
    <m/>
    <m/>
    <m/>
    <m/>
    <x v="22"/>
    <x v="1"/>
    <s v="Brazil"/>
    <x v="62"/>
    <n v="182.246327120751"/>
  </r>
  <r>
    <s v="INCREMENTAL"/>
    <s v="Media"/>
    <m/>
    <m/>
    <m/>
    <m/>
    <x v="22"/>
    <x v="2"/>
    <s v="Brazil"/>
    <x v="62"/>
    <n v="173.056655245006"/>
  </r>
  <r>
    <s v="INCREMENTAL"/>
    <s v="Media"/>
    <m/>
    <m/>
    <m/>
    <m/>
    <x v="22"/>
    <x v="3"/>
    <s v="Brazil"/>
    <x v="62"/>
    <n v="260.49922343971502"/>
  </r>
  <r>
    <s v="INCREMENTAL"/>
    <s v="Media"/>
    <m/>
    <m/>
    <m/>
    <m/>
    <x v="23"/>
    <x v="0"/>
    <s v="Brazil"/>
    <x v="62"/>
    <n v="0"/>
  </r>
  <r>
    <s v="INCREMENTAL"/>
    <s v="Media"/>
    <m/>
    <m/>
    <m/>
    <m/>
    <x v="23"/>
    <x v="1"/>
    <s v="Brazil"/>
    <x v="62"/>
    <n v="0"/>
  </r>
  <r>
    <s v="INCREMENTAL"/>
    <s v="Media"/>
    <m/>
    <m/>
    <m/>
    <m/>
    <x v="23"/>
    <x v="2"/>
    <s v="Brazil"/>
    <x v="62"/>
    <n v="0"/>
  </r>
  <r>
    <s v="INCREMENTAL"/>
    <s v="Media"/>
    <m/>
    <m/>
    <m/>
    <m/>
    <x v="23"/>
    <x v="3"/>
    <s v="Brazil"/>
    <x v="62"/>
    <n v="0"/>
  </r>
  <r>
    <s v="INCREMENTAL"/>
    <s v="Media"/>
    <m/>
    <m/>
    <m/>
    <m/>
    <x v="24"/>
    <x v="0"/>
    <s v="Brazil"/>
    <x v="62"/>
    <n v="0"/>
  </r>
  <r>
    <s v="INCREMENTAL"/>
    <s v="Media"/>
    <m/>
    <m/>
    <m/>
    <m/>
    <x v="24"/>
    <x v="1"/>
    <s v="Brazil"/>
    <x v="62"/>
    <n v="2.14366242073068"/>
  </r>
  <r>
    <s v="INCREMENTAL"/>
    <s v="Media"/>
    <m/>
    <m/>
    <m/>
    <m/>
    <x v="24"/>
    <x v="2"/>
    <s v="Brazil"/>
    <x v="62"/>
    <n v="0"/>
  </r>
  <r>
    <s v="INCREMENTAL"/>
    <s v="Media"/>
    <m/>
    <m/>
    <m/>
    <m/>
    <x v="24"/>
    <x v="3"/>
    <s v="Brazil"/>
    <x v="62"/>
    <n v="0"/>
  </r>
  <r>
    <s v="BASE"/>
    <s v="BaseLine"/>
    <m/>
    <m/>
    <m/>
    <m/>
    <x v="25"/>
    <x v="0"/>
    <s v="Brazil"/>
    <x v="62"/>
    <n v="0"/>
  </r>
  <r>
    <s v="BASE"/>
    <s v="BaseLine"/>
    <m/>
    <m/>
    <m/>
    <m/>
    <x v="25"/>
    <x v="1"/>
    <s v="Brazil"/>
    <x v="62"/>
    <n v="0"/>
  </r>
  <r>
    <s v="BASE"/>
    <s v="BaseLine"/>
    <m/>
    <m/>
    <m/>
    <m/>
    <x v="25"/>
    <x v="2"/>
    <s v="Brazil"/>
    <x v="62"/>
    <n v="0"/>
  </r>
  <r>
    <s v="BASE"/>
    <s v="BaseLine"/>
    <m/>
    <m/>
    <m/>
    <m/>
    <x v="25"/>
    <x v="3"/>
    <s v="Brazil"/>
    <x v="62"/>
    <n v="0"/>
  </r>
  <r>
    <s v="BASE"/>
    <s v="BaseLine"/>
    <m/>
    <m/>
    <m/>
    <m/>
    <x v="26"/>
    <x v="0"/>
    <s v="Brazil"/>
    <x v="62"/>
    <n v="0"/>
  </r>
  <r>
    <s v="BASE"/>
    <s v="BaseLine"/>
    <m/>
    <m/>
    <m/>
    <m/>
    <x v="26"/>
    <x v="1"/>
    <s v="Brazil"/>
    <x v="62"/>
    <n v="2040.8870738467899"/>
  </r>
  <r>
    <s v="BASE"/>
    <s v="BaseLine"/>
    <m/>
    <m/>
    <m/>
    <m/>
    <x v="26"/>
    <x v="2"/>
    <s v="Brazil"/>
    <x v="62"/>
    <n v="0"/>
  </r>
  <r>
    <s v="BASE"/>
    <s v="BaseLine"/>
    <m/>
    <m/>
    <m/>
    <m/>
    <x v="26"/>
    <x v="3"/>
    <s v="Brazil"/>
    <x v="62"/>
    <n v="0"/>
  </r>
  <r>
    <s v="INCREMENTAL"/>
    <s v="Media"/>
    <m/>
    <m/>
    <m/>
    <m/>
    <x v="27"/>
    <x v="0"/>
    <s v="Brazil"/>
    <x v="62"/>
    <n v="0"/>
  </r>
  <r>
    <s v="INCREMENTAL"/>
    <s v="Media"/>
    <m/>
    <m/>
    <m/>
    <m/>
    <x v="27"/>
    <x v="1"/>
    <s v="Brazil"/>
    <x v="62"/>
    <n v="0"/>
  </r>
  <r>
    <s v="INCREMENTAL"/>
    <s v="Media"/>
    <m/>
    <m/>
    <m/>
    <m/>
    <x v="27"/>
    <x v="2"/>
    <s v="Brazil"/>
    <x v="62"/>
    <n v="0"/>
  </r>
  <r>
    <s v="INCREMENTAL"/>
    <s v="Media"/>
    <m/>
    <m/>
    <m/>
    <m/>
    <x v="27"/>
    <x v="3"/>
    <s v="Brazil"/>
    <x v="62"/>
    <n v="0"/>
  </r>
  <r>
    <s v="INCREMENTAL"/>
    <s v="Media"/>
    <m/>
    <m/>
    <m/>
    <m/>
    <x v="28"/>
    <x v="0"/>
    <s v="Brazil"/>
    <x v="62"/>
    <n v="0"/>
  </r>
  <r>
    <s v="INCREMENTAL"/>
    <s v="Media"/>
    <m/>
    <m/>
    <m/>
    <m/>
    <x v="28"/>
    <x v="1"/>
    <s v="Brazil"/>
    <x v="62"/>
    <n v="0"/>
  </r>
  <r>
    <s v="INCREMENTAL"/>
    <s v="Media"/>
    <m/>
    <m/>
    <m/>
    <m/>
    <x v="28"/>
    <x v="2"/>
    <s v="Brazil"/>
    <x v="62"/>
    <n v="0"/>
  </r>
  <r>
    <s v="INCREMENTAL"/>
    <s v="Media"/>
    <m/>
    <m/>
    <m/>
    <m/>
    <x v="28"/>
    <x v="3"/>
    <s v="Brazil"/>
    <x v="62"/>
    <n v="0"/>
  </r>
  <r>
    <s v="BASE"/>
    <s v="BaseLine"/>
    <m/>
    <m/>
    <m/>
    <m/>
    <x v="29"/>
    <x v="0"/>
    <s v="Brazil"/>
    <x v="62"/>
    <n v="0"/>
  </r>
  <r>
    <s v="BASE"/>
    <s v="BaseLine"/>
    <m/>
    <m/>
    <m/>
    <m/>
    <x v="29"/>
    <x v="1"/>
    <s v="Brazil"/>
    <x v="62"/>
    <n v="949.04768457483397"/>
  </r>
  <r>
    <s v="BASE"/>
    <s v="BaseLine"/>
    <m/>
    <m/>
    <m/>
    <m/>
    <x v="29"/>
    <x v="2"/>
    <s v="Brazil"/>
    <x v="62"/>
    <n v="0"/>
  </r>
  <r>
    <s v="BASE"/>
    <s v="BaseLine"/>
    <m/>
    <m/>
    <m/>
    <m/>
    <x v="29"/>
    <x v="3"/>
    <s v="Brazil"/>
    <x v="62"/>
    <n v="0"/>
  </r>
  <r>
    <s v="BASE"/>
    <s v="BaseLine"/>
    <m/>
    <m/>
    <m/>
    <m/>
    <x v="30"/>
    <x v="0"/>
    <s v="Brazil"/>
    <x v="62"/>
    <n v="0"/>
  </r>
  <r>
    <s v="BASE"/>
    <s v="BaseLine"/>
    <m/>
    <m/>
    <m/>
    <m/>
    <x v="30"/>
    <x v="1"/>
    <s v="Brazil"/>
    <x v="62"/>
    <n v="690.80115582698295"/>
  </r>
  <r>
    <s v="BASE"/>
    <s v="BaseLine"/>
    <m/>
    <m/>
    <m/>
    <m/>
    <x v="30"/>
    <x v="2"/>
    <s v="Brazil"/>
    <x v="62"/>
    <n v="0"/>
  </r>
  <r>
    <s v="BASE"/>
    <s v="BaseLine"/>
    <m/>
    <m/>
    <m/>
    <m/>
    <x v="30"/>
    <x v="3"/>
    <s v="Brazil"/>
    <x v="62"/>
    <n v="0"/>
  </r>
  <r>
    <s v="INCREMENTAL"/>
    <s v="Media"/>
    <m/>
    <m/>
    <m/>
    <m/>
    <x v="31"/>
    <x v="0"/>
    <s v="Brazil"/>
    <x v="62"/>
    <n v="0"/>
  </r>
  <r>
    <s v="INCREMENTAL"/>
    <s v="Media"/>
    <m/>
    <m/>
    <m/>
    <m/>
    <x v="31"/>
    <x v="1"/>
    <s v="Brazil"/>
    <x v="62"/>
    <n v="1.0415017182972099"/>
  </r>
  <r>
    <s v="INCREMENTAL"/>
    <s v="Media"/>
    <m/>
    <m/>
    <m/>
    <m/>
    <x v="31"/>
    <x v="2"/>
    <s v="Brazil"/>
    <x v="62"/>
    <n v="0"/>
  </r>
  <r>
    <s v="INCREMENTAL"/>
    <s v="Media"/>
    <m/>
    <m/>
    <m/>
    <m/>
    <x v="31"/>
    <x v="3"/>
    <s v="Brazil"/>
    <x v="62"/>
    <n v="0"/>
  </r>
  <r>
    <m/>
    <m/>
    <m/>
    <m/>
    <m/>
    <m/>
    <x v="32"/>
    <x v="0"/>
    <s v="Brazil"/>
    <x v="62"/>
    <n v="1288.8368238743701"/>
  </r>
  <r>
    <m/>
    <m/>
    <m/>
    <m/>
    <m/>
    <m/>
    <x v="32"/>
    <x v="1"/>
    <s v="Brazil"/>
    <x v="62"/>
    <n v="943.82215052234096"/>
  </r>
  <r>
    <m/>
    <m/>
    <m/>
    <m/>
    <m/>
    <m/>
    <x v="32"/>
    <x v="2"/>
    <s v="Brazil"/>
    <x v="62"/>
    <n v="1761.1350863528301"/>
  </r>
  <r>
    <m/>
    <m/>
    <m/>
    <m/>
    <m/>
    <m/>
    <x v="32"/>
    <x v="3"/>
    <s v="Brazil"/>
    <x v="62"/>
    <n v="932.29799996955103"/>
  </r>
  <r>
    <s v="BASE"/>
    <s v="BaseLine"/>
    <m/>
    <m/>
    <m/>
    <m/>
    <x v="33"/>
    <x v="0"/>
    <s v="Brazil"/>
    <x v="62"/>
    <n v="-221.380017908307"/>
  </r>
  <r>
    <s v="BASE"/>
    <s v="BaseLine"/>
    <m/>
    <m/>
    <m/>
    <m/>
    <x v="33"/>
    <x v="1"/>
    <s v="Brazil"/>
    <x v="62"/>
    <n v="-602.62481753861596"/>
  </r>
  <r>
    <s v="BASE"/>
    <s v="BaseLine"/>
    <m/>
    <m/>
    <m/>
    <m/>
    <x v="33"/>
    <x v="2"/>
    <s v="Brazil"/>
    <x v="62"/>
    <n v="-300.85545149421199"/>
  </r>
  <r>
    <s v="BASE"/>
    <s v="BaseLine"/>
    <m/>
    <m/>
    <m/>
    <m/>
    <x v="33"/>
    <x v="3"/>
    <s v="Brazil"/>
    <x v="62"/>
    <n v="-187.910706736545"/>
  </r>
  <r>
    <s v="BASE"/>
    <s v="BaseLine"/>
    <m/>
    <m/>
    <m/>
    <m/>
    <x v="34"/>
    <x v="0"/>
    <s v="Brazil"/>
    <x v="62"/>
    <n v="0"/>
  </r>
  <r>
    <s v="BASE"/>
    <s v="BaseLine"/>
    <m/>
    <m/>
    <m/>
    <m/>
    <x v="34"/>
    <x v="1"/>
    <s v="Brazil"/>
    <x v="62"/>
    <n v="0"/>
  </r>
  <r>
    <s v="BASE"/>
    <s v="BaseLine"/>
    <m/>
    <m/>
    <m/>
    <m/>
    <x v="34"/>
    <x v="2"/>
    <s v="Brazil"/>
    <x v="62"/>
    <n v="0"/>
  </r>
  <r>
    <s v="BASE"/>
    <s v="BaseLine"/>
    <m/>
    <m/>
    <m/>
    <m/>
    <x v="34"/>
    <x v="3"/>
    <s v="Brazil"/>
    <x v="62"/>
    <n v="0"/>
  </r>
  <r>
    <s v="BASE"/>
    <s v="BaseLine"/>
    <s v="NY"/>
    <m/>
    <m/>
    <m/>
    <x v="35"/>
    <x v="0"/>
    <s v="Brazil"/>
    <x v="62"/>
    <n v="0"/>
  </r>
  <r>
    <s v="BASE"/>
    <s v="BaseLine"/>
    <s v="NY"/>
    <m/>
    <m/>
    <m/>
    <x v="35"/>
    <x v="1"/>
    <s v="Brazil"/>
    <x v="62"/>
    <n v="0"/>
  </r>
  <r>
    <s v="BASE"/>
    <s v="BaseLine"/>
    <s v="NY"/>
    <m/>
    <m/>
    <m/>
    <x v="35"/>
    <x v="2"/>
    <s v="Brazil"/>
    <x v="62"/>
    <n v="0"/>
  </r>
  <r>
    <s v="BASE"/>
    <s v="BaseLine"/>
    <s v="NY"/>
    <m/>
    <m/>
    <m/>
    <x v="35"/>
    <x v="3"/>
    <s v="Brazil"/>
    <x v="62"/>
    <n v="0"/>
  </r>
  <r>
    <s v="BASE"/>
    <s v="BaseLine"/>
    <s v="PL_Dummy"/>
    <m/>
    <m/>
    <m/>
    <x v="36"/>
    <x v="0"/>
    <s v="Brazil"/>
    <x v="62"/>
    <n v="0"/>
  </r>
  <r>
    <s v="BASE"/>
    <s v="BaseLine"/>
    <s v="PL_Dummy"/>
    <m/>
    <m/>
    <m/>
    <x v="36"/>
    <x v="1"/>
    <s v="Brazil"/>
    <x v="62"/>
    <n v="0"/>
  </r>
  <r>
    <s v="BASE"/>
    <s v="BaseLine"/>
    <s v="PL_Dummy"/>
    <m/>
    <m/>
    <m/>
    <x v="36"/>
    <x v="2"/>
    <s v="Brazil"/>
    <x v="62"/>
    <n v="0"/>
  </r>
  <r>
    <s v="BASE"/>
    <s v="BaseLine"/>
    <s v="PL_Dummy"/>
    <m/>
    <m/>
    <m/>
    <x v="36"/>
    <x v="3"/>
    <s v="Brazil"/>
    <x v="62"/>
    <n v="0"/>
  </r>
  <r>
    <s v="BASE"/>
    <s v="BaseLine"/>
    <s v="PL_Dummy"/>
    <m/>
    <m/>
    <m/>
    <x v="37"/>
    <x v="0"/>
    <s v="Brazil"/>
    <x v="62"/>
    <n v="0"/>
  </r>
  <r>
    <s v="BASE"/>
    <s v="BaseLine"/>
    <s v="PL_Dummy"/>
    <m/>
    <m/>
    <m/>
    <x v="37"/>
    <x v="1"/>
    <s v="Brazil"/>
    <x v="62"/>
    <n v="0"/>
  </r>
  <r>
    <s v="BASE"/>
    <s v="BaseLine"/>
    <s v="PL_Dummy"/>
    <m/>
    <m/>
    <m/>
    <x v="37"/>
    <x v="2"/>
    <s v="Brazil"/>
    <x v="62"/>
    <n v="0"/>
  </r>
  <r>
    <s v="BASE"/>
    <s v="BaseLine"/>
    <s v="PL_Dummy"/>
    <m/>
    <m/>
    <m/>
    <x v="37"/>
    <x v="3"/>
    <s v="Brazil"/>
    <x v="62"/>
    <n v="0"/>
  </r>
  <r>
    <s v="BASE"/>
    <s v="BaseLine"/>
    <m/>
    <m/>
    <m/>
    <m/>
    <x v="38"/>
    <x v="0"/>
    <s v="Brazil"/>
    <x v="62"/>
    <n v="0"/>
  </r>
  <r>
    <s v="BASE"/>
    <s v="BaseLine"/>
    <m/>
    <m/>
    <m/>
    <m/>
    <x v="38"/>
    <x v="1"/>
    <s v="Brazil"/>
    <x v="62"/>
    <n v="0"/>
  </r>
  <r>
    <s v="BASE"/>
    <s v="BaseLine"/>
    <m/>
    <m/>
    <m/>
    <m/>
    <x v="38"/>
    <x v="2"/>
    <s v="Brazil"/>
    <x v="62"/>
    <n v="0"/>
  </r>
  <r>
    <s v="BASE"/>
    <s v="BaseLine"/>
    <m/>
    <m/>
    <m/>
    <m/>
    <x v="38"/>
    <x v="3"/>
    <s v="Brazil"/>
    <x v="62"/>
    <n v="0"/>
  </r>
  <r>
    <s v="BASE"/>
    <s v="BaseLine"/>
    <m/>
    <m/>
    <m/>
    <m/>
    <x v="39"/>
    <x v="0"/>
    <s v="Brazil"/>
    <x v="62"/>
    <n v="0"/>
  </r>
  <r>
    <s v="BASE"/>
    <s v="BaseLine"/>
    <m/>
    <m/>
    <m/>
    <m/>
    <x v="39"/>
    <x v="1"/>
    <s v="Brazil"/>
    <x v="62"/>
    <n v="0"/>
  </r>
  <r>
    <s v="BASE"/>
    <s v="BaseLine"/>
    <m/>
    <m/>
    <m/>
    <m/>
    <x v="39"/>
    <x v="2"/>
    <s v="Brazil"/>
    <x v="62"/>
    <n v="14.8975902091083"/>
  </r>
  <r>
    <s v="BASE"/>
    <s v="BaseLine"/>
    <m/>
    <m/>
    <m/>
    <m/>
    <x v="39"/>
    <x v="3"/>
    <s v="Brazil"/>
    <x v="62"/>
    <n v="0"/>
  </r>
  <r>
    <s v="BASE"/>
    <s v="BaseLine"/>
    <s v="PL_Dummy"/>
    <m/>
    <m/>
    <m/>
    <x v="40"/>
    <x v="0"/>
    <s v="Brazil"/>
    <x v="62"/>
    <n v="0"/>
  </r>
  <r>
    <s v="BASE"/>
    <s v="BaseLine"/>
    <s v="PL_Dummy"/>
    <m/>
    <m/>
    <m/>
    <x v="40"/>
    <x v="1"/>
    <s v="Brazil"/>
    <x v="62"/>
    <n v="0"/>
  </r>
  <r>
    <s v="BASE"/>
    <s v="BaseLine"/>
    <s v="PL_Dummy"/>
    <m/>
    <m/>
    <m/>
    <x v="40"/>
    <x v="2"/>
    <s v="Brazil"/>
    <x v="62"/>
    <n v="0"/>
  </r>
  <r>
    <s v="BASE"/>
    <s v="BaseLine"/>
    <s v="PL_Dummy"/>
    <m/>
    <m/>
    <m/>
    <x v="40"/>
    <x v="3"/>
    <s v="Brazil"/>
    <x v="62"/>
    <n v="0"/>
  </r>
  <r>
    <s v="BASE"/>
    <s v="BaseLine"/>
    <m/>
    <m/>
    <m/>
    <m/>
    <x v="41"/>
    <x v="0"/>
    <s v="Brazil"/>
    <x v="62"/>
    <n v="0"/>
  </r>
  <r>
    <s v="BASE"/>
    <s v="BaseLine"/>
    <m/>
    <m/>
    <m/>
    <m/>
    <x v="41"/>
    <x v="1"/>
    <s v="Brazil"/>
    <x v="62"/>
    <n v="0"/>
  </r>
  <r>
    <s v="BASE"/>
    <s v="BaseLine"/>
    <m/>
    <m/>
    <m/>
    <m/>
    <x v="41"/>
    <x v="2"/>
    <s v="Brazil"/>
    <x v="62"/>
    <n v="3858.3352764912602"/>
  </r>
  <r>
    <s v="BASE"/>
    <s v="BaseLine"/>
    <m/>
    <m/>
    <m/>
    <m/>
    <x v="41"/>
    <x v="3"/>
    <s v="Brazil"/>
    <x v="62"/>
    <n v="0"/>
  </r>
  <r>
    <s v="BASE"/>
    <s v="BaseLine"/>
    <m/>
    <m/>
    <m/>
    <m/>
    <x v="42"/>
    <x v="0"/>
    <s v="Brazil"/>
    <x v="62"/>
    <n v="0"/>
  </r>
  <r>
    <s v="BASE"/>
    <s v="BaseLine"/>
    <m/>
    <m/>
    <m/>
    <m/>
    <x v="42"/>
    <x v="1"/>
    <s v="Brazil"/>
    <x v="62"/>
    <n v="0"/>
  </r>
  <r>
    <s v="BASE"/>
    <s v="BaseLine"/>
    <m/>
    <m/>
    <m/>
    <m/>
    <x v="42"/>
    <x v="2"/>
    <s v="Brazil"/>
    <x v="62"/>
    <n v="0"/>
  </r>
  <r>
    <s v="BASE"/>
    <s v="BaseLine"/>
    <m/>
    <m/>
    <m/>
    <m/>
    <x v="42"/>
    <x v="3"/>
    <s v="Brazil"/>
    <x v="62"/>
    <n v="0"/>
  </r>
  <r>
    <s v="BASE"/>
    <s v="BaseLine"/>
    <m/>
    <m/>
    <m/>
    <m/>
    <x v="43"/>
    <x v="0"/>
    <s v="Brazil"/>
    <x v="62"/>
    <n v="0"/>
  </r>
  <r>
    <s v="BASE"/>
    <s v="BaseLine"/>
    <m/>
    <m/>
    <m/>
    <m/>
    <x v="43"/>
    <x v="1"/>
    <s v="Brazil"/>
    <x v="62"/>
    <n v="0"/>
  </r>
  <r>
    <s v="BASE"/>
    <s v="BaseLine"/>
    <m/>
    <m/>
    <m/>
    <m/>
    <x v="43"/>
    <x v="2"/>
    <s v="Brazil"/>
    <x v="62"/>
    <n v="3720.3513993949"/>
  </r>
  <r>
    <s v="BASE"/>
    <s v="BaseLine"/>
    <m/>
    <m/>
    <m/>
    <m/>
    <x v="43"/>
    <x v="3"/>
    <s v="Brazil"/>
    <x v="62"/>
    <n v="0"/>
  </r>
  <r>
    <s v="INCREMENTAL"/>
    <s v="Media"/>
    <m/>
    <m/>
    <m/>
    <m/>
    <x v="44"/>
    <x v="0"/>
    <s v="Brazil"/>
    <x v="62"/>
    <n v="0"/>
  </r>
  <r>
    <s v="INCREMENTAL"/>
    <s v="Media"/>
    <m/>
    <m/>
    <m/>
    <m/>
    <x v="44"/>
    <x v="1"/>
    <s v="Brazil"/>
    <x v="62"/>
    <n v="0"/>
  </r>
  <r>
    <s v="INCREMENTAL"/>
    <s v="Media"/>
    <m/>
    <m/>
    <m/>
    <m/>
    <x v="44"/>
    <x v="2"/>
    <s v="Brazil"/>
    <x v="62"/>
    <n v="0"/>
  </r>
  <r>
    <s v="INCREMENTAL"/>
    <s v="Media"/>
    <m/>
    <m/>
    <m/>
    <m/>
    <x v="44"/>
    <x v="3"/>
    <s v="Brazil"/>
    <x v="62"/>
    <n v="0"/>
  </r>
  <r>
    <s v="INCREMENTAL"/>
    <s v="Media"/>
    <m/>
    <m/>
    <m/>
    <m/>
    <x v="45"/>
    <x v="0"/>
    <s v="Brazil"/>
    <x v="62"/>
    <n v="0"/>
  </r>
  <r>
    <s v="INCREMENTAL"/>
    <s v="Media"/>
    <m/>
    <m/>
    <m/>
    <m/>
    <x v="45"/>
    <x v="1"/>
    <s v="Brazil"/>
    <x v="62"/>
    <n v="0"/>
  </r>
  <r>
    <s v="INCREMENTAL"/>
    <s v="Media"/>
    <m/>
    <m/>
    <m/>
    <m/>
    <x v="45"/>
    <x v="2"/>
    <s v="Brazil"/>
    <x v="62"/>
    <n v="0"/>
  </r>
  <r>
    <s v="INCREMENTAL"/>
    <s v="Media"/>
    <m/>
    <m/>
    <m/>
    <m/>
    <x v="45"/>
    <x v="3"/>
    <s v="Brazil"/>
    <x v="62"/>
    <n v="0"/>
  </r>
  <r>
    <s v="BASE"/>
    <s v="BaseLine"/>
    <m/>
    <m/>
    <m/>
    <m/>
    <x v="46"/>
    <x v="0"/>
    <s v="Brazil"/>
    <x v="62"/>
    <n v="0"/>
  </r>
  <r>
    <s v="BASE"/>
    <s v="BaseLine"/>
    <m/>
    <m/>
    <m/>
    <m/>
    <x v="46"/>
    <x v="1"/>
    <s v="Brazil"/>
    <x v="62"/>
    <n v="0"/>
  </r>
  <r>
    <s v="BASE"/>
    <s v="BaseLine"/>
    <m/>
    <m/>
    <m/>
    <m/>
    <x v="46"/>
    <x v="2"/>
    <s v="Brazil"/>
    <x v="62"/>
    <n v="0"/>
  </r>
  <r>
    <s v="BASE"/>
    <s v="BaseLine"/>
    <m/>
    <m/>
    <m/>
    <m/>
    <x v="46"/>
    <x v="3"/>
    <s v="Brazil"/>
    <x v="62"/>
    <n v="0"/>
  </r>
  <r>
    <s v="INCREMENTAL"/>
    <s v="Media"/>
    <m/>
    <m/>
    <m/>
    <m/>
    <x v="47"/>
    <x v="0"/>
    <s v="Brazil"/>
    <x v="62"/>
    <n v="0"/>
  </r>
  <r>
    <s v="INCREMENTAL"/>
    <s v="Media"/>
    <m/>
    <m/>
    <m/>
    <m/>
    <x v="47"/>
    <x v="1"/>
    <s v="Brazil"/>
    <x v="62"/>
    <n v="0"/>
  </r>
  <r>
    <s v="INCREMENTAL"/>
    <s v="Media"/>
    <m/>
    <m/>
    <m/>
    <m/>
    <x v="47"/>
    <x v="2"/>
    <s v="Brazil"/>
    <x v="62"/>
    <n v="0"/>
  </r>
  <r>
    <s v="INCREMENTAL"/>
    <s v="Media"/>
    <m/>
    <m/>
    <m/>
    <m/>
    <x v="47"/>
    <x v="3"/>
    <s v="Brazil"/>
    <x v="62"/>
    <n v="0"/>
  </r>
  <r>
    <s v="INCREMENTAL"/>
    <s v="Media"/>
    <m/>
    <m/>
    <m/>
    <m/>
    <x v="48"/>
    <x v="0"/>
    <s v="Brazil"/>
    <x v="62"/>
    <n v="0"/>
  </r>
  <r>
    <s v="INCREMENTAL"/>
    <s v="Media"/>
    <m/>
    <m/>
    <m/>
    <m/>
    <x v="48"/>
    <x v="1"/>
    <s v="Brazil"/>
    <x v="62"/>
    <n v="0"/>
  </r>
  <r>
    <s v="INCREMENTAL"/>
    <s v="Media"/>
    <m/>
    <m/>
    <m/>
    <m/>
    <x v="48"/>
    <x v="2"/>
    <s v="Brazil"/>
    <x v="62"/>
    <n v="0"/>
  </r>
  <r>
    <s v="INCREMENTAL"/>
    <s v="Media"/>
    <m/>
    <m/>
    <m/>
    <m/>
    <x v="48"/>
    <x v="3"/>
    <s v="Brazil"/>
    <x v="62"/>
    <n v="0"/>
  </r>
  <r>
    <s v="INCREMENTAL"/>
    <s v="Media"/>
    <m/>
    <m/>
    <m/>
    <m/>
    <x v="49"/>
    <x v="0"/>
    <s v="Brazil"/>
    <x v="62"/>
    <n v="0"/>
  </r>
  <r>
    <s v="INCREMENTAL"/>
    <s v="Media"/>
    <m/>
    <m/>
    <m/>
    <m/>
    <x v="49"/>
    <x v="1"/>
    <s v="Brazil"/>
    <x v="62"/>
    <n v="0"/>
  </r>
  <r>
    <s v="INCREMENTAL"/>
    <s v="Media"/>
    <m/>
    <m/>
    <m/>
    <m/>
    <x v="49"/>
    <x v="2"/>
    <s v="Brazil"/>
    <x v="62"/>
    <n v="0"/>
  </r>
  <r>
    <s v="INCREMENTAL"/>
    <s v="Media"/>
    <m/>
    <m/>
    <m/>
    <m/>
    <x v="49"/>
    <x v="3"/>
    <s v="Brazil"/>
    <x v="62"/>
    <n v="0"/>
  </r>
  <r>
    <s v="BASE"/>
    <s v="BaseLine"/>
    <m/>
    <m/>
    <m/>
    <m/>
    <x v="50"/>
    <x v="0"/>
    <s v="Brazil"/>
    <x v="62"/>
    <n v="0"/>
  </r>
  <r>
    <s v="BASE"/>
    <s v="BaseLine"/>
    <m/>
    <m/>
    <m/>
    <m/>
    <x v="50"/>
    <x v="1"/>
    <s v="Brazil"/>
    <x v="62"/>
    <n v="0"/>
  </r>
  <r>
    <s v="BASE"/>
    <s v="BaseLine"/>
    <m/>
    <m/>
    <m/>
    <m/>
    <x v="50"/>
    <x v="2"/>
    <s v="Brazil"/>
    <x v="62"/>
    <n v="0"/>
  </r>
  <r>
    <s v="BASE"/>
    <s v="BaseLine"/>
    <m/>
    <m/>
    <m/>
    <m/>
    <x v="50"/>
    <x v="3"/>
    <s v="Brazil"/>
    <x v="62"/>
    <n v="109.213258275355"/>
  </r>
  <r>
    <s v="BASE"/>
    <s v="BaseLine"/>
    <m/>
    <m/>
    <m/>
    <m/>
    <x v="51"/>
    <x v="0"/>
    <s v="Brazil"/>
    <x v="62"/>
    <n v="0"/>
  </r>
  <r>
    <s v="BASE"/>
    <s v="BaseLine"/>
    <m/>
    <m/>
    <m/>
    <m/>
    <x v="51"/>
    <x v="1"/>
    <s v="Brazil"/>
    <x v="62"/>
    <n v="0"/>
  </r>
  <r>
    <s v="BASE"/>
    <s v="BaseLine"/>
    <m/>
    <m/>
    <m/>
    <m/>
    <x v="51"/>
    <x v="2"/>
    <s v="Brazil"/>
    <x v="62"/>
    <n v="0"/>
  </r>
  <r>
    <s v="BASE"/>
    <s v="BaseLine"/>
    <m/>
    <m/>
    <m/>
    <m/>
    <x v="51"/>
    <x v="3"/>
    <s v="Brazil"/>
    <x v="62"/>
    <n v="2383.92310034808"/>
  </r>
  <r>
    <s v="INCREMENTAL"/>
    <s v="Media"/>
    <m/>
    <m/>
    <m/>
    <m/>
    <x v="52"/>
    <x v="0"/>
    <s v="Brazil"/>
    <x v="62"/>
    <n v="0"/>
  </r>
  <r>
    <s v="INCREMENTAL"/>
    <s v="Media"/>
    <m/>
    <m/>
    <m/>
    <m/>
    <x v="52"/>
    <x v="1"/>
    <s v="Brazil"/>
    <x v="62"/>
    <n v="0"/>
  </r>
  <r>
    <s v="INCREMENTAL"/>
    <s v="Media"/>
    <m/>
    <m/>
    <m/>
    <m/>
    <x v="52"/>
    <x v="2"/>
    <s v="Brazil"/>
    <x v="62"/>
    <n v="0"/>
  </r>
  <r>
    <s v="INCREMENTAL"/>
    <s v="Media"/>
    <m/>
    <m/>
    <m/>
    <m/>
    <x v="52"/>
    <x v="3"/>
    <s v="Brazil"/>
    <x v="62"/>
    <n v="0"/>
  </r>
  <r>
    <s v="BASE"/>
    <s v="BaseLine"/>
    <m/>
    <m/>
    <m/>
    <m/>
    <x v="53"/>
    <x v="0"/>
    <s v="Brazil"/>
    <x v="62"/>
    <n v="-106.896217564167"/>
  </r>
  <r>
    <s v="BASE"/>
    <s v="BaseLine"/>
    <m/>
    <m/>
    <m/>
    <m/>
    <x v="53"/>
    <x v="1"/>
    <s v="Brazil"/>
    <x v="62"/>
    <n v="-78.280676091196398"/>
  </r>
  <r>
    <s v="BASE"/>
    <s v="BaseLine"/>
    <m/>
    <m/>
    <m/>
    <m/>
    <x v="53"/>
    <x v="2"/>
    <s v="Brazil"/>
    <x v="62"/>
    <n v="-146.06866894502201"/>
  </r>
  <r>
    <s v="BASE"/>
    <s v="BaseLine"/>
    <m/>
    <m/>
    <m/>
    <m/>
    <x v="53"/>
    <x v="3"/>
    <s v="Brazil"/>
    <x v="62"/>
    <n v="-77.324862227164999"/>
  </r>
  <r>
    <s v="BASE"/>
    <s v="BaseLine"/>
    <m/>
    <m/>
    <m/>
    <m/>
    <x v="54"/>
    <x v="0"/>
    <s v="Brazil"/>
    <x v="62"/>
    <n v="-512.27642989138599"/>
  </r>
  <r>
    <s v="BASE"/>
    <s v="BaseLine"/>
    <m/>
    <m/>
    <m/>
    <m/>
    <x v="54"/>
    <x v="1"/>
    <s v="Brazil"/>
    <x v="62"/>
    <n v="-2556.9732553656099"/>
  </r>
  <r>
    <s v="BASE"/>
    <s v="BaseLine"/>
    <m/>
    <m/>
    <m/>
    <m/>
    <x v="54"/>
    <x v="2"/>
    <s v="Brazil"/>
    <x v="62"/>
    <n v="-2775.1568222679198"/>
  </r>
  <r>
    <s v="BASE"/>
    <s v="BaseLine"/>
    <m/>
    <m/>
    <m/>
    <m/>
    <x v="54"/>
    <x v="3"/>
    <s v="Brazil"/>
    <x v="62"/>
    <n v="-494.70062206485301"/>
  </r>
  <r>
    <s v="INCREMENTAL"/>
    <s v="Media"/>
    <m/>
    <m/>
    <m/>
    <m/>
    <x v="0"/>
    <x v="0"/>
    <s v="Brazil"/>
    <x v="63"/>
    <n v="0"/>
  </r>
  <r>
    <s v="INCREMENTAL"/>
    <s v="Media"/>
    <m/>
    <m/>
    <m/>
    <m/>
    <x v="0"/>
    <x v="1"/>
    <s v="Brazil"/>
    <x v="63"/>
    <n v="0"/>
  </r>
  <r>
    <s v="INCREMENTAL"/>
    <s v="Media"/>
    <m/>
    <m/>
    <m/>
    <m/>
    <x v="0"/>
    <x v="2"/>
    <s v="Brazil"/>
    <x v="63"/>
    <n v="0"/>
  </r>
  <r>
    <s v="INCREMENTAL"/>
    <s v="Media"/>
    <m/>
    <m/>
    <m/>
    <m/>
    <x v="0"/>
    <x v="3"/>
    <s v="Brazil"/>
    <x v="63"/>
    <n v="0"/>
  </r>
  <r>
    <s v="INCREMENTAL"/>
    <s v="Media"/>
    <m/>
    <m/>
    <m/>
    <m/>
    <x v="1"/>
    <x v="0"/>
    <s v="Brazil"/>
    <x v="63"/>
    <n v="0"/>
  </r>
  <r>
    <s v="INCREMENTAL"/>
    <s v="Media"/>
    <m/>
    <m/>
    <m/>
    <m/>
    <x v="1"/>
    <x v="1"/>
    <s v="Brazil"/>
    <x v="63"/>
    <n v="0"/>
  </r>
  <r>
    <s v="INCREMENTAL"/>
    <s v="Media"/>
    <m/>
    <m/>
    <m/>
    <m/>
    <x v="1"/>
    <x v="2"/>
    <s v="Brazil"/>
    <x v="63"/>
    <n v="0"/>
  </r>
  <r>
    <s v="INCREMENTAL"/>
    <s v="Media"/>
    <m/>
    <m/>
    <m/>
    <m/>
    <x v="1"/>
    <x v="3"/>
    <s v="Brazil"/>
    <x v="63"/>
    <n v="0"/>
  </r>
  <r>
    <s v="INCREMENTAL"/>
    <s v="Media"/>
    <m/>
    <m/>
    <m/>
    <m/>
    <x v="2"/>
    <x v="0"/>
    <s v="Brazil"/>
    <x v="63"/>
    <n v="0"/>
  </r>
  <r>
    <s v="INCREMENTAL"/>
    <s v="Media"/>
    <m/>
    <m/>
    <m/>
    <m/>
    <x v="2"/>
    <x v="1"/>
    <s v="Brazil"/>
    <x v="63"/>
    <n v="0"/>
  </r>
  <r>
    <s v="INCREMENTAL"/>
    <s v="Media"/>
    <m/>
    <m/>
    <m/>
    <m/>
    <x v="2"/>
    <x v="2"/>
    <s v="Brazil"/>
    <x v="63"/>
    <n v="0"/>
  </r>
  <r>
    <s v="INCREMENTAL"/>
    <s v="Media"/>
    <m/>
    <m/>
    <m/>
    <m/>
    <x v="2"/>
    <x v="3"/>
    <s v="Brazil"/>
    <x v="63"/>
    <n v="0"/>
  </r>
  <r>
    <s v="BASE"/>
    <s v="BaseLine"/>
    <m/>
    <m/>
    <m/>
    <m/>
    <x v="3"/>
    <x v="0"/>
    <s v="Brazil"/>
    <x v="63"/>
    <n v="0"/>
  </r>
  <r>
    <s v="BASE"/>
    <s v="BaseLine"/>
    <m/>
    <m/>
    <m/>
    <m/>
    <x v="3"/>
    <x v="1"/>
    <s v="Brazil"/>
    <x v="63"/>
    <n v="0"/>
  </r>
  <r>
    <s v="BASE"/>
    <s v="BaseLine"/>
    <m/>
    <m/>
    <m/>
    <m/>
    <x v="3"/>
    <x v="2"/>
    <s v="Brazil"/>
    <x v="63"/>
    <n v="0"/>
  </r>
  <r>
    <s v="BASE"/>
    <s v="BaseLine"/>
    <m/>
    <m/>
    <m/>
    <m/>
    <x v="3"/>
    <x v="3"/>
    <s v="Brazil"/>
    <x v="63"/>
    <n v="0"/>
  </r>
  <r>
    <s v="BASE"/>
    <s v="BaseLine"/>
    <m/>
    <m/>
    <m/>
    <m/>
    <x v="4"/>
    <x v="0"/>
    <s v="Brazil"/>
    <x v="63"/>
    <n v="0"/>
  </r>
  <r>
    <s v="BASE"/>
    <s v="BaseLine"/>
    <m/>
    <m/>
    <m/>
    <m/>
    <x v="4"/>
    <x v="1"/>
    <s v="Brazil"/>
    <x v="63"/>
    <n v="0"/>
  </r>
  <r>
    <s v="BASE"/>
    <s v="BaseLine"/>
    <m/>
    <m/>
    <m/>
    <m/>
    <x v="4"/>
    <x v="2"/>
    <s v="Brazil"/>
    <x v="63"/>
    <n v="0"/>
  </r>
  <r>
    <s v="BASE"/>
    <s v="BaseLine"/>
    <m/>
    <m/>
    <m/>
    <m/>
    <x v="4"/>
    <x v="3"/>
    <s v="Brazil"/>
    <x v="63"/>
    <n v="0"/>
  </r>
  <r>
    <s v="BASE"/>
    <s v="BaseLine"/>
    <m/>
    <m/>
    <m/>
    <m/>
    <x v="5"/>
    <x v="0"/>
    <s v="Brazil"/>
    <x v="63"/>
    <n v="0"/>
  </r>
  <r>
    <s v="BASE"/>
    <s v="BaseLine"/>
    <m/>
    <m/>
    <m/>
    <m/>
    <x v="5"/>
    <x v="1"/>
    <s v="Brazil"/>
    <x v="63"/>
    <n v="0"/>
  </r>
  <r>
    <s v="BASE"/>
    <s v="BaseLine"/>
    <m/>
    <m/>
    <m/>
    <m/>
    <x v="5"/>
    <x v="2"/>
    <s v="Brazil"/>
    <x v="63"/>
    <n v="0"/>
  </r>
  <r>
    <s v="BASE"/>
    <s v="BaseLine"/>
    <m/>
    <m/>
    <m/>
    <m/>
    <x v="5"/>
    <x v="3"/>
    <s v="Brazil"/>
    <x v="63"/>
    <n v="0"/>
  </r>
  <r>
    <s v="BASE"/>
    <s v="BaseLine"/>
    <m/>
    <m/>
    <m/>
    <m/>
    <x v="6"/>
    <x v="0"/>
    <s v="Brazil"/>
    <x v="63"/>
    <n v="0"/>
  </r>
  <r>
    <s v="BASE"/>
    <s v="BaseLine"/>
    <m/>
    <m/>
    <m/>
    <m/>
    <x v="6"/>
    <x v="1"/>
    <s v="Brazil"/>
    <x v="63"/>
    <n v="0"/>
  </r>
  <r>
    <s v="BASE"/>
    <s v="BaseLine"/>
    <m/>
    <m/>
    <m/>
    <m/>
    <x v="6"/>
    <x v="2"/>
    <s v="Brazil"/>
    <x v="63"/>
    <n v="0"/>
  </r>
  <r>
    <s v="BASE"/>
    <s v="BaseLine"/>
    <m/>
    <m/>
    <m/>
    <m/>
    <x v="6"/>
    <x v="3"/>
    <s v="Brazil"/>
    <x v="63"/>
    <n v="0"/>
  </r>
  <r>
    <s v="BASE"/>
    <s v="BaseLine"/>
    <m/>
    <m/>
    <m/>
    <m/>
    <x v="7"/>
    <x v="0"/>
    <s v="Brazil"/>
    <x v="63"/>
    <n v="0"/>
  </r>
  <r>
    <s v="BASE"/>
    <s v="BaseLine"/>
    <m/>
    <m/>
    <m/>
    <m/>
    <x v="7"/>
    <x v="1"/>
    <s v="Brazil"/>
    <x v="63"/>
    <n v="0"/>
  </r>
  <r>
    <s v="BASE"/>
    <s v="BaseLine"/>
    <m/>
    <m/>
    <m/>
    <m/>
    <x v="7"/>
    <x v="2"/>
    <s v="Brazil"/>
    <x v="63"/>
    <n v="0"/>
  </r>
  <r>
    <s v="BASE"/>
    <s v="BaseLine"/>
    <m/>
    <m/>
    <m/>
    <m/>
    <x v="7"/>
    <x v="3"/>
    <s v="Brazil"/>
    <x v="63"/>
    <n v="0"/>
  </r>
  <r>
    <s v="BASE"/>
    <s v="BaseLine"/>
    <m/>
    <m/>
    <m/>
    <m/>
    <x v="8"/>
    <x v="0"/>
    <s v="Brazil"/>
    <x v="63"/>
    <n v="1603.36870776412"/>
  </r>
  <r>
    <s v="BASE"/>
    <s v="BaseLine"/>
    <m/>
    <m/>
    <m/>
    <m/>
    <x v="8"/>
    <x v="1"/>
    <s v="Brazil"/>
    <x v="63"/>
    <n v="0"/>
  </r>
  <r>
    <s v="BASE"/>
    <s v="BaseLine"/>
    <m/>
    <m/>
    <m/>
    <m/>
    <x v="8"/>
    <x v="2"/>
    <s v="Brazil"/>
    <x v="63"/>
    <n v="0"/>
  </r>
  <r>
    <s v="BASE"/>
    <s v="BaseLine"/>
    <m/>
    <m/>
    <m/>
    <m/>
    <x v="8"/>
    <x v="3"/>
    <s v="Brazil"/>
    <x v="63"/>
    <n v="0"/>
  </r>
  <r>
    <s v="INCREMENTAL"/>
    <s v="Media"/>
    <m/>
    <m/>
    <m/>
    <m/>
    <x v="9"/>
    <x v="0"/>
    <s v="Brazil"/>
    <x v="63"/>
    <n v="0"/>
  </r>
  <r>
    <s v="INCREMENTAL"/>
    <s v="Media"/>
    <m/>
    <m/>
    <m/>
    <m/>
    <x v="9"/>
    <x v="1"/>
    <s v="Brazil"/>
    <x v="63"/>
    <n v="0"/>
  </r>
  <r>
    <s v="INCREMENTAL"/>
    <s v="Media"/>
    <m/>
    <m/>
    <m/>
    <m/>
    <x v="9"/>
    <x v="2"/>
    <s v="Brazil"/>
    <x v="63"/>
    <n v="0"/>
  </r>
  <r>
    <s v="INCREMENTAL"/>
    <s v="Media"/>
    <m/>
    <m/>
    <m/>
    <m/>
    <x v="9"/>
    <x v="3"/>
    <s v="Brazil"/>
    <x v="63"/>
    <n v="0"/>
  </r>
  <r>
    <s v="BASE"/>
    <s v="Price"/>
    <m/>
    <m/>
    <m/>
    <m/>
    <x v="10"/>
    <x v="0"/>
    <s v="Brazil"/>
    <x v="63"/>
    <n v="0"/>
  </r>
  <r>
    <s v="BASE"/>
    <s v="Price"/>
    <m/>
    <m/>
    <m/>
    <m/>
    <x v="10"/>
    <x v="1"/>
    <s v="Brazil"/>
    <x v="63"/>
    <n v="0"/>
  </r>
  <r>
    <s v="BASE"/>
    <s v="Price"/>
    <m/>
    <m/>
    <m/>
    <m/>
    <x v="10"/>
    <x v="2"/>
    <s v="Brazil"/>
    <x v="63"/>
    <n v="0"/>
  </r>
  <r>
    <s v="BASE"/>
    <s v="Price"/>
    <m/>
    <m/>
    <m/>
    <m/>
    <x v="10"/>
    <x v="3"/>
    <s v="Brazil"/>
    <x v="63"/>
    <n v="0"/>
  </r>
  <r>
    <s v="BASE"/>
    <s v="Price"/>
    <m/>
    <m/>
    <m/>
    <m/>
    <x v="11"/>
    <x v="0"/>
    <s v="Brazil"/>
    <x v="63"/>
    <n v="-962.99317512337495"/>
  </r>
  <r>
    <s v="BASE"/>
    <s v="Price"/>
    <m/>
    <m/>
    <m/>
    <m/>
    <x v="11"/>
    <x v="1"/>
    <s v="Brazil"/>
    <x v="63"/>
    <n v="0"/>
  </r>
  <r>
    <s v="BASE"/>
    <s v="Price"/>
    <m/>
    <m/>
    <m/>
    <m/>
    <x v="11"/>
    <x v="2"/>
    <s v="Brazil"/>
    <x v="63"/>
    <n v="0"/>
  </r>
  <r>
    <s v="BASE"/>
    <s v="Price"/>
    <m/>
    <m/>
    <m/>
    <m/>
    <x v="11"/>
    <x v="3"/>
    <s v="Brazil"/>
    <x v="63"/>
    <n v="-1088.7398002637401"/>
  </r>
  <r>
    <s v="BASE"/>
    <s v="BaseLine"/>
    <m/>
    <m/>
    <m/>
    <m/>
    <x v="12"/>
    <x v="0"/>
    <s v="Brazil"/>
    <x v="63"/>
    <n v="346.60460905329001"/>
  </r>
  <r>
    <s v="BASE"/>
    <s v="BaseLine"/>
    <m/>
    <m/>
    <m/>
    <m/>
    <x v="12"/>
    <x v="1"/>
    <s v="Brazil"/>
    <x v="63"/>
    <n v="624.84417115409997"/>
  </r>
  <r>
    <s v="BASE"/>
    <s v="BaseLine"/>
    <m/>
    <m/>
    <m/>
    <m/>
    <x v="12"/>
    <x v="2"/>
    <s v="Brazil"/>
    <x v="63"/>
    <n v="766.027164842297"/>
  </r>
  <r>
    <s v="BASE"/>
    <s v="BaseLine"/>
    <m/>
    <m/>
    <m/>
    <m/>
    <x v="12"/>
    <x v="3"/>
    <s v="Brazil"/>
    <x v="63"/>
    <n v="20.289066816636701"/>
  </r>
  <r>
    <s v="INCREMENTAL"/>
    <s v="Media"/>
    <m/>
    <m/>
    <m/>
    <m/>
    <x v="13"/>
    <x v="0"/>
    <s v="Brazil"/>
    <x v="63"/>
    <n v="0"/>
  </r>
  <r>
    <s v="INCREMENTAL"/>
    <s v="Media"/>
    <m/>
    <m/>
    <m/>
    <m/>
    <x v="13"/>
    <x v="1"/>
    <s v="Brazil"/>
    <x v="63"/>
    <n v="0"/>
  </r>
  <r>
    <s v="INCREMENTAL"/>
    <s v="Media"/>
    <m/>
    <m/>
    <m/>
    <m/>
    <x v="13"/>
    <x v="2"/>
    <s v="Brazil"/>
    <x v="63"/>
    <n v="0"/>
  </r>
  <r>
    <s v="INCREMENTAL"/>
    <s v="Media"/>
    <m/>
    <m/>
    <m/>
    <m/>
    <x v="13"/>
    <x v="3"/>
    <s v="Brazil"/>
    <x v="63"/>
    <n v="0"/>
  </r>
  <r>
    <s v="INCREMENTAL"/>
    <s v="Media"/>
    <m/>
    <m/>
    <m/>
    <m/>
    <x v="14"/>
    <x v="0"/>
    <s v="Brazil"/>
    <x v="63"/>
    <n v="383.15251636841299"/>
  </r>
  <r>
    <s v="INCREMENTAL"/>
    <s v="Media"/>
    <m/>
    <m/>
    <m/>
    <m/>
    <x v="14"/>
    <x v="1"/>
    <s v="Brazil"/>
    <x v="63"/>
    <n v="476.99390874994498"/>
  </r>
  <r>
    <s v="INCREMENTAL"/>
    <s v="Media"/>
    <m/>
    <m/>
    <m/>
    <m/>
    <x v="14"/>
    <x v="2"/>
    <s v="Brazil"/>
    <x v="63"/>
    <n v="394.68230560104502"/>
  </r>
  <r>
    <s v="INCREMENTAL"/>
    <s v="Media"/>
    <m/>
    <m/>
    <m/>
    <m/>
    <x v="14"/>
    <x v="3"/>
    <s v="Brazil"/>
    <x v="63"/>
    <n v="283.55408840090797"/>
  </r>
  <r>
    <s v="INCREMENTAL"/>
    <s v="Media"/>
    <m/>
    <m/>
    <m/>
    <m/>
    <x v="15"/>
    <x v="0"/>
    <s v="Brazil"/>
    <x v="63"/>
    <n v="0"/>
  </r>
  <r>
    <s v="INCREMENTAL"/>
    <s v="Media"/>
    <m/>
    <m/>
    <m/>
    <m/>
    <x v="15"/>
    <x v="1"/>
    <s v="Brazil"/>
    <x v="63"/>
    <n v="0"/>
  </r>
  <r>
    <s v="INCREMENTAL"/>
    <s v="Media"/>
    <m/>
    <m/>
    <m/>
    <m/>
    <x v="15"/>
    <x v="2"/>
    <s v="Brazil"/>
    <x v="63"/>
    <n v="0"/>
  </r>
  <r>
    <s v="INCREMENTAL"/>
    <s v="Media"/>
    <m/>
    <m/>
    <m/>
    <m/>
    <x v="15"/>
    <x v="3"/>
    <s v="Brazil"/>
    <x v="63"/>
    <n v="0"/>
  </r>
  <r>
    <s v="INCREMENTAL"/>
    <s v="Media"/>
    <m/>
    <m/>
    <m/>
    <m/>
    <x v="16"/>
    <x v="0"/>
    <s v="Brazil"/>
    <x v="63"/>
    <n v="41.3462674717182"/>
  </r>
  <r>
    <s v="INCREMENTAL"/>
    <s v="Media"/>
    <m/>
    <m/>
    <m/>
    <m/>
    <x v="16"/>
    <x v="1"/>
    <s v="Brazil"/>
    <x v="63"/>
    <n v="32.440916207666803"/>
  </r>
  <r>
    <s v="INCREMENTAL"/>
    <s v="Media"/>
    <m/>
    <m/>
    <m/>
    <m/>
    <x v="16"/>
    <x v="2"/>
    <s v="Brazil"/>
    <x v="63"/>
    <n v="30.266621193779301"/>
  </r>
  <r>
    <s v="INCREMENTAL"/>
    <s v="Media"/>
    <m/>
    <m/>
    <m/>
    <m/>
    <x v="16"/>
    <x v="3"/>
    <s v="Brazil"/>
    <x v="63"/>
    <n v="28.128149706620199"/>
  </r>
  <r>
    <s v="INCREMENTAL"/>
    <s v="Media"/>
    <m/>
    <m/>
    <m/>
    <m/>
    <x v="17"/>
    <x v="0"/>
    <s v="Brazil"/>
    <x v="63"/>
    <n v="0"/>
  </r>
  <r>
    <s v="INCREMENTAL"/>
    <s v="Media"/>
    <m/>
    <m/>
    <m/>
    <m/>
    <x v="17"/>
    <x v="1"/>
    <s v="Brazil"/>
    <x v="63"/>
    <n v="0"/>
  </r>
  <r>
    <s v="INCREMENTAL"/>
    <s v="Media"/>
    <m/>
    <m/>
    <m/>
    <m/>
    <x v="17"/>
    <x v="2"/>
    <s v="Brazil"/>
    <x v="63"/>
    <n v="0"/>
  </r>
  <r>
    <s v="INCREMENTAL"/>
    <s v="Media"/>
    <m/>
    <m/>
    <m/>
    <m/>
    <x v="17"/>
    <x v="3"/>
    <s v="Brazil"/>
    <x v="63"/>
    <n v="0"/>
  </r>
  <r>
    <s v="INCREMENTAL"/>
    <s v="Media"/>
    <m/>
    <m/>
    <m/>
    <m/>
    <x v="18"/>
    <x v="0"/>
    <s v="Brazil"/>
    <x v="63"/>
    <n v="1734.72735027815"/>
  </r>
  <r>
    <s v="INCREMENTAL"/>
    <s v="Media"/>
    <m/>
    <m/>
    <m/>
    <m/>
    <x v="18"/>
    <x v="1"/>
    <s v="Brazil"/>
    <x v="63"/>
    <n v="807.76001349693797"/>
  </r>
  <r>
    <s v="INCREMENTAL"/>
    <s v="Media"/>
    <m/>
    <m/>
    <m/>
    <m/>
    <x v="18"/>
    <x v="2"/>
    <s v="Brazil"/>
    <x v="63"/>
    <n v="617.21313292898196"/>
  </r>
  <r>
    <s v="INCREMENTAL"/>
    <s v="Media"/>
    <m/>
    <m/>
    <m/>
    <m/>
    <x v="18"/>
    <x v="3"/>
    <s v="Brazil"/>
    <x v="63"/>
    <n v="941.69427866844603"/>
  </r>
  <r>
    <s v="INCREMENTAL"/>
    <s v="Media"/>
    <m/>
    <m/>
    <m/>
    <m/>
    <x v="19"/>
    <x v="0"/>
    <s v="Brazil"/>
    <x v="63"/>
    <n v="0"/>
  </r>
  <r>
    <s v="INCREMENTAL"/>
    <s v="Media"/>
    <m/>
    <m/>
    <m/>
    <m/>
    <x v="19"/>
    <x v="1"/>
    <s v="Brazil"/>
    <x v="63"/>
    <n v="0"/>
  </r>
  <r>
    <s v="INCREMENTAL"/>
    <s v="Media"/>
    <m/>
    <m/>
    <m/>
    <m/>
    <x v="19"/>
    <x v="2"/>
    <s v="Brazil"/>
    <x v="63"/>
    <n v="0"/>
  </r>
  <r>
    <s v="INCREMENTAL"/>
    <s v="Media"/>
    <m/>
    <m/>
    <m/>
    <m/>
    <x v="19"/>
    <x v="3"/>
    <s v="Brazil"/>
    <x v="63"/>
    <n v="0"/>
  </r>
  <r>
    <s v="INCREMENTAL"/>
    <s v="Media"/>
    <m/>
    <m/>
    <m/>
    <m/>
    <x v="20"/>
    <x v="0"/>
    <s v="Brazil"/>
    <x v="63"/>
    <n v="2.80343688764358"/>
  </r>
  <r>
    <s v="INCREMENTAL"/>
    <s v="Media"/>
    <m/>
    <m/>
    <m/>
    <m/>
    <x v="20"/>
    <x v="1"/>
    <s v="Brazil"/>
    <x v="63"/>
    <n v="3.19789947626992"/>
  </r>
  <r>
    <s v="INCREMENTAL"/>
    <s v="Media"/>
    <m/>
    <m/>
    <m/>
    <m/>
    <x v="20"/>
    <x v="2"/>
    <s v="Brazil"/>
    <x v="63"/>
    <n v="2.9958580074849701"/>
  </r>
  <r>
    <s v="INCREMENTAL"/>
    <s v="Media"/>
    <m/>
    <m/>
    <m/>
    <m/>
    <x v="20"/>
    <x v="3"/>
    <s v="Brazil"/>
    <x v="63"/>
    <n v="2.9508660707519101"/>
  </r>
  <r>
    <s v="INCREMENTAL"/>
    <s v="Media"/>
    <m/>
    <m/>
    <m/>
    <m/>
    <x v="21"/>
    <x v="0"/>
    <s v="Brazil"/>
    <x v="63"/>
    <n v="0"/>
  </r>
  <r>
    <s v="INCREMENTAL"/>
    <s v="Media"/>
    <m/>
    <m/>
    <m/>
    <m/>
    <x v="21"/>
    <x v="1"/>
    <s v="Brazil"/>
    <x v="63"/>
    <n v="0"/>
  </r>
  <r>
    <s v="INCREMENTAL"/>
    <s v="Media"/>
    <m/>
    <m/>
    <m/>
    <m/>
    <x v="21"/>
    <x v="2"/>
    <s v="Brazil"/>
    <x v="63"/>
    <n v="0"/>
  </r>
  <r>
    <s v="INCREMENTAL"/>
    <s v="Media"/>
    <m/>
    <m/>
    <m/>
    <m/>
    <x v="21"/>
    <x v="3"/>
    <s v="Brazil"/>
    <x v="63"/>
    <n v="0"/>
  </r>
  <r>
    <s v="INCREMENTAL"/>
    <s v="Media"/>
    <m/>
    <m/>
    <m/>
    <m/>
    <x v="22"/>
    <x v="0"/>
    <s v="Brazil"/>
    <x v="63"/>
    <n v="425.00049630774498"/>
  </r>
  <r>
    <s v="INCREMENTAL"/>
    <s v="Media"/>
    <m/>
    <m/>
    <m/>
    <m/>
    <x v="22"/>
    <x v="1"/>
    <s v="Brazil"/>
    <x v="63"/>
    <n v="161.172164609655"/>
  </r>
  <r>
    <s v="INCREMENTAL"/>
    <s v="Media"/>
    <m/>
    <m/>
    <m/>
    <m/>
    <x v="22"/>
    <x v="2"/>
    <s v="Brazil"/>
    <x v="63"/>
    <n v="153.04514591102799"/>
  </r>
  <r>
    <s v="INCREMENTAL"/>
    <s v="Media"/>
    <m/>
    <m/>
    <m/>
    <m/>
    <x v="22"/>
    <x v="3"/>
    <s v="Brazil"/>
    <x v="63"/>
    <n v="230.37624068601801"/>
  </r>
  <r>
    <s v="INCREMENTAL"/>
    <s v="Media"/>
    <m/>
    <m/>
    <m/>
    <m/>
    <x v="23"/>
    <x v="0"/>
    <s v="Brazil"/>
    <x v="63"/>
    <n v="0"/>
  </r>
  <r>
    <s v="INCREMENTAL"/>
    <s v="Media"/>
    <m/>
    <m/>
    <m/>
    <m/>
    <x v="23"/>
    <x v="1"/>
    <s v="Brazil"/>
    <x v="63"/>
    <n v="0"/>
  </r>
  <r>
    <s v="INCREMENTAL"/>
    <s v="Media"/>
    <m/>
    <m/>
    <m/>
    <m/>
    <x v="23"/>
    <x v="2"/>
    <s v="Brazil"/>
    <x v="63"/>
    <n v="0"/>
  </r>
  <r>
    <s v="INCREMENTAL"/>
    <s v="Media"/>
    <m/>
    <m/>
    <m/>
    <m/>
    <x v="23"/>
    <x v="3"/>
    <s v="Brazil"/>
    <x v="63"/>
    <n v="0"/>
  </r>
  <r>
    <s v="INCREMENTAL"/>
    <s v="Media"/>
    <m/>
    <m/>
    <m/>
    <m/>
    <x v="24"/>
    <x v="0"/>
    <s v="Brazil"/>
    <x v="63"/>
    <n v="0"/>
  </r>
  <r>
    <s v="INCREMENTAL"/>
    <s v="Media"/>
    <m/>
    <m/>
    <m/>
    <m/>
    <x v="24"/>
    <x v="1"/>
    <s v="Brazil"/>
    <x v="63"/>
    <n v="2.5266035686911601"/>
  </r>
  <r>
    <s v="INCREMENTAL"/>
    <s v="Media"/>
    <m/>
    <m/>
    <m/>
    <m/>
    <x v="24"/>
    <x v="2"/>
    <s v="Brazil"/>
    <x v="63"/>
    <n v="0"/>
  </r>
  <r>
    <s v="INCREMENTAL"/>
    <s v="Media"/>
    <m/>
    <m/>
    <m/>
    <m/>
    <x v="24"/>
    <x v="3"/>
    <s v="Brazil"/>
    <x v="63"/>
    <n v="0"/>
  </r>
  <r>
    <s v="BASE"/>
    <s v="BaseLine"/>
    <m/>
    <m/>
    <m/>
    <m/>
    <x v="25"/>
    <x v="0"/>
    <s v="Brazil"/>
    <x v="63"/>
    <n v="0"/>
  </r>
  <r>
    <s v="BASE"/>
    <s v="BaseLine"/>
    <m/>
    <m/>
    <m/>
    <m/>
    <x v="25"/>
    <x v="1"/>
    <s v="Brazil"/>
    <x v="63"/>
    <n v="0"/>
  </r>
  <r>
    <s v="BASE"/>
    <s v="BaseLine"/>
    <m/>
    <m/>
    <m/>
    <m/>
    <x v="25"/>
    <x v="2"/>
    <s v="Brazil"/>
    <x v="63"/>
    <n v="0"/>
  </r>
  <r>
    <s v="BASE"/>
    <s v="BaseLine"/>
    <m/>
    <m/>
    <m/>
    <m/>
    <x v="25"/>
    <x v="3"/>
    <s v="Brazil"/>
    <x v="63"/>
    <n v="0"/>
  </r>
  <r>
    <s v="BASE"/>
    <s v="BaseLine"/>
    <m/>
    <m/>
    <m/>
    <m/>
    <x v="26"/>
    <x v="0"/>
    <s v="Brazil"/>
    <x v="63"/>
    <n v="0"/>
  </r>
  <r>
    <s v="BASE"/>
    <s v="BaseLine"/>
    <m/>
    <m/>
    <m/>
    <m/>
    <x v="26"/>
    <x v="1"/>
    <s v="Brazil"/>
    <x v="63"/>
    <n v="2040.8870738467899"/>
  </r>
  <r>
    <s v="BASE"/>
    <s v="BaseLine"/>
    <m/>
    <m/>
    <m/>
    <m/>
    <x v="26"/>
    <x v="2"/>
    <s v="Brazil"/>
    <x v="63"/>
    <n v="0"/>
  </r>
  <r>
    <s v="BASE"/>
    <s v="BaseLine"/>
    <m/>
    <m/>
    <m/>
    <m/>
    <x v="26"/>
    <x v="3"/>
    <s v="Brazil"/>
    <x v="63"/>
    <n v="0"/>
  </r>
  <r>
    <s v="INCREMENTAL"/>
    <s v="Media"/>
    <m/>
    <m/>
    <m/>
    <m/>
    <x v="27"/>
    <x v="0"/>
    <s v="Brazil"/>
    <x v="63"/>
    <n v="0"/>
  </r>
  <r>
    <s v="INCREMENTAL"/>
    <s v="Media"/>
    <m/>
    <m/>
    <m/>
    <m/>
    <x v="27"/>
    <x v="1"/>
    <s v="Brazil"/>
    <x v="63"/>
    <n v="0"/>
  </r>
  <r>
    <s v="INCREMENTAL"/>
    <s v="Media"/>
    <m/>
    <m/>
    <m/>
    <m/>
    <x v="27"/>
    <x v="2"/>
    <s v="Brazil"/>
    <x v="63"/>
    <n v="0"/>
  </r>
  <r>
    <s v="INCREMENTAL"/>
    <s v="Media"/>
    <m/>
    <m/>
    <m/>
    <m/>
    <x v="27"/>
    <x v="3"/>
    <s v="Brazil"/>
    <x v="63"/>
    <n v="0"/>
  </r>
  <r>
    <s v="INCREMENTAL"/>
    <s v="Media"/>
    <m/>
    <m/>
    <m/>
    <m/>
    <x v="28"/>
    <x v="0"/>
    <s v="Brazil"/>
    <x v="63"/>
    <n v="0"/>
  </r>
  <r>
    <s v="INCREMENTAL"/>
    <s v="Media"/>
    <m/>
    <m/>
    <m/>
    <m/>
    <x v="28"/>
    <x v="1"/>
    <s v="Brazil"/>
    <x v="63"/>
    <n v="0"/>
  </r>
  <r>
    <s v="INCREMENTAL"/>
    <s v="Media"/>
    <m/>
    <m/>
    <m/>
    <m/>
    <x v="28"/>
    <x v="2"/>
    <s v="Brazil"/>
    <x v="63"/>
    <n v="0"/>
  </r>
  <r>
    <s v="INCREMENTAL"/>
    <s v="Media"/>
    <m/>
    <m/>
    <m/>
    <m/>
    <x v="28"/>
    <x v="3"/>
    <s v="Brazil"/>
    <x v="63"/>
    <n v="0"/>
  </r>
  <r>
    <s v="BASE"/>
    <s v="BaseLine"/>
    <m/>
    <m/>
    <m/>
    <m/>
    <x v="29"/>
    <x v="0"/>
    <s v="Brazil"/>
    <x v="63"/>
    <n v="0"/>
  </r>
  <r>
    <s v="BASE"/>
    <s v="BaseLine"/>
    <m/>
    <m/>
    <m/>
    <m/>
    <x v="29"/>
    <x v="1"/>
    <s v="Brazil"/>
    <x v="63"/>
    <n v="980.96658198440798"/>
  </r>
  <r>
    <s v="BASE"/>
    <s v="BaseLine"/>
    <m/>
    <m/>
    <m/>
    <m/>
    <x v="29"/>
    <x v="2"/>
    <s v="Brazil"/>
    <x v="63"/>
    <n v="0"/>
  </r>
  <r>
    <s v="BASE"/>
    <s v="BaseLine"/>
    <m/>
    <m/>
    <m/>
    <m/>
    <x v="29"/>
    <x v="3"/>
    <s v="Brazil"/>
    <x v="63"/>
    <n v="0"/>
  </r>
  <r>
    <s v="BASE"/>
    <s v="BaseLine"/>
    <m/>
    <m/>
    <m/>
    <m/>
    <x v="30"/>
    <x v="0"/>
    <s v="Brazil"/>
    <x v="63"/>
    <n v="0"/>
  </r>
  <r>
    <s v="BASE"/>
    <s v="BaseLine"/>
    <m/>
    <m/>
    <m/>
    <m/>
    <x v="30"/>
    <x v="1"/>
    <s v="Brazil"/>
    <x v="63"/>
    <n v="647.37600650838704"/>
  </r>
  <r>
    <s v="BASE"/>
    <s v="BaseLine"/>
    <m/>
    <m/>
    <m/>
    <m/>
    <x v="30"/>
    <x v="2"/>
    <s v="Brazil"/>
    <x v="63"/>
    <n v="0"/>
  </r>
  <r>
    <s v="BASE"/>
    <s v="BaseLine"/>
    <m/>
    <m/>
    <m/>
    <m/>
    <x v="30"/>
    <x v="3"/>
    <s v="Brazil"/>
    <x v="63"/>
    <n v="0"/>
  </r>
  <r>
    <s v="INCREMENTAL"/>
    <s v="Media"/>
    <m/>
    <m/>
    <m/>
    <m/>
    <x v="31"/>
    <x v="0"/>
    <s v="Brazil"/>
    <x v="63"/>
    <n v="0"/>
  </r>
  <r>
    <s v="INCREMENTAL"/>
    <s v="Media"/>
    <m/>
    <m/>
    <m/>
    <m/>
    <x v="31"/>
    <x v="1"/>
    <s v="Brazil"/>
    <x v="63"/>
    <n v="2.5370244991731501"/>
  </r>
  <r>
    <s v="INCREMENTAL"/>
    <s v="Media"/>
    <m/>
    <m/>
    <m/>
    <m/>
    <x v="31"/>
    <x v="2"/>
    <s v="Brazil"/>
    <x v="63"/>
    <n v="0"/>
  </r>
  <r>
    <s v="INCREMENTAL"/>
    <s v="Media"/>
    <m/>
    <m/>
    <m/>
    <m/>
    <x v="31"/>
    <x v="3"/>
    <s v="Brazil"/>
    <x v="63"/>
    <n v="0"/>
  </r>
  <r>
    <m/>
    <m/>
    <m/>
    <m/>
    <m/>
    <m/>
    <x v="32"/>
    <x v="0"/>
    <s v="Brazil"/>
    <x v="63"/>
    <n v="1288.8368238743701"/>
  </r>
  <r>
    <m/>
    <m/>
    <m/>
    <m/>
    <m/>
    <m/>
    <x v="32"/>
    <x v="1"/>
    <s v="Brazil"/>
    <x v="63"/>
    <n v="943.82215052234096"/>
  </r>
  <r>
    <m/>
    <m/>
    <m/>
    <m/>
    <m/>
    <m/>
    <x v="32"/>
    <x v="2"/>
    <s v="Brazil"/>
    <x v="63"/>
    <n v="1761.1350863528301"/>
  </r>
  <r>
    <m/>
    <m/>
    <m/>
    <m/>
    <m/>
    <m/>
    <x v="32"/>
    <x v="3"/>
    <s v="Brazil"/>
    <x v="63"/>
    <n v="932.29799996955103"/>
  </r>
  <r>
    <s v="BASE"/>
    <s v="BaseLine"/>
    <m/>
    <m/>
    <m/>
    <m/>
    <x v="33"/>
    <x v="0"/>
    <s v="Brazil"/>
    <x v="63"/>
    <n v="-233.19188342965299"/>
  </r>
  <r>
    <s v="BASE"/>
    <s v="BaseLine"/>
    <m/>
    <m/>
    <m/>
    <m/>
    <x v="33"/>
    <x v="1"/>
    <s v="Brazil"/>
    <x v="63"/>
    <n v="-634.77823125611098"/>
  </r>
  <r>
    <s v="BASE"/>
    <s v="BaseLine"/>
    <m/>
    <m/>
    <m/>
    <m/>
    <x v="33"/>
    <x v="2"/>
    <s v="Brazil"/>
    <x v="63"/>
    <n v="-316.90777711957901"/>
  </r>
  <r>
    <s v="BASE"/>
    <s v="BaseLine"/>
    <m/>
    <m/>
    <m/>
    <m/>
    <x v="33"/>
    <x v="3"/>
    <s v="Brazil"/>
    <x v="63"/>
    <n v="-197.93679680088201"/>
  </r>
  <r>
    <s v="BASE"/>
    <s v="BaseLine"/>
    <m/>
    <m/>
    <m/>
    <m/>
    <x v="34"/>
    <x v="0"/>
    <s v="Brazil"/>
    <x v="63"/>
    <n v="0"/>
  </r>
  <r>
    <s v="BASE"/>
    <s v="BaseLine"/>
    <m/>
    <m/>
    <m/>
    <m/>
    <x v="34"/>
    <x v="1"/>
    <s v="Brazil"/>
    <x v="63"/>
    <n v="0"/>
  </r>
  <r>
    <s v="BASE"/>
    <s v="BaseLine"/>
    <m/>
    <m/>
    <m/>
    <m/>
    <x v="34"/>
    <x v="2"/>
    <s v="Brazil"/>
    <x v="63"/>
    <n v="0"/>
  </r>
  <r>
    <s v="BASE"/>
    <s v="BaseLine"/>
    <m/>
    <m/>
    <m/>
    <m/>
    <x v="34"/>
    <x v="3"/>
    <s v="Brazil"/>
    <x v="63"/>
    <n v="0"/>
  </r>
  <r>
    <s v="BASE"/>
    <s v="BaseLine"/>
    <s v="NY"/>
    <m/>
    <m/>
    <m/>
    <x v="35"/>
    <x v="0"/>
    <s v="Brazil"/>
    <x v="63"/>
    <n v="0"/>
  </r>
  <r>
    <s v="BASE"/>
    <s v="BaseLine"/>
    <s v="NY"/>
    <m/>
    <m/>
    <m/>
    <x v="35"/>
    <x v="1"/>
    <s v="Brazil"/>
    <x v="63"/>
    <n v="0"/>
  </r>
  <r>
    <s v="BASE"/>
    <s v="BaseLine"/>
    <s v="NY"/>
    <m/>
    <m/>
    <m/>
    <x v="35"/>
    <x v="2"/>
    <s v="Brazil"/>
    <x v="63"/>
    <n v="0"/>
  </r>
  <r>
    <s v="BASE"/>
    <s v="BaseLine"/>
    <s v="NY"/>
    <m/>
    <m/>
    <m/>
    <x v="35"/>
    <x v="3"/>
    <s v="Brazil"/>
    <x v="63"/>
    <n v="0"/>
  </r>
  <r>
    <s v="BASE"/>
    <s v="BaseLine"/>
    <s v="PL_Dummy"/>
    <m/>
    <m/>
    <m/>
    <x v="36"/>
    <x v="0"/>
    <s v="Brazil"/>
    <x v="63"/>
    <n v="0"/>
  </r>
  <r>
    <s v="BASE"/>
    <s v="BaseLine"/>
    <s v="PL_Dummy"/>
    <m/>
    <m/>
    <m/>
    <x v="36"/>
    <x v="1"/>
    <s v="Brazil"/>
    <x v="63"/>
    <n v="0"/>
  </r>
  <r>
    <s v="BASE"/>
    <s v="BaseLine"/>
    <s v="PL_Dummy"/>
    <m/>
    <m/>
    <m/>
    <x v="36"/>
    <x v="2"/>
    <s v="Brazil"/>
    <x v="63"/>
    <n v="0"/>
  </r>
  <r>
    <s v="BASE"/>
    <s v="BaseLine"/>
    <s v="PL_Dummy"/>
    <m/>
    <m/>
    <m/>
    <x v="36"/>
    <x v="3"/>
    <s v="Brazil"/>
    <x v="63"/>
    <n v="0"/>
  </r>
  <r>
    <s v="BASE"/>
    <s v="BaseLine"/>
    <s v="PL_Dummy"/>
    <m/>
    <m/>
    <m/>
    <x v="37"/>
    <x v="0"/>
    <s v="Brazil"/>
    <x v="63"/>
    <n v="0"/>
  </r>
  <r>
    <s v="BASE"/>
    <s v="BaseLine"/>
    <s v="PL_Dummy"/>
    <m/>
    <m/>
    <m/>
    <x v="37"/>
    <x v="1"/>
    <s v="Brazil"/>
    <x v="63"/>
    <n v="0"/>
  </r>
  <r>
    <s v="BASE"/>
    <s v="BaseLine"/>
    <s v="PL_Dummy"/>
    <m/>
    <m/>
    <m/>
    <x v="37"/>
    <x v="2"/>
    <s v="Brazil"/>
    <x v="63"/>
    <n v="0"/>
  </r>
  <r>
    <s v="BASE"/>
    <s v="BaseLine"/>
    <s v="PL_Dummy"/>
    <m/>
    <m/>
    <m/>
    <x v="37"/>
    <x v="3"/>
    <s v="Brazil"/>
    <x v="63"/>
    <n v="0"/>
  </r>
  <r>
    <s v="BASE"/>
    <s v="BaseLine"/>
    <m/>
    <m/>
    <m/>
    <m/>
    <x v="38"/>
    <x v="0"/>
    <s v="Brazil"/>
    <x v="63"/>
    <n v="0"/>
  </r>
  <r>
    <s v="BASE"/>
    <s v="BaseLine"/>
    <m/>
    <m/>
    <m/>
    <m/>
    <x v="38"/>
    <x v="1"/>
    <s v="Brazil"/>
    <x v="63"/>
    <n v="0"/>
  </r>
  <r>
    <s v="BASE"/>
    <s v="BaseLine"/>
    <m/>
    <m/>
    <m/>
    <m/>
    <x v="38"/>
    <x v="2"/>
    <s v="Brazil"/>
    <x v="63"/>
    <n v="0"/>
  </r>
  <r>
    <s v="BASE"/>
    <s v="BaseLine"/>
    <m/>
    <m/>
    <m/>
    <m/>
    <x v="38"/>
    <x v="3"/>
    <s v="Brazil"/>
    <x v="63"/>
    <n v="0"/>
  </r>
  <r>
    <s v="BASE"/>
    <s v="BaseLine"/>
    <m/>
    <m/>
    <m/>
    <m/>
    <x v="39"/>
    <x v="0"/>
    <s v="Brazil"/>
    <x v="63"/>
    <n v="0"/>
  </r>
  <r>
    <s v="BASE"/>
    <s v="BaseLine"/>
    <m/>
    <m/>
    <m/>
    <m/>
    <x v="39"/>
    <x v="1"/>
    <s v="Brazil"/>
    <x v="63"/>
    <n v="0"/>
  </r>
  <r>
    <s v="BASE"/>
    <s v="BaseLine"/>
    <m/>
    <m/>
    <m/>
    <m/>
    <x v="39"/>
    <x v="2"/>
    <s v="Brazil"/>
    <x v="63"/>
    <n v="9.6852132790300605"/>
  </r>
  <r>
    <s v="BASE"/>
    <s v="BaseLine"/>
    <m/>
    <m/>
    <m/>
    <m/>
    <x v="39"/>
    <x v="3"/>
    <s v="Brazil"/>
    <x v="63"/>
    <n v="0"/>
  </r>
  <r>
    <s v="BASE"/>
    <s v="BaseLine"/>
    <s v="PL_Dummy"/>
    <m/>
    <m/>
    <m/>
    <x v="40"/>
    <x v="0"/>
    <s v="Brazil"/>
    <x v="63"/>
    <n v="0"/>
  </r>
  <r>
    <s v="BASE"/>
    <s v="BaseLine"/>
    <s v="PL_Dummy"/>
    <m/>
    <m/>
    <m/>
    <x v="40"/>
    <x v="1"/>
    <s v="Brazil"/>
    <x v="63"/>
    <n v="0"/>
  </r>
  <r>
    <s v="BASE"/>
    <s v="BaseLine"/>
    <s v="PL_Dummy"/>
    <m/>
    <m/>
    <m/>
    <x v="40"/>
    <x v="2"/>
    <s v="Brazil"/>
    <x v="63"/>
    <n v="0"/>
  </r>
  <r>
    <s v="BASE"/>
    <s v="BaseLine"/>
    <s v="PL_Dummy"/>
    <m/>
    <m/>
    <m/>
    <x v="40"/>
    <x v="3"/>
    <s v="Brazil"/>
    <x v="63"/>
    <n v="0"/>
  </r>
  <r>
    <s v="BASE"/>
    <s v="BaseLine"/>
    <m/>
    <m/>
    <m/>
    <m/>
    <x v="41"/>
    <x v="0"/>
    <s v="Brazil"/>
    <x v="63"/>
    <n v="0"/>
  </r>
  <r>
    <s v="BASE"/>
    <s v="BaseLine"/>
    <m/>
    <m/>
    <m/>
    <m/>
    <x v="41"/>
    <x v="1"/>
    <s v="Brazil"/>
    <x v="63"/>
    <n v="0"/>
  </r>
  <r>
    <s v="BASE"/>
    <s v="BaseLine"/>
    <m/>
    <m/>
    <m/>
    <m/>
    <x v="41"/>
    <x v="2"/>
    <s v="Brazil"/>
    <x v="63"/>
    <n v="3067.7877007971601"/>
  </r>
  <r>
    <s v="BASE"/>
    <s v="BaseLine"/>
    <m/>
    <m/>
    <m/>
    <m/>
    <x v="41"/>
    <x v="3"/>
    <s v="Brazil"/>
    <x v="63"/>
    <n v="0"/>
  </r>
  <r>
    <s v="BASE"/>
    <s v="BaseLine"/>
    <m/>
    <m/>
    <m/>
    <m/>
    <x v="42"/>
    <x v="0"/>
    <s v="Brazil"/>
    <x v="63"/>
    <n v="0"/>
  </r>
  <r>
    <s v="BASE"/>
    <s v="BaseLine"/>
    <m/>
    <m/>
    <m/>
    <m/>
    <x v="42"/>
    <x v="1"/>
    <s v="Brazil"/>
    <x v="63"/>
    <n v="0"/>
  </r>
  <r>
    <s v="BASE"/>
    <s v="BaseLine"/>
    <m/>
    <m/>
    <m/>
    <m/>
    <x v="42"/>
    <x v="2"/>
    <s v="Brazil"/>
    <x v="63"/>
    <n v="0"/>
  </r>
  <r>
    <s v="BASE"/>
    <s v="BaseLine"/>
    <m/>
    <m/>
    <m/>
    <m/>
    <x v="42"/>
    <x v="3"/>
    <s v="Brazil"/>
    <x v="63"/>
    <n v="0"/>
  </r>
  <r>
    <s v="BASE"/>
    <s v="BaseLine"/>
    <m/>
    <m/>
    <m/>
    <m/>
    <x v="43"/>
    <x v="0"/>
    <s v="Brazil"/>
    <x v="63"/>
    <n v="0"/>
  </r>
  <r>
    <s v="BASE"/>
    <s v="BaseLine"/>
    <m/>
    <m/>
    <m/>
    <m/>
    <x v="43"/>
    <x v="1"/>
    <s v="Brazil"/>
    <x v="63"/>
    <n v="0"/>
  </r>
  <r>
    <s v="BASE"/>
    <s v="BaseLine"/>
    <m/>
    <m/>
    <m/>
    <m/>
    <x v="43"/>
    <x v="2"/>
    <s v="Brazil"/>
    <x v="63"/>
    <n v="3720.3513993949"/>
  </r>
  <r>
    <s v="BASE"/>
    <s v="BaseLine"/>
    <m/>
    <m/>
    <m/>
    <m/>
    <x v="43"/>
    <x v="3"/>
    <s v="Brazil"/>
    <x v="63"/>
    <n v="0"/>
  </r>
  <r>
    <s v="INCREMENTAL"/>
    <s v="Media"/>
    <m/>
    <m/>
    <m/>
    <m/>
    <x v="44"/>
    <x v="0"/>
    <s v="Brazil"/>
    <x v="63"/>
    <n v="0"/>
  </r>
  <r>
    <s v="INCREMENTAL"/>
    <s v="Media"/>
    <m/>
    <m/>
    <m/>
    <m/>
    <x v="44"/>
    <x v="1"/>
    <s v="Brazil"/>
    <x v="63"/>
    <n v="0"/>
  </r>
  <r>
    <s v="INCREMENTAL"/>
    <s v="Media"/>
    <m/>
    <m/>
    <m/>
    <m/>
    <x v="44"/>
    <x v="2"/>
    <s v="Brazil"/>
    <x v="63"/>
    <n v="0"/>
  </r>
  <r>
    <s v="INCREMENTAL"/>
    <s v="Media"/>
    <m/>
    <m/>
    <m/>
    <m/>
    <x v="44"/>
    <x v="3"/>
    <s v="Brazil"/>
    <x v="63"/>
    <n v="0"/>
  </r>
  <r>
    <s v="INCREMENTAL"/>
    <s v="Media"/>
    <m/>
    <m/>
    <m/>
    <m/>
    <x v="45"/>
    <x v="0"/>
    <s v="Brazil"/>
    <x v="63"/>
    <n v="0"/>
  </r>
  <r>
    <s v="INCREMENTAL"/>
    <s v="Media"/>
    <m/>
    <m/>
    <m/>
    <m/>
    <x v="45"/>
    <x v="1"/>
    <s v="Brazil"/>
    <x v="63"/>
    <n v="0"/>
  </r>
  <r>
    <s v="INCREMENTAL"/>
    <s v="Media"/>
    <m/>
    <m/>
    <m/>
    <m/>
    <x v="45"/>
    <x v="2"/>
    <s v="Brazil"/>
    <x v="63"/>
    <n v="0"/>
  </r>
  <r>
    <s v="INCREMENTAL"/>
    <s v="Media"/>
    <m/>
    <m/>
    <m/>
    <m/>
    <x v="45"/>
    <x v="3"/>
    <s v="Brazil"/>
    <x v="63"/>
    <n v="0"/>
  </r>
  <r>
    <s v="BASE"/>
    <s v="BaseLine"/>
    <m/>
    <m/>
    <m/>
    <m/>
    <x v="46"/>
    <x v="0"/>
    <s v="Brazil"/>
    <x v="63"/>
    <n v="0"/>
  </r>
  <r>
    <s v="BASE"/>
    <s v="BaseLine"/>
    <m/>
    <m/>
    <m/>
    <m/>
    <x v="46"/>
    <x v="1"/>
    <s v="Brazil"/>
    <x v="63"/>
    <n v="0"/>
  </r>
  <r>
    <s v="BASE"/>
    <s v="BaseLine"/>
    <m/>
    <m/>
    <m/>
    <m/>
    <x v="46"/>
    <x v="2"/>
    <s v="Brazil"/>
    <x v="63"/>
    <n v="0"/>
  </r>
  <r>
    <s v="BASE"/>
    <s v="BaseLine"/>
    <m/>
    <m/>
    <m/>
    <m/>
    <x v="46"/>
    <x v="3"/>
    <s v="Brazil"/>
    <x v="63"/>
    <n v="0"/>
  </r>
  <r>
    <s v="INCREMENTAL"/>
    <s v="Media"/>
    <m/>
    <m/>
    <m/>
    <m/>
    <x v="47"/>
    <x v="0"/>
    <s v="Brazil"/>
    <x v="63"/>
    <n v="0"/>
  </r>
  <r>
    <s v="INCREMENTAL"/>
    <s v="Media"/>
    <m/>
    <m/>
    <m/>
    <m/>
    <x v="47"/>
    <x v="1"/>
    <s v="Brazil"/>
    <x v="63"/>
    <n v="0"/>
  </r>
  <r>
    <s v="INCREMENTAL"/>
    <s v="Media"/>
    <m/>
    <m/>
    <m/>
    <m/>
    <x v="47"/>
    <x v="2"/>
    <s v="Brazil"/>
    <x v="63"/>
    <n v="0"/>
  </r>
  <r>
    <s v="INCREMENTAL"/>
    <s v="Media"/>
    <m/>
    <m/>
    <m/>
    <m/>
    <x v="47"/>
    <x v="3"/>
    <s v="Brazil"/>
    <x v="63"/>
    <n v="0"/>
  </r>
  <r>
    <s v="INCREMENTAL"/>
    <s v="Media"/>
    <m/>
    <m/>
    <m/>
    <m/>
    <x v="48"/>
    <x v="0"/>
    <s v="Brazil"/>
    <x v="63"/>
    <n v="0"/>
  </r>
  <r>
    <s v="INCREMENTAL"/>
    <s v="Media"/>
    <m/>
    <m/>
    <m/>
    <m/>
    <x v="48"/>
    <x v="1"/>
    <s v="Brazil"/>
    <x v="63"/>
    <n v="0"/>
  </r>
  <r>
    <s v="INCREMENTAL"/>
    <s v="Media"/>
    <m/>
    <m/>
    <m/>
    <m/>
    <x v="48"/>
    <x v="2"/>
    <s v="Brazil"/>
    <x v="63"/>
    <n v="0"/>
  </r>
  <r>
    <s v="INCREMENTAL"/>
    <s v="Media"/>
    <m/>
    <m/>
    <m/>
    <m/>
    <x v="48"/>
    <x v="3"/>
    <s v="Brazil"/>
    <x v="63"/>
    <n v="0"/>
  </r>
  <r>
    <s v="INCREMENTAL"/>
    <s v="Media"/>
    <m/>
    <m/>
    <m/>
    <m/>
    <x v="49"/>
    <x v="0"/>
    <s v="Brazil"/>
    <x v="63"/>
    <n v="0"/>
  </r>
  <r>
    <s v="INCREMENTAL"/>
    <s v="Media"/>
    <m/>
    <m/>
    <m/>
    <m/>
    <x v="49"/>
    <x v="1"/>
    <s v="Brazil"/>
    <x v="63"/>
    <n v="0"/>
  </r>
  <r>
    <s v="INCREMENTAL"/>
    <s v="Media"/>
    <m/>
    <m/>
    <m/>
    <m/>
    <x v="49"/>
    <x v="2"/>
    <s v="Brazil"/>
    <x v="63"/>
    <n v="0"/>
  </r>
  <r>
    <s v="INCREMENTAL"/>
    <s v="Media"/>
    <m/>
    <m/>
    <m/>
    <m/>
    <x v="49"/>
    <x v="3"/>
    <s v="Brazil"/>
    <x v="63"/>
    <n v="0"/>
  </r>
  <r>
    <s v="BASE"/>
    <s v="BaseLine"/>
    <m/>
    <m/>
    <m/>
    <m/>
    <x v="50"/>
    <x v="0"/>
    <s v="Brazil"/>
    <x v="63"/>
    <n v="0"/>
  </r>
  <r>
    <s v="BASE"/>
    <s v="BaseLine"/>
    <m/>
    <m/>
    <m/>
    <m/>
    <x v="50"/>
    <x v="1"/>
    <s v="Brazil"/>
    <x v="63"/>
    <n v="0"/>
  </r>
  <r>
    <s v="BASE"/>
    <s v="BaseLine"/>
    <m/>
    <m/>
    <m/>
    <m/>
    <x v="50"/>
    <x v="2"/>
    <s v="Brazil"/>
    <x v="63"/>
    <n v="0"/>
  </r>
  <r>
    <s v="BASE"/>
    <s v="BaseLine"/>
    <m/>
    <m/>
    <m/>
    <m/>
    <x v="50"/>
    <x v="3"/>
    <s v="Brazil"/>
    <x v="63"/>
    <n v="115.857849143347"/>
  </r>
  <r>
    <s v="BASE"/>
    <s v="BaseLine"/>
    <m/>
    <m/>
    <m/>
    <m/>
    <x v="51"/>
    <x v="0"/>
    <s v="Brazil"/>
    <x v="63"/>
    <n v="0"/>
  </r>
  <r>
    <s v="BASE"/>
    <s v="BaseLine"/>
    <m/>
    <m/>
    <m/>
    <m/>
    <x v="51"/>
    <x v="1"/>
    <s v="Brazil"/>
    <x v="63"/>
    <n v="0"/>
  </r>
  <r>
    <s v="BASE"/>
    <s v="BaseLine"/>
    <m/>
    <m/>
    <m/>
    <m/>
    <x v="51"/>
    <x v="2"/>
    <s v="Brazil"/>
    <x v="63"/>
    <n v="0"/>
  </r>
  <r>
    <s v="BASE"/>
    <s v="BaseLine"/>
    <m/>
    <m/>
    <m/>
    <m/>
    <x v="51"/>
    <x v="3"/>
    <s v="Brazil"/>
    <x v="63"/>
    <n v="2246.5894294897298"/>
  </r>
  <r>
    <s v="INCREMENTAL"/>
    <s v="Media"/>
    <m/>
    <m/>
    <m/>
    <m/>
    <x v="52"/>
    <x v="0"/>
    <s v="Brazil"/>
    <x v="63"/>
    <n v="0"/>
  </r>
  <r>
    <s v="INCREMENTAL"/>
    <s v="Media"/>
    <m/>
    <m/>
    <m/>
    <m/>
    <x v="52"/>
    <x v="1"/>
    <s v="Brazil"/>
    <x v="63"/>
    <n v="0"/>
  </r>
  <r>
    <s v="INCREMENTAL"/>
    <s v="Media"/>
    <m/>
    <m/>
    <m/>
    <m/>
    <x v="52"/>
    <x v="2"/>
    <s v="Brazil"/>
    <x v="63"/>
    <n v="0"/>
  </r>
  <r>
    <s v="INCREMENTAL"/>
    <s v="Media"/>
    <m/>
    <m/>
    <m/>
    <m/>
    <x v="52"/>
    <x v="3"/>
    <s v="Brazil"/>
    <x v="63"/>
    <n v="0"/>
  </r>
  <r>
    <s v="BASE"/>
    <s v="BaseLine"/>
    <m/>
    <m/>
    <m/>
    <m/>
    <x v="53"/>
    <x v="0"/>
    <s v="Brazil"/>
    <x v="63"/>
    <n v="-106.896217564167"/>
  </r>
  <r>
    <s v="BASE"/>
    <s v="BaseLine"/>
    <m/>
    <m/>
    <m/>
    <m/>
    <x v="53"/>
    <x v="1"/>
    <s v="Brazil"/>
    <x v="63"/>
    <n v="-78.280676091196398"/>
  </r>
  <r>
    <s v="BASE"/>
    <s v="BaseLine"/>
    <m/>
    <m/>
    <m/>
    <m/>
    <x v="53"/>
    <x v="2"/>
    <s v="Brazil"/>
    <x v="63"/>
    <n v="-146.06866894502201"/>
  </r>
  <r>
    <s v="BASE"/>
    <s v="BaseLine"/>
    <m/>
    <m/>
    <m/>
    <m/>
    <x v="53"/>
    <x v="3"/>
    <s v="Brazil"/>
    <x v="63"/>
    <n v="-77.324862227164999"/>
  </r>
  <r>
    <s v="BASE"/>
    <s v="BaseLine"/>
    <m/>
    <m/>
    <m/>
    <m/>
    <x v="54"/>
    <x v="0"/>
    <s v="Brazil"/>
    <x v="63"/>
    <n v="-512.27642989138599"/>
  </r>
  <r>
    <s v="BASE"/>
    <s v="BaseLine"/>
    <m/>
    <m/>
    <m/>
    <m/>
    <x v="54"/>
    <x v="1"/>
    <s v="Brazil"/>
    <x v="63"/>
    <n v="-2556.9732553656099"/>
  </r>
  <r>
    <s v="BASE"/>
    <s v="BaseLine"/>
    <m/>
    <m/>
    <m/>
    <m/>
    <x v="54"/>
    <x v="2"/>
    <s v="Brazil"/>
    <x v="63"/>
    <n v="-2775.1568222679198"/>
  </r>
  <r>
    <s v="BASE"/>
    <s v="BaseLine"/>
    <m/>
    <m/>
    <m/>
    <m/>
    <x v="54"/>
    <x v="3"/>
    <s v="Brazil"/>
    <x v="63"/>
    <n v="-494.70062206485301"/>
  </r>
  <r>
    <s v="INCREMENTAL"/>
    <s v="Media"/>
    <m/>
    <m/>
    <m/>
    <m/>
    <x v="0"/>
    <x v="0"/>
    <s v="Brazil"/>
    <x v="64"/>
    <n v="0"/>
  </r>
  <r>
    <s v="INCREMENTAL"/>
    <s v="Media"/>
    <m/>
    <m/>
    <m/>
    <m/>
    <x v="0"/>
    <x v="1"/>
    <s v="Brazil"/>
    <x v="64"/>
    <n v="0"/>
  </r>
  <r>
    <s v="INCREMENTAL"/>
    <s v="Media"/>
    <m/>
    <m/>
    <m/>
    <m/>
    <x v="0"/>
    <x v="2"/>
    <s v="Brazil"/>
    <x v="64"/>
    <n v="0"/>
  </r>
  <r>
    <s v="INCREMENTAL"/>
    <s v="Media"/>
    <m/>
    <m/>
    <m/>
    <m/>
    <x v="0"/>
    <x v="3"/>
    <s v="Brazil"/>
    <x v="64"/>
    <n v="0"/>
  </r>
  <r>
    <s v="INCREMENTAL"/>
    <s v="Media"/>
    <m/>
    <m/>
    <m/>
    <m/>
    <x v="1"/>
    <x v="0"/>
    <s v="Brazil"/>
    <x v="64"/>
    <n v="0"/>
  </r>
  <r>
    <s v="INCREMENTAL"/>
    <s v="Media"/>
    <m/>
    <m/>
    <m/>
    <m/>
    <x v="1"/>
    <x v="1"/>
    <s v="Brazil"/>
    <x v="64"/>
    <n v="0"/>
  </r>
  <r>
    <s v="INCREMENTAL"/>
    <s v="Media"/>
    <m/>
    <m/>
    <m/>
    <m/>
    <x v="1"/>
    <x v="2"/>
    <s v="Brazil"/>
    <x v="64"/>
    <n v="0"/>
  </r>
  <r>
    <s v="INCREMENTAL"/>
    <s v="Media"/>
    <m/>
    <m/>
    <m/>
    <m/>
    <x v="1"/>
    <x v="3"/>
    <s v="Brazil"/>
    <x v="64"/>
    <n v="0"/>
  </r>
  <r>
    <s v="INCREMENTAL"/>
    <s v="Media"/>
    <m/>
    <m/>
    <m/>
    <m/>
    <x v="2"/>
    <x v="0"/>
    <s v="Brazil"/>
    <x v="64"/>
    <n v="0"/>
  </r>
  <r>
    <s v="INCREMENTAL"/>
    <s v="Media"/>
    <m/>
    <m/>
    <m/>
    <m/>
    <x v="2"/>
    <x v="1"/>
    <s v="Brazil"/>
    <x v="64"/>
    <n v="0"/>
  </r>
  <r>
    <s v="INCREMENTAL"/>
    <s v="Media"/>
    <m/>
    <m/>
    <m/>
    <m/>
    <x v="2"/>
    <x v="2"/>
    <s v="Brazil"/>
    <x v="64"/>
    <n v="0"/>
  </r>
  <r>
    <s v="INCREMENTAL"/>
    <s v="Media"/>
    <m/>
    <m/>
    <m/>
    <m/>
    <x v="2"/>
    <x v="3"/>
    <s v="Brazil"/>
    <x v="64"/>
    <n v="0"/>
  </r>
  <r>
    <s v="BASE"/>
    <s v="BaseLine"/>
    <m/>
    <m/>
    <m/>
    <m/>
    <x v="3"/>
    <x v="0"/>
    <s v="Brazil"/>
    <x v="64"/>
    <n v="0"/>
  </r>
  <r>
    <s v="BASE"/>
    <s v="BaseLine"/>
    <m/>
    <m/>
    <m/>
    <m/>
    <x v="3"/>
    <x v="1"/>
    <s v="Brazil"/>
    <x v="64"/>
    <n v="0"/>
  </r>
  <r>
    <s v="BASE"/>
    <s v="BaseLine"/>
    <m/>
    <m/>
    <m/>
    <m/>
    <x v="3"/>
    <x v="2"/>
    <s v="Brazil"/>
    <x v="64"/>
    <n v="0"/>
  </r>
  <r>
    <s v="BASE"/>
    <s v="BaseLine"/>
    <m/>
    <m/>
    <m/>
    <m/>
    <x v="3"/>
    <x v="3"/>
    <s v="Brazil"/>
    <x v="64"/>
    <n v="0"/>
  </r>
  <r>
    <s v="BASE"/>
    <s v="BaseLine"/>
    <m/>
    <m/>
    <m/>
    <m/>
    <x v="4"/>
    <x v="0"/>
    <s v="Brazil"/>
    <x v="64"/>
    <n v="0"/>
  </r>
  <r>
    <s v="BASE"/>
    <s v="BaseLine"/>
    <m/>
    <m/>
    <m/>
    <m/>
    <x v="4"/>
    <x v="1"/>
    <s v="Brazil"/>
    <x v="64"/>
    <n v="0"/>
  </r>
  <r>
    <s v="BASE"/>
    <s v="BaseLine"/>
    <m/>
    <m/>
    <m/>
    <m/>
    <x v="4"/>
    <x v="2"/>
    <s v="Brazil"/>
    <x v="64"/>
    <n v="0"/>
  </r>
  <r>
    <s v="BASE"/>
    <s v="BaseLine"/>
    <m/>
    <m/>
    <m/>
    <m/>
    <x v="4"/>
    <x v="3"/>
    <s v="Brazil"/>
    <x v="64"/>
    <n v="0"/>
  </r>
  <r>
    <s v="BASE"/>
    <s v="BaseLine"/>
    <m/>
    <m/>
    <m/>
    <m/>
    <x v="5"/>
    <x v="0"/>
    <s v="Brazil"/>
    <x v="64"/>
    <n v="0"/>
  </r>
  <r>
    <s v="BASE"/>
    <s v="BaseLine"/>
    <m/>
    <m/>
    <m/>
    <m/>
    <x v="5"/>
    <x v="1"/>
    <s v="Brazil"/>
    <x v="64"/>
    <n v="0"/>
  </r>
  <r>
    <s v="BASE"/>
    <s v="BaseLine"/>
    <m/>
    <m/>
    <m/>
    <m/>
    <x v="5"/>
    <x v="2"/>
    <s v="Brazil"/>
    <x v="64"/>
    <n v="0"/>
  </r>
  <r>
    <s v="BASE"/>
    <s v="BaseLine"/>
    <m/>
    <m/>
    <m/>
    <m/>
    <x v="5"/>
    <x v="3"/>
    <s v="Brazil"/>
    <x v="64"/>
    <n v="0"/>
  </r>
  <r>
    <s v="BASE"/>
    <s v="BaseLine"/>
    <m/>
    <m/>
    <m/>
    <m/>
    <x v="6"/>
    <x v="0"/>
    <s v="Brazil"/>
    <x v="64"/>
    <n v="0"/>
  </r>
  <r>
    <s v="BASE"/>
    <s v="BaseLine"/>
    <m/>
    <m/>
    <m/>
    <m/>
    <x v="6"/>
    <x v="1"/>
    <s v="Brazil"/>
    <x v="64"/>
    <n v="0"/>
  </r>
  <r>
    <s v="BASE"/>
    <s v="BaseLine"/>
    <m/>
    <m/>
    <m/>
    <m/>
    <x v="6"/>
    <x v="2"/>
    <s v="Brazil"/>
    <x v="64"/>
    <n v="0"/>
  </r>
  <r>
    <s v="BASE"/>
    <s v="BaseLine"/>
    <m/>
    <m/>
    <m/>
    <m/>
    <x v="6"/>
    <x v="3"/>
    <s v="Brazil"/>
    <x v="64"/>
    <n v="0"/>
  </r>
  <r>
    <s v="BASE"/>
    <s v="BaseLine"/>
    <m/>
    <m/>
    <m/>
    <m/>
    <x v="7"/>
    <x v="0"/>
    <s v="Brazil"/>
    <x v="64"/>
    <n v="0"/>
  </r>
  <r>
    <s v="BASE"/>
    <s v="BaseLine"/>
    <m/>
    <m/>
    <m/>
    <m/>
    <x v="7"/>
    <x v="1"/>
    <s v="Brazil"/>
    <x v="64"/>
    <n v="0"/>
  </r>
  <r>
    <s v="BASE"/>
    <s v="BaseLine"/>
    <m/>
    <m/>
    <m/>
    <m/>
    <x v="7"/>
    <x v="2"/>
    <s v="Brazil"/>
    <x v="64"/>
    <n v="0"/>
  </r>
  <r>
    <s v="BASE"/>
    <s v="BaseLine"/>
    <m/>
    <m/>
    <m/>
    <m/>
    <x v="7"/>
    <x v="3"/>
    <s v="Brazil"/>
    <x v="64"/>
    <n v="0"/>
  </r>
  <r>
    <s v="BASE"/>
    <s v="BaseLine"/>
    <m/>
    <m/>
    <m/>
    <m/>
    <x v="8"/>
    <x v="0"/>
    <s v="Brazil"/>
    <x v="64"/>
    <n v="1634.45295418762"/>
  </r>
  <r>
    <s v="BASE"/>
    <s v="BaseLine"/>
    <m/>
    <m/>
    <m/>
    <m/>
    <x v="8"/>
    <x v="1"/>
    <s v="Brazil"/>
    <x v="64"/>
    <n v="0"/>
  </r>
  <r>
    <s v="BASE"/>
    <s v="BaseLine"/>
    <m/>
    <m/>
    <m/>
    <m/>
    <x v="8"/>
    <x v="2"/>
    <s v="Brazil"/>
    <x v="64"/>
    <n v="0"/>
  </r>
  <r>
    <s v="BASE"/>
    <s v="BaseLine"/>
    <m/>
    <m/>
    <m/>
    <m/>
    <x v="8"/>
    <x v="3"/>
    <s v="Brazil"/>
    <x v="64"/>
    <n v="0"/>
  </r>
  <r>
    <s v="INCREMENTAL"/>
    <s v="Media"/>
    <m/>
    <m/>
    <m/>
    <m/>
    <x v="9"/>
    <x v="0"/>
    <s v="Brazil"/>
    <x v="64"/>
    <n v="0"/>
  </r>
  <r>
    <s v="INCREMENTAL"/>
    <s v="Media"/>
    <m/>
    <m/>
    <m/>
    <m/>
    <x v="9"/>
    <x v="1"/>
    <s v="Brazil"/>
    <x v="64"/>
    <n v="0"/>
  </r>
  <r>
    <s v="INCREMENTAL"/>
    <s v="Media"/>
    <m/>
    <m/>
    <m/>
    <m/>
    <x v="9"/>
    <x v="2"/>
    <s v="Brazil"/>
    <x v="64"/>
    <n v="0"/>
  </r>
  <r>
    <s v="INCREMENTAL"/>
    <s v="Media"/>
    <m/>
    <m/>
    <m/>
    <m/>
    <x v="9"/>
    <x v="3"/>
    <s v="Brazil"/>
    <x v="64"/>
    <n v="0"/>
  </r>
  <r>
    <s v="BASE"/>
    <s v="Price"/>
    <m/>
    <m/>
    <m/>
    <m/>
    <x v="10"/>
    <x v="0"/>
    <s v="Brazil"/>
    <x v="64"/>
    <n v="0"/>
  </r>
  <r>
    <s v="BASE"/>
    <s v="Price"/>
    <m/>
    <m/>
    <m/>
    <m/>
    <x v="10"/>
    <x v="1"/>
    <s v="Brazil"/>
    <x v="64"/>
    <n v="0"/>
  </r>
  <r>
    <s v="BASE"/>
    <s v="Price"/>
    <m/>
    <m/>
    <m/>
    <m/>
    <x v="10"/>
    <x v="2"/>
    <s v="Brazil"/>
    <x v="64"/>
    <n v="0"/>
  </r>
  <r>
    <s v="BASE"/>
    <s v="Price"/>
    <m/>
    <m/>
    <m/>
    <m/>
    <x v="10"/>
    <x v="3"/>
    <s v="Brazil"/>
    <x v="64"/>
    <n v="0"/>
  </r>
  <r>
    <s v="BASE"/>
    <s v="Price"/>
    <m/>
    <m/>
    <m/>
    <m/>
    <x v="11"/>
    <x v="0"/>
    <s v="Brazil"/>
    <x v="64"/>
    <n v="-1009.76601967543"/>
  </r>
  <r>
    <s v="BASE"/>
    <s v="Price"/>
    <m/>
    <m/>
    <m/>
    <m/>
    <x v="11"/>
    <x v="1"/>
    <s v="Brazil"/>
    <x v="64"/>
    <n v="0"/>
  </r>
  <r>
    <s v="BASE"/>
    <s v="Price"/>
    <m/>
    <m/>
    <m/>
    <m/>
    <x v="11"/>
    <x v="2"/>
    <s v="Brazil"/>
    <x v="64"/>
    <n v="0"/>
  </r>
  <r>
    <s v="BASE"/>
    <s v="Price"/>
    <m/>
    <m/>
    <m/>
    <m/>
    <x v="11"/>
    <x v="3"/>
    <s v="Brazil"/>
    <x v="64"/>
    <n v="-1141.6201931375899"/>
  </r>
  <r>
    <s v="BASE"/>
    <s v="BaseLine"/>
    <m/>
    <m/>
    <m/>
    <m/>
    <x v="12"/>
    <x v="0"/>
    <s v="Brazil"/>
    <x v="64"/>
    <n v="346.60460905329001"/>
  </r>
  <r>
    <s v="BASE"/>
    <s v="BaseLine"/>
    <m/>
    <m/>
    <m/>
    <m/>
    <x v="12"/>
    <x v="1"/>
    <s v="Brazil"/>
    <x v="64"/>
    <n v="624.84417115409997"/>
  </r>
  <r>
    <s v="BASE"/>
    <s v="BaseLine"/>
    <m/>
    <m/>
    <m/>
    <m/>
    <x v="12"/>
    <x v="2"/>
    <s v="Brazil"/>
    <x v="64"/>
    <n v="766.027164842297"/>
  </r>
  <r>
    <s v="BASE"/>
    <s v="BaseLine"/>
    <m/>
    <m/>
    <m/>
    <m/>
    <x v="12"/>
    <x v="3"/>
    <s v="Brazil"/>
    <x v="64"/>
    <n v="20.289066816636701"/>
  </r>
  <r>
    <s v="INCREMENTAL"/>
    <s v="Media"/>
    <m/>
    <m/>
    <m/>
    <m/>
    <x v="13"/>
    <x v="0"/>
    <s v="Brazil"/>
    <x v="64"/>
    <n v="0"/>
  </r>
  <r>
    <s v="INCREMENTAL"/>
    <s v="Media"/>
    <m/>
    <m/>
    <m/>
    <m/>
    <x v="13"/>
    <x v="1"/>
    <s v="Brazil"/>
    <x v="64"/>
    <n v="0"/>
  </r>
  <r>
    <s v="INCREMENTAL"/>
    <s v="Media"/>
    <m/>
    <m/>
    <m/>
    <m/>
    <x v="13"/>
    <x v="2"/>
    <s v="Brazil"/>
    <x v="64"/>
    <n v="0"/>
  </r>
  <r>
    <s v="INCREMENTAL"/>
    <s v="Media"/>
    <m/>
    <m/>
    <m/>
    <m/>
    <x v="13"/>
    <x v="3"/>
    <s v="Brazil"/>
    <x v="64"/>
    <n v="0"/>
  </r>
  <r>
    <s v="INCREMENTAL"/>
    <s v="Media"/>
    <m/>
    <m/>
    <m/>
    <m/>
    <x v="14"/>
    <x v="0"/>
    <s v="Brazil"/>
    <x v="64"/>
    <n v="378.24332610666801"/>
  </r>
  <r>
    <s v="INCREMENTAL"/>
    <s v="Media"/>
    <m/>
    <m/>
    <m/>
    <m/>
    <x v="14"/>
    <x v="1"/>
    <s v="Brazil"/>
    <x v="64"/>
    <n v="470.88236373402901"/>
  </r>
  <r>
    <s v="INCREMENTAL"/>
    <s v="Media"/>
    <m/>
    <m/>
    <m/>
    <m/>
    <x v="14"/>
    <x v="2"/>
    <s v="Brazil"/>
    <x v="64"/>
    <n v="389.62538845091302"/>
  </r>
  <r>
    <s v="INCREMENTAL"/>
    <s v="Media"/>
    <m/>
    <m/>
    <m/>
    <m/>
    <x v="14"/>
    <x v="3"/>
    <s v="Brazil"/>
    <x v="64"/>
    <n v="279.92101564270303"/>
  </r>
  <r>
    <s v="INCREMENTAL"/>
    <s v="Media"/>
    <m/>
    <m/>
    <m/>
    <m/>
    <x v="15"/>
    <x v="0"/>
    <s v="Brazil"/>
    <x v="64"/>
    <n v="0"/>
  </r>
  <r>
    <s v="INCREMENTAL"/>
    <s v="Media"/>
    <m/>
    <m/>
    <m/>
    <m/>
    <x v="15"/>
    <x v="1"/>
    <s v="Brazil"/>
    <x v="64"/>
    <n v="0"/>
  </r>
  <r>
    <s v="INCREMENTAL"/>
    <s v="Media"/>
    <m/>
    <m/>
    <m/>
    <m/>
    <x v="15"/>
    <x v="2"/>
    <s v="Brazil"/>
    <x v="64"/>
    <n v="0"/>
  </r>
  <r>
    <s v="INCREMENTAL"/>
    <s v="Media"/>
    <m/>
    <m/>
    <m/>
    <m/>
    <x v="15"/>
    <x v="3"/>
    <s v="Brazil"/>
    <x v="64"/>
    <n v="0"/>
  </r>
  <r>
    <s v="INCREMENTAL"/>
    <s v="Media"/>
    <m/>
    <m/>
    <m/>
    <m/>
    <x v="16"/>
    <x v="0"/>
    <s v="Brazil"/>
    <x v="64"/>
    <n v="54.542242620739799"/>
  </r>
  <r>
    <s v="INCREMENTAL"/>
    <s v="Media"/>
    <m/>
    <m/>
    <m/>
    <m/>
    <x v="16"/>
    <x v="1"/>
    <s v="Brazil"/>
    <x v="64"/>
    <n v="42.794680894665099"/>
  </r>
  <r>
    <s v="INCREMENTAL"/>
    <s v="Media"/>
    <m/>
    <m/>
    <m/>
    <m/>
    <x v="16"/>
    <x v="2"/>
    <s v="Brazil"/>
    <x v="64"/>
    <n v="39.926443120659499"/>
  </r>
  <r>
    <s v="INCREMENTAL"/>
    <s v="Media"/>
    <m/>
    <m/>
    <m/>
    <m/>
    <x v="16"/>
    <x v="3"/>
    <s v="Brazil"/>
    <x v="64"/>
    <n v="37.105462223896701"/>
  </r>
  <r>
    <s v="INCREMENTAL"/>
    <s v="Media"/>
    <m/>
    <m/>
    <m/>
    <m/>
    <x v="17"/>
    <x v="0"/>
    <s v="Brazil"/>
    <x v="64"/>
    <n v="0"/>
  </r>
  <r>
    <s v="INCREMENTAL"/>
    <s v="Media"/>
    <m/>
    <m/>
    <m/>
    <m/>
    <x v="17"/>
    <x v="1"/>
    <s v="Brazil"/>
    <x v="64"/>
    <n v="0"/>
  </r>
  <r>
    <s v="INCREMENTAL"/>
    <s v="Media"/>
    <m/>
    <m/>
    <m/>
    <m/>
    <x v="17"/>
    <x v="2"/>
    <s v="Brazil"/>
    <x v="64"/>
    <n v="0"/>
  </r>
  <r>
    <s v="INCREMENTAL"/>
    <s v="Media"/>
    <m/>
    <m/>
    <m/>
    <m/>
    <x v="17"/>
    <x v="3"/>
    <s v="Brazil"/>
    <x v="64"/>
    <n v="0"/>
  </r>
  <r>
    <s v="INCREMENTAL"/>
    <s v="Media"/>
    <m/>
    <m/>
    <m/>
    <m/>
    <x v="18"/>
    <x v="0"/>
    <s v="Brazil"/>
    <x v="64"/>
    <n v="1715.4380550332401"/>
  </r>
  <r>
    <s v="INCREMENTAL"/>
    <s v="Media"/>
    <m/>
    <m/>
    <m/>
    <m/>
    <x v="18"/>
    <x v="1"/>
    <s v="Brazil"/>
    <x v="64"/>
    <n v="798.77812860023005"/>
  </r>
  <r>
    <s v="INCREMENTAL"/>
    <s v="Media"/>
    <m/>
    <m/>
    <m/>
    <m/>
    <x v="18"/>
    <x v="2"/>
    <s v="Brazil"/>
    <x v="64"/>
    <n v="610.35003346370195"/>
  </r>
  <r>
    <s v="INCREMENTAL"/>
    <s v="Media"/>
    <m/>
    <m/>
    <m/>
    <m/>
    <x v="18"/>
    <x v="3"/>
    <s v="Brazil"/>
    <x v="64"/>
    <n v="931.22311213685202"/>
  </r>
  <r>
    <s v="INCREMENTAL"/>
    <s v="Media"/>
    <m/>
    <m/>
    <m/>
    <m/>
    <x v="19"/>
    <x v="0"/>
    <s v="Brazil"/>
    <x v="64"/>
    <n v="0"/>
  </r>
  <r>
    <s v="INCREMENTAL"/>
    <s v="Media"/>
    <m/>
    <m/>
    <m/>
    <m/>
    <x v="19"/>
    <x v="1"/>
    <s v="Brazil"/>
    <x v="64"/>
    <n v="0"/>
  </r>
  <r>
    <s v="INCREMENTAL"/>
    <s v="Media"/>
    <m/>
    <m/>
    <m/>
    <m/>
    <x v="19"/>
    <x v="2"/>
    <s v="Brazil"/>
    <x v="64"/>
    <n v="0"/>
  </r>
  <r>
    <s v="INCREMENTAL"/>
    <s v="Media"/>
    <m/>
    <m/>
    <m/>
    <m/>
    <x v="19"/>
    <x v="3"/>
    <s v="Brazil"/>
    <x v="64"/>
    <n v="0"/>
  </r>
  <r>
    <s v="INCREMENTAL"/>
    <s v="Media"/>
    <m/>
    <m/>
    <m/>
    <m/>
    <x v="20"/>
    <x v="0"/>
    <s v="Brazil"/>
    <x v="64"/>
    <n v="3.1313741829964798"/>
  </r>
  <r>
    <s v="INCREMENTAL"/>
    <s v="Media"/>
    <m/>
    <m/>
    <m/>
    <m/>
    <x v="20"/>
    <x v="1"/>
    <s v="Brazil"/>
    <x v="64"/>
    <n v="3.5719797738078198"/>
  </r>
  <r>
    <s v="INCREMENTAL"/>
    <s v="Media"/>
    <m/>
    <m/>
    <m/>
    <m/>
    <x v="20"/>
    <x v="2"/>
    <s v="Brazil"/>
    <x v="64"/>
    <n v="3.3463041247370602"/>
  </r>
  <r>
    <s v="INCREMENTAL"/>
    <s v="Media"/>
    <m/>
    <m/>
    <m/>
    <m/>
    <x v="20"/>
    <x v="3"/>
    <s v="Brazil"/>
    <x v="64"/>
    <n v="3.2960491717006999"/>
  </r>
  <r>
    <s v="INCREMENTAL"/>
    <s v="Media"/>
    <m/>
    <m/>
    <m/>
    <m/>
    <x v="21"/>
    <x v="0"/>
    <s v="Brazil"/>
    <x v="64"/>
    <n v="0"/>
  </r>
  <r>
    <s v="INCREMENTAL"/>
    <s v="Media"/>
    <m/>
    <m/>
    <m/>
    <m/>
    <x v="21"/>
    <x v="1"/>
    <s v="Brazil"/>
    <x v="64"/>
    <n v="0"/>
  </r>
  <r>
    <s v="INCREMENTAL"/>
    <s v="Media"/>
    <m/>
    <m/>
    <m/>
    <m/>
    <x v="21"/>
    <x v="2"/>
    <s v="Brazil"/>
    <x v="64"/>
    <n v="0"/>
  </r>
  <r>
    <s v="INCREMENTAL"/>
    <s v="Media"/>
    <m/>
    <m/>
    <m/>
    <m/>
    <x v="21"/>
    <x v="3"/>
    <s v="Brazil"/>
    <x v="64"/>
    <n v="0"/>
  </r>
  <r>
    <s v="INCREMENTAL"/>
    <s v="Media"/>
    <m/>
    <m/>
    <m/>
    <m/>
    <x v="22"/>
    <x v="0"/>
    <s v="Brazil"/>
    <x v="64"/>
    <n v="523.85605552444599"/>
  </r>
  <r>
    <s v="INCREMENTAL"/>
    <s v="Media"/>
    <m/>
    <m/>
    <m/>
    <m/>
    <x v="22"/>
    <x v="1"/>
    <s v="Brazil"/>
    <x v="64"/>
    <n v="198.660978390043"/>
  </r>
  <r>
    <s v="INCREMENTAL"/>
    <s v="Media"/>
    <m/>
    <m/>
    <m/>
    <m/>
    <x v="22"/>
    <x v="2"/>
    <s v="Brazil"/>
    <x v="64"/>
    <n v="188.64360665607401"/>
  </r>
  <r>
    <s v="INCREMENTAL"/>
    <s v="Media"/>
    <m/>
    <m/>
    <m/>
    <m/>
    <x v="22"/>
    <x v="3"/>
    <s v="Brazil"/>
    <x v="64"/>
    <n v="283.96199482303598"/>
  </r>
  <r>
    <s v="INCREMENTAL"/>
    <s v="Media"/>
    <m/>
    <m/>
    <m/>
    <m/>
    <x v="23"/>
    <x v="0"/>
    <s v="Brazil"/>
    <x v="64"/>
    <n v="0"/>
  </r>
  <r>
    <s v="INCREMENTAL"/>
    <s v="Media"/>
    <m/>
    <m/>
    <m/>
    <m/>
    <x v="23"/>
    <x v="1"/>
    <s v="Brazil"/>
    <x v="64"/>
    <n v="3.2255807138570399E-3"/>
  </r>
  <r>
    <s v="INCREMENTAL"/>
    <s v="Media"/>
    <m/>
    <m/>
    <m/>
    <m/>
    <x v="23"/>
    <x v="2"/>
    <s v="Brazil"/>
    <x v="64"/>
    <n v="0"/>
  </r>
  <r>
    <s v="INCREMENTAL"/>
    <s v="Media"/>
    <m/>
    <m/>
    <m/>
    <m/>
    <x v="23"/>
    <x v="3"/>
    <s v="Brazil"/>
    <x v="64"/>
    <n v="0"/>
  </r>
  <r>
    <s v="INCREMENTAL"/>
    <s v="Media"/>
    <m/>
    <m/>
    <m/>
    <m/>
    <x v="24"/>
    <x v="0"/>
    <s v="Brazil"/>
    <x v="64"/>
    <n v="0"/>
  </r>
  <r>
    <s v="INCREMENTAL"/>
    <s v="Media"/>
    <m/>
    <m/>
    <m/>
    <m/>
    <x v="24"/>
    <x v="1"/>
    <s v="Brazil"/>
    <x v="64"/>
    <n v="2.9620963050706699"/>
  </r>
  <r>
    <s v="INCREMENTAL"/>
    <s v="Media"/>
    <m/>
    <m/>
    <m/>
    <m/>
    <x v="24"/>
    <x v="2"/>
    <s v="Brazil"/>
    <x v="64"/>
    <n v="0"/>
  </r>
  <r>
    <s v="INCREMENTAL"/>
    <s v="Media"/>
    <m/>
    <m/>
    <m/>
    <m/>
    <x v="24"/>
    <x v="3"/>
    <s v="Brazil"/>
    <x v="64"/>
    <n v="0"/>
  </r>
  <r>
    <s v="BASE"/>
    <s v="BaseLine"/>
    <m/>
    <m/>
    <m/>
    <m/>
    <x v="25"/>
    <x v="0"/>
    <s v="Brazil"/>
    <x v="64"/>
    <n v="0"/>
  </r>
  <r>
    <s v="BASE"/>
    <s v="BaseLine"/>
    <m/>
    <m/>
    <m/>
    <m/>
    <x v="25"/>
    <x v="1"/>
    <s v="Brazil"/>
    <x v="64"/>
    <n v="0"/>
  </r>
  <r>
    <s v="BASE"/>
    <s v="BaseLine"/>
    <m/>
    <m/>
    <m/>
    <m/>
    <x v="25"/>
    <x v="2"/>
    <s v="Brazil"/>
    <x v="64"/>
    <n v="0"/>
  </r>
  <r>
    <s v="BASE"/>
    <s v="BaseLine"/>
    <m/>
    <m/>
    <m/>
    <m/>
    <x v="25"/>
    <x v="3"/>
    <s v="Brazil"/>
    <x v="64"/>
    <n v="0"/>
  </r>
  <r>
    <s v="BASE"/>
    <s v="BaseLine"/>
    <m/>
    <m/>
    <m/>
    <m/>
    <x v="26"/>
    <x v="0"/>
    <s v="Brazil"/>
    <x v="64"/>
    <n v="0"/>
  </r>
  <r>
    <s v="BASE"/>
    <s v="BaseLine"/>
    <m/>
    <m/>
    <m/>
    <m/>
    <x v="26"/>
    <x v="1"/>
    <s v="Brazil"/>
    <x v="64"/>
    <n v="1874.28404741032"/>
  </r>
  <r>
    <s v="BASE"/>
    <s v="BaseLine"/>
    <m/>
    <m/>
    <m/>
    <m/>
    <x v="26"/>
    <x v="2"/>
    <s v="Brazil"/>
    <x v="64"/>
    <n v="0"/>
  </r>
  <r>
    <s v="BASE"/>
    <s v="BaseLine"/>
    <m/>
    <m/>
    <m/>
    <m/>
    <x v="26"/>
    <x v="3"/>
    <s v="Brazil"/>
    <x v="64"/>
    <n v="0"/>
  </r>
  <r>
    <s v="INCREMENTAL"/>
    <s v="Media"/>
    <m/>
    <m/>
    <m/>
    <m/>
    <x v="27"/>
    <x v="0"/>
    <s v="Brazil"/>
    <x v="64"/>
    <n v="0"/>
  </r>
  <r>
    <s v="INCREMENTAL"/>
    <s v="Media"/>
    <m/>
    <m/>
    <m/>
    <m/>
    <x v="27"/>
    <x v="1"/>
    <s v="Brazil"/>
    <x v="64"/>
    <n v="0"/>
  </r>
  <r>
    <s v="INCREMENTAL"/>
    <s v="Media"/>
    <m/>
    <m/>
    <m/>
    <m/>
    <x v="27"/>
    <x v="2"/>
    <s v="Brazil"/>
    <x v="64"/>
    <n v="0"/>
  </r>
  <r>
    <s v="INCREMENTAL"/>
    <s v="Media"/>
    <m/>
    <m/>
    <m/>
    <m/>
    <x v="27"/>
    <x v="3"/>
    <s v="Brazil"/>
    <x v="64"/>
    <n v="0"/>
  </r>
  <r>
    <s v="INCREMENTAL"/>
    <s v="Media"/>
    <m/>
    <m/>
    <m/>
    <m/>
    <x v="28"/>
    <x v="0"/>
    <s v="Brazil"/>
    <x v="64"/>
    <n v="0"/>
  </r>
  <r>
    <s v="INCREMENTAL"/>
    <s v="Media"/>
    <m/>
    <m/>
    <m/>
    <m/>
    <x v="28"/>
    <x v="1"/>
    <s v="Brazil"/>
    <x v="64"/>
    <n v="0"/>
  </r>
  <r>
    <s v="INCREMENTAL"/>
    <s v="Media"/>
    <m/>
    <m/>
    <m/>
    <m/>
    <x v="28"/>
    <x v="2"/>
    <s v="Brazil"/>
    <x v="64"/>
    <n v="0"/>
  </r>
  <r>
    <s v="INCREMENTAL"/>
    <s v="Media"/>
    <m/>
    <m/>
    <m/>
    <m/>
    <x v="28"/>
    <x v="3"/>
    <s v="Brazil"/>
    <x v="64"/>
    <n v="0"/>
  </r>
  <r>
    <s v="BASE"/>
    <s v="BaseLine"/>
    <m/>
    <m/>
    <m/>
    <m/>
    <x v="29"/>
    <x v="0"/>
    <s v="Brazil"/>
    <x v="64"/>
    <n v="0"/>
  </r>
  <r>
    <s v="BASE"/>
    <s v="BaseLine"/>
    <m/>
    <m/>
    <m/>
    <m/>
    <x v="29"/>
    <x v="1"/>
    <s v="Brazil"/>
    <x v="64"/>
    <n v="1013.26526550047"/>
  </r>
  <r>
    <s v="BASE"/>
    <s v="BaseLine"/>
    <m/>
    <m/>
    <m/>
    <m/>
    <x v="29"/>
    <x v="2"/>
    <s v="Brazil"/>
    <x v="64"/>
    <n v="0"/>
  </r>
  <r>
    <s v="BASE"/>
    <s v="BaseLine"/>
    <m/>
    <m/>
    <m/>
    <m/>
    <x v="29"/>
    <x v="3"/>
    <s v="Brazil"/>
    <x v="64"/>
    <n v="0"/>
  </r>
  <r>
    <s v="BASE"/>
    <s v="BaseLine"/>
    <m/>
    <m/>
    <m/>
    <m/>
    <x v="30"/>
    <x v="0"/>
    <s v="Brazil"/>
    <x v="64"/>
    <n v="0"/>
  </r>
  <r>
    <s v="BASE"/>
    <s v="BaseLine"/>
    <m/>
    <m/>
    <m/>
    <m/>
    <x v="30"/>
    <x v="1"/>
    <s v="Brazil"/>
    <x v="64"/>
    <n v="587.82824077611303"/>
  </r>
  <r>
    <s v="BASE"/>
    <s v="BaseLine"/>
    <m/>
    <m/>
    <m/>
    <m/>
    <x v="30"/>
    <x v="2"/>
    <s v="Brazil"/>
    <x v="64"/>
    <n v="0"/>
  </r>
  <r>
    <s v="BASE"/>
    <s v="BaseLine"/>
    <m/>
    <m/>
    <m/>
    <m/>
    <x v="30"/>
    <x v="3"/>
    <s v="Brazil"/>
    <x v="64"/>
    <n v="0"/>
  </r>
  <r>
    <s v="INCREMENTAL"/>
    <s v="Media"/>
    <m/>
    <m/>
    <m/>
    <m/>
    <x v="31"/>
    <x v="0"/>
    <s v="Brazil"/>
    <x v="64"/>
    <n v="0"/>
  </r>
  <r>
    <s v="INCREMENTAL"/>
    <s v="Media"/>
    <m/>
    <m/>
    <m/>
    <m/>
    <x v="31"/>
    <x v="1"/>
    <s v="Brazil"/>
    <x v="64"/>
    <n v="4.2884739582587601"/>
  </r>
  <r>
    <s v="INCREMENTAL"/>
    <s v="Media"/>
    <m/>
    <m/>
    <m/>
    <m/>
    <x v="31"/>
    <x v="2"/>
    <s v="Brazil"/>
    <x v="64"/>
    <n v="0"/>
  </r>
  <r>
    <s v="INCREMENTAL"/>
    <s v="Media"/>
    <m/>
    <m/>
    <m/>
    <m/>
    <x v="31"/>
    <x v="3"/>
    <s v="Brazil"/>
    <x v="64"/>
    <n v="0"/>
  </r>
  <r>
    <m/>
    <m/>
    <m/>
    <m/>
    <m/>
    <m/>
    <x v="32"/>
    <x v="0"/>
    <s v="Brazil"/>
    <x v="64"/>
    <n v="1288.8368238743701"/>
  </r>
  <r>
    <m/>
    <m/>
    <m/>
    <m/>
    <m/>
    <m/>
    <x v="32"/>
    <x v="1"/>
    <s v="Brazil"/>
    <x v="64"/>
    <n v="943.82215052234096"/>
  </r>
  <r>
    <m/>
    <m/>
    <m/>
    <m/>
    <m/>
    <m/>
    <x v="32"/>
    <x v="2"/>
    <s v="Brazil"/>
    <x v="64"/>
    <n v="1761.1350863528301"/>
  </r>
  <r>
    <m/>
    <m/>
    <m/>
    <m/>
    <m/>
    <m/>
    <x v="32"/>
    <x v="3"/>
    <s v="Brazil"/>
    <x v="64"/>
    <n v="932.29799996955103"/>
  </r>
  <r>
    <s v="BASE"/>
    <s v="BaseLine"/>
    <m/>
    <m/>
    <m/>
    <m/>
    <x v="33"/>
    <x v="0"/>
    <s v="Brazil"/>
    <x v="64"/>
    <n v="-241.965550853293"/>
  </r>
  <r>
    <s v="BASE"/>
    <s v="BaseLine"/>
    <m/>
    <m/>
    <m/>
    <m/>
    <x v="33"/>
    <x v="1"/>
    <s v="Brazil"/>
    <x v="64"/>
    <n v="-658.661279872112"/>
  </r>
  <r>
    <s v="BASE"/>
    <s v="BaseLine"/>
    <m/>
    <m/>
    <m/>
    <m/>
    <x v="33"/>
    <x v="2"/>
    <s v="Brazil"/>
    <x v="64"/>
    <n v="-328.83119143194199"/>
  </r>
  <r>
    <s v="BASE"/>
    <s v="BaseLine"/>
    <m/>
    <m/>
    <m/>
    <m/>
    <x v="33"/>
    <x v="3"/>
    <s v="Brazil"/>
    <x v="64"/>
    <n v="-205.38401837862301"/>
  </r>
  <r>
    <s v="BASE"/>
    <s v="BaseLine"/>
    <m/>
    <m/>
    <m/>
    <m/>
    <x v="34"/>
    <x v="0"/>
    <s v="Brazil"/>
    <x v="64"/>
    <n v="0"/>
  </r>
  <r>
    <s v="BASE"/>
    <s v="BaseLine"/>
    <m/>
    <m/>
    <m/>
    <m/>
    <x v="34"/>
    <x v="1"/>
    <s v="Brazil"/>
    <x v="64"/>
    <n v="0"/>
  </r>
  <r>
    <s v="BASE"/>
    <s v="BaseLine"/>
    <m/>
    <m/>
    <m/>
    <m/>
    <x v="34"/>
    <x v="2"/>
    <s v="Brazil"/>
    <x v="64"/>
    <n v="0"/>
  </r>
  <r>
    <s v="BASE"/>
    <s v="BaseLine"/>
    <m/>
    <m/>
    <m/>
    <m/>
    <x v="34"/>
    <x v="3"/>
    <s v="Brazil"/>
    <x v="64"/>
    <n v="0"/>
  </r>
  <r>
    <s v="BASE"/>
    <s v="BaseLine"/>
    <s v="NY"/>
    <m/>
    <m/>
    <m/>
    <x v="35"/>
    <x v="0"/>
    <s v="Brazil"/>
    <x v="64"/>
    <n v="0"/>
  </r>
  <r>
    <s v="BASE"/>
    <s v="BaseLine"/>
    <s v="NY"/>
    <m/>
    <m/>
    <m/>
    <x v="35"/>
    <x v="1"/>
    <s v="Brazil"/>
    <x v="64"/>
    <n v="0"/>
  </r>
  <r>
    <s v="BASE"/>
    <s v="BaseLine"/>
    <s v="NY"/>
    <m/>
    <m/>
    <m/>
    <x v="35"/>
    <x v="2"/>
    <s v="Brazil"/>
    <x v="64"/>
    <n v="0"/>
  </r>
  <r>
    <s v="BASE"/>
    <s v="BaseLine"/>
    <s v="NY"/>
    <m/>
    <m/>
    <m/>
    <x v="35"/>
    <x v="3"/>
    <s v="Brazil"/>
    <x v="64"/>
    <n v="0"/>
  </r>
  <r>
    <s v="BASE"/>
    <s v="BaseLine"/>
    <s v="PL_Dummy"/>
    <m/>
    <m/>
    <m/>
    <x v="36"/>
    <x v="0"/>
    <s v="Brazil"/>
    <x v="64"/>
    <n v="0"/>
  </r>
  <r>
    <s v="BASE"/>
    <s v="BaseLine"/>
    <s v="PL_Dummy"/>
    <m/>
    <m/>
    <m/>
    <x v="36"/>
    <x v="1"/>
    <s v="Brazil"/>
    <x v="64"/>
    <n v="0"/>
  </r>
  <r>
    <s v="BASE"/>
    <s v="BaseLine"/>
    <s v="PL_Dummy"/>
    <m/>
    <m/>
    <m/>
    <x v="36"/>
    <x v="2"/>
    <s v="Brazil"/>
    <x v="64"/>
    <n v="0"/>
  </r>
  <r>
    <s v="BASE"/>
    <s v="BaseLine"/>
    <s v="PL_Dummy"/>
    <m/>
    <m/>
    <m/>
    <x v="36"/>
    <x v="3"/>
    <s v="Brazil"/>
    <x v="64"/>
    <n v="0"/>
  </r>
  <r>
    <s v="BASE"/>
    <s v="BaseLine"/>
    <s v="PL_Dummy"/>
    <m/>
    <m/>
    <m/>
    <x v="37"/>
    <x v="0"/>
    <s v="Brazil"/>
    <x v="64"/>
    <n v="0"/>
  </r>
  <r>
    <s v="BASE"/>
    <s v="BaseLine"/>
    <s v="PL_Dummy"/>
    <m/>
    <m/>
    <m/>
    <x v="37"/>
    <x v="1"/>
    <s v="Brazil"/>
    <x v="64"/>
    <n v="0"/>
  </r>
  <r>
    <s v="BASE"/>
    <s v="BaseLine"/>
    <s v="PL_Dummy"/>
    <m/>
    <m/>
    <m/>
    <x v="37"/>
    <x v="2"/>
    <s v="Brazil"/>
    <x v="64"/>
    <n v="0"/>
  </r>
  <r>
    <s v="BASE"/>
    <s v="BaseLine"/>
    <s v="PL_Dummy"/>
    <m/>
    <m/>
    <m/>
    <x v="37"/>
    <x v="3"/>
    <s v="Brazil"/>
    <x v="64"/>
    <n v="0"/>
  </r>
  <r>
    <s v="BASE"/>
    <s v="BaseLine"/>
    <m/>
    <m/>
    <m/>
    <m/>
    <x v="38"/>
    <x v="0"/>
    <s v="Brazil"/>
    <x v="64"/>
    <n v="0"/>
  </r>
  <r>
    <s v="BASE"/>
    <s v="BaseLine"/>
    <m/>
    <m/>
    <m/>
    <m/>
    <x v="38"/>
    <x v="1"/>
    <s v="Brazil"/>
    <x v="64"/>
    <n v="0"/>
  </r>
  <r>
    <s v="BASE"/>
    <s v="BaseLine"/>
    <m/>
    <m/>
    <m/>
    <m/>
    <x v="38"/>
    <x v="2"/>
    <s v="Brazil"/>
    <x v="64"/>
    <n v="0"/>
  </r>
  <r>
    <s v="BASE"/>
    <s v="BaseLine"/>
    <m/>
    <m/>
    <m/>
    <m/>
    <x v="38"/>
    <x v="3"/>
    <s v="Brazil"/>
    <x v="64"/>
    <n v="0"/>
  </r>
  <r>
    <s v="BASE"/>
    <s v="BaseLine"/>
    <m/>
    <m/>
    <m/>
    <m/>
    <x v="39"/>
    <x v="0"/>
    <s v="Brazil"/>
    <x v="64"/>
    <n v="0"/>
  </r>
  <r>
    <s v="BASE"/>
    <s v="BaseLine"/>
    <m/>
    <m/>
    <m/>
    <m/>
    <x v="39"/>
    <x v="1"/>
    <s v="Brazil"/>
    <x v="64"/>
    <n v="0"/>
  </r>
  <r>
    <s v="BASE"/>
    <s v="BaseLine"/>
    <m/>
    <m/>
    <m/>
    <m/>
    <x v="39"/>
    <x v="2"/>
    <s v="Brazil"/>
    <x v="64"/>
    <n v="0"/>
  </r>
  <r>
    <s v="BASE"/>
    <s v="BaseLine"/>
    <m/>
    <m/>
    <m/>
    <m/>
    <x v="39"/>
    <x v="3"/>
    <s v="Brazil"/>
    <x v="64"/>
    <n v="0"/>
  </r>
  <r>
    <s v="BASE"/>
    <s v="BaseLine"/>
    <s v="PL_Dummy"/>
    <m/>
    <m/>
    <m/>
    <x v="40"/>
    <x v="0"/>
    <s v="Brazil"/>
    <x v="64"/>
    <n v="0"/>
  </r>
  <r>
    <s v="BASE"/>
    <s v="BaseLine"/>
    <s v="PL_Dummy"/>
    <m/>
    <m/>
    <m/>
    <x v="40"/>
    <x v="1"/>
    <s v="Brazil"/>
    <x v="64"/>
    <n v="0"/>
  </r>
  <r>
    <s v="BASE"/>
    <s v="BaseLine"/>
    <s v="PL_Dummy"/>
    <m/>
    <m/>
    <m/>
    <x v="40"/>
    <x v="2"/>
    <s v="Brazil"/>
    <x v="64"/>
    <n v="0"/>
  </r>
  <r>
    <s v="BASE"/>
    <s v="BaseLine"/>
    <s v="PL_Dummy"/>
    <m/>
    <m/>
    <m/>
    <x v="40"/>
    <x v="3"/>
    <s v="Brazil"/>
    <x v="64"/>
    <n v="0"/>
  </r>
  <r>
    <s v="BASE"/>
    <s v="BaseLine"/>
    <m/>
    <m/>
    <m/>
    <m/>
    <x v="41"/>
    <x v="0"/>
    <s v="Brazil"/>
    <x v="64"/>
    <n v="0"/>
  </r>
  <r>
    <s v="BASE"/>
    <s v="BaseLine"/>
    <m/>
    <m/>
    <m/>
    <m/>
    <x v="41"/>
    <x v="1"/>
    <s v="Brazil"/>
    <x v="64"/>
    <n v="0"/>
  </r>
  <r>
    <s v="BASE"/>
    <s v="BaseLine"/>
    <m/>
    <m/>
    <m/>
    <m/>
    <x v="41"/>
    <x v="2"/>
    <s v="Brazil"/>
    <x v="64"/>
    <n v="2454.7645149885502"/>
  </r>
  <r>
    <s v="BASE"/>
    <s v="BaseLine"/>
    <m/>
    <m/>
    <m/>
    <m/>
    <x v="41"/>
    <x v="3"/>
    <s v="Brazil"/>
    <x v="64"/>
    <n v="0"/>
  </r>
  <r>
    <s v="BASE"/>
    <s v="BaseLine"/>
    <m/>
    <m/>
    <m/>
    <m/>
    <x v="42"/>
    <x v="0"/>
    <s v="Brazil"/>
    <x v="64"/>
    <n v="0"/>
  </r>
  <r>
    <s v="BASE"/>
    <s v="BaseLine"/>
    <m/>
    <m/>
    <m/>
    <m/>
    <x v="42"/>
    <x v="1"/>
    <s v="Brazil"/>
    <x v="64"/>
    <n v="0"/>
  </r>
  <r>
    <s v="BASE"/>
    <s v="BaseLine"/>
    <m/>
    <m/>
    <m/>
    <m/>
    <x v="42"/>
    <x v="2"/>
    <s v="Brazil"/>
    <x v="64"/>
    <n v="0"/>
  </r>
  <r>
    <s v="BASE"/>
    <s v="BaseLine"/>
    <m/>
    <m/>
    <m/>
    <m/>
    <x v="42"/>
    <x v="3"/>
    <s v="Brazil"/>
    <x v="64"/>
    <n v="0"/>
  </r>
  <r>
    <s v="BASE"/>
    <s v="BaseLine"/>
    <m/>
    <m/>
    <m/>
    <m/>
    <x v="43"/>
    <x v="0"/>
    <s v="Brazil"/>
    <x v="64"/>
    <n v="0"/>
  </r>
  <r>
    <s v="BASE"/>
    <s v="BaseLine"/>
    <m/>
    <m/>
    <m/>
    <m/>
    <x v="43"/>
    <x v="1"/>
    <s v="Brazil"/>
    <x v="64"/>
    <n v="0"/>
  </r>
  <r>
    <s v="BASE"/>
    <s v="BaseLine"/>
    <m/>
    <m/>
    <m/>
    <m/>
    <x v="43"/>
    <x v="2"/>
    <s v="Brazil"/>
    <x v="64"/>
    <n v="3957.68156029697"/>
  </r>
  <r>
    <s v="BASE"/>
    <s v="BaseLine"/>
    <m/>
    <m/>
    <m/>
    <m/>
    <x v="43"/>
    <x v="3"/>
    <s v="Brazil"/>
    <x v="64"/>
    <n v="0"/>
  </r>
  <r>
    <s v="INCREMENTAL"/>
    <s v="Media"/>
    <m/>
    <m/>
    <m/>
    <m/>
    <x v="44"/>
    <x v="0"/>
    <s v="Brazil"/>
    <x v="64"/>
    <n v="0"/>
  </r>
  <r>
    <s v="INCREMENTAL"/>
    <s v="Media"/>
    <m/>
    <m/>
    <m/>
    <m/>
    <x v="44"/>
    <x v="1"/>
    <s v="Brazil"/>
    <x v="64"/>
    <n v="0"/>
  </r>
  <r>
    <s v="INCREMENTAL"/>
    <s v="Media"/>
    <m/>
    <m/>
    <m/>
    <m/>
    <x v="44"/>
    <x v="2"/>
    <s v="Brazil"/>
    <x v="64"/>
    <n v="0"/>
  </r>
  <r>
    <s v="INCREMENTAL"/>
    <s v="Media"/>
    <m/>
    <m/>
    <m/>
    <m/>
    <x v="44"/>
    <x v="3"/>
    <s v="Brazil"/>
    <x v="64"/>
    <n v="0"/>
  </r>
  <r>
    <s v="INCREMENTAL"/>
    <s v="Media"/>
    <m/>
    <m/>
    <m/>
    <m/>
    <x v="45"/>
    <x v="0"/>
    <s v="Brazil"/>
    <x v="64"/>
    <n v="0"/>
  </r>
  <r>
    <s v="INCREMENTAL"/>
    <s v="Media"/>
    <m/>
    <m/>
    <m/>
    <m/>
    <x v="45"/>
    <x v="1"/>
    <s v="Brazil"/>
    <x v="64"/>
    <n v="0"/>
  </r>
  <r>
    <s v="INCREMENTAL"/>
    <s v="Media"/>
    <m/>
    <m/>
    <m/>
    <m/>
    <x v="45"/>
    <x v="2"/>
    <s v="Brazil"/>
    <x v="64"/>
    <n v="0"/>
  </r>
  <r>
    <s v="INCREMENTAL"/>
    <s v="Media"/>
    <m/>
    <m/>
    <m/>
    <m/>
    <x v="45"/>
    <x v="3"/>
    <s v="Brazil"/>
    <x v="64"/>
    <n v="0"/>
  </r>
  <r>
    <s v="BASE"/>
    <s v="BaseLine"/>
    <m/>
    <m/>
    <m/>
    <m/>
    <x v="46"/>
    <x v="0"/>
    <s v="Brazil"/>
    <x v="64"/>
    <n v="0"/>
  </r>
  <r>
    <s v="BASE"/>
    <s v="BaseLine"/>
    <m/>
    <m/>
    <m/>
    <m/>
    <x v="46"/>
    <x v="1"/>
    <s v="Brazil"/>
    <x v="64"/>
    <n v="0"/>
  </r>
  <r>
    <s v="BASE"/>
    <s v="BaseLine"/>
    <m/>
    <m/>
    <m/>
    <m/>
    <x v="46"/>
    <x v="2"/>
    <s v="Brazil"/>
    <x v="64"/>
    <n v="0"/>
  </r>
  <r>
    <s v="BASE"/>
    <s v="BaseLine"/>
    <m/>
    <m/>
    <m/>
    <m/>
    <x v="46"/>
    <x v="3"/>
    <s v="Brazil"/>
    <x v="64"/>
    <n v="0"/>
  </r>
  <r>
    <s v="INCREMENTAL"/>
    <s v="Media"/>
    <m/>
    <m/>
    <m/>
    <m/>
    <x v="47"/>
    <x v="0"/>
    <s v="Brazil"/>
    <x v="64"/>
    <n v="0"/>
  </r>
  <r>
    <s v="INCREMENTAL"/>
    <s v="Media"/>
    <m/>
    <m/>
    <m/>
    <m/>
    <x v="47"/>
    <x v="1"/>
    <s v="Brazil"/>
    <x v="64"/>
    <n v="0"/>
  </r>
  <r>
    <s v="INCREMENTAL"/>
    <s v="Media"/>
    <m/>
    <m/>
    <m/>
    <m/>
    <x v="47"/>
    <x v="2"/>
    <s v="Brazil"/>
    <x v="64"/>
    <n v="0"/>
  </r>
  <r>
    <s v="INCREMENTAL"/>
    <s v="Media"/>
    <m/>
    <m/>
    <m/>
    <m/>
    <x v="47"/>
    <x v="3"/>
    <s v="Brazil"/>
    <x v="64"/>
    <n v="0"/>
  </r>
  <r>
    <s v="INCREMENTAL"/>
    <s v="Media"/>
    <m/>
    <m/>
    <m/>
    <m/>
    <x v="48"/>
    <x v="0"/>
    <s v="Brazil"/>
    <x v="64"/>
    <n v="0"/>
  </r>
  <r>
    <s v="INCREMENTAL"/>
    <s v="Media"/>
    <m/>
    <m/>
    <m/>
    <m/>
    <x v="48"/>
    <x v="1"/>
    <s v="Brazil"/>
    <x v="64"/>
    <n v="0"/>
  </r>
  <r>
    <s v="INCREMENTAL"/>
    <s v="Media"/>
    <m/>
    <m/>
    <m/>
    <m/>
    <x v="48"/>
    <x v="2"/>
    <s v="Brazil"/>
    <x v="64"/>
    <n v="0"/>
  </r>
  <r>
    <s v="INCREMENTAL"/>
    <s v="Media"/>
    <m/>
    <m/>
    <m/>
    <m/>
    <x v="48"/>
    <x v="3"/>
    <s v="Brazil"/>
    <x v="64"/>
    <n v="0"/>
  </r>
  <r>
    <s v="INCREMENTAL"/>
    <s v="Media"/>
    <m/>
    <m/>
    <m/>
    <m/>
    <x v="49"/>
    <x v="0"/>
    <s v="Brazil"/>
    <x v="64"/>
    <n v="0"/>
  </r>
  <r>
    <s v="INCREMENTAL"/>
    <s v="Media"/>
    <m/>
    <m/>
    <m/>
    <m/>
    <x v="49"/>
    <x v="1"/>
    <s v="Brazil"/>
    <x v="64"/>
    <n v="0"/>
  </r>
  <r>
    <s v="INCREMENTAL"/>
    <s v="Media"/>
    <m/>
    <m/>
    <m/>
    <m/>
    <x v="49"/>
    <x v="2"/>
    <s v="Brazil"/>
    <x v="64"/>
    <n v="0"/>
  </r>
  <r>
    <s v="INCREMENTAL"/>
    <s v="Media"/>
    <m/>
    <m/>
    <m/>
    <m/>
    <x v="49"/>
    <x v="3"/>
    <s v="Brazil"/>
    <x v="64"/>
    <n v="0"/>
  </r>
  <r>
    <s v="BASE"/>
    <s v="BaseLine"/>
    <m/>
    <m/>
    <m/>
    <m/>
    <x v="50"/>
    <x v="0"/>
    <s v="Brazil"/>
    <x v="64"/>
    <n v="0"/>
  </r>
  <r>
    <s v="BASE"/>
    <s v="BaseLine"/>
    <m/>
    <m/>
    <m/>
    <m/>
    <x v="50"/>
    <x v="1"/>
    <s v="Brazil"/>
    <x v="64"/>
    <n v="0"/>
  </r>
  <r>
    <s v="BASE"/>
    <s v="BaseLine"/>
    <m/>
    <m/>
    <m/>
    <m/>
    <x v="50"/>
    <x v="2"/>
    <s v="Brazil"/>
    <x v="64"/>
    <n v="0"/>
  </r>
  <r>
    <s v="BASE"/>
    <s v="BaseLine"/>
    <m/>
    <m/>
    <m/>
    <m/>
    <x v="50"/>
    <x v="3"/>
    <s v="Brazil"/>
    <x v="64"/>
    <n v="123.67691704231601"/>
  </r>
  <r>
    <s v="BASE"/>
    <s v="BaseLine"/>
    <m/>
    <m/>
    <m/>
    <m/>
    <x v="51"/>
    <x v="0"/>
    <s v="Brazil"/>
    <x v="64"/>
    <n v="0"/>
  </r>
  <r>
    <s v="BASE"/>
    <s v="BaseLine"/>
    <m/>
    <m/>
    <m/>
    <m/>
    <x v="51"/>
    <x v="1"/>
    <s v="Brazil"/>
    <x v="64"/>
    <n v="0"/>
  </r>
  <r>
    <s v="BASE"/>
    <s v="BaseLine"/>
    <m/>
    <m/>
    <m/>
    <m/>
    <x v="51"/>
    <x v="2"/>
    <s v="Brazil"/>
    <x v="64"/>
    <n v="0"/>
  </r>
  <r>
    <s v="BASE"/>
    <s v="BaseLine"/>
    <m/>
    <m/>
    <m/>
    <m/>
    <x v="51"/>
    <x v="3"/>
    <s v="Brazil"/>
    <x v="64"/>
    <n v="1858.2666360281801"/>
  </r>
  <r>
    <s v="INCREMENTAL"/>
    <s v="Media"/>
    <m/>
    <m/>
    <m/>
    <m/>
    <x v="52"/>
    <x v="0"/>
    <s v="Brazil"/>
    <x v="64"/>
    <n v="0"/>
  </r>
  <r>
    <s v="INCREMENTAL"/>
    <s v="Media"/>
    <m/>
    <m/>
    <m/>
    <m/>
    <x v="52"/>
    <x v="1"/>
    <s v="Brazil"/>
    <x v="64"/>
    <n v="0"/>
  </r>
  <r>
    <s v="INCREMENTAL"/>
    <s v="Media"/>
    <m/>
    <m/>
    <m/>
    <m/>
    <x v="52"/>
    <x v="2"/>
    <s v="Brazil"/>
    <x v="64"/>
    <n v="0"/>
  </r>
  <r>
    <s v="INCREMENTAL"/>
    <s v="Media"/>
    <m/>
    <m/>
    <m/>
    <m/>
    <x v="52"/>
    <x v="3"/>
    <s v="Brazil"/>
    <x v="64"/>
    <n v="0"/>
  </r>
  <r>
    <s v="BASE"/>
    <s v="BaseLine"/>
    <m/>
    <m/>
    <m/>
    <m/>
    <x v="53"/>
    <x v="0"/>
    <s v="Brazil"/>
    <x v="64"/>
    <n v="-106.896217564167"/>
  </r>
  <r>
    <s v="BASE"/>
    <s v="BaseLine"/>
    <m/>
    <m/>
    <m/>
    <m/>
    <x v="53"/>
    <x v="1"/>
    <s v="Brazil"/>
    <x v="64"/>
    <n v="-78.280676091196398"/>
  </r>
  <r>
    <s v="BASE"/>
    <s v="BaseLine"/>
    <m/>
    <m/>
    <m/>
    <m/>
    <x v="53"/>
    <x v="2"/>
    <s v="Brazil"/>
    <x v="64"/>
    <n v="-146.06866894502201"/>
  </r>
  <r>
    <s v="BASE"/>
    <s v="BaseLine"/>
    <m/>
    <m/>
    <m/>
    <m/>
    <x v="53"/>
    <x v="3"/>
    <s v="Brazil"/>
    <x v="64"/>
    <n v="-77.324862227164999"/>
  </r>
  <r>
    <s v="BASE"/>
    <s v="BaseLine"/>
    <m/>
    <m/>
    <m/>
    <m/>
    <x v="54"/>
    <x v="0"/>
    <s v="Brazil"/>
    <x v="64"/>
    <n v="-512.27642989138599"/>
  </r>
  <r>
    <s v="BASE"/>
    <s v="BaseLine"/>
    <m/>
    <m/>
    <m/>
    <m/>
    <x v="54"/>
    <x v="1"/>
    <s v="Brazil"/>
    <x v="64"/>
    <n v="-2556.9732553656099"/>
  </r>
  <r>
    <s v="BASE"/>
    <s v="BaseLine"/>
    <m/>
    <m/>
    <m/>
    <m/>
    <x v="54"/>
    <x v="2"/>
    <s v="Brazil"/>
    <x v="64"/>
    <n v="-2775.1568222679198"/>
  </r>
  <r>
    <s v="BASE"/>
    <s v="BaseLine"/>
    <m/>
    <m/>
    <m/>
    <m/>
    <x v="54"/>
    <x v="3"/>
    <s v="Brazil"/>
    <x v="64"/>
    <n v="-494.70062206485301"/>
  </r>
  <r>
    <s v="INCREMENTAL"/>
    <s v="Media"/>
    <m/>
    <m/>
    <m/>
    <m/>
    <x v="0"/>
    <x v="0"/>
    <s v="Brazil"/>
    <x v="65"/>
    <n v="0"/>
  </r>
  <r>
    <s v="INCREMENTAL"/>
    <s v="Media"/>
    <m/>
    <m/>
    <m/>
    <m/>
    <x v="0"/>
    <x v="1"/>
    <s v="Brazil"/>
    <x v="65"/>
    <n v="0"/>
  </r>
  <r>
    <s v="INCREMENTAL"/>
    <s v="Media"/>
    <m/>
    <m/>
    <m/>
    <m/>
    <x v="0"/>
    <x v="2"/>
    <s v="Brazil"/>
    <x v="65"/>
    <n v="0"/>
  </r>
  <r>
    <s v="INCREMENTAL"/>
    <s v="Media"/>
    <m/>
    <m/>
    <m/>
    <m/>
    <x v="0"/>
    <x v="3"/>
    <s v="Brazil"/>
    <x v="65"/>
    <n v="0"/>
  </r>
  <r>
    <s v="INCREMENTAL"/>
    <s v="Media"/>
    <m/>
    <m/>
    <m/>
    <m/>
    <x v="1"/>
    <x v="0"/>
    <s v="Brazil"/>
    <x v="65"/>
    <n v="0"/>
  </r>
  <r>
    <s v="INCREMENTAL"/>
    <s v="Media"/>
    <m/>
    <m/>
    <m/>
    <m/>
    <x v="1"/>
    <x v="1"/>
    <s v="Brazil"/>
    <x v="65"/>
    <n v="0"/>
  </r>
  <r>
    <s v="INCREMENTAL"/>
    <s v="Media"/>
    <m/>
    <m/>
    <m/>
    <m/>
    <x v="1"/>
    <x v="2"/>
    <s v="Brazil"/>
    <x v="65"/>
    <n v="0"/>
  </r>
  <r>
    <s v="INCREMENTAL"/>
    <s v="Media"/>
    <m/>
    <m/>
    <m/>
    <m/>
    <x v="1"/>
    <x v="3"/>
    <s v="Brazil"/>
    <x v="65"/>
    <n v="0"/>
  </r>
  <r>
    <s v="INCREMENTAL"/>
    <s v="Media"/>
    <m/>
    <m/>
    <m/>
    <m/>
    <x v="2"/>
    <x v="0"/>
    <s v="Brazil"/>
    <x v="65"/>
    <n v="0"/>
  </r>
  <r>
    <s v="INCREMENTAL"/>
    <s v="Media"/>
    <m/>
    <m/>
    <m/>
    <m/>
    <x v="2"/>
    <x v="1"/>
    <s v="Brazil"/>
    <x v="65"/>
    <n v="0"/>
  </r>
  <r>
    <s v="INCREMENTAL"/>
    <s v="Media"/>
    <m/>
    <m/>
    <m/>
    <m/>
    <x v="2"/>
    <x v="2"/>
    <s v="Brazil"/>
    <x v="65"/>
    <n v="0"/>
  </r>
  <r>
    <s v="INCREMENTAL"/>
    <s v="Media"/>
    <m/>
    <m/>
    <m/>
    <m/>
    <x v="2"/>
    <x v="3"/>
    <s v="Brazil"/>
    <x v="65"/>
    <n v="0"/>
  </r>
  <r>
    <s v="BASE"/>
    <s v="BaseLine"/>
    <m/>
    <m/>
    <m/>
    <m/>
    <x v="3"/>
    <x v="0"/>
    <s v="Brazil"/>
    <x v="65"/>
    <n v="1001.35797701936"/>
  </r>
  <r>
    <s v="BASE"/>
    <s v="BaseLine"/>
    <m/>
    <m/>
    <m/>
    <m/>
    <x v="3"/>
    <x v="1"/>
    <s v="Brazil"/>
    <x v="65"/>
    <n v="0"/>
  </r>
  <r>
    <s v="BASE"/>
    <s v="BaseLine"/>
    <m/>
    <m/>
    <m/>
    <m/>
    <x v="3"/>
    <x v="2"/>
    <s v="Brazil"/>
    <x v="65"/>
    <n v="0"/>
  </r>
  <r>
    <s v="BASE"/>
    <s v="BaseLine"/>
    <m/>
    <m/>
    <m/>
    <m/>
    <x v="3"/>
    <x v="3"/>
    <s v="Brazil"/>
    <x v="65"/>
    <n v="0"/>
  </r>
  <r>
    <s v="BASE"/>
    <s v="BaseLine"/>
    <m/>
    <m/>
    <m/>
    <m/>
    <x v="4"/>
    <x v="0"/>
    <s v="Brazil"/>
    <x v="65"/>
    <n v="0"/>
  </r>
  <r>
    <s v="BASE"/>
    <s v="BaseLine"/>
    <m/>
    <m/>
    <m/>
    <m/>
    <x v="4"/>
    <x v="1"/>
    <s v="Brazil"/>
    <x v="65"/>
    <n v="0"/>
  </r>
  <r>
    <s v="BASE"/>
    <s v="BaseLine"/>
    <m/>
    <m/>
    <m/>
    <m/>
    <x v="4"/>
    <x v="2"/>
    <s v="Brazil"/>
    <x v="65"/>
    <n v="0"/>
  </r>
  <r>
    <s v="BASE"/>
    <s v="BaseLine"/>
    <m/>
    <m/>
    <m/>
    <m/>
    <x v="4"/>
    <x v="3"/>
    <s v="Brazil"/>
    <x v="65"/>
    <n v="0"/>
  </r>
  <r>
    <s v="BASE"/>
    <s v="BaseLine"/>
    <m/>
    <m/>
    <m/>
    <m/>
    <x v="5"/>
    <x v="0"/>
    <s v="Brazil"/>
    <x v="65"/>
    <n v="0"/>
  </r>
  <r>
    <s v="BASE"/>
    <s v="BaseLine"/>
    <m/>
    <m/>
    <m/>
    <m/>
    <x v="5"/>
    <x v="1"/>
    <s v="Brazil"/>
    <x v="65"/>
    <n v="0"/>
  </r>
  <r>
    <s v="BASE"/>
    <s v="BaseLine"/>
    <m/>
    <m/>
    <m/>
    <m/>
    <x v="5"/>
    <x v="2"/>
    <s v="Brazil"/>
    <x v="65"/>
    <n v="0"/>
  </r>
  <r>
    <s v="BASE"/>
    <s v="BaseLine"/>
    <m/>
    <m/>
    <m/>
    <m/>
    <x v="5"/>
    <x v="3"/>
    <s v="Brazil"/>
    <x v="65"/>
    <n v="0"/>
  </r>
  <r>
    <s v="BASE"/>
    <s v="BaseLine"/>
    <m/>
    <m/>
    <m/>
    <m/>
    <x v="6"/>
    <x v="0"/>
    <s v="Brazil"/>
    <x v="65"/>
    <n v="0"/>
  </r>
  <r>
    <s v="BASE"/>
    <s v="BaseLine"/>
    <m/>
    <m/>
    <m/>
    <m/>
    <x v="6"/>
    <x v="1"/>
    <s v="Brazil"/>
    <x v="65"/>
    <n v="0"/>
  </r>
  <r>
    <s v="BASE"/>
    <s v="BaseLine"/>
    <m/>
    <m/>
    <m/>
    <m/>
    <x v="6"/>
    <x v="2"/>
    <s v="Brazil"/>
    <x v="65"/>
    <n v="0"/>
  </r>
  <r>
    <s v="BASE"/>
    <s v="BaseLine"/>
    <m/>
    <m/>
    <m/>
    <m/>
    <x v="6"/>
    <x v="3"/>
    <s v="Brazil"/>
    <x v="65"/>
    <n v="0"/>
  </r>
  <r>
    <s v="BASE"/>
    <s v="BaseLine"/>
    <m/>
    <m/>
    <m/>
    <m/>
    <x v="7"/>
    <x v="0"/>
    <s v="Brazil"/>
    <x v="65"/>
    <n v="0"/>
  </r>
  <r>
    <s v="BASE"/>
    <s v="BaseLine"/>
    <m/>
    <m/>
    <m/>
    <m/>
    <x v="7"/>
    <x v="1"/>
    <s v="Brazil"/>
    <x v="65"/>
    <n v="0"/>
  </r>
  <r>
    <s v="BASE"/>
    <s v="BaseLine"/>
    <m/>
    <m/>
    <m/>
    <m/>
    <x v="7"/>
    <x v="2"/>
    <s v="Brazil"/>
    <x v="65"/>
    <n v="0"/>
  </r>
  <r>
    <s v="BASE"/>
    <s v="BaseLine"/>
    <m/>
    <m/>
    <m/>
    <m/>
    <x v="7"/>
    <x v="3"/>
    <s v="Brazil"/>
    <x v="65"/>
    <n v="0"/>
  </r>
  <r>
    <s v="BASE"/>
    <s v="BaseLine"/>
    <m/>
    <m/>
    <m/>
    <m/>
    <x v="8"/>
    <x v="0"/>
    <s v="Brazil"/>
    <x v="65"/>
    <n v="1665.76334906024"/>
  </r>
  <r>
    <s v="BASE"/>
    <s v="BaseLine"/>
    <m/>
    <m/>
    <m/>
    <m/>
    <x v="8"/>
    <x v="1"/>
    <s v="Brazil"/>
    <x v="65"/>
    <n v="0"/>
  </r>
  <r>
    <s v="BASE"/>
    <s v="BaseLine"/>
    <m/>
    <m/>
    <m/>
    <m/>
    <x v="8"/>
    <x v="2"/>
    <s v="Brazil"/>
    <x v="65"/>
    <n v="0"/>
  </r>
  <r>
    <s v="BASE"/>
    <s v="BaseLine"/>
    <m/>
    <m/>
    <m/>
    <m/>
    <x v="8"/>
    <x v="3"/>
    <s v="Brazil"/>
    <x v="65"/>
    <n v="0"/>
  </r>
  <r>
    <s v="INCREMENTAL"/>
    <s v="Media"/>
    <m/>
    <m/>
    <m/>
    <m/>
    <x v="9"/>
    <x v="0"/>
    <s v="Brazil"/>
    <x v="65"/>
    <n v="0"/>
  </r>
  <r>
    <s v="INCREMENTAL"/>
    <s v="Media"/>
    <m/>
    <m/>
    <m/>
    <m/>
    <x v="9"/>
    <x v="1"/>
    <s v="Brazil"/>
    <x v="65"/>
    <n v="0"/>
  </r>
  <r>
    <s v="INCREMENTAL"/>
    <s v="Media"/>
    <m/>
    <m/>
    <m/>
    <m/>
    <x v="9"/>
    <x v="2"/>
    <s v="Brazil"/>
    <x v="65"/>
    <n v="0"/>
  </r>
  <r>
    <s v="INCREMENTAL"/>
    <s v="Media"/>
    <m/>
    <m/>
    <m/>
    <m/>
    <x v="9"/>
    <x v="3"/>
    <s v="Brazil"/>
    <x v="65"/>
    <n v="0"/>
  </r>
  <r>
    <s v="BASE"/>
    <s v="Price"/>
    <m/>
    <m/>
    <m/>
    <m/>
    <x v="10"/>
    <x v="0"/>
    <s v="Brazil"/>
    <x v="65"/>
    <n v="0"/>
  </r>
  <r>
    <s v="BASE"/>
    <s v="Price"/>
    <m/>
    <m/>
    <m/>
    <m/>
    <x v="10"/>
    <x v="1"/>
    <s v="Brazil"/>
    <x v="65"/>
    <n v="0"/>
  </r>
  <r>
    <s v="BASE"/>
    <s v="Price"/>
    <m/>
    <m/>
    <m/>
    <m/>
    <x v="10"/>
    <x v="2"/>
    <s v="Brazil"/>
    <x v="65"/>
    <n v="0"/>
  </r>
  <r>
    <s v="BASE"/>
    <s v="Price"/>
    <m/>
    <m/>
    <m/>
    <m/>
    <x v="10"/>
    <x v="3"/>
    <s v="Brazil"/>
    <x v="65"/>
    <n v="0"/>
  </r>
  <r>
    <s v="BASE"/>
    <s v="Price"/>
    <m/>
    <m/>
    <m/>
    <m/>
    <x v="11"/>
    <x v="0"/>
    <s v="Brazil"/>
    <x v="65"/>
    <n v="-1009.76601967543"/>
  </r>
  <r>
    <s v="BASE"/>
    <s v="Price"/>
    <m/>
    <m/>
    <m/>
    <m/>
    <x v="11"/>
    <x v="1"/>
    <s v="Brazil"/>
    <x v="65"/>
    <n v="0"/>
  </r>
  <r>
    <s v="BASE"/>
    <s v="Price"/>
    <m/>
    <m/>
    <m/>
    <m/>
    <x v="11"/>
    <x v="2"/>
    <s v="Brazil"/>
    <x v="65"/>
    <n v="0"/>
  </r>
  <r>
    <s v="BASE"/>
    <s v="Price"/>
    <m/>
    <m/>
    <m/>
    <m/>
    <x v="11"/>
    <x v="3"/>
    <s v="Brazil"/>
    <x v="65"/>
    <n v="-1141.6201931375899"/>
  </r>
  <r>
    <s v="BASE"/>
    <s v="BaseLine"/>
    <m/>
    <m/>
    <m/>
    <m/>
    <x v="12"/>
    <x v="0"/>
    <s v="Brazil"/>
    <x v="65"/>
    <n v="368.45797883231"/>
  </r>
  <r>
    <s v="BASE"/>
    <s v="BaseLine"/>
    <m/>
    <m/>
    <m/>
    <m/>
    <x v="12"/>
    <x v="1"/>
    <s v="Brazil"/>
    <x v="65"/>
    <n v="664.24050452598601"/>
  </r>
  <r>
    <s v="BASE"/>
    <s v="BaseLine"/>
    <m/>
    <m/>
    <m/>
    <m/>
    <x v="12"/>
    <x v="2"/>
    <s v="Brazil"/>
    <x v="65"/>
    <n v="814.32506526490499"/>
  </r>
  <r>
    <s v="BASE"/>
    <s v="BaseLine"/>
    <m/>
    <m/>
    <m/>
    <m/>
    <x v="12"/>
    <x v="3"/>
    <s v="Brazil"/>
    <x v="65"/>
    <n v="21.568289504489201"/>
  </r>
  <r>
    <s v="INCREMENTAL"/>
    <s v="Media"/>
    <m/>
    <m/>
    <m/>
    <m/>
    <x v="13"/>
    <x v="0"/>
    <s v="Brazil"/>
    <x v="65"/>
    <n v="0"/>
  </r>
  <r>
    <s v="INCREMENTAL"/>
    <s v="Media"/>
    <m/>
    <m/>
    <m/>
    <m/>
    <x v="13"/>
    <x v="1"/>
    <s v="Brazil"/>
    <x v="65"/>
    <n v="0"/>
  </r>
  <r>
    <s v="INCREMENTAL"/>
    <s v="Media"/>
    <m/>
    <m/>
    <m/>
    <m/>
    <x v="13"/>
    <x v="2"/>
    <s v="Brazil"/>
    <x v="65"/>
    <n v="0"/>
  </r>
  <r>
    <s v="INCREMENTAL"/>
    <s v="Media"/>
    <m/>
    <m/>
    <m/>
    <m/>
    <x v="13"/>
    <x v="3"/>
    <s v="Brazil"/>
    <x v="65"/>
    <n v="0"/>
  </r>
  <r>
    <s v="INCREMENTAL"/>
    <s v="Media"/>
    <m/>
    <m/>
    <m/>
    <m/>
    <x v="14"/>
    <x v="0"/>
    <s v="Brazil"/>
    <x v="65"/>
    <n v="386.31570879661399"/>
  </r>
  <r>
    <s v="INCREMENTAL"/>
    <s v="Media"/>
    <m/>
    <m/>
    <m/>
    <m/>
    <x v="14"/>
    <x v="1"/>
    <s v="Brazil"/>
    <x v="65"/>
    <n v="480.93182760992499"/>
  </r>
  <r>
    <s v="INCREMENTAL"/>
    <s v="Media"/>
    <m/>
    <m/>
    <m/>
    <m/>
    <x v="14"/>
    <x v="2"/>
    <s v="Brazil"/>
    <x v="65"/>
    <n v="397.940684516197"/>
  </r>
  <r>
    <s v="INCREMENTAL"/>
    <s v="Media"/>
    <m/>
    <m/>
    <m/>
    <m/>
    <x v="14"/>
    <x v="3"/>
    <s v="Brazil"/>
    <x v="65"/>
    <n v="285.89502603565597"/>
  </r>
  <r>
    <s v="INCREMENTAL"/>
    <s v="Media"/>
    <m/>
    <m/>
    <m/>
    <m/>
    <x v="15"/>
    <x v="0"/>
    <s v="Brazil"/>
    <x v="65"/>
    <n v="0"/>
  </r>
  <r>
    <s v="INCREMENTAL"/>
    <s v="Media"/>
    <m/>
    <m/>
    <m/>
    <m/>
    <x v="15"/>
    <x v="1"/>
    <s v="Brazil"/>
    <x v="65"/>
    <n v="0"/>
  </r>
  <r>
    <s v="INCREMENTAL"/>
    <s v="Media"/>
    <m/>
    <m/>
    <m/>
    <m/>
    <x v="15"/>
    <x v="2"/>
    <s v="Brazil"/>
    <x v="65"/>
    <n v="0"/>
  </r>
  <r>
    <s v="INCREMENTAL"/>
    <s v="Media"/>
    <m/>
    <m/>
    <m/>
    <m/>
    <x v="15"/>
    <x v="3"/>
    <s v="Brazil"/>
    <x v="65"/>
    <n v="0"/>
  </r>
  <r>
    <s v="INCREMENTAL"/>
    <s v="Media"/>
    <m/>
    <m/>
    <m/>
    <m/>
    <x v="16"/>
    <x v="0"/>
    <s v="Brazil"/>
    <x v="65"/>
    <n v="64.661917629156306"/>
  </r>
  <r>
    <s v="INCREMENTAL"/>
    <s v="Media"/>
    <m/>
    <m/>
    <m/>
    <m/>
    <x v="16"/>
    <x v="1"/>
    <s v="Brazil"/>
    <x v="65"/>
    <n v="50.7347332638764"/>
  </r>
  <r>
    <s v="INCREMENTAL"/>
    <s v="Media"/>
    <m/>
    <m/>
    <m/>
    <m/>
    <x v="16"/>
    <x v="2"/>
    <s v="Brazil"/>
    <x v="65"/>
    <n v="47.334327527478301"/>
  </r>
  <r>
    <s v="INCREMENTAL"/>
    <s v="Media"/>
    <m/>
    <m/>
    <m/>
    <m/>
    <x v="16"/>
    <x v="3"/>
    <s v="Brazil"/>
    <x v="65"/>
    <n v="43.989946629019499"/>
  </r>
  <r>
    <s v="INCREMENTAL"/>
    <s v="Media"/>
    <m/>
    <m/>
    <m/>
    <m/>
    <x v="17"/>
    <x v="0"/>
    <s v="Brazil"/>
    <x v="65"/>
    <n v="0"/>
  </r>
  <r>
    <s v="INCREMENTAL"/>
    <s v="Media"/>
    <m/>
    <m/>
    <m/>
    <m/>
    <x v="17"/>
    <x v="1"/>
    <s v="Brazil"/>
    <x v="65"/>
    <n v="0"/>
  </r>
  <r>
    <s v="INCREMENTAL"/>
    <s v="Media"/>
    <m/>
    <m/>
    <m/>
    <m/>
    <x v="17"/>
    <x v="2"/>
    <s v="Brazil"/>
    <x v="65"/>
    <n v="0"/>
  </r>
  <r>
    <s v="INCREMENTAL"/>
    <s v="Media"/>
    <m/>
    <m/>
    <m/>
    <m/>
    <x v="17"/>
    <x v="3"/>
    <s v="Brazil"/>
    <x v="65"/>
    <n v="0"/>
  </r>
  <r>
    <s v="INCREMENTAL"/>
    <s v="Media"/>
    <m/>
    <m/>
    <m/>
    <m/>
    <x v="18"/>
    <x v="0"/>
    <s v="Brazil"/>
    <x v="65"/>
    <n v="1771.7456705116599"/>
  </r>
  <r>
    <s v="INCREMENTAL"/>
    <s v="Media"/>
    <m/>
    <m/>
    <m/>
    <m/>
    <x v="18"/>
    <x v="1"/>
    <s v="Brazil"/>
    <x v="65"/>
    <n v="824.99725763600395"/>
  </r>
  <r>
    <s v="INCREMENTAL"/>
    <s v="Media"/>
    <m/>
    <m/>
    <m/>
    <m/>
    <x v="18"/>
    <x v="2"/>
    <s v="Brazil"/>
    <x v="65"/>
    <n v="630.38419027320003"/>
  </r>
  <r>
    <s v="INCREMENTAL"/>
    <s v="Media"/>
    <m/>
    <m/>
    <m/>
    <m/>
    <x v="18"/>
    <x v="3"/>
    <s v="Brazil"/>
    <x v="65"/>
    <n v="961.78962123869405"/>
  </r>
  <r>
    <s v="INCREMENTAL"/>
    <s v="Media"/>
    <m/>
    <m/>
    <m/>
    <m/>
    <x v="19"/>
    <x v="0"/>
    <s v="Brazil"/>
    <x v="65"/>
    <n v="0"/>
  </r>
  <r>
    <s v="INCREMENTAL"/>
    <s v="Media"/>
    <m/>
    <m/>
    <m/>
    <m/>
    <x v="19"/>
    <x v="1"/>
    <s v="Brazil"/>
    <x v="65"/>
    <n v="0"/>
  </r>
  <r>
    <s v="INCREMENTAL"/>
    <s v="Media"/>
    <m/>
    <m/>
    <m/>
    <m/>
    <x v="19"/>
    <x v="2"/>
    <s v="Brazil"/>
    <x v="65"/>
    <n v="0"/>
  </r>
  <r>
    <s v="INCREMENTAL"/>
    <s v="Media"/>
    <m/>
    <m/>
    <m/>
    <m/>
    <x v="19"/>
    <x v="3"/>
    <s v="Brazil"/>
    <x v="65"/>
    <n v="0"/>
  </r>
  <r>
    <s v="INCREMENTAL"/>
    <s v="Media"/>
    <m/>
    <m/>
    <m/>
    <m/>
    <x v="20"/>
    <x v="0"/>
    <s v="Brazil"/>
    <x v="65"/>
    <n v="3.3938653346307599"/>
  </r>
  <r>
    <s v="INCREMENTAL"/>
    <s v="Media"/>
    <m/>
    <m/>
    <m/>
    <m/>
    <x v="20"/>
    <x v="1"/>
    <s v="Brazil"/>
    <x v="65"/>
    <n v="3.8714052112187902"/>
  </r>
  <r>
    <s v="INCREMENTAL"/>
    <s v="Media"/>
    <m/>
    <m/>
    <m/>
    <m/>
    <x v="20"/>
    <x v="2"/>
    <s v="Brazil"/>
    <x v="65"/>
    <n v="3.62681203343426"/>
  </r>
  <r>
    <s v="INCREMENTAL"/>
    <s v="Media"/>
    <m/>
    <m/>
    <m/>
    <m/>
    <x v="20"/>
    <x v="3"/>
    <s v="Brazil"/>
    <x v="65"/>
    <n v="3.5723443994064499"/>
  </r>
  <r>
    <s v="INCREMENTAL"/>
    <s v="Media"/>
    <m/>
    <m/>
    <m/>
    <m/>
    <x v="21"/>
    <x v="0"/>
    <s v="Brazil"/>
    <x v="65"/>
    <n v="0"/>
  </r>
  <r>
    <s v="INCREMENTAL"/>
    <s v="Media"/>
    <m/>
    <m/>
    <m/>
    <m/>
    <x v="21"/>
    <x v="1"/>
    <s v="Brazil"/>
    <x v="65"/>
    <n v="0"/>
  </r>
  <r>
    <s v="INCREMENTAL"/>
    <s v="Media"/>
    <m/>
    <m/>
    <m/>
    <m/>
    <x v="21"/>
    <x v="2"/>
    <s v="Brazil"/>
    <x v="65"/>
    <n v="0"/>
  </r>
  <r>
    <s v="INCREMENTAL"/>
    <s v="Media"/>
    <m/>
    <m/>
    <m/>
    <m/>
    <x v="21"/>
    <x v="3"/>
    <s v="Brazil"/>
    <x v="65"/>
    <n v="0"/>
  </r>
  <r>
    <s v="INCREMENTAL"/>
    <s v="Media"/>
    <m/>
    <m/>
    <m/>
    <m/>
    <x v="22"/>
    <x v="0"/>
    <s v="Brazil"/>
    <x v="65"/>
    <n v="958.93195159819595"/>
  </r>
  <r>
    <s v="INCREMENTAL"/>
    <s v="Media"/>
    <m/>
    <m/>
    <m/>
    <m/>
    <x v="22"/>
    <x v="1"/>
    <s v="Brazil"/>
    <x v="65"/>
    <n v="363.65401851326101"/>
  </r>
  <r>
    <s v="INCREMENTAL"/>
    <s v="Media"/>
    <m/>
    <m/>
    <m/>
    <m/>
    <x v="22"/>
    <x v="2"/>
    <s v="Brazil"/>
    <x v="65"/>
    <n v="345.31696251202402"/>
  </r>
  <r>
    <s v="INCREMENTAL"/>
    <s v="Media"/>
    <m/>
    <m/>
    <m/>
    <m/>
    <x v="22"/>
    <x v="3"/>
    <s v="Brazil"/>
    <x v="65"/>
    <n v="519.79971788770195"/>
  </r>
  <r>
    <s v="INCREMENTAL"/>
    <s v="Media"/>
    <m/>
    <m/>
    <m/>
    <m/>
    <x v="23"/>
    <x v="0"/>
    <s v="Brazil"/>
    <x v="65"/>
    <n v="0"/>
  </r>
  <r>
    <s v="INCREMENTAL"/>
    <s v="Media"/>
    <m/>
    <m/>
    <m/>
    <m/>
    <x v="23"/>
    <x v="1"/>
    <s v="Brazil"/>
    <x v="65"/>
    <n v="9.0027458624647207E-3"/>
  </r>
  <r>
    <s v="INCREMENTAL"/>
    <s v="Media"/>
    <m/>
    <m/>
    <m/>
    <m/>
    <x v="23"/>
    <x v="2"/>
    <s v="Brazil"/>
    <x v="65"/>
    <n v="0"/>
  </r>
  <r>
    <s v="INCREMENTAL"/>
    <s v="Media"/>
    <m/>
    <m/>
    <m/>
    <m/>
    <x v="23"/>
    <x v="3"/>
    <s v="Brazil"/>
    <x v="65"/>
    <n v="0"/>
  </r>
  <r>
    <s v="INCREMENTAL"/>
    <s v="Media"/>
    <m/>
    <m/>
    <m/>
    <m/>
    <x v="24"/>
    <x v="0"/>
    <s v="Brazil"/>
    <x v="65"/>
    <n v="0"/>
  </r>
  <r>
    <s v="INCREMENTAL"/>
    <s v="Media"/>
    <m/>
    <m/>
    <m/>
    <m/>
    <x v="24"/>
    <x v="1"/>
    <s v="Brazil"/>
    <x v="65"/>
    <n v="3.0536833025640902"/>
  </r>
  <r>
    <s v="INCREMENTAL"/>
    <s v="Media"/>
    <m/>
    <m/>
    <m/>
    <m/>
    <x v="24"/>
    <x v="2"/>
    <s v="Brazil"/>
    <x v="65"/>
    <n v="0"/>
  </r>
  <r>
    <s v="INCREMENTAL"/>
    <s v="Media"/>
    <m/>
    <m/>
    <m/>
    <m/>
    <x v="24"/>
    <x v="3"/>
    <s v="Brazil"/>
    <x v="65"/>
    <n v="0"/>
  </r>
  <r>
    <s v="BASE"/>
    <s v="BaseLine"/>
    <m/>
    <m/>
    <m/>
    <m/>
    <x v="25"/>
    <x v="0"/>
    <s v="Brazil"/>
    <x v="65"/>
    <n v="0"/>
  </r>
  <r>
    <s v="BASE"/>
    <s v="BaseLine"/>
    <m/>
    <m/>
    <m/>
    <m/>
    <x v="25"/>
    <x v="1"/>
    <s v="Brazil"/>
    <x v="65"/>
    <n v="0"/>
  </r>
  <r>
    <s v="BASE"/>
    <s v="BaseLine"/>
    <m/>
    <m/>
    <m/>
    <m/>
    <x v="25"/>
    <x v="2"/>
    <s v="Brazil"/>
    <x v="65"/>
    <n v="0"/>
  </r>
  <r>
    <s v="BASE"/>
    <s v="BaseLine"/>
    <m/>
    <m/>
    <m/>
    <m/>
    <x v="25"/>
    <x v="3"/>
    <s v="Brazil"/>
    <x v="65"/>
    <n v="0"/>
  </r>
  <r>
    <s v="BASE"/>
    <s v="BaseLine"/>
    <m/>
    <m/>
    <m/>
    <m/>
    <x v="26"/>
    <x v="0"/>
    <s v="Brazil"/>
    <x v="65"/>
    <n v="0"/>
  </r>
  <r>
    <s v="BASE"/>
    <s v="BaseLine"/>
    <m/>
    <m/>
    <m/>
    <m/>
    <x v="26"/>
    <x v="1"/>
    <s v="Brazil"/>
    <x v="65"/>
    <n v="2332.4423701106198"/>
  </r>
  <r>
    <s v="BASE"/>
    <s v="BaseLine"/>
    <m/>
    <m/>
    <m/>
    <m/>
    <x v="26"/>
    <x v="2"/>
    <s v="Brazil"/>
    <x v="65"/>
    <n v="0"/>
  </r>
  <r>
    <s v="BASE"/>
    <s v="BaseLine"/>
    <m/>
    <m/>
    <m/>
    <m/>
    <x v="26"/>
    <x v="3"/>
    <s v="Brazil"/>
    <x v="65"/>
    <n v="0"/>
  </r>
  <r>
    <s v="INCREMENTAL"/>
    <s v="Media"/>
    <m/>
    <m/>
    <m/>
    <m/>
    <x v="27"/>
    <x v="0"/>
    <s v="Brazil"/>
    <x v="65"/>
    <n v="0"/>
  </r>
  <r>
    <s v="INCREMENTAL"/>
    <s v="Media"/>
    <m/>
    <m/>
    <m/>
    <m/>
    <x v="27"/>
    <x v="1"/>
    <s v="Brazil"/>
    <x v="65"/>
    <n v="0"/>
  </r>
  <r>
    <s v="INCREMENTAL"/>
    <s v="Media"/>
    <m/>
    <m/>
    <m/>
    <m/>
    <x v="27"/>
    <x v="2"/>
    <s v="Brazil"/>
    <x v="65"/>
    <n v="0"/>
  </r>
  <r>
    <s v="INCREMENTAL"/>
    <s v="Media"/>
    <m/>
    <m/>
    <m/>
    <m/>
    <x v="27"/>
    <x v="3"/>
    <s v="Brazil"/>
    <x v="65"/>
    <n v="0"/>
  </r>
  <r>
    <s v="INCREMENTAL"/>
    <s v="Media"/>
    <m/>
    <m/>
    <m/>
    <m/>
    <x v="28"/>
    <x v="0"/>
    <s v="Brazil"/>
    <x v="65"/>
    <n v="0"/>
  </r>
  <r>
    <s v="INCREMENTAL"/>
    <s v="Media"/>
    <m/>
    <m/>
    <m/>
    <m/>
    <x v="28"/>
    <x v="1"/>
    <s v="Brazil"/>
    <x v="65"/>
    <n v="0"/>
  </r>
  <r>
    <s v="INCREMENTAL"/>
    <s v="Media"/>
    <m/>
    <m/>
    <m/>
    <m/>
    <x v="28"/>
    <x v="2"/>
    <s v="Brazil"/>
    <x v="65"/>
    <n v="0"/>
  </r>
  <r>
    <s v="INCREMENTAL"/>
    <s v="Media"/>
    <m/>
    <m/>
    <m/>
    <m/>
    <x v="28"/>
    <x v="3"/>
    <s v="Brazil"/>
    <x v="65"/>
    <n v="0"/>
  </r>
  <r>
    <s v="BASE"/>
    <s v="BaseLine"/>
    <m/>
    <m/>
    <m/>
    <m/>
    <x v="29"/>
    <x v="0"/>
    <s v="Brazil"/>
    <x v="65"/>
    <n v="0"/>
  </r>
  <r>
    <s v="BASE"/>
    <s v="BaseLine"/>
    <m/>
    <m/>
    <m/>
    <m/>
    <x v="29"/>
    <x v="1"/>
    <s v="Brazil"/>
    <x v="65"/>
    <n v="1045.8361837986499"/>
  </r>
  <r>
    <s v="BASE"/>
    <s v="BaseLine"/>
    <m/>
    <m/>
    <m/>
    <m/>
    <x v="29"/>
    <x v="2"/>
    <s v="Brazil"/>
    <x v="65"/>
    <n v="0"/>
  </r>
  <r>
    <s v="BASE"/>
    <s v="BaseLine"/>
    <m/>
    <m/>
    <m/>
    <m/>
    <x v="29"/>
    <x v="3"/>
    <s v="Brazil"/>
    <x v="65"/>
    <n v="0"/>
  </r>
  <r>
    <s v="BASE"/>
    <s v="BaseLine"/>
    <m/>
    <m/>
    <m/>
    <m/>
    <x v="30"/>
    <x v="0"/>
    <s v="Brazil"/>
    <x v="65"/>
    <n v="0"/>
  </r>
  <r>
    <s v="BASE"/>
    <s v="BaseLine"/>
    <m/>
    <m/>
    <m/>
    <m/>
    <x v="30"/>
    <x v="1"/>
    <s v="Brazil"/>
    <x v="65"/>
    <n v="672.20718945208296"/>
  </r>
  <r>
    <s v="BASE"/>
    <s v="BaseLine"/>
    <m/>
    <m/>
    <m/>
    <m/>
    <x v="30"/>
    <x v="2"/>
    <s v="Brazil"/>
    <x v="65"/>
    <n v="0"/>
  </r>
  <r>
    <s v="BASE"/>
    <s v="BaseLine"/>
    <m/>
    <m/>
    <m/>
    <m/>
    <x v="30"/>
    <x v="3"/>
    <s v="Brazil"/>
    <x v="65"/>
    <n v="0"/>
  </r>
  <r>
    <s v="INCREMENTAL"/>
    <s v="Media"/>
    <m/>
    <m/>
    <m/>
    <m/>
    <x v="31"/>
    <x v="0"/>
    <s v="Brazil"/>
    <x v="65"/>
    <n v="0"/>
  </r>
  <r>
    <s v="INCREMENTAL"/>
    <s v="Media"/>
    <m/>
    <m/>
    <m/>
    <m/>
    <x v="31"/>
    <x v="1"/>
    <s v="Brazil"/>
    <x v="65"/>
    <n v="7.2127563341918997"/>
  </r>
  <r>
    <s v="INCREMENTAL"/>
    <s v="Media"/>
    <m/>
    <m/>
    <m/>
    <m/>
    <x v="31"/>
    <x v="2"/>
    <s v="Brazil"/>
    <x v="65"/>
    <n v="0"/>
  </r>
  <r>
    <s v="INCREMENTAL"/>
    <s v="Media"/>
    <m/>
    <m/>
    <m/>
    <m/>
    <x v="31"/>
    <x v="3"/>
    <s v="Brazil"/>
    <x v="65"/>
    <n v="0"/>
  </r>
  <r>
    <m/>
    <m/>
    <m/>
    <m/>
    <m/>
    <m/>
    <x v="32"/>
    <x v="0"/>
    <s v="Brazil"/>
    <x v="65"/>
    <n v="1288.8368238743701"/>
  </r>
  <r>
    <m/>
    <m/>
    <m/>
    <m/>
    <m/>
    <m/>
    <x v="32"/>
    <x v="1"/>
    <s v="Brazil"/>
    <x v="65"/>
    <n v="943.82215052234096"/>
  </r>
  <r>
    <m/>
    <m/>
    <m/>
    <m/>
    <m/>
    <m/>
    <x v="32"/>
    <x v="2"/>
    <s v="Brazil"/>
    <x v="65"/>
    <n v="1761.1350863528301"/>
  </r>
  <r>
    <m/>
    <m/>
    <m/>
    <m/>
    <m/>
    <m/>
    <x v="32"/>
    <x v="3"/>
    <s v="Brazil"/>
    <x v="65"/>
    <n v="932.29799996955103"/>
  </r>
  <r>
    <s v="BASE"/>
    <s v="BaseLine"/>
    <m/>
    <m/>
    <m/>
    <m/>
    <x v="33"/>
    <x v="0"/>
    <s v="Brazil"/>
    <x v="65"/>
    <n v="-188.46646696906001"/>
  </r>
  <r>
    <s v="BASE"/>
    <s v="BaseLine"/>
    <m/>
    <m/>
    <m/>
    <m/>
    <x v="33"/>
    <x v="1"/>
    <s v="Brazil"/>
    <x v="65"/>
    <n v="-513.02990822061895"/>
  </r>
  <r>
    <s v="BASE"/>
    <s v="BaseLine"/>
    <m/>
    <m/>
    <m/>
    <m/>
    <x v="33"/>
    <x v="2"/>
    <s v="Brazil"/>
    <x v="65"/>
    <n v="-256.12593470373901"/>
  </r>
  <r>
    <s v="BASE"/>
    <s v="BaseLine"/>
    <m/>
    <m/>
    <m/>
    <m/>
    <x v="33"/>
    <x v="3"/>
    <s v="Brazil"/>
    <x v="65"/>
    <n v="-159.97318700626499"/>
  </r>
  <r>
    <s v="BASE"/>
    <s v="BaseLine"/>
    <m/>
    <m/>
    <m/>
    <m/>
    <x v="34"/>
    <x v="0"/>
    <s v="Brazil"/>
    <x v="65"/>
    <n v="0"/>
  </r>
  <r>
    <s v="BASE"/>
    <s v="BaseLine"/>
    <m/>
    <m/>
    <m/>
    <m/>
    <x v="34"/>
    <x v="1"/>
    <s v="Brazil"/>
    <x v="65"/>
    <n v="0"/>
  </r>
  <r>
    <s v="BASE"/>
    <s v="BaseLine"/>
    <m/>
    <m/>
    <m/>
    <m/>
    <x v="34"/>
    <x v="2"/>
    <s v="Brazil"/>
    <x v="65"/>
    <n v="0"/>
  </r>
  <r>
    <s v="BASE"/>
    <s v="BaseLine"/>
    <m/>
    <m/>
    <m/>
    <m/>
    <x v="34"/>
    <x v="3"/>
    <s v="Brazil"/>
    <x v="65"/>
    <n v="0"/>
  </r>
  <r>
    <s v="BASE"/>
    <s v="BaseLine"/>
    <s v="NY"/>
    <m/>
    <m/>
    <m/>
    <x v="35"/>
    <x v="0"/>
    <s v="Brazil"/>
    <x v="65"/>
    <n v="0"/>
  </r>
  <r>
    <s v="BASE"/>
    <s v="BaseLine"/>
    <s v="NY"/>
    <m/>
    <m/>
    <m/>
    <x v="35"/>
    <x v="1"/>
    <s v="Brazil"/>
    <x v="65"/>
    <n v="0"/>
  </r>
  <r>
    <s v="BASE"/>
    <s v="BaseLine"/>
    <s v="NY"/>
    <m/>
    <m/>
    <m/>
    <x v="35"/>
    <x v="2"/>
    <s v="Brazil"/>
    <x v="65"/>
    <n v="0"/>
  </r>
  <r>
    <s v="BASE"/>
    <s v="BaseLine"/>
    <s v="NY"/>
    <m/>
    <m/>
    <m/>
    <x v="35"/>
    <x v="3"/>
    <s v="Brazil"/>
    <x v="65"/>
    <n v="0"/>
  </r>
  <r>
    <s v="BASE"/>
    <s v="BaseLine"/>
    <s v="PL_Dummy"/>
    <m/>
    <m/>
    <m/>
    <x v="36"/>
    <x v="0"/>
    <s v="Brazil"/>
    <x v="65"/>
    <n v="0"/>
  </r>
  <r>
    <s v="BASE"/>
    <s v="BaseLine"/>
    <s v="PL_Dummy"/>
    <m/>
    <m/>
    <m/>
    <x v="36"/>
    <x v="1"/>
    <s v="Brazil"/>
    <x v="65"/>
    <n v="0"/>
  </r>
  <r>
    <s v="BASE"/>
    <s v="BaseLine"/>
    <s v="PL_Dummy"/>
    <m/>
    <m/>
    <m/>
    <x v="36"/>
    <x v="2"/>
    <s v="Brazil"/>
    <x v="65"/>
    <n v="0"/>
  </r>
  <r>
    <s v="BASE"/>
    <s v="BaseLine"/>
    <s v="PL_Dummy"/>
    <m/>
    <m/>
    <m/>
    <x v="36"/>
    <x v="3"/>
    <s v="Brazil"/>
    <x v="65"/>
    <n v="0"/>
  </r>
  <r>
    <s v="BASE"/>
    <s v="BaseLine"/>
    <s v="PL_Dummy"/>
    <m/>
    <m/>
    <m/>
    <x v="37"/>
    <x v="0"/>
    <s v="Brazil"/>
    <x v="65"/>
    <n v="0"/>
  </r>
  <r>
    <s v="BASE"/>
    <s v="BaseLine"/>
    <s v="PL_Dummy"/>
    <m/>
    <m/>
    <m/>
    <x v="37"/>
    <x v="1"/>
    <s v="Brazil"/>
    <x v="65"/>
    <n v="0"/>
  </r>
  <r>
    <s v="BASE"/>
    <s v="BaseLine"/>
    <s v="PL_Dummy"/>
    <m/>
    <m/>
    <m/>
    <x v="37"/>
    <x v="2"/>
    <s v="Brazil"/>
    <x v="65"/>
    <n v="0"/>
  </r>
  <r>
    <s v="BASE"/>
    <s v="BaseLine"/>
    <s v="PL_Dummy"/>
    <m/>
    <m/>
    <m/>
    <x v="37"/>
    <x v="3"/>
    <s v="Brazil"/>
    <x v="65"/>
    <n v="0"/>
  </r>
  <r>
    <s v="BASE"/>
    <s v="BaseLine"/>
    <m/>
    <m/>
    <m/>
    <m/>
    <x v="38"/>
    <x v="0"/>
    <s v="Brazil"/>
    <x v="65"/>
    <n v="0"/>
  </r>
  <r>
    <s v="BASE"/>
    <s v="BaseLine"/>
    <m/>
    <m/>
    <m/>
    <m/>
    <x v="38"/>
    <x v="1"/>
    <s v="Brazil"/>
    <x v="65"/>
    <n v="0"/>
  </r>
  <r>
    <s v="BASE"/>
    <s v="BaseLine"/>
    <m/>
    <m/>
    <m/>
    <m/>
    <x v="38"/>
    <x v="2"/>
    <s v="Brazil"/>
    <x v="65"/>
    <n v="0"/>
  </r>
  <r>
    <s v="BASE"/>
    <s v="BaseLine"/>
    <m/>
    <m/>
    <m/>
    <m/>
    <x v="38"/>
    <x v="3"/>
    <s v="Brazil"/>
    <x v="65"/>
    <n v="0"/>
  </r>
  <r>
    <s v="BASE"/>
    <s v="BaseLine"/>
    <m/>
    <m/>
    <m/>
    <m/>
    <x v="39"/>
    <x v="0"/>
    <s v="Brazil"/>
    <x v="65"/>
    <n v="0"/>
  </r>
  <r>
    <s v="BASE"/>
    <s v="BaseLine"/>
    <m/>
    <m/>
    <m/>
    <m/>
    <x v="39"/>
    <x v="1"/>
    <s v="Brazil"/>
    <x v="65"/>
    <n v="0"/>
  </r>
  <r>
    <s v="BASE"/>
    <s v="BaseLine"/>
    <m/>
    <m/>
    <m/>
    <m/>
    <x v="39"/>
    <x v="2"/>
    <s v="Brazil"/>
    <x v="65"/>
    <n v="0"/>
  </r>
  <r>
    <s v="BASE"/>
    <s v="BaseLine"/>
    <m/>
    <m/>
    <m/>
    <m/>
    <x v="39"/>
    <x v="3"/>
    <s v="Brazil"/>
    <x v="65"/>
    <n v="0"/>
  </r>
  <r>
    <s v="BASE"/>
    <s v="BaseLine"/>
    <s v="PL_Dummy"/>
    <m/>
    <m/>
    <m/>
    <x v="40"/>
    <x v="0"/>
    <s v="Brazil"/>
    <x v="65"/>
    <n v="0"/>
  </r>
  <r>
    <s v="BASE"/>
    <s v="BaseLine"/>
    <s v="PL_Dummy"/>
    <m/>
    <m/>
    <m/>
    <x v="40"/>
    <x v="1"/>
    <s v="Brazil"/>
    <x v="65"/>
    <n v="0"/>
  </r>
  <r>
    <s v="BASE"/>
    <s v="BaseLine"/>
    <s v="PL_Dummy"/>
    <m/>
    <m/>
    <m/>
    <x v="40"/>
    <x v="2"/>
    <s v="Brazil"/>
    <x v="65"/>
    <n v="0"/>
  </r>
  <r>
    <s v="BASE"/>
    <s v="BaseLine"/>
    <s v="PL_Dummy"/>
    <m/>
    <m/>
    <m/>
    <x v="40"/>
    <x v="3"/>
    <s v="Brazil"/>
    <x v="65"/>
    <n v="0"/>
  </r>
  <r>
    <s v="BASE"/>
    <s v="BaseLine"/>
    <m/>
    <m/>
    <m/>
    <m/>
    <x v="41"/>
    <x v="0"/>
    <s v="Brazil"/>
    <x v="65"/>
    <n v="0"/>
  </r>
  <r>
    <s v="BASE"/>
    <s v="BaseLine"/>
    <m/>
    <m/>
    <m/>
    <m/>
    <x v="41"/>
    <x v="1"/>
    <s v="Brazil"/>
    <x v="65"/>
    <n v="0"/>
  </r>
  <r>
    <s v="BASE"/>
    <s v="BaseLine"/>
    <m/>
    <m/>
    <m/>
    <m/>
    <x v="41"/>
    <x v="2"/>
    <s v="Brazil"/>
    <x v="65"/>
    <n v="3019.3989456945901"/>
  </r>
  <r>
    <s v="BASE"/>
    <s v="BaseLine"/>
    <m/>
    <m/>
    <m/>
    <m/>
    <x v="41"/>
    <x v="3"/>
    <s v="Brazil"/>
    <x v="65"/>
    <n v="0"/>
  </r>
  <r>
    <s v="BASE"/>
    <s v="BaseLine"/>
    <m/>
    <m/>
    <m/>
    <m/>
    <x v="42"/>
    <x v="0"/>
    <s v="Brazil"/>
    <x v="65"/>
    <n v="0"/>
  </r>
  <r>
    <s v="BASE"/>
    <s v="BaseLine"/>
    <m/>
    <m/>
    <m/>
    <m/>
    <x v="42"/>
    <x v="1"/>
    <s v="Brazil"/>
    <x v="65"/>
    <n v="0"/>
  </r>
  <r>
    <s v="BASE"/>
    <s v="BaseLine"/>
    <m/>
    <m/>
    <m/>
    <m/>
    <x v="42"/>
    <x v="2"/>
    <s v="Brazil"/>
    <x v="65"/>
    <n v="0"/>
  </r>
  <r>
    <s v="BASE"/>
    <s v="BaseLine"/>
    <m/>
    <m/>
    <m/>
    <m/>
    <x v="42"/>
    <x v="3"/>
    <s v="Brazil"/>
    <x v="65"/>
    <n v="0"/>
  </r>
  <r>
    <s v="BASE"/>
    <s v="BaseLine"/>
    <m/>
    <m/>
    <m/>
    <m/>
    <x v="43"/>
    <x v="0"/>
    <s v="Brazil"/>
    <x v="65"/>
    <n v="0"/>
  </r>
  <r>
    <s v="BASE"/>
    <s v="BaseLine"/>
    <m/>
    <m/>
    <m/>
    <m/>
    <x v="43"/>
    <x v="1"/>
    <s v="Brazil"/>
    <x v="65"/>
    <n v="0"/>
  </r>
  <r>
    <s v="BASE"/>
    <s v="BaseLine"/>
    <m/>
    <m/>
    <m/>
    <m/>
    <x v="43"/>
    <x v="2"/>
    <s v="Brazil"/>
    <x v="65"/>
    <n v="4135.6791809735196"/>
  </r>
  <r>
    <s v="BASE"/>
    <s v="BaseLine"/>
    <m/>
    <m/>
    <m/>
    <m/>
    <x v="43"/>
    <x v="3"/>
    <s v="Brazil"/>
    <x v="65"/>
    <n v="0"/>
  </r>
  <r>
    <s v="INCREMENTAL"/>
    <s v="Media"/>
    <m/>
    <m/>
    <m/>
    <m/>
    <x v="44"/>
    <x v="0"/>
    <s v="Brazil"/>
    <x v="65"/>
    <n v="0"/>
  </r>
  <r>
    <s v="INCREMENTAL"/>
    <s v="Media"/>
    <m/>
    <m/>
    <m/>
    <m/>
    <x v="44"/>
    <x v="1"/>
    <s v="Brazil"/>
    <x v="65"/>
    <n v="0"/>
  </r>
  <r>
    <s v="INCREMENTAL"/>
    <s v="Media"/>
    <m/>
    <m/>
    <m/>
    <m/>
    <x v="44"/>
    <x v="2"/>
    <s v="Brazil"/>
    <x v="65"/>
    <n v="0"/>
  </r>
  <r>
    <s v="INCREMENTAL"/>
    <s v="Media"/>
    <m/>
    <m/>
    <m/>
    <m/>
    <x v="44"/>
    <x v="3"/>
    <s v="Brazil"/>
    <x v="65"/>
    <n v="0"/>
  </r>
  <r>
    <s v="INCREMENTAL"/>
    <s v="Media"/>
    <m/>
    <m/>
    <m/>
    <m/>
    <x v="45"/>
    <x v="0"/>
    <s v="Brazil"/>
    <x v="65"/>
    <n v="0"/>
  </r>
  <r>
    <s v="INCREMENTAL"/>
    <s v="Media"/>
    <m/>
    <m/>
    <m/>
    <m/>
    <x v="45"/>
    <x v="1"/>
    <s v="Brazil"/>
    <x v="65"/>
    <n v="0"/>
  </r>
  <r>
    <s v="INCREMENTAL"/>
    <s v="Media"/>
    <m/>
    <m/>
    <m/>
    <m/>
    <x v="45"/>
    <x v="2"/>
    <s v="Brazil"/>
    <x v="65"/>
    <n v="0"/>
  </r>
  <r>
    <s v="INCREMENTAL"/>
    <s v="Media"/>
    <m/>
    <m/>
    <m/>
    <m/>
    <x v="45"/>
    <x v="3"/>
    <s v="Brazil"/>
    <x v="65"/>
    <n v="0"/>
  </r>
  <r>
    <s v="BASE"/>
    <s v="BaseLine"/>
    <m/>
    <m/>
    <m/>
    <m/>
    <x v="46"/>
    <x v="0"/>
    <s v="Brazil"/>
    <x v="65"/>
    <n v="0"/>
  </r>
  <r>
    <s v="BASE"/>
    <s v="BaseLine"/>
    <m/>
    <m/>
    <m/>
    <m/>
    <x v="46"/>
    <x v="1"/>
    <s v="Brazil"/>
    <x v="65"/>
    <n v="0"/>
  </r>
  <r>
    <s v="BASE"/>
    <s v="BaseLine"/>
    <m/>
    <m/>
    <m/>
    <m/>
    <x v="46"/>
    <x v="2"/>
    <s v="Brazil"/>
    <x v="65"/>
    <n v="0"/>
  </r>
  <r>
    <s v="BASE"/>
    <s v="BaseLine"/>
    <m/>
    <m/>
    <m/>
    <m/>
    <x v="46"/>
    <x v="3"/>
    <s v="Brazil"/>
    <x v="65"/>
    <n v="0"/>
  </r>
  <r>
    <s v="INCREMENTAL"/>
    <s v="Media"/>
    <m/>
    <m/>
    <m/>
    <m/>
    <x v="47"/>
    <x v="0"/>
    <s v="Brazil"/>
    <x v="65"/>
    <n v="0"/>
  </r>
  <r>
    <s v="INCREMENTAL"/>
    <s v="Media"/>
    <m/>
    <m/>
    <m/>
    <m/>
    <x v="47"/>
    <x v="1"/>
    <s v="Brazil"/>
    <x v="65"/>
    <n v="0"/>
  </r>
  <r>
    <s v="INCREMENTAL"/>
    <s v="Media"/>
    <m/>
    <m/>
    <m/>
    <m/>
    <x v="47"/>
    <x v="2"/>
    <s v="Brazil"/>
    <x v="65"/>
    <n v="0"/>
  </r>
  <r>
    <s v="INCREMENTAL"/>
    <s v="Media"/>
    <m/>
    <m/>
    <m/>
    <m/>
    <x v="47"/>
    <x v="3"/>
    <s v="Brazil"/>
    <x v="65"/>
    <n v="0"/>
  </r>
  <r>
    <s v="INCREMENTAL"/>
    <s v="Media"/>
    <m/>
    <m/>
    <m/>
    <m/>
    <x v="48"/>
    <x v="0"/>
    <s v="Brazil"/>
    <x v="65"/>
    <n v="0"/>
  </r>
  <r>
    <s v="INCREMENTAL"/>
    <s v="Media"/>
    <m/>
    <m/>
    <m/>
    <m/>
    <x v="48"/>
    <x v="1"/>
    <s v="Brazil"/>
    <x v="65"/>
    <n v="0"/>
  </r>
  <r>
    <s v="INCREMENTAL"/>
    <s v="Media"/>
    <m/>
    <m/>
    <m/>
    <m/>
    <x v="48"/>
    <x v="2"/>
    <s v="Brazil"/>
    <x v="65"/>
    <n v="0"/>
  </r>
  <r>
    <s v="INCREMENTAL"/>
    <s v="Media"/>
    <m/>
    <m/>
    <m/>
    <m/>
    <x v="48"/>
    <x v="3"/>
    <s v="Brazil"/>
    <x v="65"/>
    <n v="0"/>
  </r>
  <r>
    <s v="INCREMENTAL"/>
    <s v="Media"/>
    <m/>
    <m/>
    <m/>
    <m/>
    <x v="49"/>
    <x v="0"/>
    <s v="Brazil"/>
    <x v="65"/>
    <n v="0"/>
  </r>
  <r>
    <s v="INCREMENTAL"/>
    <s v="Media"/>
    <m/>
    <m/>
    <m/>
    <m/>
    <x v="49"/>
    <x v="1"/>
    <s v="Brazil"/>
    <x v="65"/>
    <n v="0"/>
  </r>
  <r>
    <s v="INCREMENTAL"/>
    <s v="Media"/>
    <m/>
    <m/>
    <m/>
    <m/>
    <x v="49"/>
    <x v="2"/>
    <s v="Brazil"/>
    <x v="65"/>
    <n v="0"/>
  </r>
  <r>
    <s v="INCREMENTAL"/>
    <s v="Media"/>
    <m/>
    <m/>
    <m/>
    <m/>
    <x v="49"/>
    <x v="3"/>
    <s v="Brazil"/>
    <x v="65"/>
    <n v="0"/>
  </r>
  <r>
    <s v="BASE"/>
    <s v="BaseLine"/>
    <m/>
    <m/>
    <m/>
    <m/>
    <x v="50"/>
    <x v="0"/>
    <s v="Brazil"/>
    <x v="65"/>
    <n v="0"/>
  </r>
  <r>
    <s v="BASE"/>
    <s v="BaseLine"/>
    <m/>
    <m/>
    <m/>
    <m/>
    <x v="50"/>
    <x v="1"/>
    <s v="Brazil"/>
    <x v="65"/>
    <n v="0"/>
  </r>
  <r>
    <s v="BASE"/>
    <s v="BaseLine"/>
    <m/>
    <m/>
    <m/>
    <m/>
    <x v="50"/>
    <x v="2"/>
    <s v="Brazil"/>
    <x v="65"/>
    <n v="0"/>
  </r>
  <r>
    <s v="BASE"/>
    <s v="BaseLine"/>
    <m/>
    <m/>
    <m/>
    <m/>
    <x v="50"/>
    <x v="3"/>
    <s v="Brazil"/>
    <x v="65"/>
    <n v="132.88293385805301"/>
  </r>
  <r>
    <s v="BASE"/>
    <s v="BaseLine"/>
    <m/>
    <m/>
    <m/>
    <m/>
    <x v="51"/>
    <x v="0"/>
    <s v="Brazil"/>
    <x v="65"/>
    <n v="0"/>
  </r>
  <r>
    <s v="BASE"/>
    <s v="BaseLine"/>
    <m/>
    <m/>
    <m/>
    <m/>
    <x v="51"/>
    <x v="1"/>
    <s v="Brazil"/>
    <x v="65"/>
    <n v="0"/>
  </r>
  <r>
    <s v="BASE"/>
    <s v="BaseLine"/>
    <m/>
    <m/>
    <m/>
    <m/>
    <x v="51"/>
    <x v="2"/>
    <s v="Brazil"/>
    <x v="65"/>
    <n v="0"/>
  </r>
  <r>
    <s v="BASE"/>
    <s v="BaseLine"/>
    <m/>
    <m/>
    <m/>
    <m/>
    <x v="51"/>
    <x v="3"/>
    <s v="Brazil"/>
    <x v="65"/>
    <n v="3074.379969698"/>
  </r>
  <r>
    <s v="INCREMENTAL"/>
    <s v="Media"/>
    <m/>
    <m/>
    <m/>
    <m/>
    <x v="52"/>
    <x v="0"/>
    <s v="Brazil"/>
    <x v="65"/>
    <n v="0"/>
  </r>
  <r>
    <s v="INCREMENTAL"/>
    <s v="Media"/>
    <m/>
    <m/>
    <m/>
    <m/>
    <x v="52"/>
    <x v="1"/>
    <s v="Brazil"/>
    <x v="65"/>
    <n v="0"/>
  </r>
  <r>
    <s v="INCREMENTAL"/>
    <s v="Media"/>
    <m/>
    <m/>
    <m/>
    <m/>
    <x v="52"/>
    <x v="2"/>
    <s v="Brazil"/>
    <x v="65"/>
    <n v="0"/>
  </r>
  <r>
    <s v="INCREMENTAL"/>
    <s v="Media"/>
    <m/>
    <m/>
    <m/>
    <m/>
    <x v="52"/>
    <x v="3"/>
    <s v="Brazil"/>
    <x v="65"/>
    <n v="0"/>
  </r>
  <r>
    <s v="BASE"/>
    <s v="BaseLine"/>
    <m/>
    <m/>
    <m/>
    <m/>
    <x v="53"/>
    <x v="0"/>
    <s v="Brazil"/>
    <x v="65"/>
    <n v="-146.98229915072901"/>
  </r>
  <r>
    <s v="BASE"/>
    <s v="BaseLine"/>
    <m/>
    <m/>
    <m/>
    <m/>
    <x v="53"/>
    <x v="1"/>
    <s v="Brazil"/>
    <x v="65"/>
    <n v="-107.63592962539499"/>
  </r>
  <r>
    <s v="BASE"/>
    <s v="BaseLine"/>
    <m/>
    <m/>
    <m/>
    <m/>
    <x v="53"/>
    <x v="2"/>
    <s v="Brazil"/>
    <x v="65"/>
    <n v="-200.84441979940499"/>
  </r>
  <r>
    <s v="BASE"/>
    <s v="BaseLine"/>
    <m/>
    <m/>
    <m/>
    <m/>
    <x v="53"/>
    <x v="3"/>
    <s v="Brazil"/>
    <x v="65"/>
    <n v="-106.321685562352"/>
  </r>
  <r>
    <s v="BASE"/>
    <s v="BaseLine"/>
    <m/>
    <m/>
    <m/>
    <m/>
    <x v="54"/>
    <x v="0"/>
    <s v="Brazil"/>
    <x v="65"/>
    <n v="-519.49159087577095"/>
  </r>
  <r>
    <s v="BASE"/>
    <s v="BaseLine"/>
    <m/>
    <m/>
    <m/>
    <m/>
    <x v="54"/>
    <x v="1"/>
    <s v="Brazil"/>
    <x v="65"/>
    <n v="-2592.98696318766"/>
  </r>
  <r>
    <s v="BASE"/>
    <s v="BaseLine"/>
    <m/>
    <m/>
    <m/>
    <m/>
    <x v="54"/>
    <x v="2"/>
    <s v="Brazil"/>
    <x v="65"/>
    <n v="-2814.2435380745101"/>
  </r>
  <r>
    <s v="BASE"/>
    <s v="BaseLine"/>
    <m/>
    <m/>
    <m/>
    <m/>
    <x v="54"/>
    <x v="3"/>
    <s v="Brazil"/>
    <x v="65"/>
    <n v="-501.66823646013302"/>
  </r>
  <r>
    <s v="INCREMENTAL"/>
    <s v="Media"/>
    <m/>
    <m/>
    <m/>
    <m/>
    <x v="0"/>
    <x v="0"/>
    <s v="Brazil"/>
    <x v="66"/>
    <n v="0"/>
  </r>
  <r>
    <s v="INCREMENTAL"/>
    <s v="Media"/>
    <m/>
    <m/>
    <m/>
    <m/>
    <x v="0"/>
    <x v="1"/>
    <s v="Brazil"/>
    <x v="66"/>
    <n v="0"/>
  </r>
  <r>
    <s v="INCREMENTAL"/>
    <s v="Media"/>
    <m/>
    <m/>
    <m/>
    <m/>
    <x v="0"/>
    <x v="2"/>
    <s v="Brazil"/>
    <x v="66"/>
    <n v="0"/>
  </r>
  <r>
    <s v="INCREMENTAL"/>
    <s v="Media"/>
    <m/>
    <m/>
    <m/>
    <m/>
    <x v="0"/>
    <x v="3"/>
    <s v="Brazil"/>
    <x v="66"/>
    <n v="0"/>
  </r>
  <r>
    <s v="INCREMENTAL"/>
    <s v="Media"/>
    <m/>
    <m/>
    <m/>
    <m/>
    <x v="1"/>
    <x v="0"/>
    <s v="Brazil"/>
    <x v="66"/>
    <n v="0"/>
  </r>
  <r>
    <s v="INCREMENTAL"/>
    <s v="Media"/>
    <m/>
    <m/>
    <m/>
    <m/>
    <x v="1"/>
    <x v="1"/>
    <s v="Brazil"/>
    <x v="66"/>
    <n v="0"/>
  </r>
  <r>
    <s v="INCREMENTAL"/>
    <s v="Media"/>
    <m/>
    <m/>
    <m/>
    <m/>
    <x v="1"/>
    <x v="2"/>
    <s v="Brazil"/>
    <x v="66"/>
    <n v="0"/>
  </r>
  <r>
    <s v="INCREMENTAL"/>
    <s v="Media"/>
    <m/>
    <m/>
    <m/>
    <m/>
    <x v="1"/>
    <x v="3"/>
    <s v="Brazil"/>
    <x v="66"/>
    <n v="0"/>
  </r>
  <r>
    <s v="INCREMENTAL"/>
    <s v="Media"/>
    <m/>
    <m/>
    <m/>
    <m/>
    <x v="2"/>
    <x v="0"/>
    <s v="Brazil"/>
    <x v="66"/>
    <n v="0"/>
  </r>
  <r>
    <s v="INCREMENTAL"/>
    <s v="Media"/>
    <m/>
    <m/>
    <m/>
    <m/>
    <x v="2"/>
    <x v="1"/>
    <s v="Brazil"/>
    <x v="66"/>
    <n v="0"/>
  </r>
  <r>
    <s v="INCREMENTAL"/>
    <s v="Media"/>
    <m/>
    <m/>
    <m/>
    <m/>
    <x v="2"/>
    <x v="2"/>
    <s v="Brazil"/>
    <x v="66"/>
    <n v="0"/>
  </r>
  <r>
    <s v="INCREMENTAL"/>
    <s v="Media"/>
    <m/>
    <m/>
    <m/>
    <m/>
    <x v="2"/>
    <x v="3"/>
    <s v="Brazil"/>
    <x v="66"/>
    <n v="0"/>
  </r>
  <r>
    <s v="BASE"/>
    <s v="BaseLine"/>
    <m/>
    <m/>
    <m/>
    <m/>
    <x v="3"/>
    <x v="0"/>
    <s v="Brazil"/>
    <x v="66"/>
    <n v="0"/>
  </r>
  <r>
    <s v="BASE"/>
    <s v="BaseLine"/>
    <m/>
    <m/>
    <m/>
    <m/>
    <x v="3"/>
    <x v="1"/>
    <s v="Brazil"/>
    <x v="66"/>
    <n v="0"/>
  </r>
  <r>
    <s v="BASE"/>
    <s v="BaseLine"/>
    <m/>
    <m/>
    <m/>
    <m/>
    <x v="3"/>
    <x v="2"/>
    <s v="Brazil"/>
    <x v="66"/>
    <n v="0"/>
  </r>
  <r>
    <s v="BASE"/>
    <s v="BaseLine"/>
    <m/>
    <m/>
    <m/>
    <m/>
    <x v="3"/>
    <x v="3"/>
    <s v="Brazil"/>
    <x v="66"/>
    <n v="0"/>
  </r>
  <r>
    <s v="BASE"/>
    <s v="BaseLine"/>
    <m/>
    <m/>
    <m/>
    <m/>
    <x v="4"/>
    <x v="0"/>
    <s v="Brazil"/>
    <x v="66"/>
    <n v="0"/>
  </r>
  <r>
    <s v="BASE"/>
    <s v="BaseLine"/>
    <m/>
    <m/>
    <m/>
    <m/>
    <x v="4"/>
    <x v="1"/>
    <s v="Brazil"/>
    <x v="66"/>
    <n v="0"/>
  </r>
  <r>
    <s v="BASE"/>
    <s v="BaseLine"/>
    <m/>
    <m/>
    <m/>
    <m/>
    <x v="4"/>
    <x v="2"/>
    <s v="Brazil"/>
    <x v="66"/>
    <n v="0"/>
  </r>
  <r>
    <s v="BASE"/>
    <s v="BaseLine"/>
    <m/>
    <m/>
    <m/>
    <m/>
    <x v="4"/>
    <x v="3"/>
    <s v="Brazil"/>
    <x v="66"/>
    <n v="0"/>
  </r>
  <r>
    <s v="BASE"/>
    <s v="BaseLine"/>
    <m/>
    <m/>
    <m/>
    <m/>
    <x v="5"/>
    <x v="0"/>
    <s v="Brazil"/>
    <x v="66"/>
    <n v="0"/>
  </r>
  <r>
    <s v="BASE"/>
    <s v="BaseLine"/>
    <m/>
    <m/>
    <m/>
    <m/>
    <x v="5"/>
    <x v="1"/>
    <s v="Brazil"/>
    <x v="66"/>
    <n v="0"/>
  </r>
  <r>
    <s v="BASE"/>
    <s v="BaseLine"/>
    <m/>
    <m/>
    <m/>
    <m/>
    <x v="5"/>
    <x v="2"/>
    <s v="Brazil"/>
    <x v="66"/>
    <n v="0"/>
  </r>
  <r>
    <s v="BASE"/>
    <s v="BaseLine"/>
    <m/>
    <m/>
    <m/>
    <m/>
    <x v="5"/>
    <x v="3"/>
    <s v="Brazil"/>
    <x v="66"/>
    <n v="0"/>
  </r>
  <r>
    <s v="BASE"/>
    <s v="BaseLine"/>
    <m/>
    <m/>
    <m/>
    <m/>
    <x v="6"/>
    <x v="0"/>
    <s v="Brazil"/>
    <x v="66"/>
    <n v="0"/>
  </r>
  <r>
    <s v="BASE"/>
    <s v="BaseLine"/>
    <m/>
    <m/>
    <m/>
    <m/>
    <x v="6"/>
    <x v="1"/>
    <s v="Brazil"/>
    <x v="66"/>
    <n v="0"/>
  </r>
  <r>
    <s v="BASE"/>
    <s v="BaseLine"/>
    <m/>
    <m/>
    <m/>
    <m/>
    <x v="6"/>
    <x v="2"/>
    <s v="Brazil"/>
    <x v="66"/>
    <n v="0"/>
  </r>
  <r>
    <s v="BASE"/>
    <s v="BaseLine"/>
    <m/>
    <m/>
    <m/>
    <m/>
    <x v="6"/>
    <x v="3"/>
    <s v="Brazil"/>
    <x v="66"/>
    <n v="0"/>
  </r>
  <r>
    <s v="BASE"/>
    <s v="BaseLine"/>
    <m/>
    <m/>
    <m/>
    <m/>
    <x v="7"/>
    <x v="0"/>
    <s v="Brazil"/>
    <x v="66"/>
    <n v="0"/>
  </r>
  <r>
    <s v="BASE"/>
    <s v="BaseLine"/>
    <m/>
    <m/>
    <m/>
    <m/>
    <x v="7"/>
    <x v="1"/>
    <s v="Brazil"/>
    <x v="66"/>
    <n v="0"/>
  </r>
  <r>
    <s v="BASE"/>
    <s v="BaseLine"/>
    <m/>
    <m/>
    <m/>
    <m/>
    <x v="7"/>
    <x v="2"/>
    <s v="Brazil"/>
    <x v="66"/>
    <n v="0"/>
  </r>
  <r>
    <s v="BASE"/>
    <s v="BaseLine"/>
    <m/>
    <m/>
    <m/>
    <m/>
    <x v="7"/>
    <x v="3"/>
    <s v="Brazil"/>
    <x v="66"/>
    <n v="0"/>
  </r>
  <r>
    <s v="BASE"/>
    <s v="BaseLine"/>
    <m/>
    <m/>
    <m/>
    <m/>
    <x v="8"/>
    <x v="0"/>
    <s v="Brazil"/>
    <x v="66"/>
    <n v="1697.24451221557"/>
  </r>
  <r>
    <s v="BASE"/>
    <s v="BaseLine"/>
    <m/>
    <m/>
    <m/>
    <m/>
    <x v="8"/>
    <x v="1"/>
    <s v="Brazil"/>
    <x v="66"/>
    <n v="0"/>
  </r>
  <r>
    <s v="BASE"/>
    <s v="BaseLine"/>
    <m/>
    <m/>
    <m/>
    <m/>
    <x v="8"/>
    <x v="2"/>
    <s v="Brazil"/>
    <x v="66"/>
    <n v="0"/>
  </r>
  <r>
    <s v="BASE"/>
    <s v="BaseLine"/>
    <m/>
    <m/>
    <m/>
    <m/>
    <x v="8"/>
    <x v="3"/>
    <s v="Brazil"/>
    <x v="66"/>
    <n v="0"/>
  </r>
  <r>
    <s v="INCREMENTAL"/>
    <s v="Media"/>
    <m/>
    <m/>
    <m/>
    <m/>
    <x v="9"/>
    <x v="0"/>
    <s v="Brazil"/>
    <x v="66"/>
    <n v="0"/>
  </r>
  <r>
    <s v="INCREMENTAL"/>
    <s v="Media"/>
    <m/>
    <m/>
    <m/>
    <m/>
    <x v="9"/>
    <x v="1"/>
    <s v="Brazil"/>
    <x v="66"/>
    <n v="0"/>
  </r>
  <r>
    <s v="INCREMENTAL"/>
    <s v="Media"/>
    <m/>
    <m/>
    <m/>
    <m/>
    <x v="9"/>
    <x v="2"/>
    <s v="Brazil"/>
    <x v="66"/>
    <n v="0"/>
  </r>
  <r>
    <s v="INCREMENTAL"/>
    <s v="Media"/>
    <m/>
    <m/>
    <m/>
    <m/>
    <x v="9"/>
    <x v="3"/>
    <s v="Brazil"/>
    <x v="66"/>
    <n v="0"/>
  </r>
  <r>
    <s v="BASE"/>
    <s v="Price"/>
    <m/>
    <m/>
    <m/>
    <m/>
    <x v="10"/>
    <x v="0"/>
    <s v="Brazil"/>
    <x v="66"/>
    <n v="0"/>
  </r>
  <r>
    <s v="BASE"/>
    <s v="Price"/>
    <m/>
    <m/>
    <m/>
    <m/>
    <x v="10"/>
    <x v="1"/>
    <s v="Brazil"/>
    <x v="66"/>
    <n v="0"/>
  </r>
  <r>
    <s v="BASE"/>
    <s v="Price"/>
    <m/>
    <m/>
    <m/>
    <m/>
    <x v="10"/>
    <x v="2"/>
    <s v="Brazil"/>
    <x v="66"/>
    <n v="0"/>
  </r>
  <r>
    <s v="BASE"/>
    <s v="Price"/>
    <m/>
    <m/>
    <m/>
    <m/>
    <x v="10"/>
    <x v="3"/>
    <s v="Brazil"/>
    <x v="66"/>
    <n v="0"/>
  </r>
  <r>
    <s v="BASE"/>
    <s v="Price"/>
    <m/>
    <m/>
    <m/>
    <m/>
    <x v="11"/>
    <x v="0"/>
    <s v="Brazil"/>
    <x v="66"/>
    <n v="-1009.76601967543"/>
  </r>
  <r>
    <s v="BASE"/>
    <s v="Price"/>
    <m/>
    <m/>
    <m/>
    <m/>
    <x v="11"/>
    <x v="1"/>
    <s v="Brazil"/>
    <x v="66"/>
    <n v="0"/>
  </r>
  <r>
    <s v="BASE"/>
    <s v="Price"/>
    <m/>
    <m/>
    <m/>
    <m/>
    <x v="11"/>
    <x v="2"/>
    <s v="Brazil"/>
    <x v="66"/>
    <n v="0"/>
  </r>
  <r>
    <s v="BASE"/>
    <s v="Price"/>
    <m/>
    <m/>
    <m/>
    <m/>
    <x v="11"/>
    <x v="3"/>
    <s v="Brazil"/>
    <x v="66"/>
    <n v="-1141.6201931375899"/>
  </r>
  <r>
    <s v="BASE"/>
    <s v="BaseLine"/>
    <m/>
    <m/>
    <m/>
    <m/>
    <x v="12"/>
    <x v="0"/>
    <s v="Brazil"/>
    <x v="66"/>
    <n v="368.45797883231"/>
  </r>
  <r>
    <s v="BASE"/>
    <s v="BaseLine"/>
    <m/>
    <m/>
    <m/>
    <m/>
    <x v="12"/>
    <x v="1"/>
    <s v="Brazil"/>
    <x v="66"/>
    <n v="664.24050452598601"/>
  </r>
  <r>
    <s v="BASE"/>
    <s v="BaseLine"/>
    <m/>
    <m/>
    <m/>
    <m/>
    <x v="12"/>
    <x v="2"/>
    <s v="Brazil"/>
    <x v="66"/>
    <n v="814.32506526490499"/>
  </r>
  <r>
    <s v="BASE"/>
    <s v="BaseLine"/>
    <m/>
    <m/>
    <m/>
    <m/>
    <x v="12"/>
    <x v="3"/>
    <s v="Brazil"/>
    <x v="66"/>
    <n v="21.568289504489201"/>
  </r>
  <r>
    <s v="INCREMENTAL"/>
    <s v="Media"/>
    <m/>
    <m/>
    <m/>
    <m/>
    <x v="13"/>
    <x v="0"/>
    <s v="Brazil"/>
    <x v="66"/>
    <n v="0"/>
  </r>
  <r>
    <s v="INCREMENTAL"/>
    <s v="Media"/>
    <m/>
    <m/>
    <m/>
    <m/>
    <x v="13"/>
    <x v="1"/>
    <s v="Brazil"/>
    <x v="66"/>
    <n v="0"/>
  </r>
  <r>
    <s v="INCREMENTAL"/>
    <s v="Media"/>
    <m/>
    <m/>
    <m/>
    <m/>
    <x v="13"/>
    <x v="2"/>
    <s v="Brazil"/>
    <x v="66"/>
    <n v="0"/>
  </r>
  <r>
    <s v="INCREMENTAL"/>
    <s v="Media"/>
    <m/>
    <m/>
    <m/>
    <m/>
    <x v="13"/>
    <x v="3"/>
    <s v="Brazil"/>
    <x v="66"/>
    <n v="0"/>
  </r>
  <r>
    <s v="INCREMENTAL"/>
    <s v="Media"/>
    <m/>
    <m/>
    <m/>
    <m/>
    <x v="14"/>
    <x v="0"/>
    <s v="Brazil"/>
    <x v="66"/>
    <n v="406.08141388092201"/>
  </r>
  <r>
    <s v="INCREMENTAL"/>
    <s v="Media"/>
    <m/>
    <m/>
    <m/>
    <m/>
    <x v="14"/>
    <x v="1"/>
    <s v="Brazil"/>
    <x v="66"/>
    <n v="505.53853257619801"/>
  </r>
  <r>
    <s v="INCREMENTAL"/>
    <s v="Media"/>
    <m/>
    <m/>
    <m/>
    <m/>
    <x v="14"/>
    <x v="2"/>
    <s v="Brazil"/>
    <x v="66"/>
    <n v="418.30117732581198"/>
  </r>
  <r>
    <s v="INCREMENTAL"/>
    <s v="Media"/>
    <m/>
    <m/>
    <m/>
    <m/>
    <x v="14"/>
    <x v="3"/>
    <s v="Brazil"/>
    <x v="66"/>
    <n v="300.52274279947602"/>
  </r>
  <r>
    <s v="INCREMENTAL"/>
    <s v="Media"/>
    <m/>
    <m/>
    <m/>
    <m/>
    <x v="15"/>
    <x v="0"/>
    <s v="Brazil"/>
    <x v="66"/>
    <n v="0"/>
  </r>
  <r>
    <s v="INCREMENTAL"/>
    <s v="Media"/>
    <m/>
    <m/>
    <m/>
    <m/>
    <x v="15"/>
    <x v="1"/>
    <s v="Brazil"/>
    <x v="66"/>
    <n v="0"/>
  </r>
  <r>
    <s v="INCREMENTAL"/>
    <s v="Media"/>
    <m/>
    <m/>
    <m/>
    <m/>
    <x v="15"/>
    <x v="2"/>
    <s v="Brazil"/>
    <x v="66"/>
    <n v="0"/>
  </r>
  <r>
    <s v="INCREMENTAL"/>
    <s v="Media"/>
    <m/>
    <m/>
    <m/>
    <m/>
    <x v="15"/>
    <x v="3"/>
    <s v="Brazil"/>
    <x v="66"/>
    <n v="0"/>
  </r>
  <r>
    <s v="INCREMENTAL"/>
    <s v="Media"/>
    <m/>
    <m/>
    <m/>
    <m/>
    <x v="16"/>
    <x v="0"/>
    <s v="Brazil"/>
    <x v="66"/>
    <n v="74.114172022612905"/>
  </r>
  <r>
    <s v="INCREMENTAL"/>
    <s v="Media"/>
    <m/>
    <m/>
    <m/>
    <m/>
    <x v="16"/>
    <x v="1"/>
    <s v="Brazil"/>
    <x v="66"/>
    <n v="58.1511171723253"/>
  </r>
  <r>
    <s v="INCREMENTAL"/>
    <s v="Media"/>
    <m/>
    <m/>
    <m/>
    <m/>
    <x v="16"/>
    <x v="2"/>
    <s v="Brazil"/>
    <x v="66"/>
    <n v="54.2536414256355"/>
  </r>
  <r>
    <s v="INCREMENTAL"/>
    <s v="Media"/>
    <m/>
    <m/>
    <m/>
    <m/>
    <x v="16"/>
    <x v="3"/>
    <s v="Brazil"/>
    <x v="66"/>
    <n v="50.420380206272199"/>
  </r>
  <r>
    <s v="INCREMENTAL"/>
    <s v="Media"/>
    <m/>
    <m/>
    <m/>
    <m/>
    <x v="17"/>
    <x v="0"/>
    <s v="Brazil"/>
    <x v="66"/>
    <n v="0"/>
  </r>
  <r>
    <s v="INCREMENTAL"/>
    <s v="Media"/>
    <m/>
    <m/>
    <m/>
    <m/>
    <x v="17"/>
    <x v="1"/>
    <s v="Brazil"/>
    <x v="66"/>
    <n v="0"/>
  </r>
  <r>
    <s v="INCREMENTAL"/>
    <s v="Media"/>
    <m/>
    <m/>
    <m/>
    <m/>
    <x v="17"/>
    <x v="2"/>
    <s v="Brazil"/>
    <x v="66"/>
    <n v="0"/>
  </r>
  <r>
    <s v="INCREMENTAL"/>
    <s v="Media"/>
    <m/>
    <m/>
    <m/>
    <m/>
    <x v="17"/>
    <x v="3"/>
    <s v="Brazil"/>
    <x v="66"/>
    <n v="0"/>
  </r>
  <r>
    <s v="INCREMENTAL"/>
    <s v="Media"/>
    <m/>
    <m/>
    <m/>
    <m/>
    <x v="18"/>
    <x v="0"/>
    <s v="Brazil"/>
    <x v="66"/>
    <n v="1958.66084249753"/>
  </r>
  <r>
    <s v="INCREMENTAL"/>
    <s v="Media"/>
    <m/>
    <m/>
    <m/>
    <m/>
    <x v="18"/>
    <x v="1"/>
    <s v="Brazil"/>
    <x v="66"/>
    <n v="912.03260749768697"/>
  </r>
  <r>
    <s v="INCREMENTAL"/>
    <s v="Media"/>
    <m/>
    <m/>
    <m/>
    <m/>
    <x v="18"/>
    <x v="2"/>
    <s v="Brazil"/>
    <x v="66"/>
    <n v="696.88830048675004"/>
  </r>
  <r>
    <s v="INCREMENTAL"/>
    <s v="Media"/>
    <m/>
    <m/>
    <m/>
    <m/>
    <x v="18"/>
    <x v="3"/>
    <s v="Brazil"/>
    <x v="66"/>
    <n v="1063.25625691905"/>
  </r>
  <r>
    <s v="INCREMENTAL"/>
    <s v="Media"/>
    <m/>
    <m/>
    <m/>
    <m/>
    <x v="19"/>
    <x v="0"/>
    <s v="Brazil"/>
    <x v="66"/>
    <n v="0"/>
  </r>
  <r>
    <s v="INCREMENTAL"/>
    <s v="Media"/>
    <m/>
    <m/>
    <m/>
    <m/>
    <x v="19"/>
    <x v="1"/>
    <s v="Brazil"/>
    <x v="66"/>
    <n v="0"/>
  </r>
  <r>
    <s v="INCREMENTAL"/>
    <s v="Media"/>
    <m/>
    <m/>
    <m/>
    <m/>
    <x v="19"/>
    <x v="2"/>
    <s v="Brazil"/>
    <x v="66"/>
    <n v="0"/>
  </r>
  <r>
    <s v="INCREMENTAL"/>
    <s v="Media"/>
    <m/>
    <m/>
    <m/>
    <m/>
    <x v="19"/>
    <x v="3"/>
    <s v="Brazil"/>
    <x v="66"/>
    <n v="0"/>
  </r>
  <r>
    <s v="INCREMENTAL"/>
    <s v="Media"/>
    <m/>
    <m/>
    <m/>
    <m/>
    <x v="20"/>
    <x v="0"/>
    <s v="Brazil"/>
    <x v="66"/>
    <n v="1.8391130929042201"/>
  </r>
  <r>
    <s v="INCREMENTAL"/>
    <s v="Media"/>
    <m/>
    <m/>
    <m/>
    <m/>
    <x v="20"/>
    <x v="1"/>
    <s v="Brazil"/>
    <x v="66"/>
    <n v="2.0978887816315499"/>
  </r>
  <r>
    <s v="INCREMENTAL"/>
    <s v="Media"/>
    <m/>
    <m/>
    <m/>
    <m/>
    <x v="20"/>
    <x v="2"/>
    <s v="Brazil"/>
    <x v="66"/>
    <n v="1.9653453624485699"/>
  </r>
  <r>
    <s v="INCREMENTAL"/>
    <s v="Media"/>
    <m/>
    <m/>
    <m/>
    <m/>
    <x v="20"/>
    <x v="3"/>
    <s v="Brazil"/>
    <x v="66"/>
    <n v="1.93582971318049"/>
  </r>
  <r>
    <s v="INCREMENTAL"/>
    <s v="Media"/>
    <m/>
    <m/>
    <m/>
    <m/>
    <x v="21"/>
    <x v="0"/>
    <s v="Brazil"/>
    <x v="66"/>
    <n v="0"/>
  </r>
  <r>
    <s v="INCREMENTAL"/>
    <s v="Media"/>
    <m/>
    <m/>
    <m/>
    <m/>
    <x v="21"/>
    <x v="1"/>
    <s v="Brazil"/>
    <x v="66"/>
    <n v="0"/>
  </r>
  <r>
    <s v="INCREMENTAL"/>
    <s v="Media"/>
    <m/>
    <m/>
    <m/>
    <m/>
    <x v="21"/>
    <x v="2"/>
    <s v="Brazil"/>
    <x v="66"/>
    <n v="0"/>
  </r>
  <r>
    <s v="INCREMENTAL"/>
    <s v="Media"/>
    <m/>
    <m/>
    <m/>
    <m/>
    <x v="21"/>
    <x v="3"/>
    <s v="Brazil"/>
    <x v="66"/>
    <n v="0"/>
  </r>
  <r>
    <s v="INCREMENTAL"/>
    <s v="Media"/>
    <m/>
    <m/>
    <m/>
    <m/>
    <x v="22"/>
    <x v="0"/>
    <s v="Brazil"/>
    <x v="66"/>
    <n v="803.69824615200298"/>
  </r>
  <r>
    <s v="INCREMENTAL"/>
    <s v="Media"/>
    <m/>
    <m/>
    <m/>
    <m/>
    <x v="22"/>
    <x v="1"/>
    <s v="Brazil"/>
    <x v="66"/>
    <n v="304.78502296031502"/>
  </r>
  <r>
    <s v="INCREMENTAL"/>
    <s v="Media"/>
    <m/>
    <m/>
    <m/>
    <m/>
    <x v="22"/>
    <x v="2"/>
    <s v="Brazil"/>
    <x v="66"/>
    <n v="289.41640402627797"/>
  </r>
  <r>
    <s v="INCREMENTAL"/>
    <s v="Media"/>
    <m/>
    <m/>
    <m/>
    <m/>
    <x v="22"/>
    <x v="3"/>
    <s v="Brazil"/>
    <x v="66"/>
    <n v="435.65356323813398"/>
  </r>
  <r>
    <s v="INCREMENTAL"/>
    <s v="Media"/>
    <m/>
    <m/>
    <m/>
    <m/>
    <x v="23"/>
    <x v="0"/>
    <s v="Brazil"/>
    <x v="66"/>
    <n v="0"/>
  </r>
  <r>
    <s v="INCREMENTAL"/>
    <s v="Media"/>
    <m/>
    <m/>
    <m/>
    <m/>
    <x v="23"/>
    <x v="1"/>
    <s v="Brazil"/>
    <x v="66"/>
    <n v="2.0337612337561799E-2"/>
  </r>
  <r>
    <s v="INCREMENTAL"/>
    <s v="Media"/>
    <m/>
    <m/>
    <m/>
    <m/>
    <x v="23"/>
    <x v="2"/>
    <s v="Brazil"/>
    <x v="66"/>
    <n v="0"/>
  </r>
  <r>
    <s v="INCREMENTAL"/>
    <s v="Media"/>
    <m/>
    <m/>
    <m/>
    <m/>
    <x v="23"/>
    <x v="3"/>
    <s v="Brazil"/>
    <x v="66"/>
    <n v="0"/>
  </r>
  <r>
    <s v="INCREMENTAL"/>
    <s v="Media"/>
    <m/>
    <m/>
    <m/>
    <m/>
    <x v="24"/>
    <x v="0"/>
    <s v="Brazil"/>
    <x v="66"/>
    <n v="0"/>
  </r>
  <r>
    <s v="INCREMENTAL"/>
    <s v="Media"/>
    <m/>
    <m/>
    <m/>
    <m/>
    <x v="24"/>
    <x v="1"/>
    <s v="Brazil"/>
    <x v="66"/>
    <n v="2.7816336427999002"/>
  </r>
  <r>
    <s v="INCREMENTAL"/>
    <s v="Media"/>
    <m/>
    <m/>
    <m/>
    <m/>
    <x v="24"/>
    <x v="2"/>
    <s v="Brazil"/>
    <x v="66"/>
    <n v="0"/>
  </r>
  <r>
    <s v="INCREMENTAL"/>
    <s v="Media"/>
    <m/>
    <m/>
    <m/>
    <m/>
    <x v="24"/>
    <x v="3"/>
    <s v="Brazil"/>
    <x v="66"/>
    <n v="0"/>
  </r>
  <r>
    <s v="BASE"/>
    <s v="BaseLine"/>
    <m/>
    <m/>
    <m/>
    <m/>
    <x v="25"/>
    <x v="0"/>
    <s v="Brazil"/>
    <x v="66"/>
    <n v="0"/>
  </r>
  <r>
    <s v="BASE"/>
    <s v="BaseLine"/>
    <m/>
    <m/>
    <m/>
    <m/>
    <x v="25"/>
    <x v="1"/>
    <s v="Brazil"/>
    <x v="66"/>
    <n v="0"/>
  </r>
  <r>
    <s v="BASE"/>
    <s v="BaseLine"/>
    <m/>
    <m/>
    <m/>
    <m/>
    <x v="25"/>
    <x v="2"/>
    <s v="Brazil"/>
    <x v="66"/>
    <n v="0"/>
  </r>
  <r>
    <s v="BASE"/>
    <s v="BaseLine"/>
    <m/>
    <m/>
    <m/>
    <m/>
    <x v="25"/>
    <x v="3"/>
    <s v="Brazil"/>
    <x v="66"/>
    <n v="0"/>
  </r>
  <r>
    <s v="BASE"/>
    <s v="BaseLine"/>
    <m/>
    <m/>
    <m/>
    <m/>
    <x v="26"/>
    <x v="0"/>
    <s v="Brazil"/>
    <x v="66"/>
    <n v="0"/>
  </r>
  <r>
    <s v="BASE"/>
    <s v="BaseLine"/>
    <m/>
    <m/>
    <m/>
    <m/>
    <x v="26"/>
    <x v="1"/>
    <s v="Brazil"/>
    <x v="66"/>
    <n v="2332.4423701106198"/>
  </r>
  <r>
    <s v="BASE"/>
    <s v="BaseLine"/>
    <m/>
    <m/>
    <m/>
    <m/>
    <x v="26"/>
    <x v="2"/>
    <s v="Brazil"/>
    <x v="66"/>
    <n v="0"/>
  </r>
  <r>
    <s v="BASE"/>
    <s v="BaseLine"/>
    <m/>
    <m/>
    <m/>
    <m/>
    <x v="26"/>
    <x v="3"/>
    <s v="Brazil"/>
    <x v="66"/>
    <n v="0"/>
  </r>
  <r>
    <s v="INCREMENTAL"/>
    <s v="Media"/>
    <m/>
    <m/>
    <m/>
    <m/>
    <x v="27"/>
    <x v="0"/>
    <s v="Brazil"/>
    <x v="66"/>
    <n v="0"/>
  </r>
  <r>
    <s v="INCREMENTAL"/>
    <s v="Media"/>
    <m/>
    <m/>
    <m/>
    <m/>
    <x v="27"/>
    <x v="1"/>
    <s v="Brazil"/>
    <x v="66"/>
    <n v="0"/>
  </r>
  <r>
    <s v="INCREMENTAL"/>
    <s v="Media"/>
    <m/>
    <m/>
    <m/>
    <m/>
    <x v="27"/>
    <x v="2"/>
    <s v="Brazil"/>
    <x v="66"/>
    <n v="0"/>
  </r>
  <r>
    <s v="INCREMENTAL"/>
    <s v="Media"/>
    <m/>
    <m/>
    <m/>
    <m/>
    <x v="27"/>
    <x v="3"/>
    <s v="Brazil"/>
    <x v="66"/>
    <n v="0"/>
  </r>
  <r>
    <s v="INCREMENTAL"/>
    <s v="Media"/>
    <m/>
    <m/>
    <m/>
    <m/>
    <x v="28"/>
    <x v="0"/>
    <s v="Brazil"/>
    <x v="66"/>
    <n v="0"/>
  </r>
  <r>
    <s v="INCREMENTAL"/>
    <s v="Media"/>
    <m/>
    <m/>
    <m/>
    <m/>
    <x v="28"/>
    <x v="1"/>
    <s v="Brazil"/>
    <x v="66"/>
    <n v="0"/>
  </r>
  <r>
    <s v="INCREMENTAL"/>
    <s v="Media"/>
    <m/>
    <m/>
    <m/>
    <m/>
    <x v="28"/>
    <x v="2"/>
    <s v="Brazil"/>
    <x v="66"/>
    <n v="0"/>
  </r>
  <r>
    <s v="INCREMENTAL"/>
    <s v="Media"/>
    <m/>
    <m/>
    <m/>
    <m/>
    <x v="28"/>
    <x v="3"/>
    <s v="Brazil"/>
    <x v="66"/>
    <n v="0"/>
  </r>
  <r>
    <s v="BASE"/>
    <s v="BaseLine"/>
    <m/>
    <m/>
    <m/>
    <m/>
    <x v="29"/>
    <x v="0"/>
    <s v="Brazil"/>
    <x v="66"/>
    <n v="0"/>
  </r>
  <r>
    <s v="BASE"/>
    <s v="BaseLine"/>
    <m/>
    <m/>
    <m/>
    <m/>
    <x v="29"/>
    <x v="1"/>
    <s v="Brazil"/>
    <x v="66"/>
    <n v="1078.5644623446501"/>
  </r>
  <r>
    <s v="BASE"/>
    <s v="BaseLine"/>
    <m/>
    <m/>
    <m/>
    <m/>
    <x v="29"/>
    <x v="2"/>
    <s v="Brazil"/>
    <x v="66"/>
    <n v="0"/>
  </r>
  <r>
    <s v="BASE"/>
    <s v="BaseLine"/>
    <m/>
    <m/>
    <m/>
    <m/>
    <x v="29"/>
    <x v="3"/>
    <s v="Brazil"/>
    <x v="66"/>
    <n v="0"/>
  </r>
  <r>
    <s v="BASE"/>
    <s v="BaseLine"/>
    <m/>
    <m/>
    <m/>
    <m/>
    <x v="30"/>
    <x v="0"/>
    <s v="Brazil"/>
    <x v="66"/>
    <n v="0"/>
  </r>
  <r>
    <s v="BASE"/>
    <s v="BaseLine"/>
    <m/>
    <m/>
    <m/>
    <m/>
    <x v="30"/>
    <x v="1"/>
    <s v="Brazil"/>
    <x v="66"/>
    <n v="719.75125537271401"/>
  </r>
  <r>
    <s v="BASE"/>
    <s v="BaseLine"/>
    <m/>
    <m/>
    <m/>
    <m/>
    <x v="30"/>
    <x v="2"/>
    <s v="Brazil"/>
    <x v="66"/>
    <n v="0"/>
  </r>
  <r>
    <s v="BASE"/>
    <s v="BaseLine"/>
    <m/>
    <m/>
    <m/>
    <m/>
    <x v="30"/>
    <x v="3"/>
    <s v="Brazil"/>
    <x v="66"/>
    <n v="0"/>
  </r>
  <r>
    <s v="INCREMENTAL"/>
    <s v="Media"/>
    <m/>
    <m/>
    <m/>
    <m/>
    <x v="31"/>
    <x v="0"/>
    <s v="Brazil"/>
    <x v="66"/>
    <n v="0"/>
  </r>
  <r>
    <s v="INCREMENTAL"/>
    <s v="Media"/>
    <m/>
    <m/>
    <m/>
    <m/>
    <x v="31"/>
    <x v="1"/>
    <s v="Brazil"/>
    <x v="66"/>
    <n v="12.558483564564501"/>
  </r>
  <r>
    <s v="INCREMENTAL"/>
    <s v="Media"/>
    <m/>
    <m/>
    <m/>
    <m/>
    <x v="31"/>
    <x v="2"/>
    <s v="Brazil"/>
    <x v="66"/>
    <n v="0"/>
  </r>
  <r>
    <s v="INCREMENTAL"/>
    <s v="Media"/>
    <m/>
    <m/>
    <m/>
    <m/>
    <x v="31"/>
    <x v="3"/>
    <s v="Brazil"/>
    <x v="66"/>
    <n v="0"/>
  </r>
  <r>
    <m/>
    <m/>
    <m/>
    <m/>
    <m/>
    <m/>
    <x v="32"/>
    <x v="0"/>
    <s v="Brazil"/>
    <x v="66"/>
    <n v="1288.8368238743701"/>
  </r>
  <r>
    <m/>
    <m/>
    <m/>
    <m/>
    <m/>
    <m/>
    <x v="32"/>
    <x v="1"/>
    <s v="Brazil"/>
    <x v="66"/>
    <n v="943.82215052234096"/>
  </r>
  <r>
    <m/>
    <m/>
    <m/>
    <m/>
    <m/>
    <m/>
    <x v="32"/>
    <x v="2"/>
    <s v="Brazil"/>
    <x v="66"/>
    <n v="1761.1350863528301"/>
  </r>
  <r>
    <m/>
    <m/>
    <m/>
    <m/>
    <m/>
    <m/>
    <x v="32"/>
    <x v="3"/>
    <s v="Brazil"/>
    <x v="66"/>
    <n v="932.29799996955103"/>
  </r>
  <r>
    <s v="BASE"/>
    <s v="BaseLine"/>
    <m/>
    <m/>
    <m/>
    <m/>
    <x v="33"/>
    <x v="0"/>
    <s v="Brazil"/>
    <x v="66"/>
    <n v="-184.860576875253"/>
  </r>
  <r>
    <s v="BASE"/>
    <s v="BaseLine"/>
    <m/>
    <m/>
    <m/>
    <m/>
    <x v="33"/>
    <x v="1"/>
    <s v="Brazil"/>
    <x v="66"/>
    <n v="-503.21421265614998"/>
  </r>
  <r>
    <s v="BASE"/>
    <s v="BaseLine"/>
    <m/>
    <m/>
    <m/>
    <m/>
    <x v="33"/>
    <x v="2"/>
    <s v="Brazil"/>
    <x v="66"/>
    <n v="-251.22552994968399"/>
  </r>
  <r>
    <s v="BASE"/>
    <s v="BaseLine"/>
    <m/>
    <m/>
    <m/>
    <m/>
    <x v="33"/>
    <x v="3"/>
    <s v="Brazil"/>
    <x v="66"/>
    <n v="-156.91245296918399"/>
  </r>
  <r>
    <s v="BASE"/>
    <s v="BaseLine"/>
    <m/>
    <m/>
    <m/>
    <m/>
    <x v="34"/>
    <x v="0"/>
    <s v="Brazil"/>
    <x v="66"/>
    <n v="0"/>
  </r>
  <r>
    <s v="BASE"/>
    <s v="BaseLine"/>
    <m/>
    <m/>
    <m/>
    <m/>
    <x v="34"/>
    <x v="1"/>
    <s v="Brazil"/>
    <x v="66"/>
    <n v="0"/>
  </r>
  <r>
    <s v="BASE"/>
    <s v="BaseLine"/>
    <m/>
    <m/>
    <m/>
    <m/>
    <x v="34"/>
    <x v="2"/>
    <s v="Brazil"/>
    <x v="66"/>
    <n v="0"/>
  </r>
  <r>
    <s v="BASE"/>
    <s v="BaseLine"/>
    <m/>
    <m/>
    <m/>
    <m/>
    <x v="34"/>
    <x v="3"/>
    <s v="Brazil"/>
    <x v="66"/>
    <n v="0"/>
  </r>
  <r>
    <s v="BASE"/>
    <s v="BaseLine"/>
    <s v="NY"/>
    <m/>
    <m/>
    <m/>
    <x v="35"/>
    <x v="0"/>
    <s v="Brazil"/>
    <x v="66"/>
    <n v="0"/>
  </r>
  <r>
    <s v="BASE"/>
    <s v="BaseLine"/>
    <s v="NY"/>
    <m/>
    <m/>
    <m/>
    <x v="35"/>
    <x v="1"/>
    <s v="Brazil"/>
    <x v="66"/>
    <n v="0"/>
  </r>
  <r>
    <s v="BASE"/>
    <s v="BaseLine"/>
    <s v="NY"/>
    <m/>
    <m/>
    <m/>
    <x v="35"/>
    <x v="2"/>
    <s v="Brazil"/>
    <x v="66"/>
    <n v="0"/>
  </r>
  <r>
    <s v="BASE"/>
    <s v="BaseLine"/>
    <s v="NY"/>
    <m/>
    <m/>
    <m/>
    <x v="35"/>
    <x v="3"/>
    <s v="Brazil"/>
    <x v="66"/>
    <n v="0"/>
  </r>
  <r>
    <s v="BASE"/>
    <s v="BaseLine"/>
    <s v="PL_Dummy"/>
    <m/>
    <m/>
    <m/>
    <x v="36"/>
    <x v="0"/>
    <s v="Brazil"/>
    <x v="66"/>
    <n v="0"/>
  </r>
  <r>
    <s v="BASE"/>
    <s v="BaseLine"/>
    <s v="PL_Dummy"/>
    <m/>
    <m/>
    <m/>
    <x v="36"/>
    <x v="1"/>
    <s v="Brazil"/>
    <x v="66"/>
    <n v="0"/>
  </r>
  <r>
    <s v="BASE"/>
    <s v="BaseLine"/>
    <s v="PL_Dummy"/>
    <m/>
    <m/>
    <m/>
    <x v="36"/>
    <x v="2"/>
    <s v="Brazil"/>
    <x v="66"/>
    <n v="0"/>
  </r>
  <r>
    <s v="BASE"/>
    <s v="BaseLine"/>
    <s v="PL_Dummy"/>
    <m/>
    <m/>
    <m/>
    <x v="36"/>
    <x v="3"/>
    <s v="Brazil"/>
    <x v="66"/>
    <n v="0"/>
  </r>
  <r>
    <s v="BASE"/>
    <s v="BaseLine"/>
    <s v="PL_Dummy"/>
    <m/>
    <m/>
    <m/>
    <x v="37"/>
    <x v="0"/>
    <s v="Brazil"/>
    <x v="66"/>
    <n v="0"/>
  </r>
  <r>
    <s v="BASE"/>
    <s v="BaseLine"/>
    <s v="PL_Dummy"/>
    <m/>
    <m/>
    <m/>
    <x v="37"/>
    <x v="1"/>
    <s v="Brazil"/>
    <x v="66"/>
    <n v="0"/>
  </r>
  <r>
    <s v="BASE"/>
    <s v="BaseLine"/>
    <s v="PL_Dummy"/>
    <m/>
    <m/>
    <m/>
    <x v="37"/>
    <x v="2"/>
    <s v="Brazil"/>
    <x v="66"/>
    <n v="0"/>
  </r>
  <r>
    <s v="BASE"/>
    <s v="BaseLine"/>
    <s v="PL_Dummy"/>
    <m/>
    <m/>
    <m/>
    <x v="37"/>
    <x v="3"/>
    <s v="Brazil"/>
    <x v="66"/>
    <n v="0"/>
  </r>
  <r>
    <s v="BASE"/>
    <s v="BaseLine"/>
    <m/>
    <m/>
    <m/>
    <m/>
    <x v="38"/>
    <x v="0"/>
    <s v="Brazil"/>
    <x v="66"/>
    <n v="0"/>
  </r>
  <r>
    <s v="BASE"/>
    <s v="BaseLine"/>
    <m/>
    <m/>
    <m/>
    <m/>
    <x v="38"/>
    <x v="1"/>
    <s v="Brazil"/>
    <x v="66"/>
    <n v="0"/>
  </r>
  <r>
    <s v="BASE"/>
    <s v="BaseLine"/>
    <m/>
    <m/>
    <m/>
    <m/>
    <x v="38"/>
    <x v="2"/>
    <s v="Brazil"/>
    <x v="66"/>
    <n v="0"/>
  </r>
  <r>
    <s v="BASE"/>
    <s v="BaseLine"/>
    <m/>
    <m/>
    <m/>
    <m/>
    <x v="38"/>
    <x v="3"/>
    <s v="Brazil"/>
    <x v="66"/>
    <n v="0"/>
  </r>
  <r>
    <s v="BASE"/>
    <s v="BaseLine"/>
    <m/>
    <m/>
    <m/>
    <m/>
    <x v="39"/>
    <x v="0"/>
    <s v="Brazil"/>
    <x v="66"/>
    <n v="0"/>
  </r>
  <r>
    <s v="BASE"/>
    <s v="BaseLine"/>
    <m/>
    <m/>
    <m/>
    <m/>
    <x v="39"/>
    <x v="1"/>
    <s v="Brazil"/>
    <x v="66"/>
    <n v="0"/>
  </r>
  <r>
    <s v="BASE"/>
    <s v="BaseLine"/>
    <m/>
    <m/>
    <m/>
    <m/>
    <x v="39"/>
    <x v="2"/>
    <s v="Brazil"/>
    <x v="66"/>
    <n v="0"/>
  </r>
  <r>
    <s v="BASE"/>
    <s v="BaseLine"/>
    <m/>
    <m/>
    <m/>
    <m/>
    <x v="39"/>
    <x v="3"/>
    <s v="Brazil"/>
    <x v="66"/>
    <n v="0"/>
  </r>
  <r>
    <s v="BASE"/>
    <s v="BaseLine"/>
    <s v="PL_Dummy"/>
    <m/>
    <m/>
    <m/>
    <x v="40"/>
    <x v="0"/>
    <s v="Brazil"/>
    <x v="66"/>
    <n v="0"/>
  </r>
  <r>
    <s v="BASE"/>
    <s v="BaseLine"/>
    <s v="PL_Dummy"/>
    <m/>
    <m/>
    <m/>
    <x v="40"/>
    <x v="1"/>
    <s v="Brazil"/>
    <x v="66"/>
    <n v="0"/>
  </r>
  <r>
    <s v="BASE"/>
    <s v="BaseLine"/>
    <s v="PL_Dummy"/>
    <m/>
    <m/>
    <m/>
    <x v="40"/>
    <x v="2"/>
    <s v="Brazil"/>
    <x v="66"/>
    <n v="0"/>
  </r>
  <r>
    <s v="BASE"/>
    <s v="BaseLine"/>
    <s v="PL_Dummy"/>
    <m/>
    <m/>
    <m/>
    <x v="40"/>
    <x v="3"/>
    <s v="Brazil"/>
    <x v="66"/>
    <n v="0"/>
  </r>
  <r>
    <s v="BASE"/>
    <s v="BaseLine"/>
    <m/>
    <m/>
    <m/>
    <m/>
    <x v="41"/>
    <x v="0"/>
    <s v="Brazil"/>
    <x v="66"/>
    <n v="0"/>
  </r>
  <r>
    <s v="BASE"/>
    <s v="BaseLine"/>
    <m/>
    <m/>
    <m/>
    <m/>
    <x v="41"/>
    <x v="1"/>
    <s v="Brazil"/>
    <x v="66"/>
    <n v="0"/>
  </r>
  <r>
    <s v="BASE"/>
    <s v="BaseLine"/>
    <m/>
    <m/>
    <m/>
    <m/>
    <x v="41"/>
    <x v="2"/>
    <s v="Brazil"/>
    <x v="66"/>
    <n v="3310.3252033664699"/>
  </r>
  <r>
    <s v="BASE"/>
    <s v="BaseLine"/>
    <m/>
    <m/>
    <m/>
    <m/>
    <x v="41"/>
    <x v="3"/>
    <s v="Brazil"/>
    <x v="66"/>
    <n v="0"/>
  </r>
  <r>
    <s v="BASE"/>
    <s v="BaseLine"/>
    <m/>
    <m/>
    <m/>
    <m/>
    <x v="42"/>
    <x v="0"/>
    <s v="Brazil"/>
    <x v="66"/>
    <n v="0"/>
  </r>
  <r>
    <s v="BASE"/>
    <s v="BaseLine"/>
    <m/>
    <m/>
    <m/>
    <m/>
    <x v="42"/>
    <x v="1"/>
    <s v="Brazil"/>
    <x v="66"/>
    <n v="0"/>
  </r>
  <r>
    <s v="BASE"/>
    <s v="BaseLine"/>
    <m/>
    <m/>
    <m/>
    <m/>
    <x v="42"/>
    <x v="2"/>
    <s v="Brazil"/>
    <x v="66"/>
    <n v="0"/>
  </r>
  <r>
    <s v="BASE"/>
    <s v="BaseLine"/>
    <m/>
    <m/>
    <m/>
    <m/>
    <x v="42"/>
    <x v="3"/>
    <s v="Brazil"/>
    <x v="66"/>
    <n v="0"/>
  </r>
  <r>
    <s v="BASE"/>
    <s v="BaseLine"/>
    <m/>
    <m/>
    <m/>
    <m/>
    <x v="43"/>
    <x v="0"/>
    <s v="Brazil"/>
    <x v="66"/>
    <n v="0"/>
  </r>
  <r>
    <s v="BASE"/>
    <s v="BaseLine"/>
    <m/>
    <m/>
    <m/>
    <m/>
    <x v="43"/>
    <x v="1"/>
    <s v="Brazil"/>
    <x v="66"/>
    <n v="0"/>
  </r>
  <r>
    <s v="BASE"/>
    <s v="BaseLine"/>
    <m/>
    <m/>
    <m/>
    <m/>
    <x v="43"/>
    <x v="2"/>
    <s v="Brazil"/>
    <x v="66"/>
    <n v="4135.6791809735196"/>
  </r>
  <r>
    <s v="BASE"/>
    <s v="BaseLine"/>
    <m/>
    <m/>
    <m/>
    <m/>
    <x v="43"/>
    <x v="3"/>
    <s v="Brazil"/>
    <x v="66"/>
    <n v="0"/>
  </r>
  <r>
    <s v="INCREMENTAL"/>
    <s v="Media"/>
    <m/>
    <m/>
    <m/>
    <m/>
    <x v="44"/>
    <x v="0"/>
    <s v="Brazil"/>
    <x v="66"/>
    <n v="0"/>
  </r>
  <r>
    <s v="INCREMENTAL"/>
    <s v="Media"/>
    <m/>
    <m/>
    <m/>
    <m/>
    <x v="44"/>
    <x v="1"/>
    <s v="Brazil"/>
    <x v="66"/>
    <n v="0"/>
  </r>
  <r>
    <s v="INCREMENTAL"/>
    <s v="Media"/>
    <m/>
    <m/>
    <m/>
    <m/>
    <x v="44"/>
    <x v="2"/>
    <s v="Brazil"/>
    <x v="66"/>
    <n v="0"/>
  </r>
  <r>
    <s v="INCREMENTAL"/>
    <s v="Media"/>
    <m/>
    <m/>
    <m/>
    <m/>
    <x v="44"/>
    <x v="3"/>
    <s v="Brazil"/>
    <x v="66"/>
    <n v="0"/>
  </r>
  <r>
    <s v="INCREMENTAL"/>
    <s v="Media"/>
    <m/>
    <m/>
    <m/>
    <m/>
    <x v="45"/>
    <x v="0"/>
    <s v="Brazil"/>
    <x v="66"/>
    <n v="0"/>
  </r>
  <r>
    <s v="INCREMENTAL"/>
    <s v="Media"/>
    <m/>
    <m/>
    <m/>
    <m/>
    <x v="45"/>
    <x v="1"/>
    <s v="Brazil"/>
    <x v="66"/>
    <n v="0"/>
  </r>
  <r>
    <s v="INCREMENTAL"/>
    <s v="Media"/>
    <m/>
    <m/>
    <m/>
    <m/>
    <x v="45"/>
    <x v="2"/>
    <s v="Brazil"/>
    <x v="66"/>
    <n v="0"/>
  </r>
  <r>
    <s v="INCREMENTAL"/>
    <s v="Media"/>
    <m/>
    <m/>
    <m/>
    <m/>
    <x v="45"/>
    <x v="3"/>
    <s v="Brazil"/>
    <x v="66"/>
    <n v="0"/>
  </r>
  <r>
    <s v="BASE"/>
    <s v="BaseLine"/>
    <m/>
    <m/>
    <m/>
    <m/>
    <x v="46"/>
    <x v="0"/>
    <s v="Brazil"/>
    <x v="66"/>
    <n v="0"/>
  </r>
  <r>
    <s v="BASE"/>
    <s v="BaseLine"/>
    <m/>
    <m/>
    <m/>
    <m/>
    <x v="46"/>
    <x v="1"/>
    <s v="Brazil"/>
    <x v="66"/>
    <n v="0"/>
  </r>
  <r>
    <s v="BASE"/>
    <s v="BaseLine"/>
    <m/>
    <m/>
    <m/>
    <m/>
    <x v="46"/>
    <x v="2"/>
    <s v="Brazil"/>
    <x v="66"/>
    <n v="0"/>
  </r>
  <r>
    <s v="BASE"/>
    <s v="BaseLine"/>
    <m/>
    <m/>
    <m/>
    <m/>
    <x v="46"/>
    <x v="3"/>
    <s v="Brazil"/>
    <x v="66"/>
    <n v="0"/>
  </r>
  <r>
    <s v="INCREMENTAL"/>
    <s v="Media"/>
    <m/>
    <m/>
    <m/>
    <m/>
    <x v="47"/>
    <x v="0"/>
    <s v="Brazil"/>
    <x v="66"/>
    <n v="0"/>
  </r>
  <r>
    <s v="INCREMENTAL"/>
    <s v="Media"/>
    <m/>
    <m/>
    <m/>
    <m/>
    <x v="47"/>
    <x v="1"/>
    <s v="Brazil"/>
    <x v="66"/>
    <n v="0"/>
  </r>
  <r>
    <s v="INCREMENTAL"/>
    <s v="Media"/>
    <m/>
    <m/>
    <m/>
    <m/>
    <x v="47"/>
    <x v="2"/>
    <s v="Brazil"/>
    <x v="66"/>
    <n v="0"/>
  </r>
  <r>
    <s v="INCREMENTAL"/>
    <s v="Media"/>
    <m/>
    <m/>
    <m/>
    <m/>
    <x v="47"/>
    <x v="3"/>
    <s v="Brazil"/>
    <x v="66"/>
    <n v="0"/>
  </r>
  <r>
    <s v="INCREMENTAL"/>
    <s v="Media"/>
    <m/>
    <m/>
    <m/>
    <m/>
    <x v="48"/>
    <x v="0"/>
    <s v="Brazil"/>
    <x v="66"/>
    <n v="0"/>
  </r>
  <r>
    <s v="INCREMENTAL"/>
    <s v="Media"/>
    <m/>
    <m/>
    <m/>
    <m/>
    <x v="48"/>
    <x v="1"/>
    <s v="Brazil"/>
    <x v="66"/>
    <n v="0"/>
  </r>
  <r>
    <s v="INCREMENTAL"/>
    <s v="Media"/>
    <m/>
    <m/>
    <m/>
    <m/>
    <x v="48"/>
    <x v="2"/>
    <s v="Brazil"/>
    <x v="66"/>
    <n v="0"/>
  </r>
  <r>
    <s v="INCREMENTAL"/>
    <s v="Media"/>
    <m/>
    <m/>
    <m/>
    <m/>
    <x v="48"/>
    <x v="3"/>
    <s v="Brazil"/>
    <x v="66"/>
    <n v="0"/>
  </r>
  <r>
    <s v="INCREMENTAL"/>
    <s v="Media"/>
    <m/>
    <m/>
    <m/>
    <m/>
    <x v="49"/>
    <x v="0"/>
    <s v="Brazil"/>
    <x v="66"/>
    <n v="0"/>
  </r>
  <r>
    <s v="INCREMENTAL"/>
    <s v="Media"/>
    <m/>
    <m/>
    <m/>
    <m/>
    <x v="49"/>
    <x v="1"/>
    <s v="Brazil"/>
    <x v="66"/>
    <n v="0"/>
  </r>
  <r>
    <s v="INCREMENTAL"/>
    <s v="Media"/>
    <m/>
    <m/>
    <m/>
    <m/>
    <x v="49"/>
    <x v="2"/>
    <s v="Brazil"/>
    <x v="66"/>
    <n v="0"/>
  </r>
  <r>
    <s v="INCREMENTAL"/>
    <s v="Media"/>
    <m/>
    <m/>
    <m/>
    <m/>
    <x v="49"/>
    <x v="3"/>
    <s v="Brazil"/>
    <x v="66"/>
    <n v="0"/>
  </r>
  <r>
    <s v="BASE"/>
    <s v="BaseLine"/>
    <m/>
    <m/>
    <m/>
    <m/>
    <x v="50"/>
    <x v="0"/>
    <s v="Brazil"/>
    <x v="66"/>
    <n v="0"/>
  </r>
  <r>
    <s v="BASE"/>
    <s v="BaseLine"/>
    <m/>
    <m/>
    <m/>
    <m/>
    <x v="50"/>
    <x v="1"/>
    <s v="Brazil"/>
    <x v="66"/>
    <n v="0"/>
  </r>
  <r>
    <s v="BASE"/>
    <s v="BaseLine"/>
    <m/>
    <m/>
    <m/>
    <m/>
    <x v="50"/>
    <x v="2"/>
    <s v="Brazil"/>
    <x v="66"/>
    <n v="0"/>
  </r>
  <r>
    <s v="BASE"/>
    <s v="BaseLine"/>
    <m/>
    <m/>
    <m/>
    <m/>
    <x v="50"/>
    <x v="3"/>
    <s v="Brazil"/>
    <x v="66"/>
    <n v="143.63389901493099"/>
  </r>
  <r>
    <s v="BASE"/>
    <s v="BaseLine"/>
    <m/>
    <m/>
    <m/>
    <m/>
    <x v="51"/>
    <x v="0"/>
    <s v="Brazil"/>
    <x v="66"/>
    <n v="0"/>
  </r>
  <r>
    <s v="BASE"/>
    <s v="BaseLine"/>
    <m/>
    <m/>
    <m/>
    <m/>
    <x v="51"/>
    <x v="1"/>
    <s v="Brazil"/>
    <x v="66"/>
    <n v="0"/>
  </r>
  <r>
    <s v="BASE"/>
    <s v="BaseLine"/>
    <m/>
    <m/>
    <m/>
    <m/>
    <x v="51"/>
    <x v="2"/>
    <s v="Brazil"/>
    <x v="66"/>
    <n v="0"/>
  </r>
  <r>
    <s v="BASE"/>
    <s v="BaseLine"/>
    <m/>
    <m/>
    <m/>
    <m/>
    <x v="51"/>
    <x v="3"/>
    <s v="Brazil"/>
    <x v="66"/>
    <n v="2865.0645127345801"/>
  </r>
  <r>
    <s v="INCREMENTAL"/>
    <s v="Media"/>
    <m/>
    <m/>
    <m/>
    <m/>
    <x v="52"/>
    <x v="0"/>
    <s v="Brazil"/>
    <x v="66"/>
    <n v="0"/>
  </r>
  <r>
    <s v="INCREMENTAL"/>
    <s v="Media"/>
    <m/>
    <m/>
    <m/>
    <m/>
    <x v="52"/>
    <x v="1"/>
    <s v="Brazil"/>
    <x v="66"/>
    <n v="0"/>
  </r>
  <r>
    <s v="INCREMENTAL"/>
    <s v="Media"/>
    <m/>
    <m/>
    <m/>
    <m/>
    <x v="52"/>
    <x v="2"/>
    <s v="Brazil"/>
    <x v="66"/>
    <n v="0"/>
  </r>
  <r>
    <s v="INCREMENTAL"/>
    <s v="Media"/>
    <m/>
    <m/>
    <m/>
    <m/>
    <x v="52"/>
    <x v="3"/>
    <s v="Brazil"/>
    <x v="66"/>
    <n v="0"/>
  </r>
  <r>
    <s v="BASE"/>
    <s v="BaseLine"/>
    <m/>
    <m/>
    <m/>
    <m/>
    <x v="53"/>
    <x v="0"/>
    <s v="Brazil"/>
    <x v="66"/>
    <n v="-146.98229915072901"/>
  </r>
  <r>
    <s v="BASE"/>
    <s v="BaseLine"/>
    <m/>
    <m/>
    <m/>
    <m/>
    <x v="53"/>
    <x v="1"/>
    <s v="Brazil"/>
    <x v="66"/>
    <n v="-107.63592962539499"/>
  </r>
  <r>
    <s v="BASE"/>
    <s v="BaseLine"/>
    <m/>
    <m/>
    <m/>
    <m/>
    <x v="53"/>
    <x v="2"/>
    <s v="Brazil"/>
    <x v="66"/>
    <n v="-200.84441979940499"/>
  </r>
  <r>
    <s v="BASE"/>
    <s v="BaseLine"/>
    <m/>
    <m/>
    <m/>
    <m/>
    <x v="53"/>
    <x v="3"/>
    <s v="Brazil"/>
    <x v="66"/>
    <n v="-106.321685562352"/>
  </r>
  <r>
    <s v="BASE"/>
    <s v="BaseLine"/>
    <m/>
    <m/>
    <m/>
    <m/>
    <x v="54"/>
    <x v="0"/>
    <s v="Brazil"/>
    <x v="66"/>
    <n v="-519.49159087577095"/>
  </r>
  <r>
    <s v="BASE"/>
    <s v="BaseLine"/>
    <m/>
    <m/>
    <m/>
    <m/>
    <x v="54"/>
    <x v="1"/>
    <s v="Brazil"/>
    <x v="66"/>
    <n v="-2592.98696318766"/>
  </r>
  <r>
    <s v="BASE"/>
    <s v="BaseLine"/>
    <m/>
    <m/>
    <m/>
    <m/>
    <x v="54"/>
    <x v="2"/>
    <s v="Brazil"/>
    <x v="66"/>
    <n v="-2814.2435380745101"/>
  </r>
  <r>
    <s v="BASE"/>
    <s v="BaseLine"/>
    <m/>
    <m/>
    <m/>
    <m/>
    <x v="54"/>
    <x v="3"/>
    <s v="Brazil"/>
    <x v="66"/>
    <n v="-501.66823646013302"/>
  </r>
  <r>
    <s v="INCREMENTAL"/>
    <s v="Media"/>
    <m/>
    <m/>
    <m/>
    <m/>
    <x v="0"/>
    <x v="0"/>
    <s v="Brazil"/>
    <x v="67"/>
    <n v="0"/>
  </r>
  <r>
    <s v="INCREMENTAL"/>
    <s v="Media"/>
    <m/>
    <m/>
    <m/>
    <m/>
    <x v="0"/>
    <x v="1"/>
    <s v="Brazil"/>
    <x v="67"/>
    <n v="0"/>
  </r>
  <r>
    <s v="INCREMENTAL"/>
    <s v="Media"/>
    <m/>
    <m/>
    <m/>
    <m/>
    <x v="0"/>
    <x v="2"/>
    <s v="Brazil"/>
    <x v="67"/>
    <n v="0"/>
  </r>
  <r>
    <s v="INCREMENTAL"/>
    <s v="Media"/>
    <m/>
    <m/>
    <m/>
    <m/>
    <x v="0"/>
    <x v="3"/>
    <s v="Brazil"/>
    <x v="67"/>
    <n v="0"/>
  </r>
  <r>
    <s v="INCREMENTAL"/>
    <s v="Media"/>
    <m/>
    <m/>
    <m/>
    <m/>
    <x v="1"/>
    <x v="0"/>
    <s v="Brazil"/>
    <x v="67"/>
    <n v="3.7583077718100002"/>
  </r>
  <r>
    <s v="INCREMENTAL"/>
    <s v="Media"/>
    <m/>
    <m/>
    <m/>
    <m/>
    <x v="1"/>
    <x v="1"/>
    <s v="Brazil"/>
    <x v="67"/>
    <n v="0"/>
  </r>
  <r>
    <s v="INCREMENTAL"/>
    <s v="Media"/>
    <m/>
    <m/>
    <m/>
    <m/>
    <x v="1"/>
    <x v="2"/>
    <s v="Brazil"/>
    <x v="67"/>
    <n v="0"/>
  </r>
  <r>
    <s v="INCREMENTAL"/>
    <s v="Media"/>
    <m/>
    <m/>
    <m/>
    <m/>
    <x v="1"/>
    <x v="3"/>
    <s v="Brazil"/>
    <x v="67"/>
    <n v="0"/>
  </r>
  <r>
    <s v="INCREMENTAL"/>
    <s v="Media"/>
    <m/>
    <m/>
    <m/>
    <m/>
    <x v="2"/>
    <x v="0"/>
    <s v="Brazil"/>
    <x v="67"/>
    <n v="0"/>
  </r>
  <r>
    <s v="INCREMENTAL"/>
    <s v="Media"/>
    <m/>
    <m/>
    <m/>
    <m/>
    <x v="2"/>
    <x v="1"/>
    <s v="Brazil"/>
    <x v="67"/>
    <n v="0"/>
  </r>
  <r>
    <s v="INCREMENTAL"/>
    <s v="Media"/>
    <m/>
    <m/>
    <m/>
    <m/>
    <x v="2"/>
    <x v="2"/>
    <s v="Brazil"/>
    <x v="67"/>
    <n v="0"/>
  </r>
  <r>
    <s v="INCREMENTAL"/>
    <s v="Media"/>
    <m/>
    <m/>
    <m/>
    <m/>
    <x v="2"/>
    <x v="3"/>
    <s v="Brazil"/>
    <x v="67"/>
    <n v="0"/>
  </r>
  <r>
    <s v="BASE"/>
    <s v="BaseLine"/>
    <m/>
    <m/>
    <m/>
    <m/>
    <x v="3"/>
    <x v="0"/>
    <s v="Brazil"/>
    <x v="67"/>
    <n v="0"/>
  </r>
  <r>
    <s v="BASE"/>
    <s v="BaseLine"/>
    <m/>
    <m/>
    <m/>
    <m/>
    <x v="3"/>
    <x v="1"/>
    <s v="Brazil"/>
    <x v="67"/>
    <n v="0"/>
  </r>
  <r>
    <s v="BASE"/>
    <s v="BaseLine"/>
    <m/>
    <m/>
    <m/>
    <m/>
    <x v="3"/>
    <x v="2"/>
    <s v="Brazil"/>
    <x v="67"/>
    <n v="0"/>
  </r>
  <r>
    <s v="BASE"/>
    <s v="BaseLine"/>
    <m/>
    <m/>
    <m/>
    <m/>
    <x v="3"/>
    <x v="3"/>
    <s v="Brazil"/>
    <x v="67"/>
    <n v="0"/>
  </r>
  <r>
    <s v="BASE"/>
    <s v="BaseLine"/>
    <m/>
    <m/>
    <m/>
    <m/>
    <x v="4"/>
    <x v="0"/>
    <s v="Brazil"/>
    <x v="67"/>
    <n v="0"/>
  </r>
  <r>
    <s v="BASE"/>
    <s v="BaseLine"/>
    <m/>
    <m/>
    <m/>
    <m/>
    <x v="4"/>
    <x v="1"/>
    <s v="Brazil"/>
    <x v="67"/>
    <n v="0"/>
  </r>
  <r>
    <s v="BASE"/>
    <s v="BaseLine"/>
    <m/>
    <m/>
    <m/>
    <m/>
    <x v="4"/>
    <x v="2"/>
    <s v="Brazil"/>
    <x v="67"/>
    <n v="0"/>
  </r>
  <r>
    <s v="BASE"/>
    <s v="BaseLine"/>
    <m/>
    <m/>
    <m/>
    <m/>
    <x v="4"/>
    <x v="3"/>
    <s v="Brazil"/>
    <x v="67"/>
    <n v="0"/>
  </r>
  <r>
    <s v="BASE"/>
    <s v="BaseLine"/>
    <m/>
    <m/>
    <m/>
    <m/>
    <x v="5"/>
    <x v="0"/>
    <s v="Brazil"/>
    <x v="67"/>
    <n v="0"/>
  </r>
  <r>
    <s v="BASE"/>
    <s v="BaseLine"/>
    <m/>
    <m/>
    <m/>
    <m/>
    <x v="5"/>
    <x v="1"/>
    <s v="Brazil"/>
    <x v="67"/>
    <n v="0"/>
  </r>
  <r>
    <s v="BASE"/>
    <s v="BaseLine"/>
    <m/>
    <m/>
    <m/>
    <m/>
    <x v="5"/>
    <x v="2"/>
    <s v="Brazil"/>
    <x v="67"/>
    <n v="0"/>
  </r>
  <r>
    <s v="BASE"/>
    <s v="BaseLine"/>
    <m/>
    <m/>
    <m/>
    <m/>
    <x v="5"/>
    <x v="3"/>
    <s v="Brazil"/>
    <x v="67"/>
    <n v="0"/>
  </r>
  <r>
    <s v="BASE"/>
    <s v="BaseLine"/>
    <m/>
    <m/>
    <m/>
    <m/>
    <x v="6"/>
    <x v="0"/>
    <s v="Brazil"/>
    <x v="67"/>
    <n v="0"/>
  </r>
  <r>
    <s v="BASE"/>
    <s v="BaseLine"/>
    <m/>
    <m/>
    <m/>
    <m/>
    <x v="6"/>
    <x v="1"/>
    <s v="Brazil"/>
    <x v="67"/>
    <n v="0"/>
  </r>
  <r>
    <s v="BASE"/>
    <s v="BaseLine"/>
    <m/>
    <m/>
    <m/>
    <m/>
    <x v="6"/>
    <x v="2"/>
    <s v="Brazil"/>
    <x v="67"/>
    <n v="0"/>
  </r>
  <r>
    <s v="BASE"/>
    <s v="BaseLine"/>
    <m/>
    <m/>
    <m/>
    <m/>
    <x v="6"/>
    <x v="3"/>
    <s v="Brazil"/>
    <x v="67"/>
    <n v="0"/>
  </r>
  <r>
    <s v="BASE"/>
    <s v="BaseLine"/>
    <m/>
    <m/>
    <m/>
    <m/>
    <x v="7"/>
    <x v="0"/>
    <s v="Brazil"/>
    <x v="67"/>
    <n v="0"/>
  </r>
  <r>
    <s v="BASE"/>
    <s v="BaseLine"/>
    <m/>
    <m/>
    <m/>
    <m/>
    <x v="7"/>
    <x v="1"/>
    <s v="Brazil"/>
    <x v="67"/>
    <n v="0"/>
  </r>
  <r>
    <s v="BASE"/>
    <s v="BaseLine"/>
    <m/>
    <m/>
    <m/>
    <m/>
    <x v="7"/>
    <x v="2"/>
    <s v="Brazil"/>
    <x v="67"/>
    <n v="0"/>
  </r>
  <r>
    <s v="BASE"/>
    <s v="BaseLine"/>
    <m/>
    <m/>
    <m/>
    <m/>
    <x v="7"/>
    <x v="3"/>
    <s v="Brazil"/>
    <x v="67"/>
    <n v="0"/>
  </r>
  <r>
    <s v="BASE"/>
    <s v="BaseLine"/>
    <m/>
    <m/>
    <m/>
    <m/>
    <x v="8"/>
    <x v="0"/>
    <s v="Brazil"/>
    <x v="67"/>
    <n v="1728.8300549990299"/>
  </r>
  <r>
    <s v="BASE"/>
    <s v="BaseLine"/>
    <m/>
    <m/>
    <m/>
    <m/>
    <x v="8"/>
    <x v="1"/>
    <s v="Brazil"/>
    <x v="67"/>
    <n v="0"/>
  </r>
  <r>
    <s v="BASE"/>
    <s v="BaseLine"/>
    <m/>
    <m/>
    <m/>
    <m/>
    <x v="8"/>
    <x v="2"/>
    <s v="Brazil"/>
    <x v="67"/>
    <n v="0"/>
  </r>
  <r>
    <s v="BASE"/>
    <s v="BaseLine"/>
    <m/>
    <m/>
    <m/>
    <m/>
    <x v="8"/>
    <x v="3"/>
    <s v="Brazil"/>
    <x v="67"/>
    <n v="0"/>
  </r>
  <r>
    <s v="INCREMENTAL"/>
    <s v="Media"/>
    <m/>
    <m/>
    <m/>
    <m/>
    <x v="9"/>
    <x v="0"/>
    <s v="Brazil"/>
    <x v="67"/>
    <n v="0"/>
  </r>
  <r>
    <s v="INCREMENTAL"/>
    <s v="Media"/>
    <m/>
    <m/>
    <m/>
    <m/>
    <x v="9"/>
    <x v="1"/>
    <s v="Brazil"/>
    <x v="67"/>
    <n v="0"/>
  </r>
  <r>
    <s v="INCREMENTAL"/>
    <s v="Media"/>
    <m/>
    <m/>
    <m/>
    <m/>
    <x v="9"/>
    <x v="2"/>
    <s v="Brazil"/>
    <x v="67"/>
    <n v="0"/>
  </r>
  <r>
    <s v="INCREMENTAL"/>
    <s v="Media"/>
    <m/>
    <m/>
    <m/>
    <m/>
    <x v="9"/>
    <x v="3"/>
    <s v="Brazil"/>
    <x v="67"/>
    <n v="0"/>
  </r>
  <r>
    <s v="BASE"/>
    <s v="Price"/>
    <m/>
    <m/>
    <m/>
    <m/>
    <x v="10"/>
    <x v="0"/>
    <s v="Brazil"/>
    <x v="67"/>
    <n v="0"/>
  </r>
  <r>
    <s v="BASE"/>
    <s v="Price"/>
    <m/>
    <m/>
    <m/>
    <m/>
    <x v="10"/>
    <x v="1"/>
    <s v="Brazil"/>
    <x v="67"/>
    <n v="0"/>
  </r>
  <r>
    <s v="BASE"/>
    <s v="Price"/>
    <m/>
    <m/>
    <m/>
    <m/>
    <x v="10"/>
    <x v="2"/>
    <s v="Brazil"/>
    <x v="67"/>
    <n v="0"/>
  </r>
  <r>
    <s v="BASE"/>
    <s v="Price"/>
    <m/>
    <m/>
    <m/>
    <m/>
    <x v="10"/>
    <x v="3"/>
    <s v="Brazil"/>
    <x v="67"/>
    <n v="0"/>
  </r>
  <r>
    <s v="BASE"/>
    <s v="Price"/>
    <m/>
    <m/>
    <m/>
    <m/>
    <x v="11"/>
    <x v="0"/>
    <s v="Brazil"/>
    <x v="67"/>
    <n v="-1009.76601967543"/>
  </r>
  <r>
    <s v="BASE"/>
    <s v="Price"/>
    <m/>
    <m/>
    <m/>
    <m/>
    <x v="11"/>
    <x v="1"/>
    <s v="Brazil"/>
    <x v="67"/>
    <n v="0"/>
  </r>
  <r>
    <s v="BASE"/>
    <s v="Price"/>
    <m/>
    <m/>
    <m/>
    <m/>
    <x v="11"/>
    <x v="2"/>
    <s v="Brazil"/>
    <x v="67"/>
    <n v="0"/>
  </r>
  <r>
    <s v="BASE"/>
    <s v="Price"/>
    <m/>
    <m/>
    <m/>
    <m/>
    <x v="11"/>
    <x v="3"/>
    <s v="Brazil"/>
    <x v="67"/>
    <n v="-1141.6201931375899"/>
  </r>
  <r>
    <s v="BASE"/>
    <s v="BaseLine"/>
    <m/>
    <m/>
    <m/>
    <m/>
    <x v="12"/>
    <x v="0"/>
    <s v="Brazil"/>
    <x v="67"/>
    <n v="368.45797883231"/>
  </r>
  <r>
    <s v="BASE"/>
    <s v="BaseLine"/>
    <m/>
    <m/>
    <m/>
    <m/>
    <x v="12"/>
    <x v="1"/>
    <s v="Brazil"/>
    <x v="67"/>
    <n v="664.24050452598601"/>
  </r>
  <r>
    <s v="BASE"/>
    <s v="BaseLine"/>
    <m/>
    <m/>
    <m/>
    <m/>
    <x v="12"/>
    <x v="2"/>
    <s v="Brazil"/>
    <x v="67"/>
    <n v="814.32506526490499"/>
  </r>
  <r>
    <s v="BASE"/>
    <s v="BaseLine"/>
    <m/>
    <m/>
    <m/>
    <m/>
    <x v="12"/>
    <x v="3"/>
    <s v="Brazil"/>
    <x v="67"/>
    <n v="21.568289504489201"/>
  </r>
  <r>
    <s v="INCREMENTAL"/>
    <s v="Media"/>
    <m/>
    <m/>
    <m/>
    <m/>
    <x v="13"/>
    <x v="0"/>
    <s v="Brazil"/>
    <x v="67"/>
    <n v="0"/>
  </r>
  <r>
    <s v="INCREMENTAL"/>
    <s v="Media"/>
    <m/>
    <m/>
    <m/>
    <m/>
    <x v="13"/>
    <x v="1"/>
    <s v="Brazil"/>
    <x v="67"/>
    <n v="0"/>
  </r>
  <r>
    <s v="INCREMENTAL"/>
    <s v="Media"/>
    <m/>
    <m/>
    <m/>
    <m/>
    <x v="13"/>
    <x v="2"/>
    <s v="Brazil"/>
    <x v="67"/>
    <n v="0"/>
  </r>
  <r>
    <s v="INCREMENTAL"/>
    <s v="Media"/>
    <m/>
    <m/>
    <m/>
    <m/>
    <x v="13"/>
    <x v="3"/>
    <s v="Brazil"/>
    <x v="67"/>
    <n v="0"/>
  </r>
  <r>
    <s v="INCREMENTAL"/>
    <s v="Media"/>
    <m/>
    <m/>
    <m/>
    <m/>
    <x v="14"/>
    <x v="0"/>
    <s v="Brazil"/>
    <x v="67"/>
    <n v="420.36531610151297"/>
  </r>
  <r>
    <s v="INCREMENTAL"/>
    <s v="Media"/>
    <m/>
    <m/>
    <m/>
    <m/>
    <x v="14"/>
    <x v="1"/>
    <s v="Brazil"/>
    <x v="67"/>
    <n v="523.32083612722101"/>
  </r>
  <r>
    <s v="INCREMENTAL"/>
    <s v="Media"/>
    <m/>
    <m/>
    <m/>
    <m/>
    <x v="14"/>
    <x v="2"/>
    <s v="Brazil"/>
    <x v="67"/>
    <n v="433.01490937913798"/>
  </r>
  <r>
    <s v="INCREMENTAL"/>
    <s v="Media"/>
    <m/>
    <m/>
    <m/>
    <m/>
    <x v="14"/>
    <x v="3"/>
    <s v="Brazil"/>
    <x v="67"/>
    <n v="311.09362175743303"/>
  </r>
  <r>
    <s v="INCREMENTAL"/>
    <s v="Media"/>
    <m/>
    <m/>
    <m/>
    <m/>
    <x v="15"/>
    <x v="0"/>
    <s v="Brazil"/>
    <x v="67"/>
    <n v="0"/>
  </r>
  <r>
    <s v="INCREMENTAL"/>
    <s v="Media"/>
    <m/>
    <m/>
    <m/>
    <m/>
    <x v="15"/>
    <x v="1"/>
    <s v="Brazil"/>
    <x v="67"/>
    <n v="0"/>
  </r>
  <r>
    <s v="INCREMENTAL"/>
    <s v="Media"/>
    <m/>
    <m/>
    <m/>
    <m/>
    <x v="15"/>
    <x v="2"/>
    <s v="Brazil"/>
    <x v="67"/>
    <n v="0"/>
  </r>
  <r>
    <s v="INCREMENTAL"/>
    <s v="Media"/>
    <m/>
    <m/>
    <m/>
    <m/>
    <x v="15"/>
    <x v="3"/>
    <s v="Brazil"/>
    <x v="67"/>
    <n v="0"/>
  </r>
  <r>
    <s v="INCREMENTAL"/>
    <s v="Media"/>
    <m/>
    <m/>
    <m/>
    <m/>
    <x v="16"/>
    <x v="0"/>
    <s v="Brazil"/>
    <x v="67"/>
    <n v="66.271588500750298"/>
  </r>
  <r>
    <s v="INCREMENTAL"/>
    <s v="Media"/>
    <m/>
    <m/>
    <m/>
    <m/>
    <x v="16"/>
    <x v="1"/>
    <s v="Brazil"/>
    <x v="67"/>
    <n v="51.997705741452997"/>
  </r>
  <r>
    <s v="INCREMENTAL"/>
    <s v="Media"/>
    <m/>
    <m/>
    <m/>
    <m/>
    <x v="16"/>
    <x v="2"/>
    <s v="Brazil"/>
    <x v="67"/>
    <n v="48.512651509214201"/>
  </r>
  <r>
    <s v="INCREMENTAL"/>
    <s v="Media"/>
    <m/>
    <m/>
    <m/>
    <m/>
    <x v="16"/>
    <x v="3"/>
    <s v="Brazil"/>
    <x v="67"/>
    <n v="45.085016777384297"/>
  </r>
  <r>
    <s v="INCREMENTAL"/>
    <s v="Media"/>
    <m/>
    <m/>
    <m/>
    <m/>
    <x v="17"/>
    <x v="0"/>
    <s v="Brazil"/>
    <x v="67"/>
    <n v="0"/>
  </r>
  <r>
    <s v="INCREMENTAL"/>
    <s v="Media"/>
    <m/>
    <m/>
    <m/>
    <m/>
    <x v="17"/>
    <x v="1"/>
    <s v="Brazil"/>
    <x v="67"/>
    <n v="0"/>
  </r>
  <r>
    <s v="INCREMENTAL"/>
    <s v="Media"/>
    <m/>
    <m/>
    <m/>
    <m/>
    <x v="17"/>
    <x v="2"/>
    <s v="Brazil"/>
    <x v="67"/>
    <n v="0"/>
  </r>
  <r>
    <s v="INCREMENTAL"/>
    <s v="Media"/>
    <m/>
    <m/>
    <m/>
    <m/>
    <x v="17"/>
    <x v="3"/>
    <s v="Brazil"/>
    <x v="67"/>
    <n v="0"/>
  </r>
  <r>
    <s v="INCREMENTAL"/>
    <s v="Media"/>
    <m/>
    <m/>
    <m/>
    <m/>
    <x v="18"/>
    <x v="0"/>
    <s v="Brazil"/>
    <x v="67"/>
    <n v="2090.2077595952601"/>
  </r>
  <r>
    <s v="INCREMENTAL"/>
    <s v="Media"/>
    <m/>
    <m/>
    <m/>
    <m/>
    <x v="18"/>
    <x v="1"/>
    <s v="Brazil"/>
    <x v="67"/>
    <n v="973.28623303907602"/>
  </r>
  <r>
    <s v="INCREMENTAL"/>
    <s v="Media"/>
    <m/>
    <m/>
    <m/>
    <m/>
    <x v="18"/>
    <x v="2"/>
    <s v="Brazil"/>
    <x v="67"/>
    <n v="743.69247684104596"/>
  </r>
  <r>
    <s v="INCREMENTAL"/>
    <s v="Media"/>
    <m/>
    <m/>
    <m/>
    <m/>
    <x v="18"/>
    <x v="3"/>
    <s v="Brazil"/>
    <x v="67"/>
    <n v="1134.6663140600399"/>
  </r>
  <r>
    <s v="INCREMENTAL"/>
    <s v="Media"/>
    <m/>
    <m/>
    <m/>
    <m/>
    <x v="19"/>
    <x v="0"/>
    <s v="Brazil"/>
    <x v="67"/>
    <n v="0"/>
  </r>
  <r>
    <s v="INCREMENTAL"/>
    <s v="Media"/>
    <m/>
    <m/>
    <m/>
    <m/>
    <x v="19"/>
    <x v="1"/>
    <s v="Brazil"/>
    <x v="67"/>
    <n v="0"/>
  </r>
  <r>
    <s v="INCREMENTAL"/>
    <s v="Media"/>
    <m/>
    <m/>
    <m/>
    <m/>
    <x v="19"/>
    <x v="2"/>
    <s v="Brazil"/>
    <x v="67"/>
    <n v="0"/>
  </r>
  <r>
    <s v="INCREMENTAL"/>
    <s v="Media"/>
    <m/>
    <m/>
    <m/>
    <m/>
    <x v="19"/>
    <x v="3"/>
    <s v="Brazil"/>
    <x v="67"/>
    <n v="0"/>
  </r>
  <r>
    <s v="INCREMENTAL"/>
    <s v="Media"/>
    <m/>
    <m/>
    <m/>
    <m/>
    <x v="20"/>
    <x v="0"/>
    <s v="Brazil"/>
    <x v="67"/>
    <n v="2.3075964360930299"/>
  </r>
  <r>
    <s v="INCREMENTAL"/>
    <s v="Media"/>
    <m/>
    <m/>
    <m/>
    <m/>
    <x v="20"/>
    <x v="1"/>
    <s v="Brazil"/>
    <x v="67"/>
    <n v="2.6322909094012101"/>
  </r>
  <r>
    <s v="INCREMENTAL"/>
    <s v="Media"/>
    <m/>
    <m/>
    <m/>
    <m/>
    <x v="20"/>
    <x v="2"/>
    <s v="Brazil"/>
    <x v="67"/>
    <n v="2.4659842679476101"/>
  </r>
  <r>
    <s v="INCREMENTAL"/>
    <s v="Media"/>
    <m/>
    <m/>
    <m/>
    <m/>
    <x v="20"/>
    <x v="3"/>
    <s v="Brazil"/>
    <x v="67"/>
    <n v="2.42895000000467"/>
  </r>
  <r>
    <s v="INCREMENTAL"/>
    <s v="Media"/>
    <m/>
    <m/>
    <m/>
    <m/>
    <x v="21"/>
    <x v="0"/>
    <s v="Brazil"/>
    <x v="67"/>
    <n v="0"/>
  </r>
  <r>
    <s v="INCREMENTAL"/>
    <s v="Media"/>
    <m/>
    <m/>
    <m/>
    <m/>
    <x v="21"/>
    <x v="1"/>
    <s v="Brazil"/>
    <x v="67"/>
    <n v="0"/>
  </r>
  <r>
    <s v="INCREMENTAL"/>
    <s v="Media"/>
    <m/>
    <m/>
    <m/>
    <m/>
    <x v="21"/>
    <x v="2"/>
    <s v="Brazil"/>
    <x v="67"/>
    <n v="0"/>
  </r>
  <r>
    <s v="INCREMENTAL"/>
    <s v="Media"/>
    <m/>
    <m/>
    <m/>
    <m/>
    <x v="21"/>
    <x v="3"/>
    <s v="Brazil"/>
    <x v="67"/>
    <n v="0"/>
  </r>
  <r>
    <s v="INCREMENTAL"/>
    <s v="Media"/>
    <m/>
    <m/>
    <m/>
    <m/>
    <x v="22"/>
    <x v="0"/>
    <s v="Brazil"/>
    <x v="67"/>
    <n v="631.99990752583005"/>
  </r>
  <r>
    <s v="INCREMENTAL"/>
    <s v="Media"/>
    <m/>
    <m/>
    <m/>
    <m/>
    <x v="22"/>
    <x v="1"/>
    <s v="Brazil"/>
    <x v="67"/>
    <n v="239.672174536196"/>
  </r>
  <r>
    <s v="INCREMENTAL"/>
    <s v="Media"/>
    <m/>
    <m/>
    <m/>
    <m/>
    <x v="22"/>
    <x v="2"/>
    <s v="Brazil"/>
    <x v="67"/>
    <n v="227.58683555279501"/>
  </r>
  <r>
    <s v="INCREMENTAL"/>
    <s v="Media"/>
    <m/>
    <m/>
    <m/>
    <m/>
    <x v="22"/>
    <x v="3"/>
    <s v="Brazil"/>
    <x v="67"/>
    <n v="342.58257125489098"/>
  </r>
  <r>
    <s v="INCREMENTAL"/>
    <s v="Media"/>
    <m/>
    <m/>
    <m/>
    <m/>
    <x v="23"/>
    <x v="0"/>
    <s v="Brazil"/>
    <x v="67"/>
    <n v="0"/>
  </r>
  <r>
    <s v="INCREMENTAL"/>
    <s v="Media"/>
    <m/>
    <m/>
    <m/>
    <m/>
    <x v="23"/>
    <x v="1"/>
    <s v="Brazil"/>
    <x v="67"/>
    <n v="2.7217063191187399E-2"/>
  </r>
  <r>
    <s v="INCREMENTAL"/>
    <s v="Media"/>
    <m/>
    <m/>
    <m/>
    <m/>
    <x v="23"/>
    <x v="2"/>
    <s v="Brazil"/>
    <x v="67"/>
    <n v="0"/>
  </r>
  <r>
    <s v="INCREMENTAL"/>
    <s v="Media"/>
    <m/>
    <m/>
    <m/>
    <m/>
    <x v="23"/>
    <x v="3"/>
    <s v="Brazil"/>
    <x v="67"/>
    <n v="0"/>
  </r>
  <r>
    <s v="INCREMENTAL"/>
    <s v="Media"/>
    <m/>
    <m/>
    <m/>
    <m/>
    <x v="24"/>
    <x v="0"/>
    <s v="Brazil"/>
    <x v="67"/>
    <n v="0"/>
  </r>
  <r>
    <s v="INCREMENTAL"/>
    <s v="Media"/>
    <m/>
    <m/>
    <m/>
    <m/>
    <x v="24"/>
    <x v="1"/>
    <s v="Brazil"/>
    <x v="67"/>
    <n v="2.14632546928003"/>
  </r>
  <r>
    <s v="INCREMENTAL"/>
    <s v="Media"/>
    <m/>
    <m/>
    <m/>
    <m/>
    <x v="24"/>
    <x v="2"/>
    <s v="Brazil"/>
    <x v="67"/>
    <n v="0"/>
  </r>
  <r>
    <s v="INCREMENTAL"/>
    <s v="Media"/>
    <m/>
    <m/>
    <m/>
    <m/>
    <x v="24"/>
    <x v="3"/>
    <s v="Brazil"/>
    <x v="67"/>
    <n v="0"/>
  </r>
  <r>
    <s v="BASE"/>
    <s v="BaseLine"/>
    <m/>
    <m/>
    <m/>
    <m/>
    <x v="25"/>
    <x v="0"/>
    <s v="Brazil"/>
    <x v="67"/>
    <n v="0"/>
  </r>
  <r>
    <s v="BASE"/>
    <s v="BaseLine"/>
    <m/>
    <m/>
    <m/>
    <m/>
    <x v="25"/>
    <x v="1"/>
    <s v="Brazil"/>
    <x v="67"/>
    <n v="0"/>
  </r>
  <r>
    <s v="BASE"/>
    <s v="BaseLine"/>
    <m/>
    <m/>
    <m/>
    <m/>
    <x v="25"/>
    <x v="2"/>
    <s v="Brazil"/>
    <x v="67"/>
    <n v="0"/>
  </r>
  <r>
    <s v="BASE"/>
    <s v="BaseLine"/>
    <m/>
    <m/>
    <m/>
    <m/>
    <x v="25"/>
    <x v="3"/>
    <s v="Brazil"/>
    <x v="67"/>
    <n v="0"/>
  </r>
  <r>
    <s v="BASE"/>
    <s v="BaseLine"/>
    <m/>
    <m/>
    <m/>
    <m/>
    <x v="26"/>
    <x v="0"/>
    <s v="Brazil"/>
    <x v="67"/>
    <n v="0"/>
  </r>
  <r>
    <s v="BASE"/>
    <s v="BaseLine"/>
    <m/>
    <m/>
    <m/>
    <m/>
    <x v="26"/>
    <x v="1"/>
    <s v="Brazil"/>
    <x v="67"/>
    <n v="2332.4423701106198"/>
  </r>
  <r>
    <s v="BASE"/>
    <s v="BaseLine"/>
    <m/>
    <m/>
    <m/>
    <m/>
    <x v="26"/>
    <x v="2"/>
    <s v="Brazil"/>
    <x v="67"/>
    <n v="0"/>
  </r>
  <r>
    <s v="BASE"/>
    <s v="BaseLine"/>
    <m/>
    <m/>
    <m/>
    <m/>
    <x v="26"/>
    <x v="3"/>
    <s v="Brazil"/>
    <x v="67"/>
    <n v="0"/>
  </r>
  <r>
    <s v="INCREMENTAL"/>
    <s v="Media"/>
    <m/>
    <m/>
    <m/>
    <m/>
    <x v="27"/>
    <x v="0"/>
    <s v="Brazil"/>
    <x v="67"/>
    <n v="0"/>
  </r>
  <r>
    <s v="INCREMENTAL"/>
    <s v="Media"/>
    <m/>
    <m/>
    <m/>
    <m/>
    <x v="27"/>
    <x v="1"/>
    <s v="Brazil"/>
    <x v="67"/>
    <n v="26.0095356770703"/>
  </r>
  <r>
    <s v="INCREMENTAL"/>
    <s v="Media"/>
    <m/>
    <m/>
    <m/>
    <m/>
    <x v="27"/>
    <x v="2"/>
    <s v="Brazil"/>
    <x v="67"/>
    <n v="0"/>
  </r>
  <r>
    <s v="INCREMENTAL"/>
    <s v="Media"/>
    <m/>
    <m/>
    <m/>
    <m/>
    <x v="27"/>
    <x v="3"/>
    <s v="Brazil"/>
    <x v="67"/>
    <n v="0"/>
  </r>
  <r>
    <s v="INCREMENTAL"/>
    <s v="Media"/>
    <m/>
    <m/>
    <m/>
    <m/>
    <x v="28"/>
    <x v="0"/>
    <s v="Brazil"/>
    <x v="67"/>
    <n v="0"/>
  </r>
  <r>
    <s v="INCREMENTAL"/>
    <s v="Media"/>
    <m/>
    <m/>
    <m/>
    <m/>
    <x v="28"/>
    <x v="1"/>
    <s v="Brazil"/>
    <x v="67"/>
    <n v="0"/>
  </r>
  <r>
    <s v="INCREMENTAL"/>
    <s v="Media"/>
    <m/>
    <m/>
    <m/>
    <m/>
    <x v="28"/>
    <x v="2"/>
    <s v="Brazil"/>
    <x v="67"/>
    <n v="0"/>
  </r>
  <r>
    <s v="INCREMENTAL"/>
    <s v="Media"/>
    <m/>
    <m/>
    <m/>
    <m/>
    <x v="28"/>
    <x v="3"/>
    <s v="Brazil"/>
    <x v="67"/>
    <n v="0"/>
  </r>
  <r>
    <s v="BASE"/>
    <s v="BaseLine"/>
    <m/>
    <m/>
    <m/>
    <m/>
    <x v="29"/>
    <x v="0"/>
    <s v="Brazil"/>
    <x v="67"/>
    <n v="0"/>
  </r>
  <r>
    <s v="BASE"/>
    <s v="BaseLine"/>
    <m/>
    <m/>
    <m/>
    <m/>
    <x v="29"/>
    <x v="1"/>
    <s v="Brazil"/>
    <x v="67"/>
    <n v="1111.32777024493"/>
  </r>
  <r>
    <s v="BASE"/>
    <s v="BaseLine"/>
    <m/>
    <m/>
    <m/>
    <m/>
    <x v="29"/>
    <x v="2"/>
    <s v="Brazil"/>
    <x v="67"/>
    <n v="0"/>
  </r>
  <r>
    <s v="BASE"/>
    <s v="BaseLine"/>
    <m/>
    <m/>
    <m/>
    <m/>
    <x v="29"/>
    <x v="3"/>
    <s v="Brazil"/>
    <x v="67"/>
    <n v="0"/>
  </r>
  <r>
    <s v="BASE"/>
    <s v="BaseLine"/>
    <m/>
    <m/>
    <m/>
    <m/>
    <x v="30"/>
    <x v="0"/>
    <s v="Brazil"/>
    <x v="67"/>
    <n v="0"/>
  </r>
  <r>
    <s v="BASE"/>
    <s v="BaseLine"/>
    <m/>
    <m/>
    <m/>
    <m/>
    <x v="30"/>
    <x v="1"/>
    <s v="Brazil"/>
    <x v="67"/>
    <n v="694.21397244009802"/>
  </r>
  <r>
    <s v="BASE"/>
    <s v="BaseLine"/>
    <m/>
    <m/>
    <m/>
    <m/>
    <x v="30"/>
    <x v="2"/>
    <s v="Brazil"/>
    <x v="67"/>
    <n v="0"/>
  </r>
  <r>
    <s v="BASE"/>
    <s v="BaseLine"/>
    <m/>
    <m/>
    <m/>
    <m/>
    <x v="30"/>
    <x v="3"/>
    <s v="Brazil"/>
    <x v="67"/>
    <n v="0"/>
  </r>
  <r>
    <s v="INCREMENTAL"/>
    <s v="Media"/>
    <m/>
    <m/>
    <m/>
    <m/>
    <x v="31"/>
    <x v="0"/>
    <s v="Brazil"/>
    <x v="67"/>
    <n v="0"/>
  </r>
  <r>
    <s v="INCREMENTAL"/>
    <s v="Media"/>
    <m/>
    <m/>
    <m/>
    <m/>
    <x v="31"/>
    <x v="1"/>
    <s v="Brazil"/>
    <x v="67"/>
    <n v="17.145648461940699"/>
  </r>
  <r>
    <s v="INCREMENTAL"/>
    <s v="Media"/>
    <m/>
    <m/>
    <m/>
    <m/>
    <x v="31"/>
    <x v="2"/>
    <s v="Brazil"/>
    <x v="67"/>
    <n v="0"/>
  </r>
  <r>
    <s v="INCREMENTAL"/>
    <s v="Media"/>
    <m/>
    <m/>
    <m/>
    <m/>
    <x v="31"/>
    <x v="3"/>
    <s v="Brazil"/>
    <x v="67"/>
    <n v="0"/>
  </r>
  <r>
    <m/>
    <m/>
    <m/>
    <m/>
    <m/>
    <m/>
    <x v="32"/>
    <x v="0"/>
    <s v="Brazil"/>
    <x v="67"/>
    <n v="1288.8368238743701"/>
  </r>
  <r>
    <m/>
    <m/>
    <m/>
    <m/>
    <m/>
    <m/>
    <x v="32"/>
    <x v="1"/>
    <s v="Brazil"/>
    <x v="67"/>
    <n v="943.82215052234096"/>
  </r>
  <r>
    <m/>
    <m/>
    <m/>
    <m/>
    <m/>
    <m/>
    <x v="32"/>
    <x v="2"/>
    <s v="Brazil"/>
    <x v="67"/>
    <n v="1761.1350863528301"/>
  </r>
  <r>
    <m/>
    <m/>
    <m/>
    <m/>
    <m/>
    <m/>
    <x v="32"/>
    <x v="3"/>
    <s v="Brazil"/>
    <x v="67"/>
    <n v="932.29799996955103"/>
  </r>
  <r>
    <s v="BASE"/>
    <s v="BaseLine"/>
    <m/>
    <m/>
    <m/>
    <m/>
    <x v="33"/>
    <x v="0"/>
    <s v="Brazil"/>
    <x v="67"/>
    <n v="-201.33169727976599"/>
  </r>
  <r>
    <s v="BASE"/>
    <s v="BaseLine"/>
    <m/>
    <m/>
    <m/>
    <m/>
    <x v="33"/>
    <x v="1"/>
    <s v="Brazil"/>
    <x v="67"/>
    <n v="-548.05071606874299"/>
  </r>
  <r>
    <s v="BASE"/>
    <s v="BaseLine"/>
    <m/>
    <m/>
    <m/>
    <m/>
    <x v="33"/>
    <x v="2"/>
    <s v="Brazil"/>
    <x v="67"/>
    <n v="-273.60978311189803"/>
  </r>
  <r>
    <s v="BASE"/>
    <s v="BaseLine"/>
    <m/>
    <m/>
    <m/>
    <m/>
    <x v="33"/>
    <x v="3"/>
    <s v="Brazil"/>
    <x v="67"/>
    <n v="-170.893389031971"/>
  </r>
  <r>
    <s v="BASE"/>
    <s v="BaseLine"/>
    <m/>
    <m/>
    <m/>
    <m/>
    <x v="34"/>
    <x v="0"/>
    <s v="Brazil"/>
    <x v="67"/>
    <n v="0"/>
  </r>
  <r>
    <s v="BASE"/>
    <s v="BaseLine"/>
    <m/>
    <m/>
    <m/>
    <m/>
    <x v="34"/>
    <x v="1"/>
    <s v="Brazil"/>
    <x v="67"/>
    <n v="0"/>
  </r>
  <r>
    <s v="BASE"/>
    <s v="BaseLine"/>
    <m/>
    <m/>
    <m/>
    <m/>
    <x v="34"/>
    <x v="2"/>
    <s v="Brazil"/>
    <x v="67"/>
    <n v="0"/>
  </r>
  <r>
    <s v="BASE"/>
    <s v="BaseLine"/>
    <m/>
    <m/>
    <m/>
    <m/>
    <x v="34"/>
    <x v="3"/>
    <s v="Brazil"/>
    <x v="67"/>
    <n v="0"/>
  </r>
  <r>
    <s v="BASE"/>
    <s v="BaseLine"/>
    <s v="NY"/>
    <m/>
    <m/>
    <m/>
    <x v="35"/>
    <x v="0"/>
    <s v="Brazil"/>
    <x v="67"/>
    <n v="0"/>
  </r>
  <r>
    <s v="BASE"/>
    <s v="BaseLine"/>
    <s v="NY"/>
    <m/>
    <m/>
    <m/>
    <x v="35"/>
    <x v="1"/>
    <s v="Brazil"/>
    <x v="67"/>
    <n v="0"/>
  </r>
  <r>
    <s v="BASE"/>
    <s v="BaseLine"/>
    <s v="NY"/>
    <m/>
    <m/>
    <m/>
    <x v="35"/>
    <x v="2"/>
    <s v="Brazil"/>
    <x v="67"/>
    <n v="0"/>
  </r>
  <r>
    <s v="BASE"/>
    <s v="BaseLine"/>
    <s v="NY"/>
    <m/>
    <m/>
    <m/>
    <x v="35"/>
    <x v="3"/>
    <s v="Brazil"/>
    <x v="67"/>
    <n v="0"/>
  </r>
  <r>
    <s v="BASE"/>
    <s v="BaseLine"/>
    <s v="PL_Dummy"/>
    <m/>
    <m/>
    <m/>
    <x v="36"/>
    <x v="0"/>
    <s v="Brazil"/>
    <x v="67"/>
    <n v="0"/>
  </r>
  <r>
    <s v="BASE"/>
    <s v="BaseLine"/>
    <s v="PL_Dummy"/>
    <m/>
    <m/>
    <m/>
    <x v="36"/>
    <x v="1"/>
    <s v="Brazil"/>
    <x v="67"/>
    <n v="0"/>
  </r>
  <r>
    <s v="BASE"/>
    <s v="BaseLine"/>
    <s v="PL_Dummy"/>
    <m/>
    <m/>
    <m/>
    <x v="36"/>
    <x v="2"/>
    <s v="Brazil"/>
    <x v="67"/>
    <n v="0"/>
  </r>
  <r>
    <s v="BASE"/>
    <s v="BaseLine"/>
    <s v="PL_Dummy"/>
    <m/>
    <m/>
    <m/>
    <x v="36"/>
    <x v="3"/>
    <s v="Brazil"/>
    <x v="67"/>
    <n v="0"/>
  </r>
  <r>
    <s v="BASE"/>
    <s v="BaseLine"/>
    <s v="PL_Dummy"/>
    <m/>
    <m/>
    <m/>
    <x v="37"/>
    <x v="0"/>
    <s v="Brazil"/>
    <x v="67"/>
    <n v="0"/>
  </r>
  <r>
    <s v="BASE"/>
    <s v="BaseLine"/>
    <s v="PL_Dummy"/>
    <m/>
    <m/>
    <m/>
    <x v="37"/>
    <x v="1"/>
    <s v="Brazil"/>
    <x v="67"/>
    <n v="0"/>
  </r>
  <r>
    <s v="BASE"/>
    <s v="BaseLine"/>
    <s v="PL_Dummy"/>
    <m/>
    <m/>
    <m/>
    <x v="37"/>
    <x v="2"/>
    <s v="Brazil"/>
    <x v="67"/>
    <n v="0"/>
  </r>
  <r>
    <s v="BASE"/>
    <s v="BaseLine"/>
    <s v="PL_Dummy"/>
    <m/>
    <m/>
    <m/>
    <x v="37"/>
    <x v="3"/>
    <s v="Brazil"/>
    <x v="67"/>
    <n v="0"/>
  </r>
  <r>
    <s v="BASE"/>
    <s v="BaseLine"/>
    <m/>
    <m/>
    <m/>
    <m/>
    <x v="38"/>
    <x v="0"/>
    <s v="Brazil"/>
    <x v="67"/>
    <n v="0"/>
  </r>
  <r>
    <s v="BASE"/>
    <s v="BaseLine"/>
    <m/>
    <m/>
    <m/>
    <m/>
    <x v="38"/>
    <x v="1"/>
    <s v="Brazil"/>
    <x v="67"/>
    <n v="0"/>
  </r>
  <r>
    <s v="BASE"/>
    <s v="BaseLine"/>
    <m/>
    <m/>
    <m/>
    <m/>
    <x v="38"/>
    <x v="2"/>
    <s v="Brazil"/>
    <x v="67"/>
    <n v="0"/>
  </r>
  <r>
    <s v="BASE"/>
    <s v="BaseLine"/>
    <m/>
    <m/>
    <m/>
    <m/>
    <x v="38"/>
    <x v="3"/>
    <s v="Brazil"/>
    <x v="67"/>
    <n v="0"/>
  </r>
  <r>
    <s v="BASE"/>
    <s v="BaseLine"/>
    <m/>
    <m/>
    <m/>
    <m/>
    <x v="39"/>
    <x v="0"/>
    <s v="Brazil"/>
    <x v="67"/>
    <n v="0"/>
  </r>
  <r>
    <s v="BASE"/>
    <s v="BaseLine"/>
    <m/>
    <m/>
    <m/>
    <m/>
    <x v="39"/>
    <x v="1"/>
    <s v="Brazil"/>
    <x v="67"/>
    <n v="0"/>
  </r>
  <r>
    <s v="BASE"/>
    <s v="BaseLine"/>
    <m/>
    <m/>
    <m/>
    <m/>
    <x v="39"/>
    <x v="2"/>
    <s v="Brazil"/>
    <x v="67"/>
    <n v="0"/>
  </r>
  <r>
    <s v="BASE"/>
    <s v="BaseLine"/>
    <m/>
    <m/>
    <m/>
    <m/>
    <x v="39"/>
    <x v="3"/>
    <s v="Brazil"/>
    <x v="67"/>
    <n v="0"/>
  </r>
  <r>
    <s v="BASE"/>
    <s v="BaseLine"/>
    <s v="PL_Dummy"/>
    <m/>
    <m/>
    <m/>
    <x v="40"/>
    <x v="0"/>
    <s v="Brazil"/>
    <x v="67"/>
    <n v="0"/>
  </r>
  <r>
    <s v="BASE"/>
    <s v="BaseLine"/>
    <s v="PL_Dummy"/>
    <m/>
    <m/>
    <m/>
    <x v="40"/>
    <x v="1"/>
    <s v="Brazil"/>
    <x v="67"/>
    <n v="0"/>
  </r>
  <r>
    <s v="BASE"/>
    <s v="BaseLine"/>
    <s v="PL_Dummy"/>
    <m/>
    <m/>
    <m/>
    <x v="40"/>
    <x v="2"/>
    <s v="Brazil"/>
    <x v="67"/>
    <n v="0"/>
  </r>
  <r>
    <s v="BASE"/>
    <s v="BaseLine"/>
    <s v="PL_Dummy"/>
    <m/>
    <m/>
    <m/>
    <x v="40"/>
    <x v="3"/>
    <s v="Brazil"/>
    <x v="67"/>
    <n v="0"/>
  </r>
  <r>
    <s v="BASE"/>
    <s v="BaseLine"/>
    <m/>
    <m/>
    <m/>
    <m/>
    <x v="41"/>
    <x v="0"/>
    <s v="Brazil"/>
    <x v="67"/>
    <n v="0"/>
  </r>
  <r>
    <s v="BASE"/>
    <s v="BaseLine"/>
    <m/>
    <m/>
    <m/>
    <m/>
    <x v="41"/>
    <x v="1"/>
    <s v="Brazil"/>
    <x v="67"/>
    <n v="0"/>
  </r>
  <r>
    <s v="BASE"/>
    <s v="BaseLine"/>
    <m/>
    <m/>
    <m/>
    <m/>
    <x v="41"/>
    <x v="2"/>
    <s v="Brazil"/>
    <x v="67"/>
    <n v="2871.2640451045199"/>
  </r>
  <r>
    <s v="BASE"/>
    <s v="BaseLine"/>
    <m/>
    <m/>
    <m/>
    <m/>
    <x v="41"/>
    <x v="3"/>
    <s v="Brazil"/>
    <x v="67"/>
    <n v="0"/>
  </r>
  <r>
    <s v="BASE"/>
    <s v="BaseLine"/>
    <m/>
    <m/>
    <m/>
    <m/>
    <x v="42"/>
    <x v="0"/>
    <s v="Brazil"/>
    <x v="67"/>
    <n v="0"/>
  </r>
  <r>
    <s v="BASE"/>
    <s v="BaseLine"/>
    <m/>
    <m/>
    <m/>
    <m/>
    <x v="42"/>
    <x v="1"/>
    <s v="Brazil"/>
    <x v="67"/>
    <n v="0"/>
  </r>
  <r>
    <s v="BASE"/>
    <s v="BaseLine"/>
    <m/>
    <m/>
    <m/>
    <m/>
    <x v="42"/>
    <x v="2"/>
    <s v="Brazil"/>
    <x v="67"/>
    <n v="0"/>
  </r>
  <r>
    <s v="BASE"/>
    <s v="BaseLine"/>
    <m/>
    <m/>
    <m/>
    <m/>
    <x v="42"/>
    <x v="3"/>
    <s v="Brazil"/>
    <x v="67"/>
    <n v="0"/>
  </r>
  <r>
    <s v="BASE"/>
    <s v="BaseLine"/>
    <m/>
    <m/>
    <m/>
    <m/>
    <x v="43"/>
    <x v="0"/>
    <s v="Brazil"/>
    <x v="67"/>
    <n v="0"/>
  </r>
  <r>
    <s v="BASE"/>
    <s v="BaseLine"/>
    <m/>
    <m/>
    <m/>
    <m/>
    <x v="43"/>
    <x v="1"/>
    <s v="Brazil"/>
    <x v="67"/>
    <n v="0"/>
  </r>
  <r>
    <s v="BASE"/>
    <s v="BaseLine"/>
    <m/>
    <m/>
    <m/>
    <m/>
    <x v="43"/>
    <x v="2"/>
    <s v="Brazil"/>
    <x v="67"/>
    <n v="4135.6791809735196"/>
  </r>
  <r>
    <s v="BASE"/>
    <s v="BaseLine"/>
    <m/>
    <m/>
    <m/>
    <m/>
    <x v="43"/>
    <x v="3"/>
    <s v="Brazil"/>
    <x v="67"/>
    <n v="0"/>
  </r>
  <r>
    <s v="INCREMENTAL"/>
    <s v="Media"/>
    <m/>
    <m/>
    <m/>
    <m/>
    <x v="44"/>
    <x v="0"/>
    <s v="Brazil"/>
    <x v="67"/>
    <n v="0"/>
  </r>
  <r>
    <s v="INCREMENTAL"/>
    <s v="Media"/>
    <m/>
    <m/>
    <m/>
    <m/>
    <x v="44"/>
    <x v="1"/>
    <s v="Brazil"/>
    <x v="67"/>
    <n v="0"/>
  </r>
  <r>
    <s v="INCREMENTAL"/>
    <s v="Media"/>
    <m/>
    <m/>
    <m/>
    <m/>
    <x v="44"/>
    <x v="2"/>
    <s v="Brazil"/>
    <x v="67"/>
    <n v="58.428492593632001"/>
  </r>
  <r>
    <s v="INCREMENTAL"/>
    <s v="Media"/>
    <m/>
    <m/>
    <m/>
    <m/>
    <x v="44"/>
    <x v="3"/>
    <s v="Brazil"/>
    <x v="67"/>
    <n v="0"/>
  </r>
  <r>
    <s v="INCREMENTAL"/>
    <s v="Media"/>
    <m/>
    <m/>
    <m/>
    <m/>
    <x v="45"/>
    <x v="0"/>
    <s v="Brazil"/>
    <x v="67"/>
    <n v="0"/>
  </r>
  <r>
    <s v="INCREMENTAL"/>
    <s v="Media"/>
    <m/>
    <m/>
    <m/>
    <m/>
    <x v="45"/>
    <x v="1"/>
    <s v="Brazil"/>
    <x v="67"/>
    <n v="0"/>
  </r>
  <r>
    <s v="INCREMENTAL"/>
    <s v="Media"/>
    <m/>
    <m/>
    <m/>
    <m/>
    <x v="45"/>
    <x v="2"/>
    <s v="Brazil"/>
    <x v="67"/>
    <n v="0"/>
  </r>
  <r>
    <s v="INCREMENTAL"/>
    <s v="Media"/>
    <m/>
    <m/>
    <m/>
    <m/>
    <x v="45"/>
    <x v="3"/>
    <s v="Brazil"/>
    <x v="67"/>
    <n v="0"/>
  </r>
  <r>
    <s v="BASE"/>
    <s v="BaseLine"/>
    <m/>
    <m/>
    <m/>
    <m/>
    <x v="46"/>
    <x v="0"/>
    <s v="Brazil"/>
    <x v="67"/>
    <n v="0"/>
  </r>
  <r>
    <s v="BASE"/>
    <s v="BaseLine"/>
    <m/>
    <m/>
    <m/>
    <m/>
    <x v="46"/>
    <x v="1"/>
    <s v="Brazil"/>
    <x v="67"/>
    <n v="0"/>
  </r>
  <r>
    <s v="BASE"/>
    <s v="BaseLine"/>
    <m/>
    <m/>
    <m/>
    <m/>
    <x v="46"/>
    <x v="2"/>
    <s v="Brazil"/>
    <x v="67"/>
    <n v="0"/>
  </r>
  <r>
    <s v="BASE"/>
    <s v="BaseLine"/>
    <m/>
    <m/>
    <m/>
    <m/>
    <x v="46"/>
    <x v="3"/>
    <s v="Brazil"/>
    <x v="67"/>
    <n v="0"/>
  </r>
  <r>
    <s v="INCREMENTAL"/>
    <s v="Media"/>
    <m/>
    <m/>
    <m/>
    <m/>
    <x v="47"/>
    <x v="0"/>
    <s v="Brazil"/>
    <x v="67"/>
    <n v="0"/>
  </r>
  <r>
    <s v="INCREMENTAL"/>
    <s v="Media"/>
    <m/>
    <m/>
    <m/>
    <m/>
    <x v="47"/>
    <x v="1"/>
    <s v="Brazil"/>
    <x v="67"/>
    <n v="0"/>
  </r>
  <r>
    <s v="INCREMENTAL"/>
    <s v="Media"/>
    <m/>
    <m/>
    <m/>
    <m/>
    <x v="47"/>
    <x v="2"/>
    <s v="Brazil"/>
    <x v="67"/>
    <n v="0"/>
  </r>
  <r>
    <s v="INCREMENTAL"/>
    <s v="Media"/>
    <m/>
    <m/>
    <m/>
    <m/>
    <x v="47"/>
    <x v="3"/>
    <s v="Brazil"/>
    <x v="67"/>
    <n v="0"/>
  </r>
  <r>
    <s v="INCREMENTAL"/>
    <s v="Media"/>
    <m/>
    <m/>
    <m/>
    <m/>
    <x v="48"/>
    <x v="0"/>
    <s v="Brazil"/>
    <x v="67"/>
    <n v="0"/>
  </r>
  <r>
    <s v="INCREMENTAL"/>
    <s v="Media"/>
    <m/>
    <m/>
    <m/>
    <m/>
    <x v="48"/>
    <x v="1"/>
    <s v="Brazil"/>
    <x v="67"/>
    <n v="0"/>
  </r>
  <r>
    <s v="INCREMENTAL"/>
    <s v="Media"/>
    <m/>
    <m/>
    <m/>
    <m/>
    <x v="48"/>
    <x v="2"/>
    <s v="Brazil"/>
    <x v="67"/>
    <n v="0"/>
  </r>
  <r>
    <s v="INCREMENTAL"/>
    <s v="Media"/>
    <m/>
    <m/>
    <m/>
    <m/>
    <x v="48"/>
    <x v="3"/>
    <s v="Brazil"/>
    <x v="67"/>
    <n v="1.5646397847018501"/>
  </r>
  <r>
    <s v="INCREMENTAL"/>
    <s v="Media"/>
    <m/>
    <m/>
    <m/>
    <m/>
    <x v="49"/>
    <x v="0"/>
    <s v="Brazil"/>
    <x v="67"/>
    <n v="0"/>
  </r>
  <r>
    <s v="INCREMENTAL"/>
    <s v="Media"/>
    <m/>
    <m/>
    <m/>
    <m/>
    <x v="49"/>
    <x v="1"/>
    <s v="Brazil"/>
    <x v="67"/>
    <n v="0"/>
  </r>
  <r>
    <s v="INCREMENTAL"/>
    <s v="Media"/>
    <m/>
    <m/>
    <m/>
    <m/>
    <x v="49"/>
    <x v="2"/>
    <s v="Brazil"/>
    <x v="67"/>
    <n v="0"/>
  </r>
  <r>
    <s v="INCREMENTAL"/>
    <s v="Media"/>
    <m/>
    <m/>
    <m/>
    <m/>
    <x v="49"/>
    <x v="3"/>
    <s v="Brazil"/>
    <x v="67"/>
    <n v="0"/>
  </r>
  <r>
    <s v="BASE"/>
    <s v="BaseLine"/>
    <m/>
    <m/>
    <m/>
    <m/>
    <x v="50"/>
    <x v="0"/>
    <s v="Brazil"/>
    <x v="67"/>
    <n v="0"/>
  </r>
  <r>
    <s v="BASE"/>
    <s v="BaseLine"/>
    <m/>
    <m/>
    <m/>
    <m/>
    <x v="50"/>
    <x v="1"/>
    <s v="Brazil"/>
    <x v="67"/>
    <n v="0"/>
  </r>
  <r>
    <s v="BASE"/>
    <s v="BaseLine"/>
    <m/>
    <m/>
    <m/>
    <m/>
    <x v="50"/>
    <x v="2"/>
    <s v="Brazil"/>
    <x v="67"/>
    <n v="0"/>
  </r>
  <r>
    <s v="BASE"/>
    <s v="BaseLine"/>
    <m/>
    <m/>
    <m/>
    <m/>
    <x v="50"/>
    <x v="3"/>
    <s v="Brazil"/>
    <x v="67"/>
    <n v="156.03626810286499"/>
  </r>
  <r>
    <s v="BASE"/>
    <s v="BaseLine"/>
    <m/>
    <m/>
    <m/>
    <m/>
    <x v="51"/>
    <x v="0"/>
    <s v="Brazil"/>
    <x v="67"/>
    <n v="0"/>
  </r>
  <r>
    <s v="BASE"/>
    <s v="BaseLine"/>
    <m/>
    <m/>
    <m/>
    <m/>
    <x v="51"/>
    <x v="1"/>
    <s v="Brazil"/>
    <x v="67"/>
    <n v="0"/>
  </r>
  <r>
    <s v="BASE"/>
    <s v="BaseLine"/>
    <m/>
    <m/>
    <m/>
    <m/>
    <x v="51"/>
    <x v="2"/>
    <s v="Brazil"/>
    <x v="67"/>
    <n v="0"/>
  </r>
  <r>
    <s v="BASE"/>
    <s v="BaseLine"/>
    <m/>
    <m/>
    <m/>
    <m/>
    <x v="51"/>
    <x v="3"/>
    <s v="Brazil"/>
    <x v="67"/>
    <n v="2684.16291870738"/>
  </r>
  <r>
    <s v="INCREMENTAL"/>
    <s v="Media"/>
    <m/>
    <m/>
    <m/>
    <m/>
    <x v="52"/>
    <x v="0"/>
    <s v="Brazil"/>
    <x v="67"/>
    <n v="0"/>
  </r>
  <r>
    <s v="INCREMENTAL"/>
    <s v="Media"/>
    <m/>
    <m/>
    <m/>
    <m/>
    <x v="52"/>
    <x v="1"/>
    <s v="Brazil"/>
    <x v="67"/>
    <n v="0"/>
  </r>
  <r>
    <s v="INCREMENTAL"/>
    <s v="Media"/>
    <m/>
    <m/>
    <m/>
    <m/>
    <x v="52"/>
    <x v="2"/>
    <s v="Brazil"/>
    <x v="67"/>
    <n v="0"/>
  </r>
  <r>
    <s v="INCREMENTAL"/>
    <s v="Media"/>
    <m/>
    <m/>
    <m/>
    <m/>
    <x v="52"/>
    <x v="3"/>
    <s v="Brazil"/>
    <x v="67"/>
    <n v="0"/>
  </r>
  <r>
    <s v="BASE"/>
    <s v="BaseLine"/>
    <m/>
    <m/>
    <m/>
    <m/>
    <x v="53"/>
    <x v="0"/>
    <s v="Brazil"/>
    <x v="67"/>
    <n v="-146.98229915072901"/>
  </r>
  <r>
    <s v="BASE"/>
    <s v="BaseLine"/>
    <m/>
    <m/>
    <m/>
    <m/>
    <x v="53"/>
    <x v="1"/>
    <s v="Brazil"/>
    <x v="67"/>
    <n v="-107.63592962539499"/>
  </r>
  <r>
    <s v="BASE"/>
    <s v="BaseLine"/>
    <m/>
    <m/>
    <m/>
    <m/>
    <x v="53"/>
    <x v="2"/>
    <s v="Brazil"/>
    <x v="67"/>
    <n v="-200.84441979940499"/>
  </r>
  <r>
    <s v="BASE"/>
    <s v="BaseLine"/>
    <m/>
    <m/>
    <m/>
    <m/>
    <x v="53"/>
    <x v="3"/>
    <s v="Brazil"/>
    <x v="67"/>
    <n v="-106.321685562352"/>
  </r>
  <r>
    <s v="BASE"/>
    <s v="BaseLine"/>
    <m/>
    <m/>
    <m/>
    <m/>
    <x v="54"/>
    <x v="0"/>
    <s v="Brazil"/>
    <x v="67"/>
    <n v="-519.49159087577095"/>
  </r>
  <r>
    <s v="BASE"/>
    <s v="BaseLine"/>
    <m/>
    <m/>
    <m/>
    <m/>
    <x v="54"/>
    <x v="1"/>
    <s v="Brazil"/>
    <x v="67"/>
    <n v="-2592.98696318766"/>
  </r>
  <r>
    <s v="BASE"/>
    <s v="BaseLine"/>
    <m/>
    <m/>
    <m/>
    <m/>
    <x v="54"/>
    <x v="2"/>
    <s v="Brazil"/>
    <x v="67"/>
    <n v="-2814.2435380745101"/>
  </r>
  <r>
    <s v="BASE"/>
    <s v="BaseLine"/>
    <m/>
    <m/>
    <m/>
    <m/>
    <x v="54"/>
    <x v="3"/>
    <s v="Brazil"/>
    <x v="67"/>
    <n v="-501.66823646013302"/>
  </r>
  <r>
    <s v="INCREMENTAL"/>
    <s v="Media"/>
    <m/>
    <m/>
    <m/>
    <m/>
    <x v="0"/>
    <x v="0"/>
    <s v="Brazil"/>
    <x v="68"/>
    <n v="0"/>
  </r>
  <r>
    <s v="INCREMENTAL"/>
    <s v="Media"/>
    <m/>
    <m/>
    <m/>
    <m/>
    <x v="0"/>
    <x v="1"/>
    <s v="Brazil"/>
    <x v="68"/>
    <n v="0"/>
  </r>
  <r>
    <s v="INCREMENTAL"/>
    <s v="Media"/>
    <m/>
    <m/>
    <m/>
    <m/>
    <x v="0"/>
    <x v="2"/>
    <s v="Brazil"/>
    <x v="68"/>
    <n v="0"/>
  </r>
  <r>
    <s v="INCREMENTAL"/>
    <s v="Media"/>
    <m/>
    <m/>
    <m/>
    <m/>
    <x v="0"/>
    <x v="3"/>
    <s v="Brazil"/>
    <x v="68"/>
    <n v="0"/>
  </r>
  <r>
    <s v="INCREMENTAL"/>
    <s v="Media"/>
    <m/>
    <m/>
    <m/>
    <m/>
    <x v="1"/>
    <x v="0"/>
    <s v="Brazil"/>
    <x v="68"/>
    <n v="9.1511168224651396"/>
  </r>
  <r>
    <s v="INCREMENTAL"/>
    <s v="Media"/>
    <m/>
    <m/>
    <m/>
    <m/>
    <x v="1"/>
    <x v="1"/>
    <s v="Brazil"/>
    <x v="68"/>
    <n v="0"/>
  </r>
  <r>
    <s v="INCREMENTAL"/>
    <s v="Media"/>
    <m/>
    <m/>
    <m/>
    <m/>
    <x v="1"/>
    <x v="2"/>
    <s v="Brazil"/>
    <x v="68"/>
    <n v="0"/>
  </r>
  <r>
    <s v="INCREMENTAL"/>
    <s v="Media"/>
    <m/>
    <m/>
    <m/>
    <m/>
    <x v="1"/>
    <x v="3"/>
    <s v="Brazil"/>
    <x v="68"/>
    <n v="0"/>
  </r>
  <r>
    <s v="INCREMENTAL"/>
    <s v="Media"/>
    <m/>
    <m/>
    <m/>
    <m/>
    <x v="2"/>
    <x v="0"/>
    <s v="Brazil"/>
    <x v="68"/>
    <n v="0"/>
  </r>
  <r>
    <s v="INCREMENTAL"/>
    <s v="Media"/>
    <m/>
    <m/>
    <m/>
    <m/>
    <x v="2"/>
    <x v="1"/>
    <s v="Brazil"/>
    <x v="68"/>
    <n v="0"/>
  </r>
  <r>
    <s v="INCREMENTAL"/>
    <s v="Media"/>
    <m/>
    <m/>
    <m/>
    <m/>
    <x v="2"/>
    <x v="2"/>
    <s v="Brazil"/>
    <x v="68"/>
    <n v="0"/>
  </r>
  <r>
    <s v="INCREMENTAL"/>
    <s v="Media"/>
    <m/>
    <m/>
    <m/>
    <m/>
    <x v="2"/>
    <x v="3"/>
    <s v="Brazil"/>
    <x v="68"/>
    <n v="0"/>
  </r>
  <r>
    <s v="BASE"/>
    <s v="BaseLine"/>
    <m/>
    <m/>
    <m/>
    <m/>
    <x v="3"/>
    <x v="0"/>
    <s v="Brazil"/>
    <x v="68"/>
    <n v="0"/>
  </r>
  <r>
    <s v="BASE"/>
    <s v="BaseLine"/>
    <m/>
    <m/>
    <m/>
    <m/>
    <x v="3"/>
    <x v="1"/>
    <s v="Brazil"/>
    <x v="68"/>
    <n v="0"/>
  </r>
  <r>
    <s v="BASE"/>
    <s v="BaseLine"/>
    <m/>
    <m/>
    <m/>
    <m/>
    <x v="3"/>
    <x v="2"/>
    <s v="Brazil"/>
    <x v="68"/>
    <n v="0"/>
  </r>
  <r>
    <s v="BASE"/>
    <s v="BaseLine"/>
    <m/>
    <m/>
    <m/>
    <m/>
    <x v="3"/>
    <x v="3"/>
    <s v="Brazil"/>
    <x v="68"/>
    <n v="0"/>
  </r>
  <r>
    <s v="BASE"/>
    <s v="BaseLine"/>
    <m/>
    <m/>
    <m/>
    <m/>
    <x v="4"/>
    <x v="0"/>
    <s v="Brazil"/>
    <x v="68"/>
    <n v="0"/>
  </r>
  <r>
    <s v="BASE"/>
    <s v="BaseLine"/>
    <m/>
    <m/>
    <m/>
    <m/>
    <x v="4"/>
    <x v="1"/>
    <s v="Brazil"/>
    <x v="68"/>
    <n v="0"/>
  </r>
  <r>
    <s v="BASE"/>
    <s v="BaseLine"/>
    <m/>
    <m/>
    <m/>
    <m/>
    <x v="4"/>
    <x v="2"/>
    <s v="Brazil"/>
    <x v="68"/>
    <n v="0"/>
  </r>
  <r>
    <s v="BASE"/>
    <s v="BaseLine"/>
    <m/>
    <m/>
    <m/>
    <m/>
    <x v="4"/>
    <x v="3"/>
    <s v="Brazil"/>
    <x v="68"/>
    <n v="0"/>
  </r>
  <r>
    <s v="BASE"/>
    <s v="BaseLine"/>
    <m/>
    <m/>
    <m/>
    <m/>
    <x v="5"/>
    <x v="0"/>
    <s v="Brazil"/>
    <x v="68"/>
    <n v="0"/>
  </r>
  <r>
    <s v="BASE"/>
    <s v="BaseLine"/>
    <m/>
    <m/>
    <m/>
    <m/>
    <x v="5"/>
    <x v="1"/>
    <s v="Brazil"/>
    <x v="68"/>
    <n v="0"/>
  </r>
  <r>
    <s v="BASE"/>
    <s v="BaseLine"/>
    <m/>
    <m/>
    <m/>
    <m/>
    <x v="5"/>
    <x v="2"/>
    <s v="Brazil"/>
    <x v="68"/>
    <n v="0"/>
  </r>
  <r>
    <s v="BASE"/>
    <s v="BaseLine"/>
    <m/>
    <m/>
    <m/>
    <m/>
    <x v="5"/>
    <x v="3"/>
    <s v="Brazil"/>
    <x v="68"/>
    <n v="0"/>
  </r>
  <r>
    <s v="BASE"/>
    <s v="BaseLine"/>
    <m/>
    <m/>
    <m/>
    <m/>
    <x v="6"/>
    <x v="0"/>
    <s v="Brazil"/>
    <x v="68"/>
    <n v="0"/>
  </r>
  <r>
    <s v="BASE"/>
    <s v="BaseLine"/>
    <m/>
    <m/>
    <m/>
    <m/>
    <x v="6"/>
    <x v="1"/>
    <s v="Brazil"/>
    <x v="68"/>
    <n v="0"/>
  </r>
  <r>
    <s v="BASE"/>
    <s v="BaseLine"/>
    <m/>
    <m/>
    <m/>
    <m/>
    <x v="6"/>
    <x v="2"/>
    <s v="Brazil"/>
    <x v="68"/>
    <n v="0"/>
  </r>
  <r>
    <s v="BASE"/>
    <s v="BaseLine"/>
    <m/>
    <m/>
    <m/>
    <m/>
    <x v="6"/>
    <x v="3"/>
    <s v="Brazil"/>
    <x v="68"/>
    <n v="0"/>
  </r>
  <r>
    <s v="BASE"/>
    <s v="BaseLine"/>
    <m/>
    <m/>
    <m/>
    <m/>
    <x v="7"/>
    <x v="0"/>
    <s v="Brazil"/>
    <x v="68"/>
    <n v="0"/>
  </r>
  <r>
    <s v="BASE"/>
    <s v="BaseLine"/>
    <m/>
    <m/>
    <m/>
    <m/>
    <x v="7"/>
    <x v="1"/>
    <s v="Brazil"/>
    <x v="68"/>
    <n v="0"/>
  </r>
  <r>
    <s v="BASE"/>
    <s v="BaseLine"/>
    <m/>
    <m/>
    <m/>
    <m/>
    <x v="7"/>
    <x v="2"/>
    <s v="Brazil"/>
    <x v="68"/>
    <n v="0"/>
  </r>
  <r>
    <s v="BASE"/>
    <s v="BaseLine"/>
    <m/>
    <m/>
    <m/>
    <m/>
    <x v="7"/>
    <x v="3"/>
    <s v="Brazil"/>
    <x v="68"/>
    <n v="0"/>
  </r>
  <r>
    <s v="BASE"/>
    <s v="BaseLine"/>
    <m/>
    <m/>
    <m/>
    <m/>
    <x v="8"/>
    <x v="0"/>
    <s v="Brazil"/>
    <x v="68"/>
    <n v="1760.44201002215"/>
  </r>
  <r>
    <s v="BASE"/>
    <s v="BaseLine"/>
    <m/>
    <m/>
    <m/>
    <m/>
    <x v="8"/>
    <x v="1"/>
    <s v="Brazil"/>
    <x v="68"/>
    <n v="0"/>
  </r>
  <r>
    <s v="BASE"/>
    <s v="BaseLine"/>
    <m/>
    <m/>
    <m/>
    <m/>
    <x v="8"/>
    <x v="2"/>
    <s v="Brazil"/>
    <x v="68"/>
    <n v="0"/>
  </r>
  <r>
    <s v="BASE"/>
    <s v="BaseLine"/>
    <m/>
    <m/>
    <m/>
    <m/>
    <x v="8"/>
    <x v="3"/>
    <s v="Brazil"/>
    <x v="68"/>
    <n v="0"/>
  </r>
  <r>
    <s v="INCREMENTAL"/>
    <s v="Media"/>
    <m/>
    <m/>
    <m/>
    <m/>
    <x v="9"/>
    <x v="0"/>
    <s v="Brazil"/>
    <x v="68"/>
    <n v="0"/>
  </r>
  <r>
    <s v="INCREMENTAL"/>
    <s v="Media"/>
    <m/>
    <m/>
    <m/>
    <m/>
    <x v="9"/>
    <x v="1"/>
    <s v="Brazil"/>
    <x v="68"/>
    <n v="0"/>
  </r>
  <r>
    <s v="INCREMENTAL"/>
    <s v="Media"/>
    <m/>
    <m/>
    <m/>
    <m/>
    <x v="9"/>
    <x v="2"/>
    <s v="Brazil"/>
    <x v="68"/>
    <n v="0"/>
  </r>
  <r>
    <s v="INCREMENTAL"/>
    <s v="Media"/>
    <m/>
    <m/>
    <m/>
    <m/>
    <x v="9"/>
    <x v="3"/>
    <s v="Brazil"/>
    <x v="68"/>
    <n v="0"/>
  </r>
  <r>
    <s v="BASE"/>
    <s v="Price"/>
    <m/>
    <m/>
    <m/>
    <m/>
    <x v="10"/>
    <x v="0"/>
    <s v="Brazil"/>
    <x v="68"/>
    <n v="0"/>
  </r>
  <r>
    <s v="BASE"/>
    <s v="Price"/>
    <m/>
    <m/>
    <m/>
    <m/>
    <x v="10"/>
    <x v="1"/>
    <s v="Brazil"/>
    <x v="68"/>
    <n v="0"/>
  </r>
  <r>
    <s v="BASE"/>
    <s v="Price"/>
    <m/>
    <m/>
    <m/>
    <m/>
    <x v="10"/>
    <x v="2"/>
    <s v="Brazil"/>
    <x v="68"/>
    <n v="0"/>
  </r>
  <r>
    <s v="BASE"/>
    <s v="Price"/>
    <m/>
    <m/>
    <m/>
    <m/>
    <x v="10"/>
    <x v="3"/>
    <s v="Brazil"/>
    <x v="68"/>
    <n v="0"/>
  </r>
  <r>
    <s v="BASE"/>
    <s v="Price"/>
    <m/>
    <m/>
    <m/>
    <m/>
    <x v="11"/>
    <x v="0"/>
    <s v="Brazil"/>
    <x v="68"/>
    <n v="-1174.60514411132"/>
  </r>
  <r>
    <s v="BASE"/>
    <s v="Price"/>
    <m/>
    <m/>
    <m/>
    <m/>
    <x v="11"/>
    <x v="1"/>
    <s v="Brazil"/>
    <x v="68"/>
    <n v="0"/>
  </r>
  <r>
    <s v="BASE"/>
    <s v="Price"/>
    <m/>
    <m/>
    <m/>
    <m/>
    <x v="11"/>
    <x v="2"/>
    <s v="Brazil"/>
    <x v="68"/>
    <n v="0"/>
  </r>
  <r>
    <s v="BASE"/>
    <s v="Price"/>
    <m/>
    <m/>
    <m/>
    <m/>
    <x v="11"/>
    <x v="3"/>
    <s v="Brazil"/>
    <x v="68"/>
    <n v="-1327.9838352173999"/>
  </r>
  <r>
    <s v="BASE"/>
    <s v="BaseLine"/>
    <m/>
    <m/>
    <m/>
    <m/>
    <x v="12"/>
    <x v="0"/>
    <s v="Brazil"/>
    <x v="68"/>
    <n v="368.45797883231"/>
  </r>
  <r>
    <s v="BASE"/>
    <s v="BaseLine"/>
    <m/>
    <m/>
    <m/>
    <m/>
    <x v="12"/>
    <x v="1"/>
    <s v="Brazil"/>
    <x v="68"/>
    <n v="664.24050452598601"/>
  </r>
  <r>
    <s v="BASE"/>
    <s v="BaseLine"/>
    <m/>
    <m/>
    <m/>
    <m/>
    <x v="12"/>
    <x v="2"/>
    <s v="Brazil"/>
    <x v="68"/>
    <n v="814.32506526490499"/>
  </r>
  <r>
    <s v="BASE"/>
    <s v="BaseLine"/>
    <m/>
    <m/>
    <m/>
    <m/>
    <x v="12"/>
    <x v="3"/>
    <s v="Brazil"/>
    <x v="68"/>
    <n v="21.568289504489201"/>
  </r>
  <r>
    <s v="INCREMENTAL"/>
    <s v="Media"/>
    <m/>
    <m/>
    <m/>
    <m/>
    <x v="13"/>
    <x v="0"/>
    <s v="Brazil"/>
    <x v="68"/>
    <n v="0"/>
  </r>
  <r>
    <s v="INCREMENTAL"/>
    <s v="Media"/>
    <m/>
    <m/>
    <m/>
    <m/>
    <x v="13"/>
    <x v="1"/>
    <s v="Brazil"/>
    <x v="68"/>
    <n v="0"/>
  </r>
  <r>
    <s v="INCREMENTAL"/>
    <s v="Media"/>
    <m/>
    <m/>
    <m/>
    <m/>
    <x v="13"/>
    <x v="2"/>
    <s v="Brazil"/>
    <x v="68"/>
    <n v="0"/>
  </r>
  <r>
    <s v="INCREMENTAL"/>
    <s v="Media"/>
    <m/>
    <m/>
    <m/>
    <m/>
    <x v="13"/>
    <x v="3"/>
    <s v="Brazil"/>
    <x v="68"/>
    <n v="0"/>
  </r>
  <r>
    <s v="INCREMENTAL"/>
    <s v="Media"/>
    <m/>
    <m/>
    <m/>
    <m/>
    <x v="14"/>
    <x v="0"/>
    <s v="Brazil"/>
    <x v="68"/>
    <n v="384.11347805245998"/>
  </r>
  <r>
    <s v="INCREMENTAL"/>
    <s v="Media"/>
    <m/>
    <m/>
    <m/>
    <m/>
    <x v="14"/>
    <x v="1"/>
    <s v="Brazil"/>
    <x v="68"/>
    <n v="478.19022836224298"/>
  </r>
  <r>
    <s v="INCREMENTAL"/>
    <s v="Media"/>
    <m/>
    <m/>
    <m/>
    <m/>
    <x v="14"/>
    <x v="2"/>
    <s v="Brazil"/>
    <x v="68"/>
    <n v="395.67218445307202"/>
  </r>
  <r>
    <s v="INCREMENTAL"/>
    <s v="Media"/>
    <m/>
    <m/>
    <m/>
    <m/>
    <x v="14"/>
    <x v="3"/>
    <s v="Brazil"/>
    <x v="68"/>
    <n v="284.26525328347401"/>
  </r>
  <r>
    <s v="INCREMENTAL"/>
    <s v="Media"/>
    <m/>
    <m/>
    <m/>
    <m/>
    <x v="15"/>
    <x v="0"/>
    <s v="Brazil"/>
    <x v="68"/>
    <n v="0"/>
  </r>
  <r>
    <s v="INCREMENTAL"/>
    <s v="Media"/>
    <m/>
    <m/>
    <m/>
    <m/>
    <x v="15"/>
    <x v="1"/>
    <s v="Brazil"/>
    <x v="68"/>
    <n v="0"/>
  </r>
  <r>
    <s v="INCREMENTAL"/>
    <s v="Media"/>
    <m/>
    <m/>
    <m/>
    <m/>
    <x v="15"/>
    <x v="2"/>
    <s v="Brazil"/>
    <x v="68"/>
    <n v="0"/>
  </r>
  <r>
    <s v="INCREMENTAL"/>
    <s v="Media"/>
    <m/>
    <m/>
    <m/>
    <m/>
    <x v="15"/>
    <x v="3"/>
    <s v="Brazil"/>
    <x v="68"/>
    <n v="0"/>
  </r>
  <r>
    <s v="INCREMENTAL"/>
    <s v="Media"/>
    <m/>
    <m/>
    <m/>
    <m/>
    <x v="16"/>
    <x v="0"/>
    <s v="Brazil"/>
    <x v="68"/>
    <n v="51.462040313538701"/>
  </r>
  <r>
    <s v="INCREMENTAL"/>
    <s v="Media"/>
    <m/>
    <m/>
    <m/>
    <m/>
    <x v="16"/>
    <x v="1"/>
    <s v="Brazil"/>
    <x v="68"/>
    <n v="40.377906877060603"/>
  </r>
  <r>
    <s v="INCREMENTAL"/>
    <s v="Media"/>
    <m/>
    <m/>
    <m/>
    <m/>
    <x v="16"/>
    <x v="2"/>
    <s v="Brazil"/>
    <x v="68"/>
    <n v="37.671649105794003"/>
  </r>
  <r>
    <s v="INCREMENTAL"/>
    <s v="Media"/>
    <m/>
    <m/>
    <m/>
    <m/>
    <x v="16"/>
    <x v="3"/>
    <s v="Brazil"/>
    <x v="68"/>
    <n v="35.009979441009598"/>
  </r>
  <r>
    <s v="INCREMENTAL"/>
    <s v="Media"/>
    <m/>
    <m/>
    <m/>
    <m/>
    <x v="17"/>
    <x v="0"/>
    <s v="Brazil"/>
    <x v="68"/>
    <n v="0"/>
  </r>
  <r>
    <s v="INCREMENTAL"/>
    <s v="Media"/>
    <m/>
    <m/>
    <m/>
    <m/>
    <x v="17"/>
    <x v="1"/>
    <s v="Brazil"/>
    <x v="68"/>
    <n v="0"/>
  </r>
  <r>
    <s v="INCREMENTAL"/>
    <s v="Media"/>
    <m/>
    <m/>
    <m/>
    <m/>
    <x v="17"/>
    <x v="2"/>
    <s v="Brazil"/>
    <x v="68"/>
    <n v="0"/>
  </r>
  <r>
    <s v="INCREMENTAL"/>
    <s v="Media"/>
    <m/>
    <m/>
    <m/>
    <m/>
    <x v="17"/>
    <x v="3"/>
    <s v="Brazil"/>
    <x v="68"/>
    <n v="0"/>
  </r>
  <r>
    <s v="INCREMENTAL"/>
    <s v="Media"/>
    <m/>
    <m/>
    <m/>
    <m/>
    <x v="18"/>
    <x v="0"/>
    <s v="Brazil"/>
    <x v="68"/>
    <n v="2150.75582944998"/>
  </r>
  <r>
    <s v="INCREMENTAL"/>
    <s v="Media"/>
    <m/>
    <m/>
    <m/>
    <m/>
    <x v="18"/>
    <x v="1"/>
    <s v="Brazil"/>
    <x v="68"/>
    <n v="1001.47989108869"/>
  </r>
  <r>
    <s v="INCREMENTAL"/>
    <s v="Media"/>
    <m/>
    <m/>
    <m/>
    <m/>
    <x v="18"/>
    <x v="2"/>
    <s v="Brazil"/>
    <x v="68"/>
    <n v="765.23538033065904"/>
  </r>
  <r>
    <s v="INCREMENTAL"/>
    <s v="Media"/>
    <m/>
    <m/>
    <m/>
    <m/>
    <x v="18"/>
    <x v="3"/>
    <s v="Brazil"/>
    <x v="68"/>
    <n v="1167.53474779833"/>
  </r>
  <r>
    <s v="INCREMENTAL"/>
    <s v="Media"/>
    <m/>
    <m/>
    <m/>
    <m/>
    <x v="19"/>
    <x v="0"/>
    <s v="Brazil"/>
    <x v="68"/>
    <n v="0"/>
  </r>
  <r>
    <s v="INCREMENTAL"/>
    <s v="Media"/>
    <m/>
    <m/>
    <m/>
    <m/>
    <x v="19"/>
    <x v="1"/>
    <s v="Brazil"/>
    <x v="68"/>
    <n v="0"/>
  </r>
  <r>
    <s v="INCREMENTAL"/>
    <s v="Media"/>
    <m/>
    <m/>
    <m/>
    <m/>
    <x v="19"/>
    <x v="2"/>
    <s v="Brazil"/>
    <x v="68"/>
    <n v="0"/>
  </r>
  <r>
    <s v="INCREMENTAL"/>
    <s v="Media"/>
    <m/>
    <m/>
    <m/>
    <m/>
    <x v="19"/>
    <x v="3"/>
    <s v="Brazil"/>
    <x v="68"/>
    <n v="0"/>
  </r>
  <r>
    <s v="INCREMENTAL"/>
    <s v="Media"/>
    <m/>
    <m/>
    <m/>
    <m/>
    <x v="20"/>
    <x v="0"/>
    <s v="Brazil"/>
    <x v="68"/>
    <n v="4.4209491791385602"/>
  </r>
  <r>
    <s v="INCREMENTAL"/>
    <s v="Media"/>
    <m/>
    <m/>
    <m/>
    <m/>
    <x v="20"/>
    <x v="1"/>
    <s v="Brazil"/>
    <x v="68"/>
    <n v="5.0430067203926097"/>
  </r>
  <r>
    <s v="INCREMENTAL"/>
    <s v="Media"/>
    <m/>
    <m/>
    <m/>
    <m/>
    <x v="20"/>
    <x v="2"/>
    <s v="Brazil"/>
    <x v="68"/>
    <n v="4.7243924260906098"/>
  </r>
  <r>
    <s v="INCREMENTAL"/>
    <s v="Media"/>
    <m/>
    <m/>
    <m/>
    <m/>
    <x v="20"/>
    <x v="3"/>
    <s v="Brazil"/>
    <x v="68"/>
    <n v="4.6534412780035703"/>
  </r>
  <r>
    <s v="INCREMENTAL"/>
    <s v="Media"/>
    <m/>
    <m/>
    <m/>
    <m/>
    <x v="21"/>
    <x v="0"/>
    <s v="Brazil"/>
    <x v="68"/>
    <n v="0"/>
  </r>
  <r>
    <s v="INCREMENTAL"/>
    <s v="Media"/>
    <m/>
    <m/>
    <m/>
    <m/>
    <x v="21"/>
    <x v="1"/>
    <s v="Brazil"/>
    <x v="68"/>
    <n v="0"/>
  </r>
  <r>
    <s v="INCREMENTAL"/>
    <s v="Media"/>
    <m/>
    <m/>
    <m/>
    <m/>
    <x v="21"/>
    <x v="2"/>
    <s v="Brazil"/>
    <x v="68"/>
    <n v="0"/>
  </r>
  <r>
    <s v="INCREMENTAL"/>
    <s v="Media"/>
    <m/>
    <m/>
    <m/>
    <m/>
    <x v="21"/>
    <x v="3"/>
    <s v="Brazil"/>
    <x v="68"/>
    <n v="0"/>
  </r>
  <r>
    <s v="INCREMENTAL"/>
    <s v="Media"/>
    <m/>
    <m/>
    <m/>
    <m/>
    <x v="22"/>
    <x v="0"/>
    <s v="Brazil"/>
    <x v="68"/>
    <n v="795.75680740539497"/>
  </r>
  <r>
    <s v="INCREMENTAL"/>
    <s v="Media"/>
    <m/>
    <m/>
    <m/>
    <m/>
    <x v="22"/>
    <x v="1"/>
    <s v="Brazil"/>
    <x v="68"/>
    <n v="301.77340559980502"/>
  </r>
  <r>
    <s v="INCREMENTAL"/>
    <s v="Media"/>
    <m/>
    <m/>
    <m/>
    <m/>
    <x v="22"/>
    <x v="2"/>
    <s v="Brazil"/>
    <x v="68"/>
    <n v="286.55664583240002"/>
  </r>
  <r>
    <s v="INCREMENTAL"/>
    <s v="Media"/>
    <m/>
    <m/>
    <m/>
    <m/>
    <x v="22"/>
    <x v="3"/>
    <s v="Brazil"/>
    <x v="68"/>
    <n v="431.34881813789099"/>
  </r>
  <r>
    <s v="INCREMENTAL"/>
    <s v="Media"/>
    <m/>
    <m/>
    <m/>
    <m/>
    <x v="23"/>
    <x v="0"/>
    <s v="Brazil"/>
    <x v="68"/>
    <n v="0"/>
  </r>
  <r>
    <s v="INCREMENTAL"/>
    <s v="Media"/>
    <m/>
    <m/>
    <m/>
    <m/>
    <x v="23"/>
    <x v="1"/>
    <s v="Brazil"/>
    <x v="68"/>
    <n v="2.18044108877735E-2"/>
  </r>
  <r>
    <s v="INCREMENTAL"/>
    <s v="Media"/>
    <m/>
    <m/>
    <m/>
    <m/>
    <x v="23"/>
    <x v="2"/>
    <s v="Brazil"/>
    <x v="68"/>
    <n v="0"/>
  </r>
  <r>
    <s v="INCREMENTAL"/>
    <s v="Media"/>
    <m/>
    <m/>
    <m/>
    <m/>
    <x v="23"/>
    <x v="3"/>
    <s v="Brazil"/>
    <x v="68"/>
    <n v="0"/>
  </r>
  <r>
    <s v="INCREMENTAL"/>
    <s v="Media"/>
    <m/>
    <m/>
    <m/>
    <m/>
    <x v="24"/>
    <x v="0"/>
    <s v="Brazil"/>
    <x v="68"/>
    <n v="0"/>
  </r>
  <r>
    <s v="INCREMENTAL"/>
    <s v="Media"/>
    <m/>
    <m/>
    <m/>
    <m/>
    <x v="24"/>
    <x v="1"/>
    <s v="Brazil"/>
    <x v="68"/>
    <n v="1.81614857003135"/>
  </r>
  <r>
    <s v="INCREMENTAL"/>
    <s v="Media"/>
    <m/>
    <m/>
    <m/>
    <m/>
    <x v="24"/>
    <x v="2"/>
    <s v="Brazil"/>
    <x v="68"/>
    <n v="0"/>
  </r>
  <r>
    <s v="INCREMENTAL"/>
    <s v="Media"/>
    <m/>
    <m/>
    <m/>
    <m/>
    <x v="24"/>
    <x v="3"/>
    <s v="Brazil"/>
    <x v="68"/>
    <n v="0"/>
  </r>
  <r>
    <s v="BASE"/>
    <s v="BaseLine"/>
    <m/>
    <m/>
    <m/>
    <m/>
    <x v="25"/>
    <x v="0"/>
    <s v="Brazil"/>
    <x v="68"/>
    <n v="0"/>
  </r>
  <r>
    <s v="BASE"/>
    <s v="BaseLine"/>
    <m/>
    <m/>
    <m/>
    <m/>
    <x v="25"/>
    <x v="1"/>
    <s v="Brazil"/>
    <x v="68"/>
    <n v="0"/>
  </r>
  <r>
    <s v="BASE"/>
    <s v="BaseLine"/>
    <m/>
    <m/>
    <m/>
    <m/>
    <x v="25"/>
    <x v="2"/>
    <s v="Brazil"/>
    <x v="68"/>
    <n v="0"/>
  </r>
  <r>
    <s v="BASE"/>
    <s v="BaseLine"/>
    <m/>
    <m/>
    <m/>
    <m/>
    <x v="25"/>
    <x v="3"/>
    <s v="Brazil"/>
    <x v="68"/>
    <n v="0"/>
  </r>
  <r>
    <s v="BASE"/>
    <s v="BaseLine"/>
    <m/>
    <m/>
    <m/>
    <m/>
    <x v="26"/>
    <x v="0"/>
    <s v="Brazil"/>
    <x v="68"/>
    <n v="0"/>
  </r>
  <r>
    <s v="BASE"/>
    <s v="BaseLine"/>
    <m/>
    <m/>
    <m/>
    <m/>
    <x v="26"/>
    <x v="1"/>
    <s v="Brazil"/>
    <x v="68"/>
    <n v="2607.5897925587301"/>
  </r>
  <r>
    <s v="BASE"/>
    <s v="BaseLine"/>
    <m/>
    <m/>
    <m/>
    <m/>
    <x v="26"/>
    <x v="2"/>
    <s v="Brazil"/>
    <x v="68"/>
    <n v="0"/>
  </r>
  <r>
    <s v="BASE"/>
    <s v="BaseLine"/>
    <m/>
    <m/>
    <m/>
    <m/>
    <x v="26"/>
    <x v="3"/>
    <s v="Brazil"/>
    <x v="68"/>
    <n v="0"/>
  </r>
  <r>
    <s v="INCREMENTAL"/>
    <s v="Media"/>
    <m/>
    <m/>
    <m/>
    <m/>
    <x v="27"/>
    <x v="0"/>
    <s v="Brazil"/>
    <x v="68"/>
    <n v="0"/>
  </r>
  <r>
    <s v="INCREMENTAL"/>
    <s v="Media"/>
    <m/>
    <m/>
    <m/>
    <m/>
    <x v="27"/>
    <x v="1"/>
    <s v="Brazil"/>
    <x v="68"/>
    <n v="222.60415913520299"/>
  </r>
  <r>
    <s v="INCREMENTAL"/>
    <s v="Media"/>
    <m/>
    <m/>
    <m/>
    <m/>
    <x v="27"/>
    <x v="2"/>
    <s v="Brazil"/>
    <x v="68"/>
    <n v="0"/>
  </r>
  <r>
    <s v="INCREMENTAL"/>
    <s v="Media"/>
    <m/>
    <m/>
    <m/>
    <m/>
    <x v="27"/>
    <x v="3"/>
    <s v="Brazil"/>
    <x v="68"/>
    <n v="0"/>
  </r>
  <r>
    <s v="INCREMENTAL"/>
    <s v="Media"/>
    <m/>
    <m/>
    <m/>
    <m/>
    <x v="28"/>
    <x v="0"/>
    <s v="Brazil"/>
    <x v="68"/>
    <n v="0"/>
  </r>
  <r>
    <s v="INCREMENTAL"/>
    <s v="Media"/>
    <m/>
    <m/>
    <m/>
    <m/>
    <x v="28"/>
    <x v="1"/>
    <s v="Brazil"/>
    <x v="68"/>
    <n v="0"/>
  </r>
  <r>
    <s v="INCREMENTAL"/>
    <s v="Media"/>
    <m/>
    <m/>
    <m/>
    <m/>
    <x v="28"/>
    <x v="2"/>
    <s v="Brazil"/>
    <x v="68"/>
    <n v="0"/>
  </r>
  <r>
    <s v="INCREMENTAL"/>
    <s v="Media"/>
    <m/>
    <m/>
    <m/>
    <m/>
    <x v="28"/>
    <x v="3"/>
    <s v="Brazil"/>
    <x v="68"/>
    <n v="0"/>
  </r>
  <r>
    <s v="BASE"/>
    <s v="BaseLine"/>
    <m/>
    <m/>
    <m/>
    <m/>
    <x v="29"/>
    <x v="0"/>
    <s v="Brazil"/>
    <x v="68"/>
    <n v="0"/>
  </r>
  <r>
    <s v="BASE"/>
    <s v="BaseLine"/>
    <m/>
    <m/>
    <m/>
    <m/>
    <x v="29"/>
    <x v="1"/>
    <s v="Brazil"/>
    <x v="68"/>
    <n v="1143.99618709744"/>
  </r>
  <r>
    <s v="BASE"/>
    <s v="BaseLine"/>
    <m/>
    <m/>
    <m/>
    <m/>
    <x v="29"/>
    <x v="2"/>
    <s v="Brazil"/>
    <x v="68"/>
    <n v="0"/>
  </r>
  <r>
    <s v="BASE"/>
    <s v="BaseLine"/>
    <m/>
    <m/>
    <m/>
    <m/>
    <x v="29"/>
    <x v="3"/>
    <s v="Brazil"/>
    <x v="68"/>
    <n v="0"/>
  </r>
  <r>
    <s v="BASE"/>
    <s v="BaseLine"/>
    <m/>
    <m/>
    <m/>
    <m/>
    <x v="30"/>
    <x v="0"/>
    <s v="Brazil"/>
    <x v="68"/>
    <n v="0"/>
  </r>
  <r>
    <s v="BASE"/>
    <s v="BaseLine"/>
    <m/>
    <m/>
    <m/>
    <m/>
    <x v="30"/>
    <x v="1"/>
    <s v="Brazil"/>
    <x v="68"/>
    <n v="723.87017197474802"/>
  </r>
  <r>
    <s v="BASE"/>
    <s v="BaseLine"/>
    <m/>
    <m/>
    <m/>
    <m/>
    <x v="30"/>
    <x v="2"/>
    <s v="Brazil"/>
    <x v="68"/>
    <n v="0"/>
  </r>
  <r>
    <s v="BASE"/>
    <s v="BaseLine"/>
    <m/>
    <m/>
    <m/>
    <m/>
    <x v="30"/>
    <x v="3"/>
    <s v="Brazil"/>
    <x v="68"/>
    <n v="0"/>
  </r>
  <r>
    <s v="INCREMENTAL"/>
    <s v="Media"/>
    <m/>
    <m/>
    <m/>
    <m/>
    <x v="31"/>
    <x v="0"/>
    <s v="Brazil"/>
    <x v="68"/>
    <n v="0"/>
  </r>
  <r>
    <s v="INCREMENTAL"/>
    <s v="Media"/>
    <m/>
    <m/>
    <m/>
    <m/>
    <x v="31"/>
    <x v="1"/>
    <s v="Brazil"/>
    <x v="68"/>
    <n v="13.4420394110437"/>
  </r>
  <r>
    <s v="INCREMENTAL"/>
    <s v="Media"/>
    <m/>
    <m/>
    <m/>
    <m/>
    <x v="31"/>
    <x v="2"/>
    <s v="Brazil"/>
    <x v="68"/>
    <n v="0"/>
  </r>
  <r>
    <s v="INCREMENTAL"/>
    <s v="Media"/>
    <m/>
    <m/>
    <m/>
    <m/>
    <x v="31"/>
    <x v="3"/>
    <s v="Brazil"/>
    <x v="68"/>
    <n v="0"/>
  </r>
  <r>
    <m/>
    <m/>
    <m/>
    <m/>
    <m/>
    <m/>
    <x v="32"/>
    <x v="0"/>
    <s v="Brazil"/>
    <x v="68"/>
    <n v="1288.8368238743701"/>
  </r>
  <r>
    <m/>
    <m/>
    <m/>
    <m/>
    <m/>
    <m/>
    <x v="32"/>
    <x v="1"/>
    <s v="Brazil"/>
    <x v="68"/>
    <n v="943.82215052234096"/>
  </r>
  <r>
    <m/>
    <m/>
    <m/>
    <m/>
    <m/>
    <m/>
    <x v="32"/>
    <x v="2"/>
    <s v="Brazil"/>
    <x v="68"/>
    <n v="1761.1350863528301"/>
  </r>
  <r>
    <m/>
    <m/>
    <m/>
    <m/>
    <m/>
    <m/>
    <x v="32"/>
    <x v="3"/>
    <s v="Brazil"/>
    <x v="68"/>
    <n v="932.29799996955103"/>
  </r>
  <r>
    <s v="BASE"/>
    <s v="BaseLine"/>
    <m/>
    <m/>
    <m/>
    <m/>
    <x v="33"/>
    <x v="0"/>
    <s v="Brazil"/>
    <x v="68"/>
    <n v="-163.22401185795701"/>
  </r>
  <r>
    <s v="BASE"/>
    <s v="BaseLine"/>
    <m/>
    <m/>
    <m/>
    <m/>
    <x v="33"/>
    <x v="1"/>
    <s v="Brazil"/>
    <x v="68"/>
    <n v="-444.31670614717802"/>
  </r>
  <r>
    <s v="BASE"/>
    <s v="BaseLine"/>
    <m/>
    <m/>
    <m/>
    <m/>
    <x v="33"/>
    <x v="2"/>
    <s v="Brazil"/>
    <x v="68"/>
    <n v="-221.82143739170601"/>
  </r>
  <r>
    <s v="BASE"/>
    <s v="BaseLine"/>
    <m/>
    <m/>
    <m/>
    <m/>
    <x v="33"/>
    <x v="3"/>
    <s v="Brazil"/>
    <x v="68"/>
    <n v="-138.54700941124099"/>
  </r>
  <r>
    <s v="BASE"/>
    <s v="BaseLine"/>
    <m/>
    <m/>
    <m/>
    <m/>
    <x v="34"/>
    <x v="0"/>
    <s v="Brazil"/>
    <x v="68"/>
    <n v="0"/>
  </r>
  <r>
    <s v="BASE"/>
    <s v="BaseLine"/>
    <m/>
    <m/>
    <m/>
    <m/>
    <x v="34"/>
    <x v="1"/>
    <s v="Brazil"/>
    <x v="68"/>
    <n v="0"/>
  </r>
  <r>
    <s v="BASE"/>
    <s v="BaseLine"/>
    <m/>
    <m/>
    <m/>
    <m/>
    <x v="34"/>
    <x v="2"/>
    <s v="Brazil"/>
    <x v="68"/>
    <n v="0"/>
  </r>
  <r>
    <s v="BASE"/>
    <s v="BaseLine"/>
    <m/>
    <m/>
    <m/>
    <m/>
    <x v="34"/>
    <x v="3"/>
    <s v="Brazil"/>
    <x v="68"/>
    <n v="0"/>
  </r>
  <r>
    <s v="BASE"/>
    <s v="BaseLine"/>
    <s v="NY"/>
    <m/>
    <m/>
    <m/>
    <x v="35"/>
    <x v="0"/>
    <s v="Brazil"/>
    <x v="68"/>
    <n v="0"/>
  </r>
  <r>
    <s v="BASE"/>
    <s v="BaseLine"/>
    <s v="NY"/>
    <m/>
    <m/>
    <m/>
    <x v="35"/>
    <x v="1"/>
    <s v="Brazil"/>
    <x v="68"/>
    <n v="0"/>
  </r>
  <r>
    <s v="BASE"/>
    <s v="BaseLine"/>
    <s v="NY"/>
    <m/>
    <m/>
    <m/>
    <x v="35"/>
    <x v="2"/>
    <s v="Brazil"/>
    <x v="68"/>
    <n v="0"/>
  </r>
  <r>
    <s v="BASE"/>
    <s v="BaseLine"/>
    <s v="NY"/>
    <m/>
    <m/>
    <m/>
    <x v="35"/>
    <x v="3"/>
    <s v="Brazil"/>
    <x v="68"/>
    <n v="0"/>
  </r>
  <r>
    <s v="BASE"/>
    <s v="BaseLine"/>
    <s v="PL_Dummy"/>
    <m/>
    <m/>
    <m/>
    <x v="36"/>
    <x v="0"/>
    <s v="Brazil"/>
    <x v="68"/>
    <n v="0"/>
  </r>
  <r>
    <s v="BASE"/>
    <s v="BaseLine"/>
    <s v="PL_Dummy"/>
    <m/>
    <m/>
    <m/>
    <x v="36"/>
    <x v="1"/>
    <s v="Brazil"/>
    <x v="68"/>
    <n v="0"/>
  </r>
  <r>
    <s v="BASE"/>
    <s v="BaseLine"/>
    <s v="PL_Dummy"/>
    <m/>
    <m/>
    <m/>
    <x v="36"/>
    <x v="2"/>
    <s v="Brazil"/>
    <x v="68"/>
    <n v="0"/>
  </r>
  <r>
    <s v="BASE"/>
    <s v="BaseLine"/>
    <s v="PL_Dummy"/>
    <m/>
    <m/>
    <m/>
    <x v="36"/>
    <x v="3"/>
    <s v="Brazil"/>
    <x v="68"/>
    <n v="0"/>
  </r>
  <r>
    <s v="BASE"/>
    <s v="BaseLine"/>
    <s v="PL_Dummy"/>
    <m/>
    <m/>
    <m/>
    <x v="37"/>
    <x v="0"/>
    <s v="Brazil"/>
    <x v="68"/>
    <n v="0"/>
  </r>
  <r>
    <s v="BASE"/>
    <s v="BaseLine"/>
    <s v="PL_Dummy"/>
    <m/>
    <m/>
    <m/>
    <x v="37"/>
    <x v="1"/>
    <s v="Brazil"/>
    <x v="68"/>
    <n v="0"/>
  </r>
  <r>
    <s v="BASE"/>
    <s v="BaseLine"/>
    <s v="PL_Dummy"/>
    <m/>
    <m/>
    <m/>
    <x v="37"/>
    <x v="2"/>
    <s v="Brazil"/>
    <x v="68"/>
    <n v="0"/>
  </r>
  <r>
    <s v="BASE"/>
    <s v="BaseLine"/>
    <s v="PL_Dummy"/>
    <m/>
    <m/>
    <m/>
    <x v="37"/>
    <x v="3"/>
    <s v="Brazil"/>
    <x v="68"/>
    <n v="0"/>
  </r>
  <r>
    <s v="BASE"/>
    <s v="BaseLine"/>
    <m/>
    <m/>
    <m/>
    <m/>
    <x v="38"/>
    <x v="0"/>
    <s v="Brazil"/>
    <x v="68"/>
    <n v="0"/>
  </r>
  <r>
    <s v="BASE"/>
    <s v="BaseLine"/>
    <m/>
    <m/>
    <m/>
    <m/>
    <x v="38"/>
    <x v="1"/>
    <s v="Brazil"/>
    <x v="68"/>
    <n v="0"/>
  </r>
  <r>
    <s v="BASE"/>
    <s v="BaseLine"/>
    <m/>
    <m/>
    <m/>
    <m/>
    <x v="38"/>
    <x v="2"/>
    <s v="Brazil"/>
    <x v="68"/>
    <n v="0"/>
  </r>
  <r>
    <s v="BASE"/>
    <s v="BaseLine"/>
    <m/>
    <m/>
    <m/>
    <m/>
    <x v="38"/>
    <x v="3"/>
    <s v="Brazil"/>
    <x v="68"/>
    <n v="0"/>
  </r>
  <r>
    <s v="BASE"/>
    <s v="BaseLine"/>
    <m/>
    <m/>
    <m/>
    <m/>
    <x v="39"/>
    <x v="0"/>
    <s v="Brazil"/>
    <x v="68"/>
    <n v="0"/>
  </r>
  <r>
    <s v="BASE"/>
    <s v="BaseLine"/>
    <m/>
    <m/>
    <m/>
    <m/>
    <x v="39"/>
    <x v="1"/>
    <s v="Brazil"/>
    <x v="68"/>
    <n v="0"/>
  </r>
  <r>
    <s v="BASE"/>
    <s v="BaseLine"/>
    <m/>
    <m/>
    <m/>
    <m/>
    <x v="39"/>
    <x v="2"/>
    <s v="Brazil"/>
    <x v="68"/>
    <n v="0"/>
  </r>
  <r>
    <s v="BASE"/>
    <s v="BaseLine"/>
    <m/>
    <m/>
    <m/>
    <m/>
    <x v="39"/>
    <x v="3"/>
    <s v="Brazil"/>
    <x v="68"/>
    <n v="0"/>
  </r>
  <r>
    <s v="BASE"/>
    <s v="BaseLine"/>
    <s v="PL_Dummy"/>
    <m/>
    <m/>
    <m/>
    <x v="40"/>
    <x v="0"/>
    <s v="Brazil"/>
    <x v="68"/>
    <n v="0"/>
  </r>
  <r>
    <s v="BASE"/>
    <s v="BaseLine"/>
    <s v="PL_Dummy"/>
    <m/>
    <m/>
    <m/>
    <x v="40"/>
    <x v="1"/>
    <s v="Brazil"/>
    <x v="68"/>
    <n v="0"/>
  </r>
  <r>
    <s v="BASE"/>
    <s v="BaseLine"/>
    <s v="PL_Dummy"/>
    <m/>
    <m/>
    <m/>
    <x v="40"/>
    <x v="2"/>
    <s v="Brazil"/>
    <x v="68"/>
    <n v="0"/>
  </r>
  <r>
    <s v="BASE"/>
    <s v="BaseLine"/>
    <s v="PL_Dummy"/>
    <m/>
    <m/>
    <m/>
    <x v="40"/>
    <x v="3"/>
    <s v="Brazil"/>
    <x v="68"/>
    <n v="0"/>
  </r>
  <r>
    <s v="BASE"/>
    <s v="BaseLine"/>
    <m/>
    <m/>
    <m/>
    <m/>
    <x v="41"/>
    <x v="0"/>
    <s v="Brazil"/>
    <x v="68"/>
    <n v="0"/>
  </r>
  <r>
    <s v="BASE"/>
    <s v="BaseLine"/>
    <m/>
    <m/>
    <m/>
    <m/>
    <x v="41"/>
    <x v="1"/>
    <s v="Brazil"/>
    <x v="68"/>
    <n v="0"/>
  </r>
  <r>
    <s v="BASE"/>
    <s v="BaseLine"/>
    <m/>
    <m/>
    <m/>
    <m/>
    <x v="41"/>
    <x v="2"/>
    <s v="Brazil"/>
    <x v="68"/>
    <n v="3362.27632080788"/>
  </r>
  <r>
    <s v="BASE"/>
    <s v="BaseLine"/>
    <m/>
    <m/>
    <m/>
    <m/>
    <x v="41"/>
    <x v="3"/>
    <s v="Brazil"/>
    <x v="68"/>
    <n v="0"/>
  </r>
  <r>
    <s v="BASE"/>
    <s v="BaseLine"/>
    <m/>
    <m/>
    <m/>
    <m/>
    <x v="42"/>
    <x v="0"/>
    <s v="Brazil"/>
    <x v="68"/>
    <n v="0"/>
  </r>
  <r>
    <s v="BASE"/>
    <s v="BaseLine"/>
    <m/>
    <m/>
    <m/>
    <m/>
    <x v="42"/>
    <x v="1"/>
    <s v="Brazil"/>
    <x v="68"/>
    <n v="0"/>
  </r>
  <r>
    <s v="BASE"/>
    <s v="BaseLine"/>
    <m/>
    <m/>
    <m/>
    <m/>
    <x v="42"/>
    <x v="2"/>
    <s v="Brazil"/>
    <x v="68"/>
    <n v="0"/>
  </r>
  <r>
    <s v="BASE"/>
    <s v="BaseLine"/>
    <m/>
    <m/>
    <m/>
    <m/>
    <x v="42"/>
    <x v="3"/>
    <s v="Brazil"/>
    <x v="68"/>
    <n v="0"/>
  </r>
  <r>
    <s v="BASE"/>
    <s v="BaseLine"/>
    <m/>
    <m/>
    <m/>
    <m/>
    <x v="43"/>
    <x v="0"/>
    <s v="Brazil"/>
    <x v="68"/>
    <n v="0"/>
  </r>
  <r>
    <s v="BASE"/>
    <s v="BaseLine"/>
    <m/>
    <m/>
    <m/>
    <m/>
    <x v="43"/>
    <x v="1"/>
    <s v="Brazil"/>
    <x v="68"/>
    <n v="0"/>
  </r>
  <r>
    <s v="BASE"/>
    <s v="BaseLine"/>
    <m/>
    <m/>
    <m/>
    <m/>
    <x v="43"/>
    <x v="2"/>
    <s v="Brazil"/>
    <x v="68"/>
    <n v="4104.5044564482496"/>
  </r>
  <r>
    <s v="BASE"/>
    <s v="BaseLine"/>
    <m/>
    <m/>
    <m/>
    <m/>
    <x v="43"/>
    <x v="3"/>
    <s v="Brazil"/>
    <x v="68"/>
    <n v="0"/>
  </r>
  <r>
    <s v="INCREMENTAL"/>
    <s v="Media"/>
    <m/>
    <m/>
    <m/>
    <m/>
    <x v="44"/>
    <x v="0"/>
    <s v="Brazil"/>
    <x v="68"/>
    <n v="0"/>
  </r>
  <r>
    <s v="INCREMENTAL"/>
    <s v="Media"/>
    <m/>
    <m/>
    <m/>
    <m/>
    <x v="44"/>
    <x v="1"/>
    <s v="Brazil"/>
    <x v="68"/>
    <n v="0"/>
  </r>
  <r>
    <s v="INCREMENTAL"/>
    <s v="Media"/>
    <m/>
    <m/>
    <m/>
    <m/>
    <x v="44"/>
    <x v="2"/>
    <s v="Brazil"/>
    <x v="68"/>
    <n v="456.77883950603098"/>
  </r>
  <r>
    <s v="INCREMENTAL"/>
    <s v="Media"/>
    <m/>
    <m/>
    <m/>
    <m/>
    <x v="44"/>
    <x v="3"/>
    <s v="Brazil"/>
    <x v="68"/>
    <n v="0"/>
  </r>
  <r>
    <s v="INCREMENTAL"/>
    <s v="Media"/>
    <m/>
    <m/>
    <m/>
    <m/>
    <x v="45"/>
    <x v="0"/>
    <s v="Brazil"/>
    <x v="68"/>
    <n v="0"/>
  </r>
  <r>
    <s v="INCREMENTAL"/>
    <s v="Media"/>
    <m/>
    <m/>
    <m/>
    <m/>
    <x v="45"/>
    <x v="1"/>
    <s v="Brazil"/>
    <x v="68"/>
    <n v="0"/>
  </r>
  <r>
    <s v="INCREMENTAL"/>
    <s v="Media"/>
    <m/>
    <m/>
    <m/>
    <m/>
    <x v="45"/>
    <x v="2"/>
    <s v="Brazil"/>
    <x v="68"/>
    <n v="0"/>
  </r>
  <r>
    <s v="INCREMENTAL"/>
    <s v="Media"/>
    <m/>
    <m/>
    <m/>
    <m/>
    <x v="45"/>
    <x v="3"/>
    <s v="Brazil"/>
    <x v="68"/>
    <n v="0"/>
  </r>
  <r>
    <s v="BASE"/>
    <s v="BaseLine"/>
    <m/>
    <m/>
    <m/>
    <m/>
    <x v="46"/>
    <x v="0"/>
    <s v="Brazil"/>
    <x v="68"/>
    <n v="0"/>
  </r>
  <r>
    <s v="BASE"/>
    <s v="BaseLine"/>
    <m/>
    <m/>
    <m/>
    <m/>
    <x v="46"/>
    <x v="1"/>
    <s v="Brazil"/>
    <x v="68"/>
    <n v="0"/>
  </r>
  <r>
    <s v="BASE"/>
    <s v="BaseLine"/>
    <m/>
    <m/>
    <m/>
    <m/>
    <x v="46"/>
    <x v="2"/>
    <s v="Brazil"/>
    <x v="68"/>
    <n v="0"/>
  </r>
  <r>
    <s v="BASE"/>
    <s v="BaseLine"/>
    <m/>
    <m/>
    <m/>
    <m/>
    <x v="46"/>
    <x v="3"/>
    <s v="Brazil"/>
    <x v="68"/>
    <n v="0"/>
  </r>
  <r>
    <s v="INCREMENTAL"/>
    <s v="Media"/>
    <m/>
    <m/>
    <m/>
    <m/>
    <x v="47"/>
    <x v="0"/>
    <s v="Brazil"/>
    <x v="68"/>
    <n v="0"/>
  </r>
  <r>
    <s v="INCREMENTAL"/>
    <s v="Media"/>
    <m/>
    <m/>
    <m/>
    <m/>
    <x v="47"/>
    <x v="1"/>
    <s v="Brazil"/>
    <x v="68"/>
    <n v="0"/>
  </r>
  <r>
    <s v="INCREMENTAL"/>
    <s v="Media"/>
    <m/>
    <m/>
    <m/>
    <m/>
    <x v="47"/>
    <x v="2"/>
    <s v="Brazil"/>
    <x v="68"/>
    <n v="0"/>
  </r>
  <r>
    <s v="INCREMENTAL"/>
    <s v="Media"/>
    <m/>
    <m/>
    <m/>
    <m/>
    <x v="47"/>
    <x v="3"/>
    <s v="Brazil"/>
    <x v="68"/>
    <n v="0"/>
  </r>
  <r>
    <s v="INCREMENTAL"/>
    <s v="Media"/>
    <m/>
    <m/>
    <m/>
    <m/>
    <x v="48"/>
    <x v="0"/>
    <s v="Brazil"/>
    <x v="68"/>
    <n v="0"/>
  </r>
  <r>
    <s v="INCREMENTAL"/>
    <s v="Media"/>
    <m/>
    <m/>
    <m/>
    <m/>
    <x v="48"/>
    <x v="1"/>
    <s v="Brazil"/>
    <x v="68"/>
    <n v="0"/>
  </r>
  <r>
    <s v="INCREMENTAL"/>
    <s v="Media"/>
    <m/>
    <m/>
    <m/>
    <m/>
    <x v="48"/>
    <x v="2"/>
    <s v="Brazil"/>
    <x v="68"/>
    <n v="0"/>
  </r>
  <r>
    <s v="INCREMENTAL"/>
    <s v="Media"/>
    <m/>
    <m/>
    <m/>
    <m/>
    <x v="48"/>
    <x v="3"/>
    <s v="Brazil"/>
    <x v="68"/>
    <n v="4.1899807038944097"/>
  </r>
  <r>
    <s v="INCREMENTAL"/>
    <s v="Media"/>
    <m/>
    <m/>
    <m/>
    <m/>
    <x v="49"/>
    <x v="0"/>
    <s v="Brazil"/>
    <x v="68"/>
    <n v="0"/>
  </r>
  <r>
    <s v="INCREMENTAL"/>
    <s v="Media"/>
    <m/>
    <m/>
    <m/>
    <m/>
    <x v="49"/>
    <x v="1"/>
    <s v="Brazil"/>
    <x v="68"/>
    <n v="0"/>
  </r>
  <r>
    <s v="INCREMENTAL"/>
    <s v="Media"/>
    <m/>
    <m/>
    <m/>
    <m/>
    <x v="49"/>
    <x v="2"/>
    <s v="Brazil"/>
    <x v="68"/>
    <n v="0"/>
  </r>
  <r>
    <s v="INCREMENTAL"/>
    <s v="Media"/>
    <m/>
    <m/>
    <m/>
    <m/>
    <x v="49"/>
    <x v="3"/>
    <s v="Brazil"/>
    <x v="68"/>
    <n v="0"/>
  </r>
  <r>
    <s v="BASE"/>
    <s v="BaseLine"/>
    <m/>
    <m/>
    <m/>
    <m/>
    <x v="50"/>
    <x v="0"/>
    <s v="Brazil"/>
    <x v="68"/>
    <n v="0"/>
  </r>
  <r>
    <s v="BASE"/>
    <s v="BaseLine"/>
    <m/>
    <m/>
    <m/>
    <m/>
    <x v="50"/>
    <x v="1"/>
    <s v="Brazil"/>
    <x v="68"/>
    <n v="0"/>
  </r>
  <r>
    <s v="BASE"/>
    <s v="BaseLine"/>
    <m/>
    <m/>
    <m/>
    <m/>
    <x v="50"/>
    <x v="2"/>
    <s v="Brazil"/>
    <x v="68"/>
    <n v="0"/>
  </r>
  <r>
    <s v="BASE"/>
    <s v="BaseLine"/>
    <m/>
    <m/>
    <m/>
    <m/>
    <x v="50"/>
    <x v="3"/>
    <s v="Brazil"/>
    <x v="68"/>
    <n v="170.14788150427299"/>
  </r>
  <r>
    <s v="BASE"/>
    <s v="BaseLine"/>
    <m/>
    <m/>
    <m/>
    <m/>
    <x v="51"/>
    <x v="0"/>
    <s v="Brazil"/>
    <x v="68"/>
    <n v="0"/>
  </r>
  <r>
    <s v="BASE"/>
    <s v="BaseLine"/>
    <m/>
    <m/>
    <m/>
    <m/>
    <x v="51"/>
    <x v="1"/>
    <s v="Brazil"/>
    <x v="68"/>
    <n v="0"/>
  </r>
  <r>
    <s v="BASE"/>
    <s v="BaseLine"/>
    <m/>
    <m/>
    <m/>
    <m/>
    <x v="51"/>
    <x v="2"/>
    <s v="Brazil"/>
    <x v="68"/>
    <n v="0"/>
  </r>
  <r>
    <s v="BASE"/>
    <s v="BaseLine"/>
    <m/>
    <m/>
    <m/>
    <m/>
    <x v="51"/>
    <x v="3"/>
    <s v="Brazil"/>
    <x v="68"/>
    <n v="3593.4065326661098"/>
  </r>
  <r>
    <s v="INCREMENTAL"/>
    <s v="Media"/>
    <m/>
    <m/>
    <m/>
    <m/>
    <x v="52"/>
    <x v="0"/>
    <s v="Brazil"/>
    <x v="68"/>
    <n v="0"/>
  </r>
  <r>
    <s v="INCREMENTAL"/>
    <s v="Media"/>
    <m/>
    <m/>
    <m/>
    <m/>
    <x v="52"/>
    <x v="1"/>
    <s v="Brazil"/>
    <x v="68"/>
    <n v="0"/>
  </r>
  <r>
    <s v="INCREMENTAL"/>
    <s v="Media"/>
    <m/>
    <m/>
    <m/>
    <m/>
    <x v="52"/>
    <x v="2"/>
    <s v="Brazil"/>
    <x v="68"/>
    <n v="0"/>
  </r>
  <r>
    <s v="INCREMENTAL"/>
    <s v="Media"/>
    <m/>
    <m/>
    <m/>
    <m/>
    <x v="52"/>
    <x v="3"/>
    <s v="Brazil"/>
    <x v="68"/>
    <n v="0"/>
  </r>
  <r>
    <s v="BASE"/>
    <s v="BaseLine"/>
    <m/>
    <m/>
    <m/>
    <m/>
    <x v="53"/>
    <x v="0"/>
    <s v="Brazil"/>
    <x v="68"/>
    <n v="-146.98229915072901"/>
  </r>
  <r>
    <s v="BASE"/>
    <s v="BaseLine"/>
    <m/>
    <m/>
    <m/>
    <m/>
    <x v="53"/>
    <x v="1"/>
    <s v="Brazil"/>
    <x v="68"/>
    <n v="-107.63592962539499"/>
  </r>
  <r>
    <s v="BASE"/>
    <s v="BaseLine"/>
    <m/>
    <m/>
    <m/>
    <m/>
    <x v="53"/>
    <x v="2"/>
    <s v="Brazil"/>
    <x v="68"/>
    <n v="-200.84441979940499"/>
  </r>
  <r>
    <s v="BASE"/>
    <s v="BaseLine"/>
    <m/>
    <m/>
    <m/>
    <m/>
    <x v="53"/>
    <x v="3"/>
    <s v="Brazil"/>
    <x v="68"/>
    <n v="-106.321685562352"/>
  </r>
  <r>
    <s v="BASE"/>
    <s v="BaseLine"/>
    <m/>
    <m/>
    <m/>
    <m/>
    <x v="54"/>
    <x v="0"/>
    <s v="Brazil"/>
    <x v="68"/>
    <n v="-519.49159087577095"/>
  </r>
  <r>
    <s v="BASE"/>
    <s v="BaseLine"/>
    <m/>
    <m/>
    <m/>
    <m/>
    <x v="54"/>
    <x v="1"/>
    <s v="Brazil"/>
    <x v="68"/>
    <n v="-2592.98696318766"/>
  </r>
  <r>
    <s v="BASE"/>
    <s v="BaseLine"/>
    <m/>
    <m/>
    <m/>
    <m/>
    <x v="54"/>
    <x v="2"/>
    <s v="Brazil"/>
    <x v="68"/>
    <n v="-2814.2435380745101"/>
  </r>
  <r>
    <s v="BASE"/>
    <s v="BaseLine"/>
    <m/>
    <m/>
    <m/>
    <m/>
    <x v="54"/>
    <x v="3"/>
    <s v="Brazil"/>
    <x v="68"/>
    <n v="-501.66823646013302"/>
  </r>
  <r>
    <s v="INCREMENTAL"/>
    <s v="Media"/>
    <m/>
    <m/>
    <m/>
    <m/>
    <x v="0"/>
    <x v="0"/>
    <s v="Brazil"/>
    <x v="69"/>
    <n v="0"/>
  </r>
  <r>
    <s v="INCREMENTAL"/>
    <s v="Media"/>
    <m/>
    <m/>
    <m/>
    <m/>
    <x v="0"/>
    <x v="1"/>
    <s v="Brazil"/>
    <x v="69"/>
    <n v="0"/>
  </r>
  <r>
    <s v="INCREMENTAL"/>
    <s v="Media"/>
    <m/>
    <m/>
    <m/>
    <m/>
    <x v="0"/>
    <x v="2"/>
    <s v="Brazil"/>
    <x v="69"/>
    <n v="0"/>
  </r>
  <r>
    <s v="INCREMENTAL"/>
    <s v="Media"/>
    <m/>
    <m/>
    <m/>
    <m/>
    <x v="0"/>
    <x v="3"/>
    <s v="Brazil"/>
    <x v="69"/>
    <n v="0"/>
  </r>
  <r>
    <s v="INCREMENTAL"/>
    <s v="Media"/>
    <m/>
    <m/>
    <m/>
    <m/>
    <x v="1"/>
    <x v="0"/>
    <s v="Brazil"/>
    <x v="69"/>
    <n v="12.2082522095826"/>
  </r>
  <r>
    <s v="INCREMENTAL"/>
    <s v="Media"/>
    <m/>
    <m/>
    <m/>
    <m/>
    <x v="1"/>
    <x v="1"/>
    <s v="Brazil"/>
    <x v="69"/>
    <n v="0"/>
  </r>
  <r>
    <s v="INCREMENTAL"/>
    <s v="Media"/>
    <m/>
    <m/>
    <m/>
    <m/>
    <x v="1"/>
    <x v="2"/>
    <s v="Brazil"/>
    <x v="69"/>
    <n v="0"/>
  </r>
  <r>
    <s v="INCREMENTAL"/>
    <s v="Media"/>
    <m/>
    <m/>
    <m/>
    <m/>
    <x v="1"/>
    <x v="3"/>
    <s v="Brazil"/>
    <x v="69"/>
    <n v="0"/>
  </r>
  <r>
    <s v="INCREMENTAL"/>
    <s v="Media"/>
    <m/>
    <m/>
    <m/>
    <m/>
    <x v="2"/>
    <x v="0"/>
    <s v="Brazil"/>
    <x v="69"/>
    <n v="0"/>
  </r>
  <r>
    <s v="INCREMENTAL"/>
    <s v="Media"/>
    <m/>
    <m/>
    <m/>
    <m/>
    <x v="2"/>
    <x v="1"/>
    <s v="Brazil"/>
    <x v="69"/>
    <n v="0"/>
  </r>
  <r>
    <s v="INCREMENTAL"/>
    <s v="Media"/>
    <m/>
    <m/>
    <m/>
    <m/>
    <x v="2"/>
    <x v="2"/>
    <s v="Brazil"/>
    <x v="69"/>
    <n v="0"/>
  </r>
  <r>
    <s v="INCREMENTAL"/>
    <s v="Media"/>
    <m/>
    <m/>
    <m/>
    <m/>
    <x v="2"/>
    <x v="3"/>
    <s v="Brazil"/>
    <x v="69"/>
    <n v="0"/>
  </r>
  <r>
    <s v="BASE"/>
    <s v="BaseLine"/>
    <m/>
    <m/>
    <m/>
    <m/>
    <x v="3"/>
    <x v="0"/>
    <s v="Brazil"/>
    <x v="69"/>
    <n v="0"/>
  </r>
  <r>
    <s v="BASE"/>
    <s v="BaseLine"/>
    <m/>
    <m/>
    <m/>
    <m/>
    <x v="3"/>
    <x v="1"/>
    <s v="Brazil"/>
    <x v="69"/>
    <n v="0"/>
  </r>
  <r>
    <s v="BASE"/>
    <s v="BaseLine"/>
    <m/>
    <m/>
    <m/>
    <m/>
    <x v="3"/>
    <x v="2"/>
    <s v="Brazil"/>
    <x v="69"/>
    <n v="0"/>
  </r>
  <r>
    <s v="BASE"/>
    <s v="BaseLine"/>
    <m/>
    <m/>
    <m/>
    <m/>
    <x v="3"/>
    <x v="3"/>
    <s v="Brazil"/>
    <x v="69"/>
    <n v="0"/>
  </r>
  <r>
    <s v="BASE"/>
    <s v="BaseLine"/>
    <m/>
    <m/>
    <m/>
    <m/>
    <x v="4"/>
    <x v="0"/>
    <s v="Brazil"/>
    <x v="69"/>
    <n v="0"/>
  </r>
  <r>
    <s v="BASE"/>
    <s v="BaseLine"/>
    <m/>
    <m/>
    <m/>
    <m/>
    <x v="4"/>
    <x v="1"/>
    <s v="Brazil"/>
    <x v="69"/>
    <n v="0"/>
  </r>
  <r>
    <s v="BASE"/>
    <s v="BaseLine"/>
    <m/>
    <m/>
    <m/>
    <m/>
    <x v="4"/>
    <x v="2"/>
    <s v="Brazil"/>
    <x v="69"/>
    <n v="0"/>
  </r>
  <r>
    <s v="BASE"/>
    <s v="BaseLine"/>
    <m/>
    <m/>
    <m/>
    <m/>
    <x v="4"/>
    <x v="3"/>
    <s v="Brazil"/>
    <x v="69"/>
    <n v="0"/>
  </r>
  <r>
    <s v="BASE"/>
    <s v="BaseLine"/>
    <m/>
    <m/>
    <m/>
    <m/>
    <x v="5"/>
    <x v="0"/>
    <s v="Brazil"/>
    <x v="69"/>
    <n v="0"/>
  </r>
  <r>
    <s v="BASE"/>
    <s v="BaseLine"/>
    <m/>
    <m/>
    <m/>
    <m/>
    <x v="5"/>
    <x v="1"/>
    <s v="Brazil"/>
    <x v="69"/>
    <n v="0"/>
  </r>
  <r>
    <s v="BASE"/>
    <s v="BaseLine"/>
    <m/>
    <m/>
    <m/>
    <m/>
    <x v="5"/>
    <x v="2"/>
    <s v="Brazil"/>
    <x v="69"/>
    <n v="0"/>
  </r>
  <r>
    <s v="BASE"/>
    <s v="BaseLine"/>
    <m/>
    <m/>
    <m/>
    <m/>
    <x v="5"/>
    <x v="3"/>
    <s v="Brazil"/>
    <x v="69"/>
    <n v="0"/>
  </r>
  <r>
    <s v="BASE"/>
    <s v="BaseLine"/>
    <m/>
    <m/>
    <m/>
    <m/>
    <x v="6"/>
    <x v="0"/>
    <s v="Brazil"/>
    <x v="69"/>
    <n v="0"/>
  </r>
  <r>
    <s v="BASE"/>
    <s v="BaseLine"/>
    <m/>
    <m/>
    <m/>
    <m/>
    <x v="6"/>
    <x v="1"/>
    <s v="Brazil"/>
    <x v="69"/>
    <n v="0"/>
  </r>
  <r>
    <s v="BASE"/>
    <s v="BaseLine"/>
    <m/>
    <m/>
    <m/>
    <m/>
    <x v="6"/>
    <x v="2"/>
    <s v="Brazil"/>
    <x v="69"/>
    <n v="0"/>
  </r>
  <r>
    <s v="BASE"/>
    <s v="BaseLine"/>
    <m/>
    <m/>
    <m/>
    <m/>
    <x v="6"/>
    <x v="3"/>
    <s v="Brazil"/>
    <x v="69"/>
    <n v="0"/>
  </r>
  <r>
    <s v="BASE"/>
    <s v="BaseLine"/>
    <m/>
    <m/>
    <m/>
    <m/>
    <x v="7"/>
    <x v="0"/>
    <s v="Brazil"/>
    <x v="69"/>
    <n v="0"/>
  </r>
  <r>
    <s v="BASE"/>
    <s v="BaseLine"/>
    <m/>
    <m/>
    <m/>
    <m/>
    <x v="7"/>
    <x v="1"/>
    <s v="Brazil"/>
    <x v="69"/>
    <n v="0"/>
  </r>
  <r>
    <s v="BASE"/>
    <s v="BaseLine"/>
    <m/>
    <m/>
    <m/>
    <m/>
    <x v="7"/>
    <x v="2"/>
    <s v="Brazil"/>
    <x v="69"/>
    <n v="0"/>
  </r>
  <r>
    <s v="BASE"/>
    <s v="BaseLine"/>
    <m/>
    <m/>
    <m/>
    <m/>
    <x v="7"/>
    <x v="3"/>
    <s v="Brazil"/>
    <x v="69"/>
    <n v="0"/>
  </r>
  <r>
    <s v="BASE"/>
    <s v="BaseLine"/>
    <m/>
    <m/>
    <m/>
    <m/>
    <x v="8"/>
    <x v="0"/>
    <s v="Brazil"/>
    <x v="69"/>
    <n v="1791.99026091676"/>
  </r>
  <r>
    <s v="BASE"/>
    <s v="BaseLine"/>
    <m/>
    <m/>
    <m/>
    <m/>
    <x v="8"/>
    <x v="1"/>
    <s v="Brazil"/>
    <x v="69"/>
    <n v="0"/>
  </r>
  <r>
    <s v="BASE"/>
    <s v="BaseLine"/>
    <m/>
    <m/>
    <m/>
    <m/>
    <x v="8"/>
    <x v="2"/>
    <s v="Brazil"/>
    <x v="69"/>
    <n v="0"/>
  </r>
  <r>
    <s v="BASE"/>
    <s v="BaseLine"/>
    <m/>
    <m/>
    <m/>
    <m/>
    <x v="8"/>
    <x v="3"/>
    <s v="Brazil"/>
    <x v="69"/>
    <n v="0"/>
  </r>
  <r>
    <s v="INCREMENTAL"/>
    <s v="Media"/>
    <m/>
    <m/>
    <m/>
    <m/>
    <x v="9"/>
    <x v="0"/>
    <s v="Brazil"/>
    <x v="69"/>
    <n v="0"/>
  </r>
  <r>
    <s v="INCREMENTAL"/>
    <s v="Media"/>
    <m/>
    <m/>
    <m/>
    <m/>
    <x v="9"/>
    <x v="1"/>
    <s v="Brazil"/>
    <x v="69"/>
    <n v="0"/>
  </r>
  <r>
    <s v="INCREMENTAL"/>
    <s v="Media"/>
    <m/>
    <m/>
    <m/>
    <m/>
    <x v="9"/>
    <x v="2"/>
    <s v="Brazil"/>
    <x v="69"/>
    <n v="0"/>
  </r>
  <r>
    <s v="INCREMENTAL"/>
    <s v="Media"/>
    <m/>
    <m/>
    <m/>
    <m/>
    <x v="9"/>
    <x v="3"/>
    <s v="Brazil"/>
    <x v="69"/>
    <n v="0"/>
  </r>
  <r>
    <s v="BASE"/>
    <s v="Price"/>
    <m/>
    <m/>
    <m/>
    <m/>
    <x v="10"/>
    <x v="0"/>
    <s v="Brazil"/>
    <x v="69"/>
    <n v="0"/>
  </r>
  <r>
    <s v="BASE"/>
    <s v="Price"/>
    <m/>
    <m/>
    <m/>
    <m/>
    <x v="10"/>
    <x v="1"/>
    <s v="Brazil"/>
    <x v="69"/>
    <n v="0"/>
  </r>
  <r>
    <s v="BASE"/>
    <s v="Price"/>
    <m/>
    <m/>
    <m/>
    <m/>
    <x v="10"/>
    <x v="2"/>
    <s v="Brazil"/>
    <x v="69"/>
    <n v="0"/>
  </r>
  <r>
    <s v="BASE"/>
    <s v="Price"/>
    <m/>
    <m/>
    <m/>
    <m/>
    <x v="10"/>
    <x v="3"/>
    <s v="Brazil"/>
    <x v="69"/>
    <n v="0"/>
  </r>
  <r>
    <s v="BASE"/>
    <s v="Price"/>
    <m/>
    <m/>
    <m/>
    <m/>
    <x v="11"/>
    <x v="0"/>
    <s v="Brazil"/>
    <x v="69"/>
    <n v="-1174.60514411132"/>
  </r>
  <r>
    <s v="BASE"/>
    <s v="Price"/>
    <m/>
    <m/>
    <m/>
    <m/>
    <x v="11"/>
    <x v="1"/>
    <s v="Brazil"/>
    <x v="69"/>
    <n v="0"/>
  </r>
  <r>
    <s v="BASE"/>
    <s v="Price"/>
    <m/>
    <m/>
    <m/>
    <m/>
    <x v="11"/>
    <x v="2"/>
    <s v="Brazil"/>
    <x v="69"/>
    <n v="0"/>
  </r>
  <r>
    <s v="BASE"/>
    <s v="Price"/>
    <m/>
    <m/>
    <m/>
    <m/>
    <x v="11"/>
    <x v="3"/>
    <s v="Brazil"/>
    <x v="69"/>
    <n v="-1327.9838352173999"/>
  </r>
  <r>
    <s v="BASE"/>
    <s v="BaseLine"/>
    <m/>
    <m/>
    <m/>
    <m/>
    <x v="12"/>
    <x v="0"/>
    <s v="Brazil"/>
    <x v="69"/>
    <n v="387.262041200304"/>
  </r>
  <r>
    <s v="BASE"/>
    <s v="BaseLine"/>
    <m/>
    <m/>
    <m/>
    <m/>
    <x v="12"/>
    <x v="1"/>
    <s v="Brazil"/>
    <x v="69"/>
    <n v="698.139675101796"/>
  </r>
  <r>
    <s v="BASE"/>
    <s v="BaseLine"/>
    <m/>
    <m/>
    <m/>
    <m/>
    <x v="12"/>
    <x v="2"/>
    <s v="Brazil"/>
    <x v="69"/>
    <n v="855.88372376807899"/>
  </r>
  <r>
    <s v="BASE"/>
    <s v="BaseLine"/>
    <m/>
    <m/>
    <m/>
    <m/>
    <x v="12"/>
    <x v="3"/>
    <s v="Brazil"/>
    <x v="69"/>
    <n v="22.669016003338999"/>
  </r>
  <r>
    <s v="INCREMENTAL"/>
    <s v="Media"/>
    <m/>
    <m/>
    <m/>
    <m/>
    <x v="13"/>
    <x v="0"/>
    <s v="Brazil"/>
    <x v="69"/>
    <n v="0"/>
  </r>
  <r>
    <s v="INCREMENTAL"/>
    <s v="Media"/>
    <m/>
    <m/>
    <m/>
    <m/>
    <x v="13"/>
    <x v="1"/>
    <s v="Brazil"/>
    <x v="69"/>
    <n v="0"/>
  </r>
  <r>
    <s v="INCREMENTAL"/>
    <s v="Media"/>
    <m/>
    <m/>
    <m/>
    <m/>
    <x v="13"/>
    <x v="2"/>
    <s v="Brazil"/>
    <x v="69"/>
    <n v="0"/>
  </r>
  <r>
    <s v="INCREMENTAL"/>
    <s v="Media"/>
    <m/>
    <m/>
    <m/>
    <m/>
    <x v="13"/>
    <x v="3"/>
    <s v="Brazil"/>
    <x v="69"/>
    <n v="0"/>
  </r>
  <r>
    <s v="INCREMENTAL"/>
    <s v="Media"/>
    <m/>
    <m/>
    <m/>
    <m/>
    <x v="14"/>
    <x v="0"/>
    <s v="Brazil"/>
    <x v="69"/>
    <n v="367.32858853378099"/>
  </r>
  <r>
    <s v="INCREMENTAL"/>
    <s v="Media"/>
    <m/>
    <m/>
    <m/>
    <m/>
    <x v="14"/>
    <x v="1"/>
    <s v="Brazil"/>
    <x v="69"/>
    <n v="457.29439780542998"/>
  </r>
  <r>
    <s v="INCREMENTAL"/>
    <s v="Media"/>
    <m/>
    <m/>
    <m/>
    <m/>
    <x v="14"/>
    <x v="2"/>
    <s v="Brazil"/>
    <x v="69"/>
    <n v="378.38220562876199"/>
  </r>
  <r>
    <s v="INCREMENTAL"/>
    <s v="Media"/>
    <m/>
    <m/>
    <m/>
    <m/>
    <x v="14"/>
    <x v="3"/>
    <s v="Brazil"/>
    <x v="69"/>
    <n v="271.84350517259202"/>
  </r>
  <r>
    <s v="INCREMENTAL"/>
    <s v="Media"/>
    <m/>
    <m/>
    <m/>
    <m/>
    <x v="15"/>
    <x v="0"/>
    <s v="Brazil"/>
    <x v="69"/>
    <n v="0"/>
  </r>
  <r>
    <s v="INCREMENTAL"/>
    <s v="Media"/>
    <m/>
    <m/>
    <m/>
    <m/>
    <x v="15"/>
    <x v="1"/>
    <s v="Brazil"/>
    <x v="69"/>
    <n v="0"/>
  </r>
  <r>
    <s v="INCREMENTAL"/>
    <s v="Media"/>
    <m/>
    <m/>
    <m/>
    <m/>
    <x v="15"/>
    <x v="2"/>
    <s v="Brazil"/>
    <x v="69"/>
    <n v="0"/>
  </r>
  <r>
    <s v="INCREMENTAL"/>
    <s v="Media"/>
    <m/>
    <m/>
    <m/>
    <m/>
    <x v="15"/>
    <x v="3"/>
    <s v="Brazil"/>
    <x v="69"/>
    <n v="0"/>
  </r>
  <r>
    <s v="INCREMENTAL"/>
    <s v="Media"/>
    <m/>
    <m/>
    <m/>
    <m/>
    <x v="16"/>
    <x v="0"/>
    <s v="Brazil"/>
    <x v="69"/>
    <n v="45.3101359745934"/>
  </r>
  <r>
    <s v="INCREMENTAL"/>
    <s v="Media"/>
    <m/>
    <m/>
    <m/>
    <m/>
    <x v="16"/>
    <x v="1"/>
    <s v="Brazil"/>
    <x v="69"/>
    <n v="35.551028288471699"/>
  </r>
  <r>
    <s v="INCREMENTAL"/>
    <s v="Media"/>
    <m/>
    <m/>
    <m/>
    <m/>
    <x v="16"/>
    <x v="2"/>
    <s v="Brazil"/>
    <x v="69"/>
    <n v="33.168283514822797"/>
  </r>
  <r>
    <s v="INCREMENTAL"/>
    <s v="Media"/>
    <m/>
    <m/>
    <m/>
    <m/>
    <x v="16"/>
    <x v="3"/>
    <s v="Brazil"/>
    <x v="69"/>
    <n v="30.8247966710044"/>
  </r>
  <r>
    <s v="INCREMENTAL"/>
    <s v="Media"/>
    <m/>
    <m/>
    <m/>
    <m/>
    <x v="17"/>
    <x v="0"/>
    <s v="Brazil"/>
    <x v="69"/>
    <n v="0"/>
  </r>
  <r>
    <s v="INCREMENTAL"/>
    <s v="Media"/>
    <m/>
    <m/>
    <m/>
    <m/>
    <x v="17"/>
    <x v="1"/>
    <s v="Brazil"/>
    <x v="69"/>
    <n v="0"/>
  </r>
  <r>
    <s v="INCREMENTAL"/>
    <s v="Media"/>
    <m/>
    <m/>
    <m/>
    <m/>
    <x v="17"/>
    <x v="2"/>
    <s v="Brazil"/>
    <x v="69"/>
    <n v="0"/>
  </r>
  <r>
    <s v="INCREMENTAL"/>
    <s v="Media"/>
    <m/>
    <m/>
    <m/>
    <m/>
    <x v="17"/>
    <x v="3"/>
    <s v="Brazil"/>
    <x v="69"/>
    <n v="0"/>
  </r>
  <r>
    <s v="INCREMENTAL"/>
    <s v="Media"/>
    <m/>
    <m/>
    <m/>
    <m/>
    <x v="18"/>
    <x v="0"/>
    <s v="Brazil"/>
    <x v="69"/>
    <n v="2160.2242220462499"/>
  </r>
  <r>
    <s v="INCREMENTAL"/>
    <s v="Media"/>
    <m/>
    <m/>
    <m/>
    <m/>
    <x v="18"/>
    <x v="1"/>
    <s v="Brazil"/>
    <x v="69"/>
    <n v="1005.88876198713"/>
  </r>
  <r>
    <s v="INCREMENTAL"/>
    <s v="Media"/>
    <m/>
    <m/>
    <m/>
    <m/>
    <x v="18"/>
    <x v="2"/>
    <s v="Brazil"/>
    <x v="69"/>
    <n v="768.60421881539696"/>
  </r>
  <r>
    <s v="INCREMENTAL"/>
    <s v="Media"/>
    <m/>
    <m/>
    <m/>
    <m/>
    <x v="18"/>
    <x v="3"/>
    <s v="Brazil"/>
    <x v="69"/>
    <n v="1172.6746512734501"/>
  </r>
  <r>
    <s v="INCREMENTAL"/>
    <s v="Media"/>
    <m/>
    <m/>
    <m/>
    <m/>
    <x v="19"/>
    <x v="0"/>
    <s v="Brazil"/>
    <x v="69"/>
    <n v="0"/>
  </r>
  <r>
    <s v="INCREMENTAL"/>
    <s v="Media"/>
    <m/>
    <m/>
    <m/>
    <m/>
    <x v="19"/>
    <x v="1"/>
    <s v="Brazil"/>
    <x v="69"/>
    <n v="0"/>
  </r>
  <r>
    <s v="INCREMENTAL"/>
    <s v="Media"/>
    <m/>
    <m/>
    <m/>
    <m/>
    <x v="19"/>
    <x v="2"/>
    <s v="Brazil"/>
    <x v="69"/>
    <n v="0"/>
  </r>
  <r>
    <s v="INCREMENTAL"/>
    <s v="Media"/>
    <m/>
    <m/>
    <m/>
    <m/>
    <x v="19"/>
    <x v="3"/>
    <s v="Brazil"/>
    <x v="69"/>
    <n v="0"/>
  </r>
  <r>
    <s v="INCREMENTAL"/>
    <s v="Media"/>
    <m/>
    <m/>
    <m/>
    <m/>
    <x v="20"/>
    <x v="0"/>
    <s v="Brazil"/>
    <x v="69"/>
    <n v="4.9528731229080503"/>
  </r>
  <r>
    <s v="INCREMENTAL"/>
    <s v="Media"/>
    <m/>
    <m/>
    <m/>
    <m/>
    <x v="20"/>
    <x v="1"/>
    <s v="Brazil"/>
    <x v="69"/>
    <n v="5.64977597162612"/>
  </r>
  <r>
    <s v="INCREMENTAL"/>
    <s v="Media"/>
    <m/>
    <m/>
    <m/>
    <m/>
    <x v="20"/>
    <x v="2"/>
    <s v="Brazil"/>
    <x v="69"/>
    <n v="5.2928263413817396"/>
  </r>
  <r>
    <s v="INCREMENTAL"/>
    <s v="Media"/>
    <m/>
    <m/>
    <m/>
    <m/>
    <x v="20"/>
    <x v="3"/>
    <s v="Brazil"/>
    <x v="69"/>
    <n v="5.2133384259680096"/>
  </r>
  <r>
    <s v="INCREMENTAL"/>
    <s v="Media"/>
    <m/>
    <m/>
    <m/>
    <m/>
    <x v="21"/>
    <x v="0"/>
    <s v="Brazil"/>
    <x v="69"/>
    <n v="0"/>
  </r>
  <r>
    <s v="INCREMENTAL"/>
    <s v="Media"/>
    <m/>
    <m/>
    <m/>
    <m/>
    <x v="21"/>
    <x v="1"/>
    <s v="Brazil"/>
    <x v="69"/>
    <n v="0"/>
  </r>
  <r>
    <s v="INCREMENTAL"/>
    <s v="Media"/>
    <m/>
    <m/>
    <m/>
    <m/>
    <x v="21"/>
    <x v="2"/>
    <s v="Brazil"/>
    <x v="69"/>
    <n v="0"/>
  </r>
  <r>
    <s v="INCREMENTAL"/>
    <s v="Media"/>
    <m/>
    <m/>
    <m/>
    <m/>
    <x v="21"/>
    <x v="3"/>
    <s v="Brazil"/>
    <x v="69"/>
    <n v="0"/>
  </r>
  <r>
    <s v="INCREMENTAL"/>
    <s v="Media"/>
    <m/>
    <m/>
    <m/>
    <m/>
    <x v="22"/>
    <x v="0"/>
    <s v="Brazil"/>
    <x v="69"/>
    <n v="809.39518620380102"/>
  </r>
  <r>
    <s v="INCREMENTAL"/>
    <s v="Media"/>
    <m/>
    <m/>
    <m/>
    <m/>
    <x v="22"/>
    <x v="1"/>
    <s v="Brazil"/>
    <x v="69"/>
    <n v="306.94546316633"/>
  </r>
  <r>
    <s v="INCREMENTAL"/>
    <s v="Media"/>
    <m/>
    <m/>
    <m/>
    <m/>
    <x v="22"/>
    <x v="2"/>
    <s v="Brazil"/>
    <x v="69"/>
    <n v="291.46790521050798"/>
  </r>
  <r>
    <s v="INCREMENTAL"/>
    <s v="Media"/>
    <m/>
    <m/>
    <m/>
    <m/>
    <x v="22"/>
    <x v="3"/>
    <s v="Brazil"/>
    <x v="69"/>
    <n v="438.74165288496698"/>
  </r>
  <r>
    <s v="INCREMENTAL"/>
    <s v="Media"/>
    <m/>
    <m/>
    <m/>
    <m/>
    <x v="23"/>
    <x v="0"/>
    <s v="Brazil"/>
    <x v="69"/>
    <n v="0"/>
  </r>
  <r>
    <s v="INCREMENTAL"/>
    <s v="Media"/>
    <m/>
    <m/>
    <m/>
    <m/>
    <x v="23"/>
    <x v="1"/>
    <s v="Brazil"/>
    <x v="69"/>
    <n v="2.9537104963464102E-2"/>
  </r>
  <r>
    <s v="INCREMENTAL"/>
    <s v="Media"/>
    <m/>
    <m/>
    <m/>
    <m/>
    <x v="23"/>
    <x v="2"/>
    <s v="Brazil"/>
    <x v="69"/>
    <n v="0"/>
  </r>
  <r>
    <s v="INCREMENTAL"/>
    <s v="Media"/>
    <m/>
    <m/>
    <m/>
    <m/>
    <x v="23"/>
    <x v="3"/>
    <s v="Brazil"/>
    <x v="69"/>
    <n v="0"/>
  </r>
  <r>
    <s v="INCREMENTAL"/>
    <s v="Media"/>
    <m/>
    <m/>
    <m/>
    <m/>
    <x v="24"/>
    <x v="0"/>
    <s v="Brazil"/>
    <x v="69"/>
    <n v="0"/>
  </r>
  <r>
    <s v="INCREMENTAL"/>
    <s v="Media"/>
    <m/>
    <m/>
    <m/>
    <m/>
    <x v="24"/>
    <x v="1"/>
    <s v="Brazil"/>
    <x v="69"/>
    <n v="2.7557476084215402"/>
  </r>
  <r>
    <s v="INCREMENTAL"/>
    <s v="Media"/>
    <m/>
    <m/>
    <m/>
    <m/>
    <x v="24"/>
    <x v="2"/>
    <s v="Brazil"/>
    <x v="69"/>
    <n v="0"/>
  </r>
  <r>
    <s v="INCREMENTAL"/>
    <s v="Media"/>
    <m/>
    <m/>
    <m/>
    <m/>
    <x v="24"/>
    <x v="3"/>
    <s v="Brazil"/>
    <x v="69"/>
    <n v="0"/>
  </r>
  <r>
    <s v="BASE"/>
    <s v="BaseLine"/>
    <m/>
    <m/>
    <m/>
    <m/>
    <x v="25"/>
    <x v="0"/>
    <s v="Brazil"/>
    <x v="69"/>
    <n v="0"/>
  </r>
  <r>
    <s v="BASE"/>
    <s v="BaseLine"/>
    <m/>
    <m/>
    <m/>
    <m/>
    <x v="25"/>
    <x v="1"/>
    <s v="Brazil"/>
    <x v="69"/>
    <n v="0"/>
  </r>
  <r>
    <s v="BASE"/>
    <s v="BaseLine"/>
    <m/>
    <m/>
    <m/>
    <m/>
    <x v="25"/>
    <x v="2"/>
    <s v="Brazil"/>
    <x v="69"/>
    <n v="0"/>
  </r>
  <r>
    <s v="BASE"/>
    <s v="BaseLine"/>
    <m/>
    <m/>
    <m/>
    <m/>
    <x v="25"/>
    <x v="3"/>
    <s v="Brazil"/>
    <x v="69"/>
    <n v="0"/>
  </r>
  <r>
    <s v="BASE"/>
    <s v="BaseLine"/>
    <m/>
    <m/>
    <m/>
    <m/>
    <x v="26"/>
    <x v="0"/>
    <s v="Brazil"/>
    <x v="69"/>
    <n v="0"/>
  </r>
  <r>
    <s v="BASE"/>
    <s v="BaseLine"/>
    <m/>
    <m/>
    <m/>
    <m/>
    <x v="26"/>
    <x v="1"/>
    <s v="Brazil"/>
    <x v="69"/>
    <n v="3295.4583486790102"/>
  </r>
  <r>
    <s v="BASE"/>
    <s v="BaseLine"/>
    <m/>
    <m/>
    <m/>
    <m/>
    <x v="26"/>
    <x v="2"/>
    <s v="Brazil"/>
    <x v="69"/>
    <n v="0"/>
  </r>
  <r>
    <s v="BASE"/>
    <s v="BaseLine"/>
    <m/>
    <m/>
    <m/>
    <m/>
    <x v="26"/>
    <x v="3"/>
    <s v="Brazil"/>
    <x v="69"/>
    <n v="0"/>
  </r>
  <r>
    <s v="INCREMENTAL"/>
    <s v="Media"/>
    <m/>
    <m/>
    <m/>
    <m/>
    <x v="27"/>
    <x v="0"/>
    <s v="Brazil"/>
    <x v="69"/>
    <n v="0"/>
  </r>
  <r>
    <s v="INCREMENTAL"/>
    <s v="Media"/>
    <m/>
    <m/>
    <m/>
    <m/>
    <x v="27"/>
    <x v="1"/>
    <s v="Brazil"/>
    <x v="69"/>
    <n v="566.63615430421305"/>
  </r>
  <r>
    <s v="INCREMENTAL"/>
    <s v="Media"/>
    <m/>
    <m/>
    <m/>
    <m/>
    <x v="27"/>
    <x v="2"/>
    <s v="Brazil"/>
    <x v="69"/>
    <n v="0"/>
  </r>
  <r>
    <s v="INCREMENTAL"/>
    <s v="Media"/>
    <m/>
    <m/>
    <m/>
    <m/>
    <x v="27"/>
    <x v="3"/>
    <s v="Brazil"/>
    <x v="69"/>
    <n v="0"/>
  </r>
  <r>
    <s v="INCREMENTAL"/>
    <s v="Media"/>
    <m/>
    <m/>
    <m/>
    <m/>
    <x v="28"/>
    <x v="0"/>
    <s v="Brazil"/>
    <x v="69"/>
    <n v="0"/>
  </r>
  <r>
    <s v="INCREMENTAL"/>
    <s v="Media"/>
    <m/>
    <m/>
    <m/>
    <m/>
    <x v="28"/>
    <x v="1"/>
    <s v="Brazil"/>
    <x v="69"/>
    <n v="0"/>
  </r>
  <r>
    <s v="INCREMENTAL"/>
    <s v="Media"/>
    <m/>
    <m/>
    <m/>
    <m/>
    <x v="28"/>
    <x v="2"/>
    <s v="Brazil"/>
    <x v="69"/>
    <n v="0"/>
  </r>
  <r>
    <s v="INCREMENTAL"/>
    <s v="Media"/>
    <m/>
    <m/>
    <m/>
    <m/>
    <x v="28"/>
    <x v="3"/>
    <s v="Brazil"/>
    <x v="69"/>
    <n v="0"/>
  </r>
  <r>
    <s v="BASE"/>
    <s v="BaseLine"/>
    <m/>
    <m/>
    <m/>
    <m/>
    <x v="29"/>
    <x v="0"/>
    <s v="Brazil"/>
    <x v="69"/>
    <n v="0"/>
  </r>
  <r>
    <s v="BASE"/>
    <s v="BaseLine"/>
    <m/>
    <m/>
    <m/>
    <m/>
    <x v="29"/>
    <x v="1"/>
    <s v="Brazil"/>
    <x v="69"/>
    <n v="1176.4320698424001"/>
  </r>
  <r>
    <s v="BASE"/>
    <s v="BaseLine"/>
    <m/>
    <m/>
    <m/>
    <m/>
    <x v="29"/>
    <x v="2"/>
    <s v="Brazil"/>
    <x v="69"/>
    <n v="0"/>
  </r>
  <r>
    <s v="BASE"/>
    <s v="BaseLine"/>
    <m/>
    <m/>
    <m/>
    <m/>
    <x v="29"/>
    <x v="3"/>
    <s v="Brazil"/>
    <x v="69"/>
    <n v="0"/>
  </r>
  <r>
    <s v="BASE"/>
    <s v="BaseLine"/>
    <m/>
    <m/>
    <m/>
    <m/>
    <x v="30"/>
    <x v="0"/>
    <s v="Brazil"/>
    <x v="69"/>
    <n v="0"/>
  </r>
  <r>
    <s v="BASE"/>
    <s v="BaseLine"/>
    <m/>
    <m/>
    <m/>
    <m/>
    <x v="30"/>
    <x v="1"/>
    <s v="Brazil"/>
    <x v="69"/>
    <n v="796.951520827997"/>
  </r>
  <r>
    <s v="BASE"/>
    <s v="BaseLine"/>
    <m/>
    <m/>
    <m/>
    <m/>
    <x v="30"/>
    <x v="2"/>
    <s v="Brazil"/>
    <x v="69"/>
    <n v="0"/>
  </r>
  <r>
    <s v="BASE"/>
    <s v="BaseLine"/>
    <m/>
    <m/>
    <m/>
    <m/>
    <x v="30"/>
    <x v="3"/>
    <s v="Brazil"/>
    <x v="69"/>
    <n v="0"/>
  </r>
  <r>
    <s v="INCREMENTAL"/>
    <s v="Media"/>
    <m/>
    <m/>
    <m/>
    <m/>
    <x v="31"/>
    <x v="0"/>
    <s v="Brazil"/>
    <x v="69"/>
    <n v="0"/>
  </r>
  <r>
    <s v="INCREMENTAL"/>
    <s v="Media"/>
    <m/>
    <m/>
    <m/>
    <m/>
    <x v="31"/>
    <x v="1"/>
    <s v="Brazil"/>
    <x v="69"/>
    <n v="3.8842171916438502"/>
  </r>
  <r>
    <s v="INCREMENTAL"/>
    <s v="Media"/>
    <m/>
    <m/>
    <m/>
    <m/>
    <x v="31"/>
    <x v="2"/>
    <s v="Brazil"/>
    <x v="69"/>
    <n v="0"/>
  </r>
  <r>
    <s v="INCREMENTAL"/>
    <s v="Media"/>
    <m/>
    <m/>
    <m/>
    <m/>
    <x v="31"/>
    <x v="3"/>
    <s v="Brazil"/>
    <x v="69"/>
    <n v="0"/>
  </r>
  <r>
    <m/>
    <m/>
    <m/>
    <m/>
    <m/>
    <m/>
    <x v="32"/>
    <x v="0"/>
    <s v="Brazil"/>
    <x v="69"/>
    <n v="1288.8368238743701"/>
  </r>
  <r>
    <m/>
    <m/>
    <m/>
    <m/>
    <m/>
    <m/>
    <x v="32"/>
    <x v="1"/>
    <s v="Brazil"/>
    <x v="69"/>
    <n v="943.82215052234096"/>
  </r>
  <r>
    <m/>
    <m/>
    <m/>
    <m/>
    <m/>
    <m/>
    <x v="32"/>
    <x v="2"/>
    <s v="Brazil"/>
    <x v="69"/>
    <n v="1761.1350863528301"/>
  </r>
  <r>
    <m/>
    <m/>
    <m/>
    <m/>
    <m/>
    <m/>
    <x v="32"/>
    <x v="3"/>
    <s v="Brazil"/>
    <x v="69"/>
    <n v="932.29799996955103"/>
  </r>
  <r>
    <s v="BASE"/>
    <s v="BaseLine"/>
    <m/>
    <m/>
    <m/>
    <m/>
    <x v="33"/>
    <x v="0"/>
    <s v="Brazil"/>
    <x v="69"/>
    <n v="-115.26355660962901"/>
  </r>
  <r>
    <s v="BASE"/>
    <s v="BaseLine"/>
    <m/>
    <m/>
    <m/>
    <m/>
    <x v="33"/>
    <x v="1"/>
    <s v="Brazil"/>
    <x v="69"/>
    <n v="-313.76219239217602"/>
  </r>
  <r>
    <s v="BASE"/>
    <s v="BaseLine"/>
    <m/>
    <m/>
    <m/>
    <m/>
    <x v="33"/>
    <x v="2"/>
    <s v="Brazil"/>
    <x v="69"/>
    <n v="-156.643177158752"/>
  </r>
  <r>
    <s v="BASE"/>
    <s v="BaseLine"/>
    <m/>
    <m/>
    <m/>
    <m/>
    <x v="33"/>
    <x v="3"/>
    <s v="Brazil"/>
    <x v="69"/>
    <n v="-97.837449775860705"/>
  </r>
  <r>
    <s v="BASE"/>
    <s v="BaseLine"/>
    <m/>
    <m/>
    <m/>
    <m/>
    <x v="34"/>
    <x v="0"/>
    <s v="Brazil"/>
    <x v="69"/>
    <n v="0"/>
  </r>
  <r>
    <s v="BASE"/>
    <s v="BaseLine"/>
    <m/>
    <m/>
    <m/>
    <m/>
    <x v="34"/>
    <x v="1"/>
    <s v="Brazil"/>
    <x v="69"/>
    <n v="0"/>
  </r>
  <r>
    <s v="BASE"/>
    <s v="BaseLine"/>
    <m/>
    <m/>
    <m/>
    <m/>
    <x v="34"/>
    <x v="2"/>
    <s v="Brazil"/>
    <x v="69"/>
    <n v="0"/>
  </r>
  <r>
    <s v="BASE"/>
    <s v="BaseLine"/>
    <m/>
    <m/>
    <m/>
    <m/>
    <x v="34"/>
    <x v="3"/>
    <s v="Brazil"/>
    <x v="69"/>
    <n v="0"/>
  </r>
  <r>
    <s v="BASE"/>
    <s v="BaseLine"/>
    <s v="NY"/>
    <m/>
    <m/>
    <m/>
    <x v="35"/>
    <x v="0"/>
    <s v="Brazil"/>
    <x v="69"/>
    <n v="0"/>
  </r>
  <r>
    <s v="BASE"/>
    <s v="BaseLine"/>
    <s v="NY"/>
    <m/>
    <m/>
    <m/>
    <x v="35"/>
    <x v="1"/>
    <s v="Brazil"/>
    <x v="69"/>
    <n v="0"/>
  </r>
  <r>
    <s v="BASE"/>
    <s v="BaseLine"/>
    <s v="NY"/>
    <m/>
    <m/>
    <m/>
    <x v="35"/>
    <x v="2"/>
    <s v="Brazil"/>
    <x v="69"/>
    <n v="0"/>
  </r>
  <r>
    <s v="BASE"/>
    <s v="BaseLine"/>
    <s v="NY"/>
    <m/>
    <m/>
    <m/>
    <x v="35"/>
    <x v="3"/>
    <s v="Brazil"/>
    <x v="69"/>
    <n v="0"/>
  </r>
  <r>
    <s v="BASE"/>
    <s v="BaseLine"/>
    <s v="PL_Dummy"/>
    <m/>
    <m/>
    <m/>
    <x v="36"/>
    <x v="0"/>
    <s v="Brazil"/>
    <x v="69"/>
    <n v="0"/>
  </r>
  <r>
    <s v="BASE"/>
    <s v="BaseLine"/>
    <s v="PL_Dummy"/>
    <m/>
    <m/>
    <m/>
    <x v="36"/>
    <x v="1"/>
    <s v="Brazil"/>
    <x v="69"/>
    <n v="0"/>
  </r>
  <r>
    <s v="BASE"/>
    <s v="BaseLine"/>
    <s v="PL_Dummy"/>
    <m/>
    <m/>
    <m/>
    <x v="36"/>
    <x v="2"/>
    <s v="Brazil"/>
    <x v="69"/>
    <n v="0"/>
  </r>
  <r>
    <s v="BASE"/>
    <s v="BaseLine"/>
    <s v="PL_Dummy"/>
    <m/>
    <m/>
    <m/>
    <x v="36"/>
    <x v="3"/>
    <s v="Brazil"/>
    <x v="69"/>
    <n v="0"/>
  </r>
  <r>
    <s v="BASE"/>
    <s v="BaseLine"/>
    <s v="PL_Dummy"/>
    <m/>
    <m/>
    <m/>
    <x v="37"/>
    <x v="0"/>
    <s v="Brazil"/>
    <x v="69"/>
    <n v="0"/>
  </r>
  <r>
    <s v="BASE"/>
    <s v="BaseLine"/>
    <s v="PL_Dummy"/>
    <m/>
    <m/>
    <m/>
    <x v="37"/>
    <x v="1"/>
    <s v="Brazil"/>
    <x v="69"/>
    <n v="0"/>
  </r>
  <r>
    <s v="BASE"/>
    <s v="BaseLine"/>
    <s v="PL_Dummy"/>
    <m/>
    <m/>
    <m/>
    <x v="37"/>
    <x v="2"/>
    <s v="Brazil"/>
    <x v="69"/>
    <n v="0"/>
  </r>
  <r>
    <s v="BASE"/>
    <s v="BaseLine"/>
    <s v="PL_Dummy"/>
    <m/>
    <m/>
    <m/>
    <x v="37"/>
    <x v="3"/>
    <s v="Brazil"/>
    <x v="69"/>
    <n v="0"/>
  </r>
  <r>
    <s v="BASE"/>
    <s v="BaseLine"/>
    <m/>
    <m/>
    <m/>
    <m/>
    <x v="38"/>
    <x v="0"/>
    <s v="Brazil"/>
    <x v="69"/>
    <n v="0"/>
  </r>
  <r>
    <s v="BASE"/>
    <s v="BaseLine"/>
    <m/>
    <m/>
    <m/>
    <m/>
    <x v="38"/>
    <x v="1"/>
    <s v="Brazil"/>
    <x v="69"/>
    <n v="0"/>
  </r>
  <r>
    <s v="BASE"/>
    <s v="BaseLine"/>
    <m/>
    <m/>
    <m/>
    <m/>
    <x v="38"/>
    <x v="2"/>
    <s v="Brazil"/>
    <x v="69"/>
    <n v="0"/>
  </r>
  <r>
    <s v="BASE"/>
    <s v="BaseLine"/>
    <m/>
    <m/>
    <m/>
    <m/>
    <x v="38"/>
    <x v="3"/>
    <s v="Brazil"/>
    <x v="69"/>
    <n v="0"/>
  </r>
  <r>
    <s v="BASE"/>
    <s v="BaseLine"/>
    <m/>
    <m/>
    <m/>
    <m/>
    <x v="39"/>
    <x v="0"/>
    <s v="Brazil"/>
    <x v="69"/>
    <n v="0"/>
  </r>
  <r>
    <s v="BASE"/>
    <s v="BaseLine"/>
    <m/>
    <m/>
    <m/>
    <m/>
    <x v="39"/>
    <x v="1"/>
    <s v="Brazil"/>
    <x v="69"/>
    <n v="0"/>
  </r>
  <r>
    <s v="BASE"/>
    <s v="BaseLine"/>
    <m/>
    <m/>
    <m/>
    <m/>
    <x v="39"/>
    <x v="2"/>
    <s v="Brazil"/>
    <x v="69"/>
    <n v="0"/>
  </r>
  <r>
    <s v="BASE"/>
    <s v="BaseLine"/>
    <m/>
    <m/>
    <m/>
    <m/>
    <x v="39"/>
    <x v="3"/>
    <s v="Brazil"/>
    <x v="69"/>
    <n v="0"/>
  </r>
  <r>
    <s v="BASE"/>
    <s v="BaseLine"/>
    <s v="PL_Dummy"/>
    <m/>
    <m/>
    <m/>
    <x v="40"/>
    <x v="0"/>
    <s v="Brazil"/>
    <x v="69"/>
    <n v="0"/>
  </r>
  <r>
    <s v="BASE"/>
    <s v="BaseLine"/>
    <s v="PL_Dummy"/>
    <m/>
    <m/>
    <m/>
    <x v="40"/>
    <x v="1"/>
    <s v="Brazil"/>
    <x v="69"/>
    <n v="0"/>
  </r>
  <r>
    <s v="BASE"/>
    <s v="BaseLine"/>
    <s v="PL_Dummy"/>
    <m/>
    <m/>
    <m/>
    <x v="40"/>
    <x v="2"/>
    <s v="Brazil"/>
    <x v="69"/>
    <n v="0"/>
  </r>
  <r>
    <s v="BASE"/>
    <s v="BaseLine"/>
    <s v="PL_Dummy"/>
    <m/>
    <m/>
    <m/>
    <x v="40"/>
    <x v="3"/>
    <s v="Brazil"/>
    <x v="69"/>
    <n v="0"/>
  </r>
  <r>
    <s v="BASE"/>
    <s v="BaseLine"/>
    <m/>
    <m/>
    <m/>
    <m/>
    <x v="41"/>
    <x v="0"/>
    <s v="Brazil"/>
    <x v="69"/>
    <n v="0"/>
  </r>
  <r>
    <s v="BASE"/>
    <s v="BaseLine"/>
    <m/>
    <m/>
    <m/>
    <m/>
    <x v="41"/>
    <x v="1"/>
    <s v="Brazil"/>
    <x v="69"/>
    <n v="0"/>
  </r>
  <r>
    <s v="BASE"/>
    <s v="BaseLine"/>
    <m/>
    <m/>
    <m/>
    <m/>
    <x v="41"/>
    <x v="2"/>
    <s v="Brazil"/>
    <x v="69"/>
    <n v="3643.7029455761899"/>
  </r>
  <r>
    <s v="BASE"/>
    <s v="BaseLine"/>
    <m/>
    <m/>
    <m/>
    <m/>
    <x v="41"/>
    <x v="3"/>
    <s v="Brazil"/>
    <x v="69"/>
    <n v="0"/>
  </r>
  <r>
    <s v="BASE"/>
    <s v="BaseLine"/>
    <m/>
    <m/>
    <m/>
    <m/>
    <x v="42"/>
    <x v="0"/>
    <s v="Brazil"/>
    <x v="69"/>
    <n v="0"/>
  </r>
  <r>
    <s v="BASE"/>
    <s v="BaseLine"/>
    <m/>
    <m/>
    <m/>
    <m/>
    <x v="42"/>
    <x v="1"/>
    <s v="Brazil"/>
    <x v="69"/>
    <n v="0"/>
  </r>
  <r>
    <s v="BASE"/>
    <s v="BaseLine"/>
    <m/>
    <m/>
    <m/>
    <m/>
    <x v="42"/>
    <x v="2"/>
    <s v="Brazil"/>
    <x v="69"/>
    <n v="0"/>
  </r>
  <r>
    <s v="BASE"/>
    <s v="BaseLine"/>
    <m/>
    <m/>
    <m/>
    <m/>
    <x v="42"/>
    <x v="3"/>
    <s v="Brazil"/>
    <x v="69"/>
    <n v="0"/>
  </r>
  <r>
    <s v="BASE"/>
    <s v="BaseLine"/>
    <m/>
    <m/>
    <m/>
    <m/>
    <x v="43"/>
    <x v="0"/>
    <s v="Brazil"/>
    <x v="69"/>
    <n v="0"/>
  </r>
  <r>
    <s v="BASE"/>
    <s v="BaseLine"/>
    <m/>
    <m/>
    <m/>
    <m/>
    <x v="43"/>
    <x v="1"/>
    <s v="Brazil"/>
    <x v="69"/>
    <n v="0"/>
  </r>
  <r>
    <s v="BASE"/>
    <s v="BaseLine"/>
    <m/>
    <m/>
    <m/>
    <m/>
    <x v="43"/>
    <x v="2"/>
    <s v="Brazil"/>
    <x v="69"/>
    <n v="4026.5676451350701"/>
  </r>
  <r>
    <s v="BASE"/>
    <s v="BaseLine"/>
    <m/>
    <m/>
    <m/>
    <m/>
    <x v="43"/>
    <x v="3"/>
    <s v="Brazil"/>
    <x v="69"/>
    <n v="0"/>
  </r>
  <r>
    <s v="INCREMENTAL"/>
    <s v="Media"/>
    <m/>
    <m/>
    <m/>
    <m/>
    <x v="44"/>
    <x v="0"/>
    <s v="Brazil"/>
    <x v="69"/>
    <n v="0"/>
  </r>
  <r>
    <s v="INCREMENTAL"/>
    <s v="Media"/>
    <m/>
    <m/>
    <m/>
    <m/>
    <x v="44"/>
    <x v="1"/>
    <s v="Brazil"/>
    <x v="69"/>
    <n v="0"/>
  </r>
  <r>
    <s v="INCREMENTAL"/>
    <s v="Media"/>
    <m/>
    <m/>
    <m/>
    <m/>
    <x v="44"/>
    <x v="2"/>
    <s v="Brazil"/>
    <x v="69"/>
    <n v="902.44976562797899"/>
  </r>
  <r>
    <s v="INCREMENTAL"/>
    <s v="Media"/>
    <m/>
    <m/>
    <m/>
    <m/>
    <x v="44"/>
    <x v="3"/>
    <s v="Brazil"/>
    <x v="69"/>
    <n v="0"/>
  </r>
  <r>
    <s v="INCREMENTAL"/>
    <s v="Media"/>
    <m/>
    <m/>
    <m/>
    <m/>
    <x v="45"/>
    <x v="0"/>
    <s v="Brazil"/>
    <x v="69"/>
    <n v="0"/>
  </r>
  <r>
    <s v="INCREMENTAL"/>
    <s v="Media"/>
    <m/>
    <m/>
    <m/>
    <m/>
    <x v="45"/>
    <x v="1"/>
    <s v="Brazil"/>
    <x v="69"/>
    <n v="0"/>
  </r>
  <r>
    <s v="INCREMENTAL"/>
    <s v="Media"/>
    <m/>
    <m/>
    <m/>
    <m/>
    <x v="45"/>
    <x v="2"/>
    <s v="Brazil"/>
    <x v="69"/>
    <n v="0"/>
  </r>
  <r>
    <s v="INCREMENTAL"/>
    <s v="Media"/>
    <m/>
    <m/>
    <m/>
    <m/>
    <x v="45"/>
    <x v="3"/>
    <s v="Brazil"/>
    <x v="69"/>
    <n v="0"/>
  </r>
  <r>
    <s v="BASE"/>
    <s v="BaseLine"/>
    <m/>
    <m/>
    <m/>
    <m/>
    <x v="46"/>
    <x v="0"/>
    <s v="Brazil"/>
    <x v="69"/>
    <n v="0"/>
  </r>
  <r>
    <s v="BASE"/>
    <s v="BaseLine"/>
    <m/>
    <m/>
    <m/>
    <m/>
    <x v="46"/>
    <x v="1"/>
    <s v="Brazil"/>
    <x v="69"/>
    <n v="0"/>
  </r>
  <r>
    <s v="BASE"/>
    <s v="BaseLine"/>
    <m/>
    <m/>
    <m/>
    <m/>
    <x v="46"/>
    <x v="2"/>
    <s v="Brazil"/>
    <x v="69"/>
    <n v="0"/>
  </r>
  <r>
    <s v="BASE"/>
    <s v="BaseLine"/>
    <m/>
    <m/>
    <m/>
    <m/>
    <x v="46"/>
    <x v="3"/>
    <s v="Brazil"/>
    <x v="69"/>
    <n v="0"/>
  </r>
  <r>
    <s v="INCREMENTAL"/>
    <s v="Media"/>
    <m/>
    <m/>
    <m/>
    <m/>
    <x v="47"/>
    <x v="0"/>
    <s v="Brazil"/>
    <x v="69"/>
    <n v="0"/>
  </r>
  <r>
    <s v="INCREMENTAL"/>
    <s v="Media"/>
    <m/>
    <m/>
    <m/>
    <m/>
    <x v="47"/>
    <x v="1"/>
    <s v="Brazil"/>
    <x v="69"/>
    <n v="0"/>
  </r>
  <r>
    <s v="INCREMENTAL"/>
    <s v="Media"/>
    <m/>
    <m/>
    <m/>
    <m/>
    <x v="47"/>
    <x v="2"/>
    <s v="Brazil"/>
    <x v="69"/>
    <n v="0"/>
  </r>
  <r>
    <s v="INCREMENTAL"/>
    <s v="Media"/>
    <m/>
    <m/>
    <m/>
    <m/>
    <x v="47"/>
    <x v="3"/>
    <s v="Brazil"/>
    <x v="69"/>
    <n v="0"/>
  </r>
  <r>
    <s v="INCREMENTAL"/>
    <s v="Media"/>
    <m/>
    <m/>
    <m/>
    <m/>
    <x v="48"/>
    <x v="0"/>
    <s v="Brazil"/>
    <x v="69"/>
    <n v="0"/>
  </r>
  <r>
    <s v="INCREMENTAL"/>
    <s v="Media"/>
    <m/>
    <m/>
    <m/>
    <m/>
    <x v="48"/>
    <x v="1"/>
    <s v="Brazil"/>
    <x v="69"/>
    <n v="0"/>
  </r>
  <r>
    <s v="INCREMENTAL"/>
    <s v="Media"/>
    <m/>
    <m/>
    <m/>
    <m/>
    <x v="48"/>
    <x v="2"/>
    <s v="Brazil"/>
    <x v="69"/>
    <n v="0"/>
  </r>
  <r>
    <s v="INCREMENTAL"/>
    <s v="Media"/>
    <m/>
    <m/>
    <m/>
    <m/>
    <x v="48"/>
    <x v="3"/>
    <s v="Brazil"/>
    <x v="69"/>
    <n v="6.2862898542760401"/>
  </r>
  <r>
    <s v="INCREMENTAL"/>
    <s v="Media"/>
    <m/>
    <m/>
    <m/>
    <m/>
    <x v="49"/>
    <x v="0"/>
    <s v="Brazil"/>
    <x v="69"/>
    <n v="0"/>
  </r>
  <r>
    <s v="INCREMENTAL"/>
    <s v="Media"/>
    <m/>
    <m/>
    <m/>
    <m/>
    <x v="49"/>
    <x v="1"/>
    <s v="Brazil"/>
    <x v="69"/>
    <n v="0"/>
  </r>
  <r>
    <s v="INCREMENTAL"/>
    <s v="Media"/>
    <m/>
    <m/>
    <m/>
    <m/>
    <x v="49"/>
    <x v="2"/>
    <s v="Brazil"/>
    <x v="69"/>
    <n v="0"/>
  </r>
  <r>
    <s v="INCREMENTAL"/>
    <s v="Media"/>
    <m/>
    <m/>
    <m/>
    <m/>
    <x v="49"/>
    <x v="3"/>
    <s v="Brazil"/>
    <x v="69"/>
    <n v="0"/>
  </r>
  <r>
    <s v="BASE"/>
    <s v="BaseLine"/>
    <m/>
    <m/>
    <m/>
    <m/>
    <x v="50"/>
    <x v="0"/>
    <s v="Brazil"/>
    <x v="69"/>
    <n v="0"/>
  </r>
  <r>
    <s v="BASE"/>
    <s v="BaseLine"/>
    <m/>
    <m/>
    <m/>
    <m/>
    <x v="50"/>
    <x v="1"/>
    <s v="Brazil"/>
    <x v="69"/>
    <n v="0"/>
  </r>
  <r>
    <s v="BASE"/>
    <s v="BaseLine"/>
    <m/>
    <m/>
    <m/>
    <m/>
    <x v="50"/>
    <x v="2"/>
    <s v="Brazil"/>
    <x v="69"/>
    <n v="0"/>
  </r>
  <r>
    <s v="BASE"/>
    <s v="BaseLine"/>
    <m/>
    <m/>
    <m/>
    <m/>
    <x v="50"/>
    <x v="3"/>
    <s v="Brazil"/>
    <x v="69"/>
    <n v="185.98089302103"/>
  </r>
  <r>
    <s v="BASE"/>
    <s v="BaseLine"/>
    <m/>
    <m/>
    <m/>
    <m/>
    <x v="51"/>
    <x v="0"/>
    <s v="Brazil"/>
    <x v="69"/>
    <n v="0"/>
  </r>
  <r>
    <s v="BASE"/>
    <s v="BaseLine"/>
    <m/>
    <m/>
    <m/>
    <m/>
    <x v="51"/>
    <x v="1"/>
    <s v="Brazil"/>
    <x v="69"/>
    <n v="0"/>
  </r>
  <r>
    <s v="BASE"/>
    <s v="BaseLine"/>
    <m/>
    <m/>
    <m/>
    <m/>
    <x v="51"/>
    <x v="2"/>
    <s v="Brazil"/>
    <x v="69"/>
    <n v="0"/>
  </r>
  <r>
    <s v="BASE"/>
    <s v="BaseLine"/>
    <m/>
    <m/>
    <m/>
    <m/>
    <x v="51"/>
    <x v="3"/>
    <s v="Brazil"/>
    <x v="69"/>
    <n v="3309.2679033040099"/>
  </r>
  <r>
    <s v="INCREMENTAL"/>
    <s v="Media"/>
    <m/>
    <m/>
    <m/>
    <m/>
    <x v="52"/>
    <x v="0"/>
    <s v="Brazil"/>
    <x v="69"/>
    <n v="0"/>
  </r>
  <r>
    <s v="INCREMENTAL"/>
    <s v="Media"/>
    <m/>
    <m/>
    <m/>
    <m/>
    <x v="52"/>
    <x v="1"/>
    <s v="Brazil"/>
    <x v="69"/>
    <n v="0"/>
  </r>
  <r>
    <s v="INCREMENTAL"/>
    <s v="Media"/>
    <m/>
    <m/>
    <m/>
    <m/>
    <x v="52"/>
    <x v="2"/>
    <s v="Brazil"/>
    <x v="69"/>
    <n v="0"/>
  </r>
  <r>
    <s v="INCREMENTAL"/>
    <s v="Media"/>
    <m/>
    <m/>
    <m/>
    <m/>
    <x v="52"/>
    <x v="3"/>
    <s v="Brazil"/>
    <x v="69"/>
    <n v="0"/>
  </r>
  <r>
    <s v="BASE"/>
    <s v="BaseLine"/>
    <m/>
    <m/>
    <m/>
    <m/>
    <x v="53"/>
    <x v="0"/>
    <s v="Brazil"/>
    <x v="69"/>
    <n v="-187.06838073729099"/>
  </r>
  <r>
    <s v="BASE"/>
    <s v="BaseLine"/>
    <m/>
    <m/>
    <m/>
    <m/>
    <x v="53"/>
    <x v="1"/>
    <s v="Brazil"/>
    <x v="69"/>
    <n v="-136.99118315959399"/>
  </r>
  <r>
    <s v="BASE"/>
    <s v="BaseLine"/>
    <m/>
    <m/>
    <m/>
    <m/>
    <x v="53"/>
    <x v="2"/>
    <s v="Brazil"/>
    <x v="69"/>
    <n v="-255.62017065378899"/>
  </r>
  <r>
    <s v="BASE"/>
    <s v="BaseLine"/>
    <m/>
    <m/>
    <m/>
    <m/>
    <x v="53"/>
    <x v="3"/>
    <s v="Brazil"/>
    <x v="69"/>
    <n v="-135.318508897539"/>
  </r>
  <r>
    <s v="BASE"/>
    <s v="BaseLine"/>
    <m/>
    <m/>
    <m/>
    <m/>
    <x v="54"/>
    <x v="0"/>
    <s v="Brazil"/>
    <x v="69"/>
    <n v="-530.31433235234999"/>
  </r>
  <r>
    <s v="BASE"/>
    <s v="BaseLine"/>
    <m/>
    <m/>
    <m/>
    <m/>
    <x v="54"/>
    <x v="1"/>
    <s v="Brazil"/>
    <x v="69"/>
    <n v="-2647.0075249207398"/>
  </r>
  <r>
    <s v="BASE"/>
    <s v="BaseLine"/>
    <m/>
    <m/>
    <m/>
    <m/>
    <x v="54"/>
    <x v="2"/>
    <s v="Brazil"/>
    <x v="69"/>
    <n v="-2872.8736117844001"/>
  </r>
  <r>
    <s v="BASE"/>
    <s v="BaseLine"/>
    <m/>
    <m/>
    <m/>
    <m/>
    <x v="54"/>
    <x v="3"/>
    <s v="Brazil"/>
    <x v="69"/>
    <n v="-512.11965805305204"/>
  </r>
  <r>
    <s v="INCREMENTAL"/>
    <s v="Media"/>
    <m/>
    <m/>
    <m/>
    <m/>
    <x v="0"/>
    <x v="0"/>
    <s v="Brazil"/>
    <x v="70"/>
    <n v="0"/>
  </r>
  <r>
    <s v="INCREMENTAL"/>
    <s v="Media"/>
    <m/>
    <m/>
    <m/>
    <m/>
    <x v="0"/>
    <x v="1"/>
    <s v="Brazil"/>
    <x v="70"/>
    <n v="0"/>
  </r>
  <r>
    <s v="INCREMENTAL"/>
    <s v="Media"/>
    <m/>
    <m/>
    <m/>
    <m/>
    <x v="0"/>
    <x v="2"/>
    <s v="Brazil"/>
    <x v="70"/>
    <n v="0"/>
  </r>
  <r>
    <s v="INCREMENTAL"/>
    <s v="Media"/>
    <m/>
    <m/>
    <m/>
    <m/>
    <x v="0"/>
    <x v="3"/>
    <s v="Brazil"/>
    <x v="70"/>
    <n v="0"/>
  </r>
  <r>
    <s v="INCREMENTAL"/>
    <s v="Media"/>
    <m/>
    <m/>
    <m/>
    <m/>
    <x v="1"/>
    <x v="0"/>
    <s v="Brazil"/>
    <x v="70"/>
    <n v="15.3314141976337"/>
  </r>
  <r>
    <s v="INCREMENTAL"/>
    <s v="Media"/>
    <m/>
    <m/>
    <m/>
    <m/>
    <x v="1"/>
    <x v="1"/>
    <s v="Brazil"/>
    <x v="70"/>
    <n v="0"/>
  </r>
  <r>
    <s v="INCREMENTAL"/>
    <s v="Media"/>
    <m/>
    <m/>
    <m/>
    <m/>
    <x v="1"/>
    <x v="2"/>
    <s v="Brazil"/>
    <x v="70"/>
    <n v="0"/>
  </r>
  <r>
    <s v="INCREMENTAL"/>
    <s v="Media"/>
    <m/>
    <m/>
    <m/>
    <m/>
    <x v="1"/>
    <x v="3"/>
    <s v="Brazil"/>
    <x v="70"/>
    <n v="0"/>
  </r>
  <r>
    <s v="INCREMENTAL"/>
    <s v="Media"/>
    <m/>
    <m/>
    <m/>
    <m/>
    <x v="2"/>
    <x v="0"/>
    <s v="Brazil"/>
    <x v="70"/>
    <n v="0"/>
  </r>
  <r>
    <s v="INCREMENTAL"/>
    <s v="Media"/>
    <m/>
    <m/>
    <m/>
    <m/>
    <x v="2"/>
    <x v="1"/>
    <s v="Brazil"/>
    <x v="70"/>
    <n v="0"/>
  </r>
  <r>
    <s v="INCREMENTAL"/>
    <s v="Media"/>
    <m/>
    <m/>
    <m/>
    <m/>
    <x v="2"/>
    <x v="2"/>
    <s v="Brazil"/>
    <x v="70"/>
    <n v="0"/>
  </r>
  <r>
    <s v="INCREMENTAL"/>
    <s v="Media"/>
    <m/>
    <m/>
    <m/>
    <m/>
    <x v="2"/>
    <x v="3"/>
    <s v="Brazil"/>
    <x v="70"/>
    <n v="0"/>
  </r>
  <r>
    <s v="BASE"/>
    <s v="BaseLine"/>
    <m/>
    <m/>
    <m/>
    <m/>
    <x v="3"/>
    <x v="0"/>
    <s v="Brazil"/>
    <x v="70"/>
    <n v="0"/>
  </r>
  <r>
    <s v="BASE"/>
    <s v="BaseLine"/>
    <m/>
    <m/>
    <m/>
    <m/>
    <x v="3"/>
    <x v="1"/>
    <s v="Brazil"/>
    <x v="70"/>
    <n v="0"/>
  </r>
  <r>
    <s v="BASE"/>
    <s v="BaseLine"/>
    <m/>
    <m/>
    <m/>
    <m/>
    <x v="3"/>
    <x v="2"/>
    <s v="Brazil"/>
    <x v="70"/>
    <n v="0"/>
  </r>
  <r>
    <s v="BASE"/>
    <s v="BaseLine"/>
    <m/>
    <m/>
    <m/>
    <m/>
    <x v="3"/>
    <x v="3"/>
    <s v="Brazil"/>
    <x v="70"/>
    <n v="0"/>
  </r>
  <r>
    <s v="BASE"/>
    <s v="BaseLine"/>
    <m/>
    <m/>
    <m/>
    <m/>
    <x v="4"/>
    <x v="0"/>
    <s v="Brazil"/>
    <x v="70"/>
    <n v="0"/>
  </r>
  <r>
    <s v="BASE"/>
    <s v="BaseLine"/>
    <m/>
    <m/>
    <m/>
    <m/>
    <x v="4"/>
    <x v="1"/>
    <s v="Brazil"/>
    <x v="70"/>
    <n v="0"/>
  </r>
  <r>
    <s v="BASE"/>
    <s v="BaseLine"/>
    <m/>
    <m/>
    <m/>
    <m/>
    <x v="4"/>
    <x v="2"/>
    <s v="Brazil"/>
    <x v="70"/>
    <n v="0"/>
  </r>
  <r>
    <s v="BASE"/>
    <s v="BaseLine"/>
    <m/>
    <m/>
    <m/>
    <m/>
    <x v="4"/>
    <x v="3"/>
    <s v="Brazil"/>
    <x v="70"/>
    <n v="0"/>
  </r>
  <r>
    <s v="BASE"/>
    <s v="BaseLine"/>
    <m/>
    <m/>
    <m/>
    <m/>
    <x v="5"/>
    <x v="0"/>
    <s v="Brazil"/>
    <x v="70"/>
    <n v="0"/>
  </r>
  <r>
    <s v="BASE"/>
    <s v="BaseLine"/>
    <m/>
    <m/>
    <m/>
    <m/>
    <x v="5"/>
    <x v="1"/>
    <s v="Brazil"/>
    <x v="70"/>
    <n v="0"/>
  </r>
  <r>
    <s v="BASE"/>
    <s v="BaseLine"/>
    <m/>
    <m/>
    <m/>
    <m/>
    <x v="5"/>
    <x v="2"/>
    <s v="Brazil"/>
    <x v="70"/>
    <n v="0"/>
  </r>
  <r>
    <s v="BASE"/>
    <s v="BaseLine"/>
    <m/>
    <m/>
    <m/>
    <m/>
    <x v="5"/>
    <x v="3"/>
    <s v="Brazil"/>
    <x v="70"/>
    <n v="0"/>
  </r>
  <r>
    <s v="BASE"/>
    <s v="BaseLine"/>
    <m/>
    <m/>
    <m/>
    <m/>
    <x v="6"/>
    <x v="0"/>
    <s v="Brazil"/>
    <x v="70"/>
    <n v="0"/>
  </r>
  <r>
    <s v="BASE"/>
    <s v="BaseLine"/>
    <m/>
    <m/>
    <m/>
    <m/>
    <x v="6"/>
    <x v="1"/>
    <s v="Brazil"/>
    <x v="70"/>
    <n v="0"/>
  </r>
  <r>
    <s v="BASE"/>
    <s v="BaseLine"/>
    <m/>
    <m/>
    <m/>
    <m/>
    <x v="6"/>
    <x v="2"/>
    <s v="Brazil"/>
    <x v="70"/>
    <n v="0"/>
  </r>
  <r>
    <s v="BASE"/>
    <s v="BaseLine"/>
    <m/>
    <m/>
    <m/>
    <m/>
    <x v="6"/>
    <x v="3"/>
    <s v="Brazil"/>
    <x v="70"/>
    <n v="0"/>
  </r>
  <r>
    <s v="BASE"/>
    <s v="BaseLine"/>
    <m/>
    <m/>
    <m/>
    <m/>
    <x v="7"/>
    <x v="0"/>
    <s v="Brazil"/>
    <x v="70"/>
    <n v="0"/>
  </r>
  <r>
    <s v="BASE"/>
    <s v="BaseLine"/>
    <m/>
    <m/>
    <m/>
    <m/>
    <x v="7"/>
    <x v="1"/>
    <s v="Brazil"/>
    <x v="70"/>
    <n v="0"/>
  </r>
  <r>
    <s v="BASE"/>
    <s v="BaseLine"/>
    <m/>
    <m/>
    <m/>
    <m/>
    <x v="7"/>
    <x v="2"/>
    <s v="Brazil"/>
    <x v="70"/>
    <n v="0"/>
  </r>
  <r>
    <s v="BASE"/>
    <s v="BaseLine"/>
    <m/>
    <m/>
    <m/>
    <m/>
    <x v="7"/>
    <x v="3"/>
    <s v="Brazil"/>
    <x v="70"/>
    <n v="0"/>
  </r>
  <r>
    <s v="BASE"/>
    <s v="BaseLine"/>
    <m/>
    <m/>
    <m/>
    <m/>
    <x v="8"/>
    <x v="0"/>
    <s v="Brazil"/>
    <x v="70"/>
    <n v="1823.37197208923"/>
  </r>
  <r>
    <s v="BASE"/>
    <s v="BaseLine"/>
    <m/>
    <m/>
    <m/>
    <m/>
    <x v="8"/>
    <x v="1"/>
    <s v="Brazil"/>
    <x v="70"/>
    <n v="0"/>
  </r>
  <r>
    <s v="BASE"/>
    <s v="BaseLine"/>
    <m/>
    <m/>
    <m/>
    <m/>
    <x v="8"/>
    <x v="2"/>
    <s v="Brazil"/>
    <x v="70"/>
    <n v="0"/>
  </r>
  <r>
    <s v="BASE"/>
    <s v="BaseLine"/>
    <m/>
    <m/>
    <m/>
    <m/>
    <x v="8"/>
    <x v="3"/>
    <s v="Brazil"/>
    <x v="70"/>
    <n v="0"/>
  </r>
  <r>
    <s v="INCREMENTAL"/>
    <s v="Media"/>
    <m/>
    <m/>
    <m/>
    <m/>
    <x v="9"/>
    <x v="0"/>
    <s v="Brazil"/>
    <x v="70"/>
    <n v="0"/>
  </r>
  <r>
    <s v="INCREMENTAL"/>
    <s v="Media"/>
    <m/>
    <m/>
    <m/>
    <m/>
    <x v="9"/>
    <x v="1"/>
    <s v="Brazil"/>
    <x v="70"/>
    <n v="0"/>
  </r>
  <r>
    <s v="INCREMENTAL"/>
    <s v="Media"/>
    <m/>
    <m/>
    <m/>
    <m/>
    <x v="9"/>
    <x v="2"/>
    <s v="Brazil"/>
    <x v="70"/>
    <n v="0"/>
  </r>
  <r>
    <s v="INCREMENTAL"/>
    <s v="Media"/>
    <m/>
    <m/>
    <m/>
    <m/>
    <x v="9"/>
    <x v="3"/>
    <s v="Brazil"/>
    <x v="70"/>
    <n v="0"/>
  </r>
  <r>
    <s v="BASE"/>
    <s v="Price"/>
    <m/>
    <m/>
    <m/>
    <m/>
    <x v="10"/>
    <x v="0"/>
    <s v="Brazil"/>
    <x v="70"/>
    <n v="0"/>
  </r>
  <r>
    <s v="BASE"/>
    <s v="Price"/>
    <m/>
    <m/>
    <m/>
    <m/>
    <x v="10"/>
    <x v="1"/>
    <s v="Brazil"/>
    <x v="70"/>
    <n v="0"/>
  </r>
  <r>
    <s v="BASE"/>
    <s v="Price"/>
    <m/>
    <m/>
    <m/>
    <m/>
    <x v="10"/>
    <x v="2"/>
    <s v="Brazil"/>
    <x v="70"/>
    <n v="0"/>
  </r>
  <r>
    <s v="BASE"/>
    <s v="Price"/>
    <m/>
    <m/>
    <m/>
    <m/>
    <x v="10"/>
    <x v="3"/>
    <s v="Brazil"/>
    <x v="70"/>
    <n v="0"/>
  </r>
  <r>
    <s v="BASE"/>
    <s v="Price"/>
    <m/>
    <m/>
    <m/>
    <m/>
    <x v="11"/>
    <x v="0"/>
    <s v="Brazil"/>
    <x v="70"/>
    <n v="-1174.60514411132"/>
  </r>
  <r>
    <s v="BASE"/>
    <s v="Price"/>
    <m/>
    <m/>
    <m/>
    <m/>
    <x v="11"/>
    <x v="1"/>
    <s v="Brazil"/>
    <x v="70"/>
    <n v="0"/>
  </r>
  <r>
    <s v="BASE"/>
    <s v="Price"/>
    <m/>
    <m/>
    <m/>
    <m/>
    <x v="11"/>
    <x v="2"/>
    <s v="Brazil"/>
    <x v="70"/>
    <n v="0"/>
  </r>
  <r>
    <s v="BASE"/>
    <s v="Price"/>
    <m/>
    <m/>
    <m/>
    <m/>
    <x v="11"/>
    <x v="3"/>
    <s v="Brazil"/>
    <x v="70"/>
    <n v="-1327.9838352173999"/>
  </r>
  <r>
    <s v="BASE"/>
    <s v="BaseLine"/>
    <m/>
    <m/>
    <m/>
    <m/>
    <x v="12"/>
    <x v="0"/>
    <s v="Brazil"/>
    <x v="70"/>
    <n v="387.262041200304"/>
  </r>
  <r>
    <s v="BASE"/>
    <s v="BaseLine"/>
    <m/>
    <m/>
    <m/>
    <m/>
    <x v="12"/>
    <x v="1"/>
    <s v="Brazil"/>
    <x v="70"/>
    <n v="698.139675101796"/>
  </r>
  <r>
    <s v="BASE"/>
    <s v="BaseLine"/>
    <m/>
    <m/>
    <m/>
    <m/>
    <x v="12"/>
    <x v="2"/>
    <s v="Brazil"/>
    <x v="70"/>
    <n v="855.88372376807899"/>
  </r>
  <r>
    <s v="BASE"/>
    <s v="BaseLine"/>
    <m/>
    <m/>
    <m/>
    <m/>
    <x v="12"/>
    <x v="3"/>
    <s v="Brazil"/>
    <x v="70"/>
    <n v="22.669016003338999"/>
  </r>
  <r>
    <s v="INCREMENTAL"/>
    <s v="Media"/>
    <m/>
    <m/>
    <m/>
    <m/>
    <x v="13"/>
    <x v="0"/>
    <s v="Brazil"/>
    <x v="70"/>
    <n v="0"/>
  </r>
  <r>
    <s v="INCREMENTAL"/>
    <s v="Media"/>
    <m/>
    <m/>
    <m/>
    <m/>
    <x v="13"/>
    <x v="1"/>
    <s v="Brazil"/>
    <x v="70"/>
    <n v="0"/>
  </r>
  <r>
    <s v="INCREMENTAL"/>
    <s v="Media"/>
    <m/>
    <m/>
    <m/>
    <m/>
    <x v="13"/>
    <x v="2"/>
    <s v="Brazil"/>
    <x v="70"/>
    <n v="0"/>
  </r>
  <r>
    <s v="INCREMENTAL"/>
    <s v="Media"/>
    <m/>
    <m/>
    <m/>
    <m/>
    <x v="13"/>
    <x v="3"/>
    <s v="Brazil"/>
    <x v="70"/>
    <n v="0"/>
  </r>
  <r>
    <s v="INCREMENTAL"/>
    <s v="Media"/>
    <m/>
    <m/>
    <m/>
    <m/>
    <x v="14"/>
    <x v="0"/>
    <s v="Brazil"/>
    <x v="70"/>
    <n v="369.101713309807"/>
  </r>
  <r>
    <s v="INCREMENTAL"/>
    <s v="Media"/>
    <m/>
    <m/>
    <m/>
    <m/>
    <x v="14"/>
    <x v="1"/>
    <s v="Brazil"/>
    <x v="70"/>
    <n v="459.50179481180902"/>
  </r>
  <r>
    <s v="INCREMENTAL"/>
    <s v="Media"/>
    <m/>
    <m/>
    <m/>
    <m/>
    <x v="14"/>
    <x v="2"/>
    <s v="Brazil"/>
    <x v="70"/>
    <n v="380.208687107608"/>
  </r>
  <r>
    <s v="INCREMENTAL"/>
    <s v="Media"/>
    <m/>
    <m/>
    <m/>
    <m/>
    <x v="14"/>
    <x v="3"/>
    <s v="Brazil"/>
    <x v="70"/>
    <n v="273.15571573629302"/>
  </r>
  <r>
    <s v="INCREMENTAL"/>
    <s v="Media"/>
    <m/>
    <m/>
    <m/>
    <m/>
    <x v="15"/>
    <x v="0"/>
    <s v="Brazil"/>
    <x v="70"/>
    <n v="0"/>
  </r>
  <r>
    <s v="INCREMENTAL"/>
    <s v="Media"/>
    <m/>
    <m/>
    <m/>
    <m/>
    <x v="15"/>
    <x v="1"/>
    <s v="Brazil"/>
    <x v="70"/>
    <n v="0"/>
  </r>
  <r>
    <s v="INCREMENTAL"/>
    <s v="Media"/>
    <m/>
    <m/>
    <m/>
    <m/>
    <x v="15"/>
    <x v="2"/>
    <s v="Brazil"/>
    <x v="70"/>
    <n v="0"/>
  </r>
  <r>
    <s v="INCREMENTAL"/>
    <s v="Media"/>
    <m/>
    <m/>
    <m/>
    <m/>
    <x v="15"/>
    <x v="3"/>
    <s v="Brazil"/>
    <x v="70"/>
    <n v="0"/>
  </r>
  <r>
    <s v="INCREMENTAL"/>
    <s v="Media"/>
    <m/>
    <m/>
    <m/>
    <m/>
    <x v="16"/>
    <x v="0"/>
    <s v="Brazil"/>
    <x v="70"/>
    <n v="33.994832534138197"/>
  </r>
  <r>
    <s v="INCREMENTAL"/>
    <s v="Media"/>
    <m/>
    <m/>
    <m/>
    <m/>
    <x v="16"/>
    <x v="1"/>
    <s v="Brazil"/>
    <x v="70"/>
    <n v="26.672867496153099"/>
  </r>
  <r>
    <s v="INCREMENTAL"/>
    <s v="Media"/>
    <m/>
    <m/>
    <m/>
    <m/>
    <x v="16"/>
    <x v="2"/>
    <s v="Brazil"/>
    <x v="70"/>
    <n v="24.885165742240702"/>
  </r>
  <r>
    <s v="INCREMENTAL"/>
    <s v="Media"/>
    <m/>
    <m/>
    <m/>
    <m/>
    <x v="16"/>
    <x v="3"/>
    <s v="Brazil"/>
    <x v="70"/>
    <n v="23.126918032584001"/>
  </r>
  <r>
    <s v="INCREMENTAL"/>
    <s v="Media"/>
    <m/>
    <m/>
    <m/>
    <m/>
    <x v="17"/>
    <x v="0"/>
    <s v="Brazil"/>
    <x v="70"/>
    <n v="0"/>
  </r>
  <r>
    <s v="INCREMENTAL"/>
    <s v="Media"/>
    <m/>
    <m/>
    <m/>
    <m/>
    <x v="17"/>
    <x v="1"/>
    <s v="Brazil"/>
    <x v="70"/>
    <n v="0"/>
  </r>
  <r>
    <s v="INCREMENTAL"/>
    <s v="Media"/>
    <m/>
    <m/>
    <m/>
    <m/>
    <x v="17"/>
    <x v="2"/>
    <s v="Brazil"/>
    <x v="70"/>
    <n v="0"/>
  </r>
  <r>
    <s v="INCREMENTAL"/>
    <s v="Media"/>
    <m/>
    <m/>
    <m/>
    <m/>
    <x v="17"/>
    <x v="3"/>
    <s v="Brazil"/>
    <x v="70"/>
    <n v="0"/>
  </r>
  <r>
    <s v="INCREMENTAL"/>
    <s v="Media"/>
    <m/>
    <m/>
    <m/>
    <m/>
    <x v="18"/>
    <x v="0"/>
    <s v="Brazil"/>
    <x v="70"/>
    <n v="2238.9192619145201"/>
  </r>
  <r>
    <s v="INCREMENTAL"/>
    <s v="Media"/>
    <m/>
    <m/>
    <m/>
    <m/>
    <x v="18"/>
    <x v="1"/>
    <s v="Brazil"/>
    <x v="70"/>
    <n v="1042.5323915787999"/>
  </r>
  <r>
    <s v="INCREMENTAL"/>
    <s v="Media"/>
    <m/>
    <m/>
    <m/>
    <m/>
    <x v="18"/>
    <x v="2"/>
    <s v="Brazil"/>
    <x v="70"/>
    <n v="796.60378433517701"/>
  </r>
  <r>
    <s v="INCREMENTAL"/>
    <s v="Media"/>
    <m/>
    <m/>
    <m/>
    <m/>
    <x v="18"/>
    <x v="3"/>
    <s v="Brazil"/>
    <x v="70"/>
    <n v="1215.39414191367"/>
  </r>
  <r>
    <s v="INCREMENTAL"/>
    <s v="Media"/>
    <m/>
    <m/>
    <m/>
    <m/>
    <x v="19"/>
    <x v="0"/>
    <s v="Brazil"/>
    <x v="70"/>
    <n v="0"/>
  </r>
  <r>
    <s v="INCREMENTAL"/>
    <s v="Media"/>
    <m/>
    <m/>
    <m/>
    <m/>
    <x v="19"/>
    <x v="1"/>
    <s v="Brazil"/>
    <x v="70"/>
    <n v="0"/>
  </r>
  <r>
    <s v="INCREMENTAL"/>
    <s v="Media"/>
    <m/>
    <m/>
    <m/>
    <m/>
    <x v="19"/>
    <x v="2"/>
    <s v="Brazil"/>
    <x v="70"/>
    <n v="0"/>
  </r>
  <r>
    <s v="INCREMENTAL"/>
    <s v="Media"/>
    <m/>
    <m/>
    <m/>
    <m/>
    <x v="19"/>
    <x v="3"/>
    <s v="Brazil"/>
    <x v="70"/>
    <n v="0"/>
  </r>
  <r>
    <s v="INCREMENTAL"/>
    <s v="Media"/>
    <m/>
    <m/>
    <m/>
    <m/>
    <x v="20"/>
    <x v="0"/>
    <s v="Brazil"/>
    <x v="70"/>
    <n v="2.6471979223015398"/>
  </r>
  <r>
    <s v="INCREMENTAL"/>
    <s v="Media"/>
    <m/>
    <m/>
    <m/>
    <m/>
    <x v="20"/>
    <x v="1"/>
    <s v="Brazil"/>
    <x v="70"/>
    <n v="3.0196766285780501"/>
  </r>
  <r>
    <s v="INCREMENTAL"/>
    <s v="Media"/>
    <m/>
    <m/>
    <m/>
    <m/>
    <x v="20"/>
    <x v="2"/>
    <s v="Brazil"/>
    <x v="70"/>
    <n v="2.82889517787244"/>
  </r>
  <r>
    <s v="INCREMENTAL"/>
    <s v="Media"/>
    <m/>
    <m/>
    <m/>
    <m/>
    <x v="20"/>
    <x v="3"/>
    <s v="Brazil"/>
    <x v="70"/>
    <n v="2.78641069678245"/>
  </r>
  <r>
    <s v="INCREMENTAL"/>
    <s v="Media"/>
    <m/>
    <m/>
    <m/>
    <m/>
    <x v="21"/>
    <x v="0"/>
    <s v="Brazil"/>
    <x v="70"/>
    <n v="0"/>
  </r>
  <r>
    <s v="INCREMENTAL"/>
    <s v="Media"/>
    <m/>
    <m/>
    <m/>
    <m/>
    <x v="21"/>
    <x v="1"/>
    <s v="Brazil"/>
    <x v="70"/>
    <n v="0"/>
  </r>
  <r>
    <s v="INCREMENTAL"/>
    <s v="Media"/>
    <m/>
    <m/>
    <m/>
    <m/>
    <x v="21"/>
    <x v="2"/>
    <s v="Brazil"/>
    <x v="70"/>
    <n v="0"/>
  </r>
  <r>
    <s v="INCREMENTAL"/>
    <s v="Media"/>
    <m/>
    <m/>
    <m/>
    <m/>
    <x v="21"/>
    <x v="3"/>
    <s v="Brazil"/>
    <x v="70"/>
    <n v="0"/>
  </r>
  <r>
    <s v="INCREMENTAL"/>
    <s v="Media"/>
    <m/>
    <m/>
    <m/>
    <m/>
    <x v="22"/>
    <x v="0"/>
    <s v="Brazil"/>
    <x v="70"/>
    <n v="756.64555407132502"/>
  </r>
  <r>
    <s v="INCREMENTAL"/>
    <s v="Media"/>
    <m/>
    <m/>
    <m/>
    <m/>
    <x v="22"/>
    <x v="1"/>
    <s v="Brazil"/>
    <x v="70"/>
    <n v="286.94131618999802"/>
  </r>
  <r>
    <s v="INCREMENTAL"/>
    <s v="Media"/>
    <m/>
    <m/>
    <m/>
    <m/>
    <x v="22"/>
    <x v="2"/>
    <s v="Brazil"/>
    <x v="70"/>
    <n v="272.47245646020298"/>
  </r>
  <r>
    <s v="INCREMENTAL"/>
    <s v="Media"/>
    <m/>
    <m/>
    <m/>
    <m/>
    <x v="22"/>
    <x v="3"/>
    <s v="Brazil"/>
    <x v="70"/>
    <n v="410.14812875070203"/>
  </r>
  <r>
    <s v="INCREMENTAL"/>
    <s v="Media"/>
    <m/>
    <m/>
    <m/>
    <m/>
    <x v="23"/>
    <x v="0"/>
    <s v="Brazil"/>
    <x v="70"/>
    <n v="0"/>
  </r>
  <r>
    <s v="INCREMENTAL"/>
    <s v="Media"/>
    <m/>
    <m/>
    <m/>
    <m/>
    <x v="23"/>
    <x v="1"/>
    <s v="Brazil"/>
    <x v="70"/>
    <n v="7.6088987182545795E-2"/>
  </r>
  <r>
    <s v="INCREMENTAL"/>
    <s v="Media"/>
    <m/>
    <m/>
    <m/>
    <m/>
    <x v="23"/>
    <x v="2"/>
    <s v="Brazil"/>
    <x v="70"/>
    <n v="0"/>
  </r>
  <r>
    <s v="INCREMENTAL"/>
    <s v="Media"/>
    <m/>
    <m/>
    <m/>
    <m/>
    <x v="23"/>
    <x v="3"/>
    <s v="Brazil"/>
    <x v="70"/>
    <n v="0"/>
  </r>
  <r>
    <s v="INCREMENTAL"/>
    <s v="Media"/>
    <m/>
    <m/>
    <m/>
    <m/>
    <x v="24"/>
    <x v="0"/>
    <s v="Brazil"/>
    <x v="70"/>
    <n v="0"/>
  </r>
  <r>
    <s v="INCREMENTAL"/>
    <s v="Media"/>
    <m/>
    <m/>
    <m/>
    <m/>
    <x v="24"/>
    <x v="1"/>
    <s v="Brazil"/>
    <x v="70"/>
    <n v="4.5396326545380203"/>
  </r>
  <r>
    <s v="INCREMENTAL"/>
    <s v="Media"/>
    <m/>
    <m/>
    <m/>
    <m/>
    <x v="24"/>
    <x v="2"/>
    <s v="Brazil"/>
    <x v="70"/>
    <n v="0"/>
  </r>
  <r>
    <s v="INCREMENTAL"/>
    <s v="Media"/>
    <m/>
    <m/>
    <m/>
    <m/>
    <x v="24"/>
    <x v="3"/>
    <s v="Brazil"/>
    <x v="70"/>
    <n v="0"/>
  </r>
  <r>
    <s v="BASE"/>
    <s v="BaseLine"/>
    <m/>
    <m/>
    <m/>
    <m/>
    <x v="25"/>
    <x v="0"/>
    <s v="Brazil"/>
    <x v="70"/>
    <n v="0"/>
  </r>
  <r>
    <s v="BASE"/>
    <s v="BaseLine"/>
    <m/>
    <m/>
    <m/>
    <m/>
    <x v="25"/>
    <x v="1"/>
    <s v="Brazil"/>
    <x v="70"/>
    <n v="0"/>
  </r>
  <r>
    <s v="BASE"/>
    <s v="BaseLine"/>
    <m/>
    <m/>
    <m/>
    <m/>
    <x v="25"/>
    <x v="2"/>
    <s v="Brazil"/>
    <x v="70"/>
    <n v="0"/>
  </r>
  <r>
    <s v="BASE"/>
    <s v="BaseLine"/>
    <m/>
    <m/>
    <m/>
    <m/>
    <x v="25"/>
    <x v="3"/>
    <s v="Brazil"/>
    <x v="70"/>
    <n v="0"/>
  </r>
  <r>
    <s v="BASE"/>
    <s v="BaseLine"/>
    <m/>
    <m/>
    <m/>
    <m/>
    <x v="26"/>
    <x v="0"/>
    <s v="Brazil"/>
    <x v="70"/>
    <n v="0"/>
  </r>
  <r>
    <s v="BASE"/>
    <s v="BaseLine"/>
    <m/>
    <m/>
    <m/>
    <m/>
    <x v="26"/>
    <x v="1"/>
    <s v="Brazil"/>
    <x v="70"/>
    <n v="3295.4583486790102"/>
  </r>
  <r>
    <s v="BASE"/>
    <s v="BaseLine"/>
    <m/>
    <m/>
    <m/>
    <m/>
    <x v="26"/>
    <x v="2"/>
    <s v="Brazil"/>
    <x v="70"/>
    <n v="0"/>
  </r>
  <r>
    <s v="BASE"/>
    <s v="BaseLine"/>
    <m/>
    <m/>
    <m/>
    <m/>
    <x v="26"/>
    <x v="3"/>
    <s v="Brazil"/>
    <x v="70"/>
    <n v="0"/>
  </r>
  <r>
    <s v="INCREMENTAL"/>
    <s v="Media"/>
    <m/>
    <m/>
    <m/>
    <m/>
    <x v="27"/>
    <x v="0"/>
    <s v="Brazil"/>
    <x v="70"/>
    <n v="0"/>
  </r>
  <r>
    <s v="INCREMENTAL"/>
    <s v="Media"/>
    <m/>
    <m/>
    <m/>
    <m/>
    <x v="27"/>
    <x v="1"/>
    <s v="Brazil"/>
    <x v="70"/>
    <n v="717.38102243482899"/>
  </r>
  <r>
    <s v="INCREMENTAL"/>
    <s v="Media"/>
    <m/>
    <m/>
    <m/>
    <m/>
    <x v="27"/>
    <x v="2"/>
    <s v="Brazil"/>
    <x v="70"/>
    <n v="0"/>
  </r>
  <r>
    <s v="INCREMENTAL"/>
    <s v="Media"/>
    <m/>
    <m/>
    <m/>
    <m/>
    <x v="27"/>
    <x v="3"/>
    <s v="Brazil"/>
    <x v="70"/>
    <n v="0"/>
  </r>
  <r>
    <s v="INCREMENTAL"/>
    <s v="Media"/>
    <m/>
    <m/>
    <m/>
    <m/>
    <x v="28"/>
    <x v="0"/>
    <s v="Brazil"/>
    <x v="70"/>
    <n v="0"/>
  </r>
  <r>
    <s v="INCREMENTAL"/>
    <s v="Media"/>
    <m/>
    <m/>
    <m/>
    <m/>
    <x v="28"/>
    <x v="1"/>
    <s v="Brazil"/>
    <x v="70"/>
    <n v="0"/>
  </r>
  <r>
    <s v="INCREMENTAL"/>
    <s v="Media"/>
    <m/>
    <m/>
    <m/>
    <m/>
    <x v="28"/>
    <x v="2"/>
    <s v="Brazil"/>
    <x v="70"/>
    <n v="0"/>
  </r>
  <r>
    <s v="INCREMENTAL"/>
    <s v="Media"/>
    <m/>
    <m/>
    <m/>
    <m/>
    <x v="28"/>
    <x v="3"/>
    <s v="Brazil"/>
    <x v="70"/>
    <n v="0"/>
  </r>
  <r>
    <s v="BASE"/>
    <s v="BaseLine"/>
    <m/>
    <m/>
    <m/>
    <m/>
    <x v="29"/>
    <x v="0"/>
    <s v="Brazil"/>
    <x v="70"/>
    <n v="0"/>
  </r>
  <r>
    <s v="BASE"/>
    <s v="BaseLine"/>
    <m/>
    <m/>
    <m/>
    <m/>
    <x v="29"/>
    <x v="1"/>
    <s v="Brazil"/>
    <x v="70"/>
    <n v="1208.48991961295"/>
  </r>
  <r>
    <s v="BASE"/>
    <s v="BaseLine"/>
    <m/>
    <m/>
    <m/>
    <m/>
    <x v="29"/>
    <x v="2"/>
    <s v="Brazil"/>
    <x v="70"/>
    <n v="0"/>
  </r>
  <r>
    <s v="BASE"/>
    <s v="BaseLine"/>
    <m/>
    <m/>
    <m/>
    <m/>
    <x v="29"/>
    <x v="3"/>
    <s v="Brazil"/>
    <x v="70"/>
    <n v="0"/>
  </r>
  <r>
    <s v="BASE"/>
    <s v="BaseLine"/>
    <m/>
    <m/>
    <m/>
    <m/>
    <x v="30"/>
    <x v="0"/>
    <s v="Brazil"/>
    <x v="70"/>
    <n v="0"/>
  </r>
  <r>
    <s v="BASE"/>
    <s v="BaseLine"/>
    <m/>
    <m/>
    <m/>
    <m/>
    <x v="30"/>
    <x v="1"/>
    <s v="Brazil"/>
    <x v="70"/>
    <n v="864.03101977541803"/>
  </r>
  <r>
    <s v="BASE"/>
    <s v="BaseLine"/>
    <m/>
    <m/>
    <m/>
    <m/>
    <x v="30"/>
    <x v="2"/>
    <s v="Brazil"/>
    <x v="70"/>
    <n v="0"/>
  </r>
  <r>
    <s v="BASE"/>
    <s v="BaseLine"/>
    <m/>
    <m/>
    <m/>
    <m/>
    <x v="30"/>
    <x v="3"/>
    <s v="Brazil"/>
    <x v="70"/>
    <n v="0"/>
  </r>
  <r>
    <s v="INCREMENTAL"/>
    <s v="Media"/>
    <m/>
    <m/>
    <m/>
    <m/>
    <x v="31"/>
    <x v="0"/>
    <s v="Brazil"/>
    <x v="70"/>
    <n v="0"/>
  </r>
  <r>
    <s v="INCREMENTAL"/>
    <s v="Media"/>
    <m/>
    <m/>
    <m/>
    <m/>
    <x v="31"/>
    <x v="1"/>
    <s v="Brazil"/>
    <x v="70"/>
    <n v="7.6807472722578096E-2"/>
  </r>
  <r>
    <s v="INCREMENTAL"/>
    <s v="Media"/>
    <m/>
    <m/>
    <m/>
    <m/>
    <x v="31"/>
    <x v="2"/>
    <s v="Brazil"/>
    <x v="70"/>
    <n v="0"/>
  </r>
  <r>
    <s v="INCREMENTAL"/>
    <s v="Media"/>
    <m/>
    <m/>
    <m/>
    <m/>
    <x v="31"/>
    <x v="3"/>
    <s v="Brazil"/>
    <x v="70"/>
    <n v="0"/>
  </r>
  <r>
    <m/>
    <m/>
    <m/>
    <m/>
    <m/>
    <m/>
    <x v="32"/>
    <x v="0"/>
    <s v="Brazil"/>
    <x v="70"/>
    <n v="1288.8368238743701"/>
  </r>
  <r>
    <m/>
    <m/>
    <m/>
    <m/>
    <m/>
    <m/>
    <x v="32"/>
    <x v="1"/>
    <s v="Brazil"/>
    <x v="70"/>
    <n v="943.82215052234096"/>
  </r>
  <r>
    <m/>
    <m/>
    <m/>
    <m/>
    <m/>
    <m/>
    <x v="32"/>
    <x v="2"/>
    <s v="Brazil"/>
    <x v="70"/>
    <n v="1761.1350863528301"/>
  </r>
  <r>
    <m/>
    <m/>
    <m/>
    <m/>
    <m/>
    <m/>
    <x v="32"/>
    <x v="3"/>
    <s v="Brazil"/>
    <x v="70"/>
    <n v="932.29799996955103"/>
  </r>
  <r>
    <s v="BASE"/>
    <s v="BaseLine"/>
    <m/>
    <m/>
    <m/>
    <m/>
    <x v="33"/>
    <x v="0"/>
    <s v="Brazil"/>
    <x v="70"/>
    <n v="-150.21529954907999"/>
  </r>
  <r>
    <s v="BASE"/>
    <s v="BaseLine"/>
    <m/>
    <m/>
    <m/>
    <m/>
    <x v="33"/>
    <x v="1"/>
    <s v="Brazil"/>
    <x v="70"/>
    <n v="-408.90532188757402"/>
  </r>
  <r>
    <s v="BASE"/>
    <s v="BaseLine"/>
    <m/>
    <m/>
    <m/>
    <m/>
    <x v="33"/>
    <x v="2"/>
    <s v="Brazil"/>
    <x v="70"/>
    <n v="-204.14259694339401"/>
  </r>
  <r>
    <s v="BASE"/>
    <s v="BaseLine"/>
    <m/>
    <m/>
    <m/>
    <m/>
    <x v="33"/>
    <x v="3"/>
    <s v="Brazil"/>
    <x v="70"/>
    <n v="-127.50501769586501"/>
  </r>
  <r>
    <s v="BASE"/>
    <s v="BaseLine"/>
    <m/>
    <m/>
    <m/>
    <m/>
    <x v="34"/>
    <x v="0"/>
    <s v="Brazil"/>
    <x v="70"/>
    <n v="0"/>
  </r>
  <r>
    <s v="BASE"/>
    <s v="BaseLine"/>
    <m/>
    <m/>
    <m/>
    <m/>
    <x v="34"/>
    <x v="1"/>
    <s v="Brazil"/>
    <x v="70"/>
    <n v="0"/>
  </r>
  <r>
    <s v="BASE"/>
    <s v="BaseLine"/>
    <m/>
    <m/>
    <m/>
    <m/>
    <x v="34"/>
    <x v="2"/>
    <s v="Brazil"/>
    <x v="70"/>
    <n v="0"/>
  </r>
  <r>
    <s v="BASE"/>
    <s v="BaseLine"/>
    <m/>
    <m/>
    <m/>
    <m/>
    <x v="34"/>
    <x v="3"/>
    <s v="Brazil"/>
    <x v="70"/>
    <n v="0"/>
  </r>
  <r>
    <s v="BASE"/>
    <s v="BaseLine"/>
    <s v="NY"/>
    <m/>
    <m/>
    <m/>
    <x v="35"/>
    <x v="0"/>
    <s v="Brazil"/>
    <x v="70"/>
    <n v="0"/>
  </r>
  <r>
    <s v="BASE"/>
    <s v="BaseLine"/>
    <s v="NY"/>
    <m/>
    <m/>
    <m/>
    <x v="35"/>
    <x v="1"/>
    <s v="Brazil"/>
    <x v="70"/>
    <n v="0"/>
  </r>
  <r>
    <s v="BASE"/>
    <s v="BaseLine"/>
    <s v="NY"/>
    <m/>
    <m/>
    <m/>
    <x v="35"/>
    <x v="2"/>
    <s v="Brazil"/>
    <x v="70"/>
    <n v="0"/>
  </r>
  <r>
    <s v="BASE"/>
    <s v="BaseLine"/>
    <s v="NY"/>
    <m/>
    <m/>
    <m/>
    <x v="35"/>
    <x v="3"/>
    <s v="Brazil"/>
    <x v="70"/>
    <n v="0"/>
  </r>
  <r>
    <s v="BASE"/>
    <s v="BaseLine"/>
    <s v="PL_Dummy"/>
    <m/>
    <m/>
    <m/>
    <x v="36"/>
    <x v="0"/>
    <s v="Brazil"/>
    <x v="70"/>
    <n v="0"/>
  </r>
  <r>
    <s v="BASE"/>
    <s v="BaseLine"/>
    <s v="PL_Dummy"/>
    <m/>
    <m/>
    <m/>
    <x v="36"/>
    <x v="1"/>
    <s v="Brazil"/>
    <x v="70"/>
    <n v="0"/>
  </r>
  <r>
    <s v="BASE"/>
    <s v="BaseLine"/>
    <s v="PL_Dummy"/>
    <m/>
    <m/>
    <m/>
    <x v="36"/>
    <x v="2"/>
    <s v="Brazil"/>
    <x v="70"/>
    <n v="0"/>
  </r>
  <r>
    <s v="BASE"/>
    <s v="BaseLine"/>
    <s v="PL_Dummy"/>
    <m/>
    <m/>
    <m/>
    <x v="36"/>
    <x v="3"/>
    <s v="Brazil"/>
    <x v="70"/>
    <n v="0"/>
  </r>
  <r>
    <s v="BASE"/>
    <s v="BaseLine"/>
    <s v="PL_Dummy"/>
    <m/>
    <m/>
    <m/>
    <x v="37"/>
    <x v="0"/>
    <s v="Brazil"/>
    <x v="70"/>
    <n v="0"/>
  </r>
  <r>
    <s v="BASE"/>
    <s v="BaseLine"/>
    <s v="PL_Dummy"/>
    <m/>
    <m/>
    <m/>
    <x v="37"/>
    <x v="1"/>
    <s v="Brazil"/>
    <x v="70"/>
    <n v="0"/>
  </r>
  <r>
    <s v="BASE"/>
    <s v="BaseLine"/>
    <s v="PL_Dummy"/>
    <m/>
    <m/>
    <m/>
    <x v="37"/>
    <x v="2"/>
    <s v="Brazil"/>
    <x v="70"/>
    <n v="0"/>
  </r>
  <r>
    <s v="BASE"/>
    <s v="BaseLine"/>
    <s v="PL_Dummy"/>
    <m/>
    <m/>
    <m/>
    <x v="37"/>
    <x v="3"/>
    <s v="Brazil"/>
    <x v="70"/>
    <n v="0"/>
  </r>
  <r>
    <s v="BASE"/>
    <s v="BaseLine"/>
    <m/>
    <m/>
    <m/>
    <m/>
    <x v="38"/>
    <x v="0"/>
    <s v="Brazil"/>
    <x v="70"/>
    <n v="0"/>
  </r>
  <r>
    <s v="BASE"/>
    <s v="BaseLine"/>
    <m/>
    <m/>
    <m/>
    <m/>
    <x v="38"/>
    <x v="1"/>
    <s v="Brazil"/>
    <x v="70"/>
    <n v="0"/>
  </r>
  <r>
    <s v="BASE"/>
    <s v="BaseLine"/>
    <m/>
    <m/>
    <m/>
    <m/>
    <x v="38"/>
    <x v="2"/>
    <s v="Brazil"/>
    <x v="70"/>
    <n v="0"/>
  </r>
  <r>
    <s v="BASE"/>
    <s v="BaseLine"/>
    <m/>
    <m/>
    <m/>
    <m/>
    <x v="38"/>
    <x v="3"/>
    <s v="Brazil"/>
    <x v="70"/>
    <n v="0"/>
  </r>
  <r>
    <s v="BASE"/>
    <s v="BaseLine"/>
    <m/>
    <m/>
    <m/>
    <m/>
    <x v="39"/>
    <x v="0"/>
    <s v="Brazil"/>
    <x v="70"/>
    <n v="0"/>
  </r>
  <r>
    <s v="BASE"/>
    <s v="BaseLine"/>
    <m/>
    <m/>
    <m/>
    <m/>
    <x v="39"/>
    <x v="1"/>
    <s v="Brazil"/>
    <x v="70"/>
    <n v="0"/>
  </r>
  <r>
    <s v="BASE"/>
    <s v="BaseLine"/>
    <m/>
    <m/>
    <m/>
    <m/>
    <x v="39"/>
    <x v="2"/>
    <s v="Brazil"/>
    <x v="70"/>
    <n v="0"/>
  </r>
  <r>
    <s v="BASE"/>
    <s v="BaseLine"/>
    <m/>
    <m/>
    <m/>
    <m/>
    <x v="39"/>
    <x v="3"/>
    <s v="Brazil"/>
    <x v="70"/>
    <n v="0"/>
  </r>
  <r>
    <s v="BASE"/>
    <s v="BaseLine"/>
    <s v="PL_Dummy"/>
    <m/>
    <m/>
    <m/>
    <x v="40"/>
    <x v="0"/>
    <s v="Brazil"/>
    <x v="70"/>
    <n v="0"/>
  </r>
  <r>
    <s v="BASE"/>
    <s v="BaseLine"/>
    <s v="PL_Dummy"/>
    <m/>
    <m/>
    <m/>
    <x v="40"/>
    <x v="1"/>
    <s v="Brazil"/>
    <x v="70"/>
    <n v="0"/>
  </r>
  <r>
    <s v="BASE"/>
    <s v="BaseLine"/>
    <s v="PL_Dummy"/>
    <m/>
    <m/>
    <m/>
    <x v="40"/>
    <x v="2"/>
    <s v="Brazil"/>
    <x v="70"/>
    <n v="0"/>
  </r>
  <r>
    <s v="BASE"/>
    <s v="BaseLine"/>
    <s v="PL_Dummy"/>
    <m/>
    <m/>
    <m/>
    <x v="40"/>
    <x v="3"/>
    <s v="Brazil"/>
    <x v="70"/>
    <n v="0"/>
  </r>
  <r>
    <s v="BASE"/>
    <s v="BaseLine"/>
    <m/>
    <m/>
    <m/>
    <m/>
    <x v="41"/>
    <x v="0"/>
    <s v="Brazil"/>
    <x v="70"/>
    <n v="0"/>
  </r>
  <r>
    <s v="BASE"/>
    <s v="BaseLine"/>
    <m/>
    <m/>
    <m/>
    <m/>
    <x v="41"/>
    <x v="1"/>
    <s v="Brazil"/>
    <x v="70"/>
    <n v="0"/>
  </r>
  <r>
    <s v="BASE"/>
    <s v="BaseLine"/>
    <m/>
    <m/>
    <m/>
    <m/>
    <x v="41"/>
    <x v="2"/>
    <s v="Brazil"/>
    <x v="70"/>
    <n v="3250.0619071344399"/>
  </r>
  <r>
    <s v="BASE"/>
    <s v="BaseLine"/>
    <m/>
    <m/>
    <m/>
    <m/>
    <x v="41"/>
    <x v="3"/>
    <s v="Brazil"/>
    <x v="70"/>
    <n v="0"/>
  </r>
  <r>
    <s v="BASE"/>
    <s v="BaseLine"/>
    <m/>
    <m/>
    <m/>
    <m/>
    <x v="42"/>
    <x v="0"/>
    <s v="Brazil"/>
    <x v="70"/>
    <n v="0"/>
  </r>
  <r>
    <s v="BASE"/>
    <s v="BaseLine"/>
    <m/>
    <m/>
    <m/>
    <m/>
    <x v="42"/>
    <x v="1"/>
    <s v="Brazil"/>
    <x v="70"/>
    <n v="0"/>
  </r>
  <r>
    <s v="BASE"/>
    <s v="BaseLine"/>
    <m/>
    <m/>
    <m/>
    <m/>
    <x v="42"/>
    <x v="2"/>
    <s v="Brazil"/>
    <x v="70"/>
    <n v="0"/>
  </r>
  <r>
    <s v="BASE"/>
    <s v="BaseLine"/>
    <m/>
    <m/>
    <m/>
    <m/>
    <x v="42"/>
    <x v="3"/>
    <s v="Brazil"/>
    <x v="70"/>
    <n v="0"/>
  </r>
  <r>
    <s v="BASE"/>
    <s v="BaseLine"/>
    <m/>
    <m/>
    <m/>
    <m/>
    <x v="43"/>
    <x v="0"/>
    <s v="Brazil"/>
    <x v="70"/>
    <n v="0"/>
  </r>
  <r>
    <s v="BASE"/>
    <s v="BaseLine"/>
    <m/>
    <m/>
    <m/>
    <m/>
    <x v="43"/>
    <x v="1"/>
    <s v="Brazil"/>
    <x v="70"/>
    <n v="0"/>
  </r>
  <r>
    <s v="BASE"/>
    <s v="BaseLine"/>
    <m/>
    <m/>
    <m/>
    <m/>
    <x v="43"/>
    <x v="2"/>
    <s v="Brazil"/>
    <x v="70"/>
    <n v="4026.5676451350701"/>
  </r>
  <r>
    <s v="BASE"/>
    <s v="BaseLine"/>
    <m/>
    <m/>
    <m/>
    <m/>
    <x v="43"/>
    <x v="3"/>
    <s v="Brazil"/>
    <x v="70"/>
    <n v="0"/>
  </r>
  <r>
    <s v="INCREMENTAL"/>
    <s v="Media"/>
    <m/>
    <m/>
    <m/>
    <m/>
    <x v="44"/>
    <x v="0"/>
    <s v="Brazil"/>
    <x v="70"/>
    <n v="0"/>
  </r>
  <r>
    <s v="INCREMENTAL"/>
    <s v="Media"/>
    <m/>
    <m/>
    <m/>
    <m/>
    <x v="44"/>
    <x v="1"/>
    <s v="Brazil"/>
    <x v="70"/>
    <n v="0"/>
  </r>
  <r>
    <s v="INCREMENTAL"/>
    <s v="Media"/>
    <m/>
    <m/>
    <m/>
    <m/>
    <x v="44"/>
    <x v="2"/>
    <s v="Brazil"/>
    <x v="70"/>
    <n v="644.79597727420503"/>
  </r>
  <r>
    <s v="INCREMENTAL"/>
    <s v="Media"/>
    <m/>
    <m/>
    <m/>
    <m/>
    <x v="44"/>
    <x v="3"/>
    <s v="Brazil"/>
    <x v="70"/>
    <n v="0"/>
  </r>
  <r>
    <s v="INCREMENTAL"/>
    <s v="Media"/>
    <m/>
    <m/>
    <m/>
    <m/>
    <x v="45"/>
    <x v="0"/>
    <s v="Brazil"/>
    <x v="70"/>
    <n v="0"/>
  </r>
  <r>
    <s v="INCREMENTAL"/>
    <s v="Media"/>
    <m/>
    <m/>
    <m/>
    <m/>
    <x v="45"/>
    <x v="1"/>
    <s v="Brazil"/>
    <x v="70"/>
    <n v="0"/>
  </r>
  <r>
    <s v="INCREMENTAL"/>
    <s v="Media"/>
    <m/>
    <m/>
    <m/>
    <m/>
    <x v="45"/>
    <x v="2"/>
    <s v="Brazil"/>
    <x v="70"/>
    <n v="0"/>
  </r>
  <r>
    <s v="INCREMENTAL"/>
    <s v="Media"/>
    <m/>
    <m/>
    <m/>
    <m/>
    <x v="45"/>
    <x v="3"/>
    <s v="Brazil"/>
    <x v="70"/>
    <n v="0"/>
  </r>
  <r>
    <s v="BASE"/>
    <s v="BaseLine"/>
    <m/>
    <m/>
    <m/>
    <m/>
    <x v="46"/>
    <x v="0"/>
    <s v="Brazil"/>
    <x v="70"/>
    <n v="0"/>
  </r>
  <r>
    <s v="BASE"/>
    <s v="BaseLine"/>
    <m/>
    <m/>
    <m/>
    <m/>
    <x v="46"/>
    <x v="1"/>
    <s v="Brazil"/>
    <x v="70"/>
    <n v="0"/>
  </r>
  <r>
    <s v="BASE"/>
    <s v="BaseLine"/>
    <m/>
    <m/>
    <m/>
    <m/>
    <x v="46"/>
    <x v="2"/>
    <s v="Brazil"/>
    <x v="70"/>
    <n v="0"/>
  </r>
  <r>
    <s v="BASE"/>
    <s v="BaseLine"/>
    <m/>
    <m/>
    <m/>
    <m/>
    <x v="46"/>
    <x v="3"/>
    <s v="Brazil"/>
    <x v="70"/>
    <n v="0"/>
  </r>
  <r>
    <s v="INCREMENTAL"/>
    <s v="Media"/>
    <m/>
    <m/>
    <m/>
    <m/>
    <x v="47"/>
    <x v="0"/>
    <s v="Brazil"/>
    <x v="70"/>
    <n v="0"/>
  </r>
  <r>
    <s v="INCREMENTAL"/>
    <s v="Media"/>
    <m/>
    <m/>
    <m/>
    <m/>
    <x v="47"/>
    <x v="1"/>
    <s v="Brazil"/>
    <x v="70"/>
    <n v="0"/>
  </r>
  <r>
    <s v="INCREMENTAL"/>
    <s v="Media"/>
    <m/>
    <m/>
    <m/>
    <m/>
    <x v="47"/>
    <x v="2"/>
    <s v="Brazil"/>
    <x v="70"/>
    <n v="0"/>
  </r>
  <r>
    <s v="INCREMENTAL"/>
    <s v="Media"/>
    <m/>
    <m/>
    <m/>
    <m/>
    <x v="47"/>
    <x v="3"/>
    <s v="Brazil"/>
    <x v="70"/>
    <n v="0"/>
  </r>
  <r>
    <s v="INCREMENTAL"/>
    <s v="Media"/>
    <m/>
    <m/>
    <m/>
    <m/>
    <x v="48"/>
    <x v="0"/>
    <s v="Brazil"/>
    <x v="70"/>
    <n v="0"/>
  </r>
  <r>
    <s v="INCREMENTAL"/>
    <s v="Media"/>
    <m/>
    <m/>
    <m/>
    <m/>
    <x v="48"/>
    <x v="1"/>
    <s v="Brazil"/>
    <x v="70"/>
    <n v="0"/>
  </r>
  <r>
    <s v="INCREMENTAL"/>
    <s v="Media"/>
    <m/>
    <m/>
    <m/>
    <m/>
    <x v="48"/>
    <x v="2"/>
    <s v="Brazil"/>
    <x v="70"/>
    <n v="0"/>
  </r>
  <r>
    <s v="INCREMENTAL"/>
    <s v="Media"/>
    <m/>
    <m/>
    <m/>
    <m/>
    <x v="48"/>
    <x v="3"/>
    <s v="Brazil"/>
    <x v="70"/>
    <n v="8.4964971805505307"/>
  </r>
  <r>
    <s v="INCREMENTAL"/>
    <s v="Media"/>
    <m/>
    <m/>
    <m/>
    <m/>
    <x v="49"/>
    <x v="0"/>
    <s v="Brazil"/>
    <x v="70"/>
    <n v="0"/>
  </r>
  <r>
    <s v="INCREMENTAL"/>
    <s v="Media"/>
    <m/>
    <m/>
    <m/>
    <m/>
    <x v="49"/>
    <x v="1"/>
    <s v="Brazil"/>
    <x v="70"/>
    <n v="0"/>
  </r>
  <r>
    <s v="INCREMENTAL"/>
    <s v="Media"/>
    <m/>
    <m/>
    <m/>
    <m/>
    <x v="49"/>
    <x v="2"/>
    <s v="Brazil"/>
    <x v="70"/>
    <n v="0"/>
  </r>
  <r>
    <s v="INCREMENTAL"/>
    <s v="Media"/>
    <m/>
    <m/>
    <m/>
    <m/>
    <x v="49"/>
    <x v="3"/>
    <s v="Brazil"/>
    <x v="70"/>
    <n v="0"/>
  </r>
  <r>
    <s v="BASE"/>
    <s v="BaseLine"/>
    <m/>
    <m/>
    <m/>
    <m/>
    <x v="50"/>
    <x v="0"/>
    <s v="Brazil"/>
    <x v="70"/>
    <n v="0"/>
  </r>
  <r>
    <s v="BASE"/>
    <s v="BaseLine"/>
    <m/>
    <m/>
    <m/>
    <m/>
    <x v="50"/>
    <x v="1"/>
    <s v="Brazil"/>
    <x v="70"/>
    <n v="0"/>
  </r>
  <r>
    <s v="BASE"/>
    <s v="BaseLine"/>
    <m/>
    <m/>
    <m/>
    <m/>
    <x v="50"/>
    <x v="2"/>
    <s v="Brazil"/>
    <x v="70"/>
    <n v="0"/>
  </r>
  <r>
    <s v="BASE"/>
    <s v="BaseLine"/>
    <m/>
    <m/>
    <m/>
    <m/>
    <x v="50"/>
    <x v="3"/>
    <s v="Brazil"/>
    <x v="70"/>
    <n v="203.50469850142599"/>
  </r>
  <r>
    <s v="BASE"/>
    <s v="BaseLine"/>
    <m/>
    <m/>
    <m/>
    <m/>
    <x v="51"/>
    <x v="0"/>
    <s v="Brazil"/>
    <x v="70"/>
    <n v="0"/>
  </r>
  <r>
    <s v="BASE"/>
    <s v="BaseLine"/>
    <m/>
    <m/>
    <m/>
    <m/>
    <x v="51"/>
    <x v="1"/>
    <s v="Brazil"/>
    <x v="70"/>
    <n v="0"/>
  </r>
  <r>
    <s v="BASE"/>
    <s v="BaseLine"/>
    <m/>
    <m/>
    <m/>
    <m/>
    <x v="51"/>
    <x v="2"/>
    <s v="Brazil"/>
    <x v="70"/>
    <n v="0"/>
  </r>
  <r>
    <s v="BASE"/>
    <s v="BaseLine"/>
    <m/>
    <m/>
    <m/>
    <m/>
    <x v="51"/>
    <x v="3"/>
    <s v="Brazil"/>
    <x v="70"/>
    <n v="5013.1525507120996"/>
  </r>
  <r>
    <s v="INCREMENTAL"/>
    <s v="Media"/>
    <m/>
    <m/>
    <m/>
    <m/>
    <x v="52"/>
    <x v="0"/>
    <s v="Brazil"/>
    <x v="70"/>
    <n v="0"/>
  </r>
  <r>
    <s v="INCREMENTAL"/>
    <s v="Media"/>
    <m/>
    <m/>
    <m/>
    <m/>
    <x v="52"/>
    <x v="1"/>
    <s v="Brazil"/>
    <x v="70"/>
    <n v="0"/>
  </r>
  <r>
    <s v="INCREMENTAL"/>
    <s v="Media"/>
    <m/>
    <m/>
    <m/>
    <m/>
    <x v="52"/>
    <x v="2"/>
    <s v="Brazil"/>
    <x v="70"/>
    <n v="0"/>
  </r>
  <r>
    <s v="INCREMENTAL"/>
    <s v="Media"/>
    <m/>
    <m/>
    <m/>
    <m/>
    <x v="52"/>
    <x v="3"/>
    <s v="Brazil"/>
    <x v="70"/>
    <n v="0"/>
  </r>
  <r>
    <s v="BASE"/>
    <s v="BaseLine"/>
    <m/>
    <m/>
    <m/>
    <m/>
    <x v="53"/>
    <x v="0"/>
    <s v="Brazil"/>
    <x v="70"/>
    <n v="-187.06838073729099"/>
  </r>
  <r>
    <s v="BASE"/>
    <s v="BaseLine"/>
    <m/>
    <m/>
    <m/>
    <m/>
    <x v="53"/>
    <x v="1"/>
    <s v="Brazil"/>
    <x v="70"/>
    <n v="-136.99118315959399"/>
  </r>
  <r>
    <s v="BASE"/>
    <s v="BaseLine"/>
    <m/>
    <m/>
    <m/>
    <m/>
    <x v="53"/>
    <x v="2"/>
    <s v="Brazil"/>
    <x v="70"/>
    <n v="-255.62017065378899"/>
  </r>
  <r>
    <s v="BASE"/>
    <s v="BaseLine"/>
    <m/>
    <m/>
    <m/>
    <m/>
    <x v="53"/>
    <x v="3"/>
    <s v="Brazil"/>
    <x v="70"/>
    <n v="-135.318508897539"/>
  </r>
  <r>
    <s v="BASE"/>
    <s v="BaseLine"/>
    <m/>
    <m/>
    <m/>
    <m/>
    <x v="54"/>
    <x v="0"/>
    <s v="Brazil"/>
    <x v="70"/>
    <n v="-530.31433235234999"/>
  </r>
  <r>
    <s v="BASE"/>
    <s v="BaseLine"/>
    <m/>
    <m/>
    <m/>
    <m/>
    <x v="54"/>
    <x v="1"/>
    <s v="Brazil"/>
    <x v="70"/>
    <n v="-2647.0075249207398"/>
  </r>
  <r>
    <s v="BASE"/>
    <s v="BaseLine"/>
    <m/>
    <m/>
    <m/>
    <m/>
    <x v="54"/>
    <x v="2"/>
    <s v="Brazil"/>
    <x v="70"/>
    <n v="-2872.8736117844001"/>
  </r>
  <r>
    <s v="BASE"/>
    <s v="BaseLine"/>
    <m/>
    <m/>
    <m/>
    <m/>
    <x v="54"/>
    <x v="3"/>
    <s v="Brazil"/>
    <x v="70"/>
    <n v="-512.11965805305204"/>
  </r>
  <r>
    <s v="INCREMENTAL"/>
    <s v="Media"/>
    <m/>
    <m/>
    <m/>
    <m/>
    <x v="0"/>
    <x v="0"/>
    <s v="Brazil"/>
    <x v="71"/>
    <n v="0"/>
  </r>
  <r>
    <s v="INCREMENTAL"/>
    <s v="Media"/>
    <m/>
    <m/>
    <m/>
    <m/>
    <x v="0"/>
    <x v="1"/>
    <s v="Brazil"/>
    <x v="71"/>
    <n v="0"/>
  </r>
  <r>
    <s v="INCREMENTAL"/>
    <s v="Media"/>
    <m/>
    <m/>
    <m/>
    <m/>
    <x v="0"/>
    <x v="2"/>
    <s v="Brazil"/>
    <x v="71"/>
    <n v="0"/>
  </r>
  <r>
    <s v="INCREMENTAL"/>
    <s v="Media"/>
    <m/>
    <m/>
    <m/>
    <m/>
    <x v="0"/>
    <x v="3"/>
    <s v="Brazil"/>
    <x v="71"/>
    <n v="0"/>
  </r>
  <r>
    <s v="INCREMENTAL"/>
    <s v="Media"/>
    <m/>
    <m/>
    <m/>
    <m/>
    <x v="1"/>
    <x v="0"/>
    <s v="Brazil"/>
    <x v="71"/>
    <n v="17.2837649856287"/>
  </r>
  <r>
    <s v="INCREMENTAL"/>
    <s v="Media"/>
    <m/>
    <m/>
    <m/>
    <m/>
    <x v="1"/>
    <x v="1"/>
    <s v="Brazil"/>
    <x v="71"/>
    <n v="0"/>
  </r>
  <r>
    <s v="INCREMENTAL"/>
    <s v="Media"/>
    <m/>
    <m/>
    <m/>
    <m/>
    <x v="1"/>
    <x v="2"/>
    <s v="Brazil"/>
    <x v="71"/>
    <n v="0"/>
  </r>
  <r>
    <s v="INCREMENTAL"/>
    <s v="Media"/>
    <m/>
    <m/>
    <m/>
    <m/>
    <x v="1"/>
    <x v="3"/>
    <s v="Brazil"/>
    <x v="71"/>
    <n v="0"/>
  </r>
  <r>
    <s v="INCREMENTAL"/>
    <s v="Media"/>
    <m/>
    <m/>
    <m/>
    <m/>
    <x v="2"/>
    <x v="0"/>
    <s v="Brazil"/>
    <x v="71"/>
    <n v="0"/>
  </r>
  <r>
    <s v="INCREMENTAL"/>
    <s v="Media"/>
    <m/>
    <m/>
    <m/>
    <m/>
    <x v="2"/>
    <x v="1"/>
    <s v="Brazil"/>
    <x v="71"/>
    <n v="0"/>
  </r>
  <r>
    <s v="INCREMENTAL"/>
    <s v="Media"/>
    <m/>
    <m/>
    <m/>
    <m/>
    <x v="2"/>
    <x v="2"/>
    <s v="Brazil"/>
    <x v="71"/>
    <n v="0"/>
  </r>
  <r>
    <s v="INCREMENTAL"/>
    <s v="Media"/>
    <m/>
    <m/>
    <m/>
    <m/>
    <x v="2"/>
    <x v="3"/>
    <s v="Brazil"/>
    <x v="71"/>
    <n v="0"/>
  </r>
  <r>
    <s v="BASE"/>
    <s v="BaseLine"/>
    <m/>
    <m/>
    <m/>
    <m/>
    <x v="3"/>
    <x v="0"/>
    <s v="Brazil"/>
    <x v="71"/>
    <n v="0"/>
  </r>
  <r>
    <s v="BASE"/>
    <s v="BaseLine"/>
    <m/>
    <m/>
    <m/>
    <m/>
    <x v="3"/>
    <x v="1"/>
    <s v="Brazil"/>
    <x v="71"/>
    <n v="0"/>
  </r>
  <r>
    <s v="BASE"/>
    <s v="BaseLine"/>
    <m/>
    <m/>
    <m/>
    <m/>
    <x v="3"/>
    <x v="2"/>
    <s v="Brazil"/>
    <x v="71"/>
    <n v="0"/>
  </r>
  <r>
    <s v="BASE"/>
    <s v="BaseLine"/>
    <m/>
    <m/>
    <m/>
    <m/>
    <x v="3"/>
    <x v="3"/>
    <s v="Brazil"/>
    <x v="71"/>
    <n v="0"/>
  </r>
  <r>
    <s v="BASE"/>
    <s v="BaseLine"/>
    <m/>
    <m/>
    <m/>
    <m/>
    <x v="4"/>
    <x v="0"/>
    <s v="Brazil"/>
    <x v="71"/>
    <n v="0"/>
  </r>
  <r>
    <s v="BASE"/>
    <s v="BaseLine"/>
    <m/>
    <m/>
    <m/>
    <m/>
    <x v="4"/>
    <x v="1"/>
    <s v="Brazil"/>
    <x v="71"/>
    <n v="0"/>
  </r>
  <r>
    <s v="BASE"/>
    <s v="BaseLine"/>
    <m/>
    <m/>
    <m/>
    <m/>
    <x v="4"/>
    <x v="2"/>
    <s v="Brazil"/>
    <x v="71"/>
    <n v="0"/>
  </r>
  <r>
    <s v="BASE"/>
    <s v="BaseLine"/>
    <m/>
    <m/>
    <m/>
    <m/>
    <x v="4"/>
    <x v="3"/>
    <s v="Brazil"/>
    <x v="71"/>
    <n v="0"/>
  </r>
  <r>
    <s v="BASE"/>
    <s v="BaseLine"/>
    <m/>
    <m/>
    <m/>
    <m/>
    <x v="5"/>
    <x v="0"/>
    <s v="Brazil"/>
    <x v="71"/>
    <n v="0"/>
  </r>
  <r>
    <s v="BASE"/>
    <s v="BaseLine"/>
    <m/>
    <m/>
    <m/>
    <m/>
    <x v="5"/>
    <x v="1"/>
    <s v="Brazil"/>
    <x v="71"/>
    <n v="0"/>
  </r>
  <r>
    <s v="BASE"/>
    <s v="BaseLine"/>
    <m/>
    <m/>
    <m/>
    <m/>
    <x v="5"/>
    <x v="2"/>
    <s v="Brazil"/>
    <x v="71"/>
    <n v="0"/>
  </r>
  <r>
    <s v="BASE"/>
    <s v="BaseLine"/>
    <m/>
    <m/>
    <m/>
    <m/>
    <x v="5"/>
    <x v="3"/>
    <s v="Brazil"/>
    <x v="71"/>
    <n v="0"/>
  </r>
  <r>
    <s v="BASE"/>
    <s v="BaseLine"/>
    <m/>
    <m/>
    <m/>
    <m/>
    <x v="6"/>
    <x v="0"/>
    <s v="Brazil"/>
    <x v="71"/>
    <n v="0"/>
  </r>
  <r>
    <s v="BASE"/>
    <s v="BaseLine"/>
    <m/>
    <m/>
    <m/>
    <m/>
    <x v="6"/>
    <x v="1"/>
    <s v="Brazil"/>
    <x v="71"/>
    <n v="0"/>
  </r>
  <r>
    <s v="BASE"/>
    <s v="BaseLine"/>
    <m/>
    <m/>
    <m/>
    <m/>
    <x v="6"/>
    <x v="2"/>
    <s v="Brazil"/>
    <x v="71"/>
    <n v="0"/>
  </r>
  <r>
    <s v="BASE"/>
    <s v="BaseLine"/>
    <m/>
    <m/>
    <m/>
    <m/>
    <x v="6"/>
    <x v="3"/>
    <s v="Brazil"/>
    <x v="71"/>
    <n v="0"/>
  </r>
  <r>
    <s v="BASE"/>
    <s v="BaseLine"/>
    <m/>
    <m/>
    <m/>
    <m/>
    <x v="7"/>
    <x v="0"/>
    <s v="Brazil"/>
    <x v="71"/>
    <n v="0"/>
  </r>
  <r>
    <s v="BASE"/>
    <s v="BaseLine"/>
    <m/>
    <m/>
    <m/>
    <m/>
    <x v="7"/>
    <x v="1"/>
    <s v="Brazil"/>
    <x v="71"/>
    <n v="0"/>
  </r>
  <r>
    <s v="BASE"/>
    <s v="BaseLine"/>
    <m/>
    <m/>
    <m/>
    <m/>
    <x v="7"/>
    <x v="2"/>
    <s v="Brazil"/>
    <x v="71"/>
    <n v="0"/>
  </r>
  <r>
    <s v="BASE"/>
    <s v="BaseLine"/>
    <m/>
    <m/>
    <m/>
    <m/>
    <x v="7"/>
    <x v="3"/>
    <s v="Brazil"/>
    <x v="71"/>
    <n v="0"/>
  </r>
  <r>
    <s v="BASE"/>
    <s v="BaseLine"/>
    <m/>
    <m/>
    <m/>
    <m/>
    <x v="8"/>
    <x v="0"/>
    <s v="Brazil"/>
    <x v="71"/>
    <n v="1854.47101847461"/>
  </r>
  <r>
    <s v="BASE"/>
    <s v="BaseLine"/>
    <m/>
    <m/>
    <m/>
    <m/>
    <x v="8"/>
    <x v="1"/>
    <s v="Brazil"/>
    <x v="71"/>
    <n v="0"/>
  </r>
  <r>
    <s v="BASE"/>
    <s v="BaseLine"/>
    <m/>
    <m/>
    <m/>
    <m/>
    <x v="8"/>
    <x v="2"/>
    <s v="Brazil"/>
    <x v="71"/>
    <n v="0"/>
  </r>
  <r>
    <s v="BASE"/>
    <s v="BaseLine"/>
    <m/>
    <m/>
    <m/>
    <m/>
    <x v="8"/>
    <x v="3"/>
    <s v="Brazil"/>
    <x v="71"/>
    <n v="0"/>
  </r>
  <r>
    <s v="INCREMENTAL"/>
    <s v="Media"/>
    <m/>
    <m/>
    <m/>
    <m/>
    <x v="9"/>
    <x v="0"/>
    <s v="Brazil"/>
    <x v="71"/>
    <n v="0"/>
  </r>
  <r>
    <s v="INCREMENTAL"/>
    <s v="Media"/>
    <m/>
    <m/>
    <m/>
    <m/>
    <x v="9"/>
    <x v="1"/>
    <s v="Brazil"/>
    <x v="71"/>
    <n v="0"/>
  </r>
  <r>
    <s v="INCREMENTAL"/>
    <s v="Media"/>
    <m/>
    <m/>
    <m/>
    <m/>
    <x v="9"/>
    <x v="2"/>
    <s v="Brazil"/>
    <x v="71"/>
    <n v="0"/>
  </r>
  <r>
    <s v="INCREMENTAL"/>
    <s v="Media"/>
    <m/>
    <m/>
    <m/>
    <m/>
    <x v="9"/>
    <x v="3"/>
    <s v="Brazil"/>
    <x v="71"/>
    <n v="0"/>
  </r>
  <r>
    <s v="BASE"/>
    <s v="Price"/>
    <m/>
    <m/>
    <m/>
    <m/>
    <x v="10"/>
    <x v="0"/>
    <s v="Brazil"/>
    <x v="71"/>
    <n v="0"/>
  </r>
  <r>
    <s v="BASE"/>
    <s v="Price"/>
    <m/>
    <m/>
    <m/>
    <m/>
    <x v="10"/>
    <x v="1"/>
    <s v="Brazil"/>
    <x v="71"/>
    <n v="0"/>
  </r>
  <r>
    <s v="BASE"/>
    <s v="Price"/>
    <m/>
    <m/>
    <m/>
    <m/>
    <x v="10"/>
    <x v="2"/>
    <s v="Brazil"/>
    <x v="71"/>
    <n v="0"/>
  </r>
  <r>
    <s v="BASE"/>
    <s v="Price"/>
    <m/>
    <m/>
    <m/>
    <m/>
    <x v="10"/>
    <x v="3"/>
    <s v="Brazil"/>
    <x v="71"/>
    <n v="0"/>
  </r>
  <r>
    <s v="BASE"/>
    <s v="Price"/>
    <m/>
    <m/>
    <m/>
    <m/>
    <x v="11"/>
    <x v="0"/>
    <s v="Brazil"/>
    <x v="71"/>
    <n v="-1174.60514411132"/>
  </r>
  <r>
    <s v="BASE"/>
    <s v="Price"/>
    <m/>
    <m/>
    <m/>
    <m/>
    <x v="11"/>
    <x v="1"/>
    <s v="Brazil"/>
    <x v="71"/>
    <n v="0"/>
  </r>
  <r>
    <s v="BASE"/>
    <s v="Price"/>
    <m/>
    <m/>
    <m/>
    <m/>
    <x v="11"/>
    <x v="2"/>
    <s v="Brazil"/>
    <x v="71"/>
    <n v="0"/>
  </r>
  <r>
    <s v="BASE"/>
    <s v="Price"/>
    <m/>
    <m/>
    <m/>
    <m/>
    <x v="11"/>
    <x v="3"/>
    <s v="Brazil"/>
    <x v="71"/>
    <n v="-1327.9838352173999"/>
  </r>
  <r>
    <s v="BASE"/>
    <s v="BaseLine"/>
    <m/>
    <m/>
    <m/>
    <m/>
    <x v="12"/>
    <x v="0"/>
    <s v="Brazil"/>
    <x v="71"/>
    <n v="387.262041200304"/>
  </r>
  <r>
    <s v="BASE"/>
    <s v="BaseLine"/>
    <m/>
    <m/>
    <m/>
    <m/>
    <x v="12"/>
    <x v="1"/>
    <s v="Brazil"/>
    <x v="71"/>
    <n v="698.139675101796"/>
  </r>
  <r>
    <s v="BASE"/>
    <s v="BaseLine"/>
    <m/>
    <m/>
    <m/>
    <m/>
    <x v="12"/>
    <x v="2"/>
    <s v="Brazil"/>
    <x v="71"/>
    <n v="855.88372376807899"/>
  </r>
  <r>
    <s v="BASE"/>
    <s v="BaseLine"/>
    <m/>
    <m/>
    <m/>
    <m/>
    <x v="12"/>
    <x v="3"/>
    <s v="Brazil"/>
    <x v="71"/>
    <n v="22.669016003338999"/>
  </r>
  <r>
    <s v="INCREMENTAL"/>
    <s v="Media"/>
    <m/>
    <m/>
    <m/>
    <m/>
    <x v="13"/>
    <x v="0"/>
    <s v="Brazil"/>
    <x v="71"/>
    <n v="0"/>
  </r>
  <r>
    <s v="INCREMENTAL"/>
    <s v="Media"/>
    <m/>
    <m/>
    <m/>
    <m/>
    <x v="13"/>
    <x v="1"/>
    <s v="Brazil"/>
    <x v="71"/>
    <n v="0"/>
  </r>
  <r>
    <s v="INCREMENTAL"/>
    <s v="Media"/>
    <m/>
    <m/>
    <m/>
    <m/>
    <x v="13"/>
    <x v="2"/>
    <s v="Brazil"/>
    <x v="71"/>
    <n v="0"/>
  </r>
  <r>
    <s v="INCREMENTAL"/>
    <s v="Media"/>
    <m/>
    <m/>
    <m/>
    <m/>
    <x v="13"/>
    <x v="3"/>
    <s v="Brazil"/>
    <x v="71"/>
    <n v="0"/>
  </r>
  <r>
    <s v="INCREMENTAL"/>
    <s v="Media"/>
    <m/>
    <m/>
    <m/>
    <m/>
    <x v="14"/>
    <x v="0"/>
    <s v="Brazil"/>
    <x v="71"/>
    <n v="387.14760282891501"/>
  </r>
  <r>
    <s v="INCREMENTAL"/>
    <s v="Media"/>
    <m/>
    <m/>
    <m/>
    <m/>
    <x v="14"/>
    <x v="1"/>
    <s v="Brazil"/>
    <x v="71"/>
    <n v="481.96746842965399"/>
  </r>
  <r>
    <s v="INCREMENTAL"/>
    <s v="Media"/>
    <m/>
    <m/>
    <m/>
    <m/>
    <x v="14"/>
    <x v="2"/>
    <s v="Brazil"/>
    <x v="71"/>
    <n v="398.79761182492598"/>
  </r>
  <r>
    <s v="INCREMENTAL"/>
    <s v="Media"/>
    <m/>
    <m/>
    <m/>
    <m/>
    <x v="14"/>
    <x v="3"/>
    <s v="Brazil"/>
    <x v="71"/>
    <n v="286.51067370570399"/>
  </r>
  <r>
    <s v="INCREMENTAL"/>
    <s v="Media"/>
    <m/>
    <m/>
    <m/>
    <m/>
    <x v="15"/>
    <x v="0"/>
    <s v="Brazil"/>
    <x v="71"/>
    <n v="0"/>
  </r>
  <r>
    <s v="INCREMENTAL"/>
    <s v="Media"/>
    <m/>
    <m/>
    <m/>
    <m/>
    <x v="15"/>
    <x v="1"/>
    <s v="Brazil"/>
    <x v="71"/>
    <n v="0"/>
  </r>
  <r>
    <s v="INCREMENTAL"/>
    <s v="Media"/>
    <m/>
    <m/>
    <m/>
    <m/>
    <x v="15"/>
    <x v="2"/>
    <s v="Brazil"/>
    <x v="71"/>
    <n v="0"/>
  </r>
  <r>
    <s v="INCREMENTAL"/>
    <s v="Media"/>
    <m/>
    <m/>
    <m/>
    <m/>
    <x v="15"/>
    <x v="3"/>
    <s v="Brazil"/>
    <x v="71"/>
    <n v="0"/>
  </r>
  <r>
    <s v="INCREMENTAL"/>
    <s v="Media"/>
    <m/>
    <m/>
    <m/>
    <m/>
    <x v="16"/>
    <x v="0"/>
    <s v="Brazil"/>
    <x v="71"/>
    <n v="27.987821713513199"/>
  </r>
  <r>
    <s v="INCREMENTAL"/>
    <s v="Media"/>
    <m/>
    <m/>
    <m/>
    <m/>
    <x v="16"/>
    <x v="1"/>
    <s v="Brazil"/>
    <x v="71"/>
    <n v="21.9596745864486"/>
  </r>
  <r>
    <s v="INCREMENTAL"/>
    <s v="Media"/>
    <m/>
    <m/>
    <m/>
    <m/>
    <x v="16"/>
    <x v="2"/>
    <s v="Brazil"/>
    <x v="71"/>
    <n v="20.487866248661199"/>
  </r>
  <r>
    <s v="INCREMENTAL"/>
    <s v="Media"/>
    <m/>
    <m/>
    <m/>
    <m/>
    <x v="16"/>
    <x v="3"/>
    <s v="Brazil"/>
    <x v="71"/>
    <n v="19.040307318148798"/>
  </r>
  <r>
    <s v="INCREMENTAL"/>
    <s v="Media"/>
    <m/>
    <m/>
    <m/>
    <m/>
    <x v="17"/>
    <x v="0"/>
    <s v="Brazil"/>
    <x v="71"/>
    <n v="0"/>
  </r>
  <r>
    <s v="INCREMENTAL"/>
    <s v="Media"/>
    <m/>
    <m/>
    <m/>
    <m/>
    <x v="17"/>
    <x v="1"/>
    <s v="Brazil"/>
    <x v="71"/>
    <n v="0"/>
  </r>
  <r>
    <s v="INCREMENTAL"/>
    <s v="Media"/>
    <m/>
    <m/>
    <m/>
    <m/>
    <x v="17"/>
    <x v="2"/>
    <s v="Brazil"/>
    <x v="71"/>
    <n v="0"/>
  </r>
  <r>
    <s v="INCREMENTAL"/>
    <s v="Media"/>
    <m/>
    <m/>
    <m/>
    <m/>
    <x v="17"/>
    <x v="3"/>
    <s v="Brazil"/>
    <x v="71"/>
    <n v="0"/>
  </r>
  <r>
    <s v="INCREMENTAL"/>
    <s v="Media"/>
    <m/>
    <m/>
    <m/>
    <m/>
    <x v="18"/>
    <x v="0"/>
    <s v="Brazil"/>
    <x v="71"/>
    <n v="2403.9371024191501"/>
  </r>
  <r>
    <s v="INCREMENTAL"/>
    <s v="Media"/>
    <m/>
    <m/>
    <m/>
    <m/>
    <x v="18"/>
    <x v="1"/>
    <s v="Brazil"/>
    <x v="71"/>
    <n v="1119.37144819013"/>
  </r>
  <r>
    <s v="INCREMENTAL"/>
    <s v="Media"/>
    <m/>
    <m/>
    <m/>
    <m/>
    <x v="18"/>
    <x v="2"/>
    <s v="Brazil"/>
    <x v="71"/>
    <n v="855.316860087804"/>
  </r>
  <r>
    <s v="INCREMENTAL"/>
    <s v="Media"/>
    <m/>
    <m/>
    <m/>
    <m/>
    <x v="18"/>
    <x v="3"/>
    <s v="Brazil"/>
    <x v="71"/>
    <n v="1304.97384229512"/>
  </r>
  <r>
    <s v="INCREMENTAL"/>
    <s v="Media"/>
    <m/>
    <m/>
    <m/>
    <m/>
    <x v="19"/>
    <x v="0"/>
    <s v="Brazil"/>
    <x v="71"/>
    <n v="0"/>
  </r>
  <r>
    <s v="INCREMENTAL"/>
    <s v="Media"/>
    <m/>
    <m/>
    <m/>
    <m/>
    <x v="19"/>
    <x v="1"/>
    <s v="Brazil"/>
    <x v="71"/>
    <n v="0"/>
  </r>
  <r>
    <s v="INCREMENTAL"/>
    <s v="Media"/>
    <m/>
    <m/>
    <m/>
    <m/>
    <x v="19"/>
    <x v="2"/>
    <s v="Brazil"/>
    <x v="71"/>
    <n v="0"/>
  </r>
  <r>
    <s v="INCREMENTAL"/>
    <s v="Media"/>
    <m/>
    <m/>
    <m/>
    <m/>
    <x v="19"/>
    <x v="3"/>
    <s v="Brazil"/>
    <x v="71"/>
    <n v="0"/>
  </r>
  <r>
    <s v="INCREMENTAL"/>
    <s v="Media"/>
    <m/>
    <m/>
    <m/>
    <m/>
    <x v="20"/>
    <x v="0"/>
    <s v="Brazil"/>
    <x v="71"/>
    <n v="1.95099602026171"/>
  </r>
  <r>
    <s v="INCREMENTAL"/>
    <s v="Media"/>
    <m/>
    <m/>
    <m/>
    <m/>
    <x v="20"/>
    <x v="1"/>
    <s v="Brazil"/>
    <x v="71"/>
    <n v="2.2255143958827901"/>
  </r>
  <r>
    <s v="INCREMENTAL"/>
    <s v="Media"/>
    <m/>
    <m/>
    <m/>
    <m/>
    <x v="20"/>
    <x v="2"/>
    <s v="Brazil"/>
    <x v="71"/>
    <n v="2.0849076630311698"/>
  </r>
  <r>
    <s v="INCREMENTAL"/>
    <s v="Media"/>
    <m/>
    <m/>
    <m/>
    <m/>
    <x v="20"/>
    <x v="3"/>
    <s v="Brazil"/>
    <x v="71"/>
    <n v="2.0535964214986899"/>
  </r>
  <r>
    <s v="INCREMENTAL"/>
    <s v="Media"/>
    <m/>
    <m/>
    <m/>
    <m/>
    <x v="21"/>
    <x v="0"/>
    <s v="Brazil"/>
    <x v="71"/>
    <n v="0"/>
  </r>
  <r>
    <s v="INCREMENTAL"/>
    <s v="Media"/>
    <m/>
    <m/>
    <m/>
    <m/>
    <x v="21"/>
    <x v="1"/>
    <s v="Brazil"/>
    <x v="71"/>
    <n v="0"/>
  </r>
  <r>
    <s v="INCREMENTAL"/>
    <s v="Media"/>
    <m/>
    <m/>
    <m/>
    <m/>
    <x v="21"/>
    <x v="2"/>
    <s v="Brazil"/>
    <x v="71"/>
    <n v="0"/>
  </r>
  <r>
    <s v="INCREMENTAL"/>
    <s v="Media"/>
    <m/>
    <m/>
    <m/>
    <m/>
    <x v="21"/>
    <x v="3"/>
    <s v="Brazil"/>
    <x v="71"/>
    <n v="0"/>
  </r>
  <r>
    <s v="INCREMENTAL"/>
    <s v="Media"/>
    <m/>
    <m/>
    <m/>
    <m/>
    <x v="22"/>
    <x v="0"/>
    <s v="Brazil"/>
    <x v="71"/>
    <n v="740.60603829864499"/>
  </r>
  <r>
    <s v="INCREMENTAL"/>
    <s v="Media"/>
    <m/>
    <m/>
    <m/>
    <m/>
    <x v="22"/>
    <x v="1"/>
    <s v="Brazil"/>
    <x v="71"/>
    <n v="280.85867981937798"/>
  </r>
  <r>
    <s v="INCREMENTAL"/>
    <s v="Media"/>
    <m/>
    <m/>
    <m/>
    <m/>
    <x v="22"/>
    <x v="2"/>
    <s v="Brazil"/>
    <x v="71"/>
    <n v="266.69653371870498"/>
  </r>
  <r>
    <s v="INCREMENTAL"/>
    <s v="Media"/>
    <m/>
    <m/>
    <m/>
    <m/>
    <x v="22"/>
    <x v="3"/>
    <s v="Brazil"/>
    <x v="71"/>
    <n v="401.45373103061399"/>
  </r>
  <r>
    <s v="INCREMENTAL"/>
    <s v="Media"/>
    <m/>
    <m/>
    <m/>
    <m/>
    <x v="23"/>
    <x v="0"/>
    <s v="Brazil"/>
    <x v="71"/>
    <n v="0"/>
  </r>
  <r>
    <s v="INCREMENTAL"/>
    <s v="Media"/>
    <m/>
    <m/>
    <m/>
    <m/>
    <x v="23"/>
    <x v="1"/>
    <s v="Brazil"/>
    <x v="71"/>
    <n v="7.01463236991864E-2"/>
  </r>
  <r>
    <s v="INCREMENTAL"/>
    <s v="Media"/>
    <m/>
    <m/>
    <m/>
    <m/>
    <x v="23"/>
    <x v="2"/>
    <s v="Brazil"/>
    <x v="71"/>
    <n v="0"/>
  </r>
  <r>
    <s v="INCREMENTAL"/>
    <s v="Media"/>
    <m/>
    <m/>
    <m/>
    <m/>
    <x v="23"/>
    <x v="3"/>
    <s v="Brazil"/>
    <x v="71"/>
    <n v="0"/>
  </r>
  <r>
    <s v="INCREMENTAL"/>
    <s v="Media"/>
    <m/>
    <m/>
    <m/>
    <m/>
    <x v="24"/>
    <x v="0"/>
    <s v="Brazil"/>
    <x v="71"/>
    <n v="0"/>
  </r>
  <r>
    <s v="INCREMENTAL"/>
    <s v="Media"/>
    <m/>
    <m/>
    <m/>
    <m/>
    <x v="24"/>
    <x v="1"/>
    <s v="Brazil"/>
    <x v="71"/>
    <n v="6.1682042043841898"/>
  </r>
  <r>
    <s v="INCREMENTAL"/>
    <s v="Media"/>
    <m/>
    <m/>
    <m/>
    <m/>
    <x v="24"/>
    <x v="2"/>
    <s v="Brazil"/>
    <x v="71"/>
    <n v="0"/>
  </r>
  <r>
    <s v="INCREMENTAL"/>
    <s v="Media"/>
    <m/>
    <m/>
    <m/>
    <m/>
    <x v="24"/>
    <x v="3"/>
    <s v="Brazil"/>
    <x v="71"/>
    <n v="0"/>
  </r>
  <r>
    <s v="BASE"/>
    <s v="BaseLine"/>
    <m/>
    <m/>
    <m/>
    <m/>
    <x v="25"/>
    <x v="0"/>
    <s v="Brazil"/>
    <x v="71"/>
    <n v="0"/>
  </r>
  <r>
    <s v="BASE"/>
    <s v="BaseLine"/>
    <m/>
    <m/>
    <m/>
    <m/>
    <x v="25"/>
    <x v="1"/>
    <s v="Brazil"/>
    <x v="71"/>
    <n v="0"/>
  </r>
  <r>
    <s v="BASE"/>
    <s v="BaseLine"/>
    <m/>
    <m/>
    <m/>
    <m/>
    <x v="25"/>
    <x v="2"/>
    <s v="Brazil"/>
    <x v="71"/>
    <n v="0"/>
  </r>
  <r>
    <s v="BASE"/>
    <s v="BaseLine"/>
    <m/>
    <m/>
    <m/>
    <m/>
    <x v="25"/>
    <x v="3"/>
    <s v="Brazil"/>
    <x v="71"/>
    <n v="0"/>
  </r>
  <r>
    <s v="BASE"/>
    <s v="BaseLine"/>
    <m/>
    <m/>
    <m/>
    <m/>
    <x v="26"/>
    <x v="0"/>
    <s v="Brazil"/>
    <x v="71"/>
    <n v="0"/>
  </r>
  <r>
    <s v="BASE"/>
    <s v="BaseLine"/>
    <m/>
    <m/>
    <m/>
    <m/>
    <x v="26"/>
    <x v="1"/>
    <s v="Brazil"/>
    <x v="71"/>
    <n v="3295.4583486790102"/>
  </r>
  <r>
    <s v="BASE"/>
    <s v="BaseLine"/>
    <m/>
    <m/>
    <m/>
    <m/>
    <x v="26"/>
    <x v="2"/>
    <s v="Brazil"/>
    <x v="71"/>
    <n v="0"/>
  </r>
  <r>
    <s v="BASE"/>
    <s v="BaseLine"/>
    <m/>
    <m/>
    <m/>
    <m/>
    <x v="26"/>
    <x v="3"/>
    <s v="Brazil"/>
    <x v="71"/>
    <n v="0"/>
  </r>
  <r>
    <s v="INCREMENTAL"/>
    <s v="Media"/>
    <m/>
    <m/>
    <m/>
    <m/>
    <x v="27"/>
    <x v="0"/>
    <s v="Brazil"/>
    <x v="71"/>
    <n v="0"/>
  </r>
  <r>
    <s v="INCREMENTAL"/>
    <s v="Media"/>
    <m/>
    <m/>
    <m/>
    <m/>
    <x v="27"/>
    <x v="1"/>
    <s v="Brazil"/>
    <x v="71"/>
    <n v="712.75174226599495"/>
  </r>
  <r>
    <s v="INCREMENTAL"/>
    <s v="Media"/>
    <m/>
    <m/>
    <m/>
    <m/>
    <x v="27"/>
    <x v="2"/>
    <s v="Brazil"/>
    <x v="71"/>
    <n v="0"/>
  </r>
  <r>
    <s v="INCREMENTAL"/>
    <s v="Media"/>
    <m/>
    <m/>
    <m/>
    <m/>
    <x v="27"/>
    <x v="3"/>
    <s v="Brazil"/>
    <x v="71"/>
    <n v="0"/>
  </r>
  <r>
    <s v="INCREMENTAL"/>
    <s v="Media"/>
    <m/>
    <m/>
    <m/>
    <m/>
    <x v="28"/>
    <x v="0"/>
    <s v="Brazil"/>
    <x v="71"/>
    <n v="0"/>
  </r>
  <r>
    <s v="INCREMENTAL"/>
    <s v="Media"/>
    <m/>
    <m/>
    <m/>
    <m/>
    <x v="28"/>
    <x v="1"/>
    <s v="Brazil"/>
    <x v="71"/>
    <n v="0"/>
  </r>
  <r>
    <s v="INCREMENTAL"/>
    <s v="Media"/>
    <m/>
    <m/>
    <m/>
    <m/>
    <x v="28"/>
    <x v="2"/>
    <s v="Brazil"/>
    <x v="71"/>
    <n v="0"/>
  </r>
  <r>
    <s v="INCREMENTAL"/>
    <s v="Media"/>
    <m/>
    <m/>
    <m/>
    <m/>
    <x v="28"/>
    <x v="3"/>
    <s v="Brazil"/>
    <x v="71"/>
    <n v="0"/>
  </r>
  <r>
    <s v="BASE"/>
    <s v="BaseLine"/>
    <m/>
    <m/>
    <m/>
    <m/>
    <x v="29"/>
    <x v="0"/>
    <s v="Brazil"/>
    <x v="71"/>
    <n v="0"/>
  </r>
  <r>
    <s v="BASE"/>
    <s v="BaseLine"/>
    <m/>
    <m/>
    <m/>
    <m/>
    <x v="29"/>
    <x v="1"/>
    <s v="Brazil"/>
    <x v="71"/>
    <n v="1240.01624858594"/>
  </r>
  <r>
    <s v="BASE"/>
    <s v="BaseLine"/>
    <m/>
    <m/>
    <m/>
    <m/>
    <x v="29"/>
    <x v="2"/>
    <s v="Brazil"/>
    <x v="71"/>
    <n v="0"/>
  </r>
  <r>
    <s v="BASE"/>
    <s v="BaseLine"/>
    <m/>
    <m/>
    <m/>
    <m/>
    <x v="29"/>
    <x v="3"/>
    <s v="Brazil"/>
    <x v="71"/>
    <n v="0"/>
  </r>
  <r>
    <s v="BASE"/>
    <s v="BaseLine"/>
    <m/>
    <m/>
    <m/>
    <m/>
    <x v="30"/>
    <x v="0"/>
    <s v="Brazil"/>
    <x v="71"/>
    <n v="0"/>
  </r>
  <r>
    <s v="BASE"/>
    <s v="BaseLine"/>
    <m/>
    <m/>
    <m/>
    <m/>
    <x v="30"/>
    <x v="1"/>
    <s v="Brazil"/>
    <x v="71"/>
    <n v="739.52205506248004"/>
  </r>
  <r>
    <s v="BASE"/>
    <s v="BaseLine"/>
    <m/>
    <m/>
    <m/>
    <m/>
    <x v="30"/>
    <x v="2"/>
    <s v="Brazil"/>
    <x v="71"/>
    <n v="0"/>
  </r>
  <r>
    <s v="BASE"/>
    <s v="BaseLine"/>
    <m/>
    <m/>
    <m/>
    <m/>
    <x v="30"/>
    <x v="3"/>
    <s v="Brazil"/>
    <x v="71"/>
    <n v="0"/>
  </r>
  <r>
    <s v="INCREMENTAL"/>
    <s v="Media"/>
    <m/>
    <m/>
    <m/>
    <m/>
    <x v="31"/>
    <x v="0"/>
    <s v="Brazil"/>
    <x v="71"/>
    <n v="0"/>
  </r>
  <r>
    <s v="INCREMENTAL"/>
    <s v="Media"/>
    <m/>
    <m/>
    <m/>
    <m/>
    <x v="31"/>
    <x v="1"/>
    <s v="Brazil"/>
    <x v="71"/>
    <n v="0"/>
  </r>
  <r>
    <s v="INCREMENTAL"/>
    <s v="Media"/>
    <m/>
    <m/>
    <m/>
    <m/>
    <x v="31"/>
    <x v="2"/>
    <s v="Brazil"/>
    <x v="71"/>
    <n v="0"/>
  </r>
  <r>
    <s v="INCREMENTAL"/>
    <s v="Media"/>
    <m/>
    <m/>
    <m/>
    <m/>
    <x v="31"/>
    <x v="3"/>
    <s v="Brazil"/>
    <x v="71"/>
    <n v="0"/>
  </r>
  <r>
    <m/>
    <m/>
    <m/>
    <m/>
    <m/>
    <m/>
    <x v="32"/>
    <x v="0"/>
    <s v="Brazil"/>
    <x v="71"/>
    <n v="1288.8368238743701"/>
  </r>
  <r>
    <m/>
    <m/>
    <m/>
    <m/>
    <m/>
    <m/>
    <x v="32"/>
    <x v="1"/>
    <s v="Brazil"/>
    <x v="71"/>
    <n v="943.82215052234096"/>
  </r>
  <r>
    <m/>
    <m/>
    <m/>
    <m/>
    <m/>
    <m/>
    <x v="32"/>
    <x v="2"/>
    <s v="Brazil"/>
    <x v="71"/>
    <n v="1761.1350863528301"/>
  </r>
  <r>
    <m/>
    <m/>
    <m/>
    <m/>
    <m/>
    <m/>
    <x v="32"/>
    <x v="3"/>
    <s v="Brazil"/>
    <x v="71"/>
    <n v="932.29799996955103"/>
  </r>
  <r>
    <s v="BASE"/>
    <s v="BaseLine"/>
    <m/>
    <m/>
    <m/>
    <m/>
    <x v="33"/>
    <x v="0"/>
    <s v="Brazil"/>
    <x v="71"/>
    <n v="-161.73252091246499"/>
  </r>
  <r>
    <s v="BASE"/>
    <s v="BaseLine"/>
    <m/>
    <m/>
    <m/>
    <m/>
    <x v="33"/>
    <x v="1"/>
    <s v="Brazil"/>
    <x v="71"/>
    <n v="-440.256676396616"/>
  </r>
  <r>
    <s v="BASE"/>
    <s v="BaseLine"/>
    <m/>
    <m/>
    <m/>
    <m/>
    <x v="33"/>
    <x v="2"/>
    <s v="Brazil"/>
    <x v="71"/>
    <n v="-219.79450114856499"/>
  </r>
  <r>
    <s v="BASE"/>
    <s v="BaseLine"/>
    <m/>
    <m/>
    <m/>
    <m/>
    <x v="33"/>
    <x v="3"/>
    <s v="Brazil"/>
    <x v="71"/>
    <n v="-137.28100934354501"/>
  </r>
  <r>
    <s v="BASE"/>
    <s v="BaseLine"/>
    <m/>
    <m/>
    <m/>
    <m/>
    <x v="34"/>
    <x v="0"/>
    <s v="Brazil"/>
    <x v="71"/>
    <n v="0"/>
  </r>
  <r>
    <s v="BASE"/>
    <s v="BaseLine"/>
    <m/>
    <m/>
    <m/>
    <m/>
    <x v="34"/>
    <x v="1"/>
    <s v="Brazil"/>
    <x v="71"/>
    <n v="0"/>
  </r>
  <r>
    <s v="BASE"/>
    <s v="BaseLine"/>
    <m/>
    <m/>
    <m/>
    <m/>
    <x v="34"/>
    <x v="2"/>
    <s v="Brazil"/>
    <x v="71"/>
    <n v="0"/>
  </r>
  <r>
    <s v="BASE"/>
    <s v="BaseLine"/>
    <m/>
    <m/>
    <m/>
    <m/>
    <x v="34"/>
    <x v="3"/>
    <s v="Brazil"/>
    <x v="71"/>
    <n v="0"/>
  </r>
  <r>
    <s v="BASE"/>
    <s v="BaseLine"/>
    <s v="NY"/>
    <m/>
    <m/>
    <m/>
    <x v="35"/>
    <x v="0"/>
    <s v="Brazil"/>
    <x v="71"/>
    <n v="0"/>
  </r>
  <r>
    <s v="BASE"/>
    <s v="BaseLine"/>
    <s v="NY"/>
    <m/>
    <m/>
    <m/>
    <x v="35"/>
    <x v="1"/>
    <s v="Brazil"/>
    <x v="71"/>
    <n v="0"/>
  </r>
  <r>
    <s v="BASE"/>
    <s v="BaseLine"/>
    <s v="NY"/>
    <m/>
    <m/>
    <m/>
    <x v="35"/>
    <x v="2"/>
    <s v="Brazil"/>
    <x v="71"/>
    <n v="0"/>
  </r>
  <r>
    <s v="BASE"/>
    <s v="BaseLine"/>
    <s v="NY"/>
    <m/>
    <m/>
    <m/>
    <x v="35"/>
    <x v="3"/>
    <s v="Brazil"/>
    <x v="71"/>
    <n v="0"/>
  </r>
  <r>
    <s v="BASE"/>
    <s v="BaseLine"/>
    <s v="PL_Dummy"/>
    <m/>
    <m/>
    <m/>
    <x v="36"/>
    <x v="0"/>
    <s v="Brazil"/>
    <x v="71"/>
    <n v="0"/>
  </r>
  <r>
    <s v="BASE"/>
    <s v="BaseLine"/>
    <s v="PL_Dummy"/>
    <m/>
    <m/>
    <m/>
    <x v="36"/>
    <x v="1"/>
    <s v="Brazil"/>
    <x v="71"/>
    <n v="0"/>
  </r>
  <r>
    <s v="BASE"/>
    <s v="BaseLine"/>
    <s v="PL_Dummy"/>
    <m/>
    <m/>
    <m/>
    <x v="36"/>
    <x v="2"/>
    <s v="Brazil"/>
    <x v="71"/>
    <n v="0"/>
  </r>
  <r>
    <s v="BASE"/>
    <s v="BaseLine"/>
    <s v="PL_Dummy"/>
    <m/>
    <m/>
    <m/>
    <x v="36"/>
    <x v="3"/>
    <s v="Brazil"/>
    <x v="71"/>
    <n v="0"/>
  </r>
  <r>
    <s v="BASE"/>
    <s v="BaseLine"/>
    <s v="PL_Dummy"/>
    <m/>
    <m/>
    <m/>
    <x v="37"/>
    <x v="0"/>
    <s v="Brazil"/>
    <x v="71"/>
    <n v="0"/>
  </r>
  <r>
    <s v="BASE"/>
    <s v="BaseLine"/>
    <s v="PL_Dummy"/>
    <m/>
    <m/>
    <m/>
    <x v="37"/>
    <x v="1"/>
    <s v="Brazil"/>
    <x v="71"/>
    <n v="0"/>
  </r>
  <r>
    <s v="BASE"/>
    <s v="BaseLine"/>
    <s v="PL_Dummy"/>
    <m/>
    <m/>
    <m/>
    <x v="37"/>
    <x v="2"/>
    <s v="Brazil"/>
    <x v="71"/>
    <n v="0"/>
  </r>
  <r>
    <s v="BASE"/>
    <s v="BaseLine"/>
    <s v="PL_Dummy"/>
    <m/>
    <m/>
    <m/>
    <x v="37"/>
    <x v="3"/>
    <s v="Brazil"/>
    <x v="71"/>
    <n v="0"/>
  </r>
  <r>
    <s v="BASE"/>
    <s v="BaseLine"/>
    <m/>
    <m/>
    <m/>
    <m/>
    <x v="38"/>
    <x v="0"/>
    <s v="Brazil"/>
    <x v="71"/>
    <n v="0"/>
  </r>
  <r>
    <s v="BASE"/>
    <s v="BaseLine"/>
    <m/>
    <m/>
    <m/>
    <m/>
    <x v="38"/>
    <x v="1"/>
    <s v="Brazil"/>
    <x v="71"/>
    <n v="0"/>
  </r>
  <r>
    <s v="BASE"/>
    <s v="BaseLine"/>
    <m/>
    <m/>
    <m/>
    <m/>
    <x v="38"/>
    <x v="2"/>
    <s v="Brazil"/>
    <x v="71"/>
    <n v="0"/>
  </r>
  <r>
    <s v="BASE"/>
    <s v="BaseLine"/>
    <m/>
    <m/>
    <m/>
    <m/>
    <x v="38"/>
    <x v="3"/>
    <s v="Brazil"/>
    <x v="71"/>
    <n v="0"/>
  </r>
  <r>
    <s v="BASE"/>
    <s v="BaseLine"/>
    <m/>
    <m/>
    <m/>
    <m/>
    <x v="39"/>
    <x v="0"/>
    <s v="Brazil"/>
    <x v="71"/>
    <n v="0"/>
  </r>
  <r>
    <s v="BASE"/>
    <s v="BaseLine"/>
    <m/>
    <m/>
    <m/>
    <m/>
    <x v="39"/>
    <x v="1"/>
    <s v="Brazil"/>
    <x v="71"/>
    <n v="0"/>
  </r>
  <r>
    <s v="BASE"/>
    <s v="BaseLine"/>
    <m/>
    <m/>
    <m/>
    <m/>
    <x v="39"/>
    <x v="2"/>
    <s v="Brazil"/>
    <x v="71"/>
    <n v="0"/>
  </r>
  <r>
    <s v="BASE"/>
    <s v="BaseLine"/>
    <m/>
    <m/>
    <m/>
    <m/>
    <x v="39"/>
    <x v="3"/>
    <s v="Brazil"/>
    <x v="71"/>
    <n v="0"/>
  </r>
  <r>
    <s v="BASE"/>
    <s v="BaseLine"/>
    <s v="PL_Dummy"/>
    <m/>
    <m/>
    <m/>
    <x v="40"/>
    <x v="0"/>
    <s v="Brazil"/>
    <x v="71"/>
    <n v="0"/>
  </r>
  <r>
    <s v="BASE"/>
    <s v="BaseLine"/>
    <s v="PL_Dummy"/>
    <m/>
    <m/>
    <m/>
    <x v="40"/>
    <x v="1"/>
    <s v="Brazil"/>
    <x v="71"/>
    <n v="0"/>
  </r>
  <r>
    <s v="BASE"/>
    <s v="BaseLine"/>
    <s v="PL_Dummy"/>
    <m/>
    <m/>
    <m/>
    <x v="40"/>
    <x v="2"/>
    <s v="Brazil"/>
    <x v="71"/>
    <n v="0"/>
  </r>
  <r>
    <s v="BASE"/>
    <s v="BaseLine"/>
    <s v="PL_Dummy"/>
    <m/>
    <m/>
    <m/>
    <x v="40"/>
    <x v="3"/>
    <s v="Brazil"/>
    <x v="71"/>
    <n v="0"/>
  </r>
  <r>
    <s v="BASE"/>
    <s v="BaseLine"/>
    <m/>
    <m/>
    <m/>
    <m/>
    <x v="41"/>
    <x v="0"/>
    <s v="Brazil"/>
    <x v="71"/>
    <n v="0"/>
  </r>
  <r>
    <s v="BASE"/>
    <s v="BaseLine"/>
    <m/>
    <m/>
    <m/>
    <m/>
    <x v="41"/>
    <x v="1"/>
    <s v="Brazil"/>
    <x v="71"/>
    <n v="0"/>
  </r>
  <r>
    <s v="BASE"/>
    <s v="BaseLine"/>
    <m/>
    <m/>
    <m/>
    <m/>
    <x v="41"/>
    <x v="2"/>
    <s v="Brazil"/>
    <x v="71"/>
    <n v="3083.8183313219401"/>
  </r>
  <r>
    <s v="BASE"/>
    <s v="BaseLine"/>
    <m/>
    <m/>
    <m/>
    <m/>
    <x v="41"/>
    <x v="3"/>
    <s v="Brazil"/>
    <x v="71"/>
    <n v="0"/>
  </r>
  <r>
    <s v="BASE"/>
    <s v="BaseLine"/>
    <m/>
    <m/>
    <m/>
    <m/>
    <x v="42"/>
    <x v="0"/>
    <s v="Brazil"/>
    <x v="71"/>
    <n v="0"/>
  </r>
  <r>
    <s v="BASE"/>
    <s v="BaseLine"/>
    <m/>
    <m/>
    <m/>
    <m/>
    <x v="42"/>
    <x v="1"/>
    <s v="Brazil"/>
    <x v="71"/>
    <n v="0"/>
  </r>
  <r>
    <s v="BASE"/>
    <s v="BaseLine"/>
    <m/>
    <m/>
    <m/>
    <m/>
    <x v="42"/>
    <x v="2"/>
    <s v="Brazil"/>
    <x v="71"/>
    <n v="0"/>
  </r>
  <r>
    <s v="BASE"/>
    <s v="BaseLine"/>
    <m/>
    <m/>
    <m/>
    <m/>
    <x v="42"/>
    <x v="3"/>
    <s v="Brazil"/>
    <x v="71"/>
    <n v="0"/>
  </r>
  <r>
    <s v="BASE"/>
    <s v="BaseLine"/>
    <m/>
    <m/>
    <m/>
    <m/>
    <x v="43"/>
    <x v="0"/>
    <s v="Brazil"/>
    <x v="71"/>
    <n v="0"/>
  </r>
  <r>
    <s v="BASE"/>
    <s v="BaseLine"/>
    <m/>
    <m/>
    <m/>
    <m/>
    <x v="43"/>
    <x v="1"/>
    <s v="Brazil"/>
    <x v="71"/>
    <n v="0"/>
  </r>
  <r>
    <s v="BASE"/>
    <s v="BaseLine"/>
    <m/>
    <m/>
    <m/>
    <m/>
    <x v="43"/>
    <x v="2"/>
    <s v="Brazil"/>
    <x v="71"/>
    <n v="4026.5676451350701"/>
  </r>
  <r>
    <s v="BASE"/>
    <s v="BaseLine"/>
    <m/>
    <m/>
    <m/>
    <m/>
    <x v="43"/>
    <x v="3"/>
    <s v="Brazil"/>
    <x v="71"/>
    <n v="0"/>
  </r>
  <r>
    <s v="INCREMENTAL"/>
    <s v="Media"/>
    <m/>
    <m/>
    <m/>
    <m/>
    <x v="44"/>
    <x v="0"/>
    <s v="Brazil"/>
    <x v="71"/>
    <n v="0"/>
  </r>
  <r>
    <s v="INCREMENTAL"/>
    <s v="Media"/>
    <m/>
    <m/>
    <m/>
    <m/>
    <x v="44"/>
    <x v="1"/>
    <s v="Brazil"/>
    <x v="71"/>
    <n v="0"/>
  </r>
  <r>
    <s v="INCREMENTAL"/>
    <s v="Media"/>
    <m/>
    <m/>
    <m/>
    <m/>
    <x v="44"/>
    <x v="2"/>
    <s v="Brazil"/>
    <x v="71"/>
    <n v="309.562515012289"/>
  </r>
  <r>
    <s v="INCREMENTAL"/>
    <s v="Media"/>
    <m/>
    <m/>
    <m/>
    <m/>
    <x v="44"/>
    <x v="3"/>
    <s v="Brazil"/>
    <x v="71"/>
    <n v="0"/>
  </r>
  <r>
    <s v="INCREMENTAL"/>
    <s v="Media"/>
    <m/>
    <m/>
    <m/>
    <m/>
    <x v="45"/>
    <x v="0"/>
    <s v="Brazil"/>
    <x v="71"/>
    <n v="0"/>
  </r>
  <r>
    <s v="INCREMENTAL"/>
    <s v="Media"/>
    <m/>
    <m/>
    <m/>
    <m/>
    <x v="45"/>
    <x v="1"/>
    <s v="Brazil"/>
    <x v="71"/>
    <n v="0"/>
  </r>
  <r>
    <s v="INCREMENTAL"/>
    <s v="Media"/>
    <m/>
    <m/>
    <m/>
    <m/>
    <x v="45"/>
    <x v="2"/>
    <s v="Brazil"/>
    <x v="71"/>
    <n v="0"/>
  </r>
  <r>
    <s v="INCREMENTAL"/>
    <s v="Media"/>
    <m/>
    <m/>
    <m/>
    <m/>
    <x v="45"/>
    <x v="3"/>
    <s v="Brazil"/>
    <x v="71"/>
    <n v="0"/>
  </r>
  <r>
    <s v="BASE"/>
    <s v="BaseLine"/>
    <m/>
    <m/>
    <m/>
    <m/>
    <x v="46"/>
    <x v="0"/>
    <s v="Brazil"/>
    <x v="71"/>
    <n v="0"/>
  </r>
  <r>
    <s v="BASE"/>
    <s v="BaseLine"/>
    <m/>
    <m/>
    <m/>
    <m/>
    <x v="46"/>
    <x v="1"/>
    <s v="Brazil"/>
    <x v="71"/>
    <n v="0"/>
  </r>
  <r>
    <s v="BASE"/>
    <s v="BaseLine"/>
    <m/>
    <m/>
    <m/>
    <m/>
    <x v="46"/>
    <x v="2"/>
    <s v="Brazil"/>
    <x v="71"/>
    <n v="0"/>
  </r>
  <r>
    <s v="BASE"/>
    <s v="BaseLine"/>
    <m/>
    <m/>
    <m/>
    <m/>
    <x v="46"/>
    <x v="3"/>
    <s v="Brazil"/>
    <x v="71"/>
    <n v="0"/>
  </r>
  <r>
    <s v="INCREMENTAL"/>
    <s v="Media"/>
    <m/>
    <m/>
    <m/>
    <m/>
    <x v="47"/>
    <x v="0"/>
    <s v="Brazil"/>
    <x v="71"/>
    <n v="0"/>
  </r>
  <r>
    <s v="INCREMENTAL"/>
    <s v="Media"/>
    <m/>
    <m/>
    <m/>
    <m/>
    <x v="47"/>
    <x v="1"/>
    <s v="Brazil"/>
    <x v="71"/>
    <n v="0"/>
  </r>
  <r>
    <s v="INCREMENTAL"/>
    <s v="Media"/>
    <m/>
    <m/>
    <m/>
    <m/>
    <x v="47"/>
    <x v="2"/>
    <s v="Brazil"/>
    <x v="71"/>
    <n v="0"/>
  </r>
  <r>
    <s v="INCREMENTAL"/>
    <s v="Media"/>
    <m/>
    <m/>
    <m/>
    <m/>
    <x v="47"/>
    <x v="3"/>
    <s v="Brazil"/>
    <x v="71"/>
    <n v="0"/>
  </r>
  <r>
    <s v="INCREMENTAL"/>
    <s v="Media"/>
    <m/>
    <m/>
    <m/>
    <m/>
    <x v="48"/>
    <x v="0"/>
    <s v="Brazil"/>
    <x v="71"/>
    <n v="0"/>
  </r>
  <r>
    <s v="INCREMENTAL"/>
    <s v="Media"/>
    <m/>
    <m/>
    <m/>
    <m/>
    <x v="48"/>
    <x v="1"/>
    <s v="Brazil"/>
    <x v="71"/>
    <n v="0"/>
  </r>
  <r>
    <s v="INCREMENTAL"/>
    <s v="Media"/>
    <m/>
    <m/>
    <m/>
    <m/>
    <x v="48"/>
    <x v="2"/>
    <s v="Brazil"/>
    <x v="71"/>
    <n v="0"/>
  </r>
  <r>
    <s v="INCREMENTAL"/>
    <s v="Media"/>
    <m/>
    <m/>
    <m/>
    <m/>
    <x v="48"/>
    <x v="3"/>
    <s v="Brazil"/>
    <x v="71"/>
    <n v="9.4168666947861102"/>
  </r>
  <r>
    <s v="INCREMENTAL"/>
    <s v="Media"/>
    <m/>
    <m/>
    <m/>
    <m/>
    <x v="49"/>
    <x v="0"/>
    <s v="Brazil"/>
    <x v="71"/>
    <n v="0"/>
  </r>
  <r>
    <s v="INCREMENTAL"/>
    <s v="Media"/>
    <m/>
    <m/>
    <m/>
    <m/>
    <x v="49"/>
    <x v="1"/>
    <s v="Brazil"/>
    <x v="71"/>
    <n v="0"/>
  </r>
  <r>
    <s v="INCREMENTAL"/>
    <s v="Media"/>
    <m/>
    <m/>
    <m/>
    <m/>
    <x v="49"/>
    <x v="2"/>
    <s v="Brazil"/>
    <x v="71"/>
    <n v="0"/>
  </r>
  <r>
    <s v="INCREMENTAL"/>
    <s v="Media"/>
    <m/>
    <m/>
    <m/>
    <m/>
    <x v="49"/>
    <x v="3"/>
    <s v="Brazil"/>
    <x v="71"/>
    <n v="0"/>
  </r>
  <r>
    <s v="BASE"/>
    <s v="BaseLine"/>
    <m/>
    <m/>
    <m/>
    <m/>
    <x v="50"/>
    <x v="0"/>
    <s v="Brazil"/>
    <x v="71"/>
    <n v="0"/>
  </r>
  <r>
    <s v="BASE"/>
    <s v="BaseLine"/>
    <m/>
    <m/>
    <m/>
    <m/>
    <x v="50"/>
    <x v="1"/>
    <s v="Brazil"/>
    <x v="71"/>
    <n v="0"/>
  </r>
  <r>
    <s v="BASE"/>
    <s v="BaseLine"/>
    <m/>
    <m/>
    <m/>
    <m/>
    <x v="50"/>
    <x v="2"/>
    <s v="Brazil"/>
    <x v="71"/>
    <n v="0"/>
  </r>
  <r>
    <s v="BASE"/>
    <s v="BaseLine"/>
    <m/>
    <m/>
    <m/>
    <m/>
    <x v="50"/>
    <x v="3"/>
    <s v="Brazil"/>
    <x v="71"/>
    <n v="222.648864467126"/>
  </r>
  <r>
    <s v="BASE"/>
    <s v="BaseLine"/>
    <m/>
    <m/>
    <m/>
    <m/>
    <x v="51"/>
    <x v="0"/>
    <s v="Brazil"/>
    <x v="71"/>
    <n v="0"/>
  </r>
  <r>
    <s v="BASE"/>
    <s v="BaseLine"/>
    <m/>
    <m/>
    <m/>
    <m/>
    <x v="51"/>
    <x v="1"/>
    <s v="Brazil"/>
    <x v="71"/>
    <n v="0"/>
  </r>
  <r>
    <s v="BASE"/>
    <s v="BaseLine"/>
    <m/>
    <m/>
    <m/>
    <m/>
    <x v="51"/>
    <x v="2"/>
    <s v="Brazil"/>
    <x v="71"/>
    <n v="0"/>
  </r>
  <r>
    <s v="BASE"/>
    <s v="BaseLine"/>
    <m/>
    <m/>
    <m/>
    <m/>
    <x v="51"/>
    <x v="3"/>
    <s v="Brazil"/>
    <x v="71"/>
    <n v="4761.2162993443799"/>
  </r>
  <r>
    <s v="INCREMENTAL"/>
    <s v="Media"/>
    <m/>
    <m/>
    <m/>
    <m/>
    <x v="52"/>
    <x v="0"/>
    <s v="Brazil"/>
    <x v="71"/>
    <n v="0"/>
  </r>
  <r>
    <s v="INCREMENTAL"/>
    <s v="Media"/>
    <m/>
    <m/>
    <m/>
    <m/>
    <x v="52"/>
    <x v="1"/>
    <s v="Brazil"/>
    <x v="71"/>
    <n v="0"/>
  </r>
  <r>
    <s v="INCREMENTAL"/>
    <s v="Media"/>
    <m/>
    <m/>
    <m/>
    <m/>
    <x v="52"/>
    <x v="2"/>
    <s v="Brazil"/>
    <x v="71"/>
    <n v="0"/>
  </r>
  <r>
    <s v="INCREMENTAL"/>
    <s v="Media"/>
    <m/>
    <m/>
    <m/>
    <m/>
    <x v="52"/>
    <x v="3"/>
    <s v="Brazil"/>
    <x v="71"/>
    <n v="0"/>
  </r>
  <r>
    <s v="BASE"/>
    <s v="BaseLine"/>
    <m/>
    <m/>
    <m/>
    <m/>
    <x v="53"/>
    <x v="0"/>
    <s v="Brazil"/>
    <x v="71"/>
    <n v="-187.06838073729099"/>
  </r>
  <r>
    <s v="BASE"/>
    <s v="BaseLine"/>
    <m/>
    <m/>
    <m/>
    <m/>
    <x v="53"/>
    <x v="1"/>
    <s v="Brazil"/>
    <x v="71"/>
    <n v="-136.99118315959399"/>
  </r>
  <r>
    <s v="BASE"/>
    <s v="BaseLine"/>
    <m/>
    <m/>
    <m/>
    <m/>
    <x v="53"/>
    <x v="2"/>
    <s v="Brazil"/>
    <x v="71"/>
    <n v="-255.62017065378899"/>
  </r>
  <r>
    <s v="BASE"/>
    <s v="BaseLine"/>
    <m/>
    <m/>
    <m/>
    <m/>
    <x v="53"/>
    <x v="3"/>
    <s v="Brazil"/>
    <x v="71"/>
    <n v="-135.318508897539"/>
  </r>
  <r>
    <s v="BASE"/>
    <s v="BaseLine"/>
    <m/>
    <m/>
    <m/>
    <m/>
    <x v="54"/>
    <x v="0"/>
    <s v="Brazil"/>
    <x v="71"/>
    <n v="-530.31433235234999"/>
  </r>
  <r>
    <s v="BASE"/>
    <s v="BaseLine"/>
    <m/>
    <m/>
    <m/>
    <m/>
    <x v="54"/>
    <x v="1"/>
    <s v="Brazil"/>
    <x v="71"/>
    <n v="-2647.0075249207398"/>
  </r>
  <r>
    <s v="BASE"/>
    <s v="BaseLine"/>
    <m/>
    <m/>
    <m/>
    <m/>
    <x v="54"/>
    <x v="2"/>
    <s v="Brazil"/>
    <x v="71"/>
    <n v="-2872.8736117844001"/>
  </r>
  <r>
    <s v="BASE"/>
    <s v="BaseLine"/>
    <m/>
    <m/>
    <m/>
    <m/>
    <x v="54"/>
    <x v="3"/>
    <s v="Brazil"/>
    <x v="71"/>
    <n v="-512.11965805305204"/>
  </r>
  <r>
    <s v="INCREMENTAL"/>
    <s v="Media"/>
    <m/>
    <m/>
    <m/>
    <m/>
    <x v="0"/>
    <x v="0"/>
    <s v="Brazil"/>
    <x v="72"/>
    <n v="0"/>
  </r>
  <r>
    <s v="INCREMENTAL"/>
    <s v="Media"/>
    <m/>
    <m/>
    <m/>
    <m/>
    <x v="0"/>
    <x v="1"/>
    <s v="Brazil"/>
    <x v="72"/>
    <n v="0"/>
  </r>
  <r>
    <s v="INCREMENTAL"/>
    <s v="Media"/>
    <m/>
    <m/>
    <m/>
    <m/>
    <x v="0"/>
    <x v="2"/>
    <s v="Brazil"/>
    <x v="72"/>
    <n v="0"/>
  </r>
  <r>
    <s v="INCREMENTAL"/>
    <s v="Media"/>
    <m/>
    <m/>
    <m/>
    <m/>
    <x v="0"/>
    <x v="3"/>
    <s v="Brazil"/>
    <x v="72"/>
    <n v="0"/>
  </r>
  <r>
    <s v="INCREMENTAL"/>
    <s v="Media"/>
    <m/>
    <m/>
    <m/>
    <m/>
    <x v="1"/>
    <x v="0"/>
    <s v="Brazil"/>
    <x v="72"/>
    <n v="16.8691629446467"/>
  </r>
  <r>
    <s v="INCREMENTAL"/>
    <s v="Media"/>
    <m/>
    <m/>
    <m/>
    <m/>
    <x v="1"/>
    <x v="1"/>
    <s v="Brazil"/>
    <x v="72"/>
    <n v="0"/>
  </r>
  <r>
    <s v="INCREMENTAL"/>
    <s v="Media"/>
    <m/>
    <m/>
    <m/>
    <m/>
    <x v="1"/>
    <x v="2"/>
    <s v="Brazil"/>
    <x v="72"/>
    <n v="0"/>
  </r>
  <r>
    <s v="INCREMENTAL"/>
    <s v="Media"/>
    <m/>
    <m/>
    <m/>
    <m/>
    <x v="1"/>
    <x v="3"/>
    <s v="Brazil"/>
    <x v="72"/>
    <n v="0"/>
  </r>
  <r>
    <s v="INCREMENTAL"/>
    <s v="Media"/>
    <m/>
    <m/>
    <m/>
    <m/>
    <x v="2"/>
    <x v="0"/>
    <s v="Brazil"/>
    <x v="72"/>
    <n v="0"/>
  </r>
  <r>
    <s v="INCREMENTAL"/>
    <s v="Media"/>
    <m/>
    <m/>
    <m/>
    <m/>
    <x v="2"/>
    <x v="1"/>
    <s v="Brazil"/>
    <x v="72"/>
    <n v="0"/>
  </r>
  <r>
    <s v="INCREMENTAL"/>
    <s v="Media"/>
    <m/>
    <m/>
    <m/>
    <m/>
    <x v="2"/>
    <x v="2"/>
    <s v="Brazil"/>
    <x v="72"/>
    <n v="0"/>
  </r>
  <r>
    <s v="INCREMENTAL"/>
    <s v="Media"/>
    <m/>
    <m/>
    <m/>
    <m/>
    <x v="2"/>
    <x v="3"/>
    <s v="Brazil"/>
    <x v="72"/>
    <n v="0"/>
  </r>
  <r>
    <s v="BASE"/>
    <s v="BaseLine"/>
    <m/>
    <m/>
    <m/>
    <m/>
    <x v="3"/>
    <x v="0"/>
    <s v="Brazil"/>
    <x v="72"/>
    <n v="0"/>
  </r>
  <r>
    <s v="BASE"/>
    <s v="BaseLine"/>
    <m/>
    <m/>
    <m/>
    <m/>
    <x v="3"/>
    <x v="1"/>
    <s v="Brazil"/>
    <x v="72"/>
    <n v="0"/>
  </r>
  <r>
    <s v="BASE"/>
    <s v="BaseLine"/>
    <m/>
    <m/>
    <m/>
    <m/>
    <x v="3"/>
    <x v="2"/>
    <s v="Brazil"/>
    <x v="72"/>
    <n v="0"/>
  </r>
  <r>
    <s v="BASE"/>
    <s v="BaseLine"/>
    <m/>
    <m/>
    <m/>
    <m/>
    <x v="3"/>
    <x v="3"/>
    <s v="Brazil"/>
    <x v="72"/>
    <n v="0"/>
  </r>
  <r>
    <s v="BASE"/>
    <s v="BaseLine"/>
    <m/>
    <m/>
    <m/>
    <m/>
    <x v="4"/>
    <x v="0"/>
    <s v="Brazil"/>
    <x v="72"/>
    <n v="0"/>
  </r>
  <r>
    <s v="BASE"/>
    <s v="BaseLine"/>
    <m/>
    <m/>
    <m/>
    <m/>
    <x v="4"/>
    <x v="1"/>
    <s v="Brazil"/>
    <x v="72"/>
    <n v="0"/>
  </r>
  <r>
    <s v="BASE"/>
    <s v="BaseLine"/>
    <m/>
    <m/>
    <m/>
    <m/>
    <x v="4"/>
    <x v="2"/>
    <s v="Brazil"/>
    <x v="72"/>
    <n v="0"/>
  </r>
  <r>
    <s v="BASE"/>
    <s v="BaseLine"/>
    <m/>
    <m/>
    <m/>
    <m/>
    <x v="4"/>
    <x v="3"/>
    <s v="Brazil"/>
    <x v="72"/>
    <n v="0"/>
  </r>
  <r>
    <s v="BASE"/>
    <s v="BaseLine"/>
    <m/>
    <m/>
    <m/>
    <m/>
    <x v="5"/>
    <x v="0"/>
    <s v="Brazil"/>
    <x v="72"/>
    <n v="0"/>
  </r>
  <r>
    <s v="BASE"/>
    <s v="BaseLine"/>
    <m/>
    <m/>
    <m/>
    <m/>
    <x v="5"/>
    <x v="1"/>
    <s v="Brazil"/>
    <x v="72"/>
    <n v="0"/>
  </r>
  <r>
    <s v="BASE"/>
    <s v="BaseLine"/>
    <m/>
    <m/>
    <m/>
    <m/>
    <x v="5"/>
    <x v="2"/>
    <s v="Brazil"/>
    <x v="72"/>
    <n v="0"/>
  </r>
  <r>
    <s v="BASE"/>
    <s v="BaseLine"/>
    <m/>
    <m/>
    <m/>
    <m/>
    <x v="5"/>
    <x v="3"/>
    <s v="Brazil"/>
    <x v="72"/>
    <n v="0"/>
  </r>
  <r>
    <s v="BASE"/>
    <s v="BaseLine"/>
    <m/>
    <m/>
    <m/>
    <m/>
    <x v="6"/>
    <x v="0"/>
    <s v="Brazil"/>
    <x v="72"/>
    <n v="0"/>
  </r>
  <r>
    <s v="BASE"/>
    <s v="BaseLine"/>
    <m/>
    <m/>
    <m/>
    <m/>
    <x v="6"/>
    <x v="1"/>
    <s v="Brazil"/>
    <x v="72"/>
    <n v="0"/>
  </r>
  <r>
    <s v="BASE"/>
    <s v="BaseLine"/>
    <m/>
    <m/>
    <m/>
    <m/>
    <x v="6"/>
    <x v="2"/>
    <s v="Brazil"/>
    <x v="72"/>
    <n v="0"/>
  </r>
  <r>
    <s v="BASE"/>
    <s v="BaseLine"/>
    <m/>
    <m/>
    <m/>
    <m/>
    <x v="6"/>
    <x v="3"/>
    <s v="Brazil"/>
    <x v="72"/>
    <n v="0"/>
  </r>
  <r>
    <s v="BASE"/>
    <s v="BaseLine"/>
    <m/>
    <m/>
    <m/>
    <m/>
    <x v="7"/>
    <x v="0"/>
    <s v="Brazil"/>
    <x v="72"/>
    <n v="0"/>
  </r>
  <r>
    <s v="BASE"/>
    <s v="BaseLine"/>
    <m/>
    <m/>
    <m/>
    <m/>
    <x v="7"/>
    <x v="1"/>
    <s v="Brazil"/>
    <x v="72"/>
    <n v="0"/>
  </r>
  <r>
    <s v="BASE"/>
    <s v="BaseLine"/>
    <m/>
    <m/>
    <m/>
    <m/>
    <x v="7"/>
    <x v="2"/>
    <s v="Brazil"/>
    <x v="72"/>
    <n v="0"/>
  </r>
  <r>
    <s v="BASE"/>
    <s v="BaseLine"/>
    <m/>
    <m/>
    <m/>
    <m/>
    <x v="7"/>
    <x v="3"/>
    <s v="Brazil"/>
    <x v="72"/>
    <n v="0"/>
  </r>
  <r>
    <s v="BASE"/>
    <s v="BaseLine"/>
    <m/>
    <m/>
    <m/>
    <m/>
    <x v="8"/>
    <x v="0"/>
    <s v="Brazil"/>
    <x v="72"/>
    <n v="1885.15741529094"/>
  </r>
  <r>
    <s v="BASE"/>
    <s v="BaseLine"/>
    <m/>
    <m/>
    <m/>
    <m/>
    <x v="8"/>
    <x v="1"/>
    <s v="Brazil"/>
    <x v="72"/>
    <n v="0"/>
  </r>
  <r>
    <s v="BASE"/>
    <s v="BaseLine"/>
    <m/>
    <m/>
    <m/>
    <m/>
    <x v="8"/>
    <x v="2"/>
    <s v="Brazil"/>
    <x v="72"/>
    <n v="0"/>
  </r>
  <r>
    <s v="BASE"/>
    <s v="BaseLine"/>
    <m/>
    <m/>
    <m/>
    <m/>
    <x v="8"/>
    <x v="3"/>
    <s v="Brazil"/>
    <x v="72"/>
    <n v="0"/>
  </r>
  <r>
    <s v="INCREMENTAL"/>
    <s v="Media"/>
    <m/>
    <m/>
    <m/>
    <m/>
    <x v="9"/>
    <x v="0"/>
    <s v="Brazil"/>
    <x v="72"/>
    <n v="0"/>
  </r>
  <r>
    <s v="INCREMENTAL"/>
    <s v="Media"/>
    <m/>
    <m/>
    <m/>
    <m/>
    <x v="9"/>
    <x v="1"/>
    <s v="Brazil"/>
    <x v="72"/>
    <n v="0"/>
  </r>
  <r>
    <s v="INCREMENTAL"/>
    <s v="Media"/>
    <m/>
    <m/>
    <m/>
    <m/>
    <x v="9"/>
    <x v="2"/>
    <s v="Brazil"/>
    <x v="72"/>
    <n v="0"/>
  </r>
  <r>
    <s v="INCREMENTAL"/>
    <s v="Media"/>
    <m/>
    <m/>
    <m/>
    <m/>
    <x v="9"/>
    <x v="3"/>
    <s v="Brazil"/>
    <x v="72"/>
    <n v="0"/>
  </r>
  <r>
    <s v="BASE"/>
    <s v="Price"/>
    <m/>
    <m/>
    <m/>
    <m/>
    <x v="10"/>
    <x v="0"/>
    <s v="Brazil"/>
    <x v="72"/>
    <n v="0"/>
  </r>
  <r>
    <s v="BASE"/>
    <s v="Price"/>
    <m/>
    <m/>
    <m/>
    <m/>
    <x v="10"/>
    <x v="1"/>
    <s v="Brazil"/>
    <x v="72"/>
    <n v="0"/>
  </r>
  <r>
    <s v="BASE"/>
    <s v="Price"/>
    <m/>
    <m/>
    <m/>
    <m/>
    <x v="10"/>
    <x v="2"/>
    <s v="Brazil"/>
    <x v="72"/>
    <n v="0"/>
  </r>
  <r>
    <s v="BASE"/>
    <s v="Price"/>
    <m/>
    <m/>
    <m/>
    <m/>
    <x v="10"/>
    <x v="3"/>
    <s v="Brazil"/>
    <x v="72"/>
    <n v="0"/>
  </r>
  <r>
    <s v="BASE"/>
    <s v="Price"/>
    <m/>
    <m/>
    <m/>
    <m/>
    <x v="11"/>
    <x v="0"/>
    <s v="Brazil"/>
    <x v="72"/>
    <n v="-1174.60514411132"/>
  </r>
  <r>
    <s v="BASE"/>
    <s v="Price"/>
    <m/>
    <m/>
    <m/>
    <m/>
    <x v="11"/>
    <x v="1"/>
    <s v="Brazil"/>
    <x v="72"/>
    <n v="0"/>
  </r>
  <r>
    <s v="BASE"/>
    <s v="Price"/>
    <m/>
    <m/>
    <m/>
    <m/>
    <x v="11"/>
    <x v="2"/>
    <s v="Brazil"/>
    <x v="72"/>
    <n v="0"/>
  </r>
  <r>
    <s v="BASE"/>
    <s v="Price"/>
    <m/>
    <m/>
    <m/>
    <m/>
    <x v="11"/>
    <x v="3"/>
    <s v="Brazil"/>
    <x v="72"/>
    <n v="-1327.9838352173999"/>
  </r>
  <r>
    <s v="BASE"/>
    <s v="BaseLine"/>
    <m/>
    <m/>
    <m/>
    <m/>
    <x v="12"/>
    <x v="0"/>
    <s v="Brazil"/>
    <x v="72"/>
    <n v="387.262041200304"/>
  </r>
  <r>
    <s v="BASE"/>
    <s v="BaseLine"/>
    <m/>
    <m/>
    <m/>
    <m/>
    <x v="12"/>
    <x v="1"/>
    <s v="Brazil"/>
    <x v="72"/>
    <n v="698.139675101796"/>
  </r>
  <r>
    <s v="BASE"/>
    <s v="BaseLine"/>
    <m/>
    <m/>
    <m/>
    <m/>
    <x v="12"/>
    <x v="2"/>
    <s v="Brazil"/>
    <x v="72"/>
    <n v="855.88372376807899"/>
  </r>
  <r>
    <s v="BASE"/>
    <s v="BaseLine"/>
    <m/>
    <m/>
    <m/>
    <m/>
    <x v="12"/>
    <x v="3"/>
    <s v="Brazil"/>
    <x v="72"/>
    <n v="22.669016003338999"/>
  </r>
  <r>
    <s v="INCREMENTAL"/>
    <s v="Media"/>
    <m/>
    <m/>
    <m/>
    <m/>
    <x v="13"/>
    <x v="0"/>
    <s v="Brazil"/>
    <x v="72"/>
    <n v="0"/>
  </r>
  <r>
    <s v="INCREMENTAL"/>
    <s v="Media"/>
    <m/>
    <m/>
    <m/>
    <m/>
    <x v="13"/>
    <x v="1"/>
    <s v="Brazil"/>
    <x v="72"/>
    <n v="0"/>
  </r>
  <r>
    <s v="INCREMENTAL"/>
    <s v="Media"/>
    <m/>
    <m/>
    <m/>
    <m/>
    <x v="13"/>
    <x v="2"/>
    <s v="Brazil"/>
    <x v="72"/>
    <n v="0"/>
  </r>
  <r>
    <s v="INCREMENTAL"/>
    <s v="Media"/>
    <m/>
    <m/>
    <m/>
    <m/>
    <x v="13"/>
    <x v="3"/>
    <s v="Brazil"/>
    <x v="72"/>
    <n v="0"/>
  </r>
  <r>
    <s v="INCREMENTAL"/>
    <s v="Media"/>
    <m/>
    <m/>
    <m/>
    <m/>
    <x v="14"/>
    <x v="0"/>
    <s v="Brazil"/>
    <x v="72"/>
    <n v="393.98022037528602"/>
  </r>
  <r>
    <s v="INCREMENTAL"/>
    <s v="Media"/>
    <m/>
    <m/>
    <m/>
    <m/>
    <x v="14"/>
    <x v="1"/>
    <s v="Brazil"/>
    <x v="72"/>
    <n v="490.47352492466899"/>
  </r>
  <r>
    <s v="INCREMENTAL"/>
    <s v="Media"/>
    <m/>
    <m/>
    <m/>
    <m/>
    <x v="14"/>
    <x v="2"/>
    <s v="Brazil"/>
    <x v="72"/>
    <n v="405.83583585135801"/>
  </r>
  <r>
    <s v="INCREMENTAL"/>
    <s v="Media"/>
    <m/>
    <m/>
    <m/>
    <m/>
    <x v="14"/>
    <x v="3"/>
    <s v="Brazil"/>
    <x v="72"/>
    <n v="291.56718921059098"/>
  </r>
  <r>
    <s v="INCREMENTAL"/>
    <s v="Media"/>
    <m/>
    <m/>
    <m/>
    <m/>
    <x v="15"/>
    <x v="0"/>
    <s v="Brazil"/>
    <x v="72"/>
    <n v="0"/>
  </r>
  <r>
    <s v="INCREMENTAL"/>
    <s v="Media"/>
    <m/>
    <m/>
    <m/>
    <m/>
    <x v="15"/>
    <x v="1"/>
    <s v="Brazil"/>
    <x v="72"/>
    <n v="0"/>
  </r>
  <r>
    <s v="INCREMENTAL"/>
    <s v="Media"/>
    <m/>
    <m/>
    <m/>
    <m/>
    <x v="15"/>
    <x v="2"/>
    <s v="Brazil"/>
    <x v="72"/>
    <n v="0"/>
  </r>
  <r>
    <s v="INCREMENTAL"/>
    <s v="Media"/>
    <m/>
    <m/>
    <m/>
    <m/>
    <x v="15"/>
    <x v="3"/>
    <s v="Brazil"/>
    <x v="72"/>
    <n v="0"/>
  </r>
  <r>
    <s v="INCREMENTAL"/>
    <s v="Media"/>
    <m/>
    <m/>
    <m/>
    <m/>
    <x v="16"/>
    <x v="0"/>
    <s v="Brazil"/>
    <x v="72"/>
    <n v="26.560464084327499"/>
  </r>
  <r>
    <s v="INCREMENTAL"/>
    <s v="Media"/>
    <m/>
    <m/>
    <m/>
    <m/>
    <x v="16"/>
    <x v="1"/>
    <s v="Brazil"/>
    <x v="72"/>
    <n v="20.839747877744902"/>
  </r>
  <r>
    <s v="INCREMENTAL"/>
    <s v="Media"/>
    <m/>
    <m/>
    <m/>
    <m/>
    <x v="16"/>
    <x v="2"/>
    <s v="Brazil"/>
    <x v="72"/>
    <n v="19.443000646218"/>
  </r>
  <r>
    <s v="INCREMENTAL"/>
    <s v="Media"/>
    <m/>
    <m/>
    <m/>
    <m/>
    <x v="16"/>
    <x v="3"/>
    <s v="Brazil"/>
    <x v="72"/>
    <n v="18.069266120631202"/>
  </r>
  <r>
    <s v="INCREMENTAL"/>
    <s v="Media"/>
    <m/>
    <m/>
    <m/>
    <m/>
    <x v="17"/>
    <x v="0"/>
    <s v="Brazil"/>
    <x v="72"/>
    <n v="0"/>
  </r>
  <r>
    <s v="INCREMENTAL"/>
    <s v="Media"/>
    <m/>
    <m/>
    <m/>
    <m/>
    <x v="17"/>
    <x v="1"/>
    <s v="Brazil"/>
    <x v="72"/>
    <n v="0"/>
  </r>
  <r>
    <s v="INCREMENTAL"/>
    <s v="Media"/>
    <m/>
    <m/>
    <m/>
    <m/>
    <x v="17"/>
    <x v="2"/>
    <s v="Brazil"/>
    <x v="72"/>
    <n v="0"/>
  </r>
  <r>
    <s v="INCREMENTAL"/>
    <s v="Media"/>
    <m/>
    <m/>
    <m/>
    <m/>
    <x v="17"/>
    <x v="3"/>
    <s v="Brazil"/>
    <x v="72"/>
    <n v="0"/>
  </r>
  <r>
    <s v="INCREMENTAL"/>
    <s v="Media"/>
    <m/>
    <m/>
    <m/>
    <m/>
    <x v="18"/>
    <x v="0"/>
    <s v="Brazil"/>
    <x v="72"/>
    <n v="2412.8758932395199"/>
  </r>
  <r>
    <s v="INCREMENTAL"/>
    <s v="Media"/>
    <m/>
    <m/>
    <m/>
    <m/>
    <x v="18"/>
    <x v="1"/>
    <s v="Brazil"/>
    <x v="72"/>
    <n v="1123.5337148382901"/>
  </r>
  <r>
    <s v="INCREMENTAL"/>
    <s v="Media"/>
    <m/>
    <m/>
    <m/>
    <m/>
    <x v="18"/>
    <x v="2"/>
    <s v="Brazil"/>
    <x v="72"/>
    <n v="858.49726713330006"/>
  </r>
  <r>
    <s v="INCREMENTAL"/>
    <s v="Media"/>
    <m/>
    <m/>
    <m/>
    <m/>
    <x v="18"/>
    <x v="3"/>
    <s v="Brazil"/>
    <x v="72"/>
    <n v="1309.8262521982799"/>
  </r>
  <r>
    <s v="INCREMENTAL"/>
    <s v="Media"/>
    <m/>
    <m/>
    <m/>
    <m/>
    <x v="19"/>
    <x v="0"/>
    <s v="Brazil"/>
    <x v="72"/>
    <n v="0"/>
  </r>
  <r>
    <s v="INCREMENTAL"/>
    <s v="Media"/>
    <m/>
    <m/>
    <m/>
    <m/>
    <x v="19"/>
    <x v="1"/>
    <s v="Brazil"/>
    <x v="72"/>
    <n v="0"/>
  </r>
  <r>
    <s v="INCREMENTAL"/>
    <s v="Media"/>
    <m/>
    <m/>
    <m/>
    <m/>
    <x v="19"/>
    <x v="2"/>
    <s v="Brazil"/>
    <x v="72"/>
    <n v="0"/>
  </r>
  <r>
    <s v="INCREMENTAL"/>
    <s v="Media"/>
    <m/>
    <m/>
    <m/>
    <m/>
    <x v="19"/>
    <x v="3"/>
    <s v="Brazil"/>
    <x v="72"/>
    <n v="0"/>
  </r>
  <r>
    <s v="INCREMENTAL"/>
    <s v="Media"/>
    <m/>
    <m/>
    <m/>
    <m/>
    <x v="20"/>
    <x v="0"/>
    <s v="Brazil"/>
    <x v="72"/>
    <n v="4.4671629863430802"/>
  </r>
  <r>
    <s v="INCREMENTAL"/>
    <s v="Media"/>
    <m/>
    <m/>
    <m/>
    <m/>
    <x v="20"/>
    <x v="1"/>
    <s v="Brazil"/>
    <x v="72"/>
    <n v="5.0957231237856"/>
  </r>
  <r>
    <s v="INCREMENTAL"/>
    <s v="Media"/>
    <m/>
    <m/>
    <m/>
    <m/>
    <x v="20"/>
    <x v="2"/>
    <s v="Brazil"/>
    <x v="72"/>
    <n v="4.7737782371214497"/>
  </r>
  <r>
    <s v="INCREMENTAL"/>
    <s v="Media"/>
    <m/>
    <m/>
    <m/>
    <m/>
    <x v="20"/>
    <x v="3"/>
    <s v="Brazil"/>
    <x v="72"/>
    <n v="4.70208541059709"/>
  </r>
  <r>
    <s v="INCREMENTAL"/>
    <s v="Media"/>
    <m/>
    <m/>
    <m/>
    <m/>
    <x v="21"/>
    <x v="0"/>
    <s v="Brazil"/>
    <x v="72"/>
    <n v="0"/>
  </r>
  <r>
    <s v="INCREMENTAL"/>
    <s v="Media"/>
    <m/>
    <m/>
    <m/>
    <m/>
    <x v="21"/>
    <x v="1"/>
    <s v="Brazil"/>
    <x v="72"/>
    <n v="0"/>
  </r>
  <r>
    <s v="INCREMENTAL"/>
    <s v="Media"/>
    <m/>
    <m/>
    <m/>
    <m/>
    <x v="21"/>
    <x v="2"/>
    <s v="Brazil"/>
    <x v="72"/>
    <n v="0"/>
  </r>
  <r>
    <s v="INCREMENTAL"/>
    <s v="Media"/>
    <m/>
    <m/>
    <m/>
    <m/>
    <x v="21"/>
    <x v="3"/>
    <s v="Brazil"/>
    <x v="72"/>
    <n v="0"/>
  </r>
  <r>
    <s v="INCREMENTAL"/>
    <s v="Media"/>
    <m/>
    <m/>
    <m/>
    <m/>
    <x v="22"/>
    <x v="0"/>
    <s v="Brazil"/>
    <x v="72"/>
    <n v="907.57276178592201"/>
  </r>
  <r>
    <s v="INCREMENTAL"/>
    <s v="Media"/>
    <m/>
    <m/>
    <m/>
    <m/>
    <x v="22"/>
    <x v="1"/>
    <s v="Brazil"/>
    <x v="72"/>
    <n v="344.17716644707298"/>
  </r>
  <r>
    <s v="INCREMENTAL"/>
    <s v="Media"/>
    <m/>
    <m/>
    <m/>
    <m/>
    <x v="22"/>
    <x v="2"/>
    <s v="Brazil"/>
    <x v="72"/>
    <n v="326.82222011294698"/>
  </r>
  <r>
    <s v="INCREMENTAL"/>
    <s v="Media"/>
    <m/>
    <m/>
    <m/>
    <m/>
    <x v="22"/>
    <x v="3"/>
    <s v="Brazil"/>
    <x v="72"/>
    <n v="491.95989846061201"/>
  </r>
  <r>
    <s v="INCREMENTAL"/>
    <s v="Media"/>
    <m/>
    <m/>
    <m/>
    <m/>
    <x v="23"/>
    <x v="0"/>
    <s v="Brazil"/>
    <x v="72"/>
    <n v="0"/>
  </r>
  <r>
    <s v="INCREMENTAL"/>
    <s v="Media"/>
    <m/>
    <m/>
    <m/>
    <m/>
    <x v="23"/>
    <x v="1"/>
    <s v="Brazil"/>
    <x v="72"/>
    <n v="7.5519062705914505E-2"/>
  </r>
  <r>
    <s v="INCREMENTAL"/>
    <s v="Media"/>
    <m/>
    <m/>
    <m/>
    <m/>
    <x v="23"/>
    <x v="2"/>
    <s v="Brazil"/>
    <x v="72"/>
    <n v="0"/>
  </r>
  <r>
    <s v="INCREMENTAL"/>
    <s v="Media"/>
    <m/>
    <m/>
    <m/>
    <m/>
    <x v="23"/>
    <x v="3"/>
    <s v="Brazil"/>
    <x v="72"/>
    <n v="0"/>
  </r>
  <r>
    <s v="INCREMENTAL"/>
    <s v="Media"/>
    <m/>
    <m/>
    <m/>
    <m/>
    <x v="24"/>
    <x v="0"/>
    <s v="Brazil"/>
    <x v="72"/>
    <n v="0"/>
  </r>
  <r>
    <s v="INCREMENTAL"/>
    <s v="Media"/>
    <m/>
    <m/>
    <m/>
    <m/>
    <x v="24"/>
    <x v="1"/>
    <s v="Brazil"/>
    <x v="72"/>
    <n v="5.0035194729887396"/>
  </r>
  <r>
    <s v="INCREMENTAL"/>
    <s v="Media"/>
    <m/>
    <m/>
    <m/>
    <m/>
    <x v="24"/>
    <x v="2"/>
    <s v="Brazil"/>
    <x v="72"/>
    <n v="0"/>
  </r>
  <r>
    <s v="INCREMENTAL"/>
    <s v="Media"/>
    <m/>
    <m/>
    <m/>
    <m/>
    <x v="24"/>
    <x v="3"/>
    <s v="Brazil"/>
    <x v="72"/>
    <n v="0"/>
  </r>
  <r>
    <s v="BASE"/>
    <s v="BaseLine"/>
    <m/>
    <m/>
    <m/>
    <m/>
    <x v="25"/>
    <x v="0"/>
    <s v="Brazil"/>
    <x v="72"/>
    <n v="0"/>
  </r>
  <r>
    <s v="BASE"/>
    <s v="BaseLine"/>
    <m/>
    <m/>
    <m/>
    <m/>
    <x v="25"/>
    <x v="1"/>
    <s v="Brazil"/>
    <x v="72"/>
    <n v="0"/>
  </r>
  <r>
    <s v="BASE"/>
    <s v="BaseLine"/>
    <m/>
    <m/>
    <m/>
    <m/>
    <x v="25"/>
    <x v="2"/>
    <s v="Brazil"/>
    <x v="72"/>
    <n v="0"/>
  </r>
  <r>
    <s v="BASE"/>
    <s v="BaseLine"/>
    <m/>
    <m/>
    <m/>
    <m/>
    <x v="25"/>
    <x v="3"/>
    <s v="Brazil"/>
    <x v="72"/>
    <n v="0"/>
  </r>
  <r>
    <s v="BASE"/>
    <s v="BaseLine"/>
    <m/>
    <m/>
    <m/>
    <m/>
    <x v="26"/>
    <x v="0"/>
    <s v="Brazil"/>
    <x v="72"/>
    <n v="0"/>
  </r>
  <r>
    <s v="BASE"/>
    <s v="BaseLine"/>
    <m/>
    <m/>
    <m/>
    <m/>
    <x v="26"/>
    <x v="1"/>
    <s v="Brazil"/>
    <x v="72"/>
    <n v="3295.4583486790102"/>
  </r>
  <r>
    <s v="BASE"/>
    <s v="BaseLine"/>
    <m/>
    <m/>
    <m/>
    <m/>
    <x v="26"/>
    <x v="2"/>
    <s v="Brazil"/>
    <x v="72"/>
    <n v="0"/>
  </r>
  <r>
    <s v="BASE"/>
    <s v="BaseLine"/>
    <m/>
    <m/>
    <m/>
    <m/>
    <x v="26"/>
    <x v="3"/>
    <s v="Brazil"/>
    <x v="72"/>
    <n v="0"/>
  </r>
  <r>
    <s v="INCREMENTAL"/>
    <s v="Media"/>
    <m/>
    <m/>
    <m/>
    <m/>
    <x v="27"/>
    <x v="0"/>
    <s v="Brazil"/>
    <x v="72"/>
    <n v="0"/>
  </r>
  <r>
    <s v="INCREMENTAL"/>
    <s v="Media"/>
    <m/>
    <m/>
    <m/>
    <m/>
    <x v="27"/>
    <x v="1"/>
    <s v="Brazil"/>
    <x v="72"/>
    <n v="408.34564701993901"/>
  </r>
  <r>
    <s v="INCREMENTAL"/>
    <s v="Media"/>
    <m/>
    <m/>
    <m/>
    <m/>
    <x v="27"/>
    <x v="2"/>
    <s v="Brazil"/>
    <x v="72"/>
    <n v="0"/>
  </r>
  <r>
    <s v="INCREMENTAL"/>
    <s v="Media"/>
    <m/>
    <m/>
    <m/>
    <m/>
    <x v="27"/>
    <x v="3"/>
    <s v="Brazil"/>
    <x v="72"/>
    <n v="0"/>
  </r>
  <r>
    <s v="INCREMENTAL"/>
    <s v="Media"/>
    <m/>
    <m/>
    <m/>
    <m/>
    <x v="28"/>
    <x v="0"/>
    <s v="Brazil"/>
    <x v="72"/>
    <n v="0"/>
  </r>
  <r>
    <s v="INCREMENTAL"/>
    <s v="Media"/>
    <m/>
    <m/>
    <m/>
    <m/>
    <x v="28"/>
    <x v="1"/>
    <s v="Brazil"/>
    <x v="72"/>
    <n v="0"/>
  </r>
  <r>
    <s v="INCREMENTAL"/>
    <s v="Media"/>
    <m/>
    <m/>
    <m/>
    <m/>
    <x v="28"/>
    <x v="2"/>
    <s v="Brazil"/>
    <x v="72"/>
    <n v="0"/>
  </r>
  <r>
    <s v="INCREMENTAL"/>
    <s v="Media"/>
    <m/>
    <m/>
    <m/>
    <m/>
    <x v="28"/>
    <x v="3"/>
    <s v="Brazil"/>
    <x v="72"/>
    <n v="0"/>
  </r>
  <r>
    <s v="BASE"/>
    <s v="BaseLine"/>
    <m/>
    <m/>
    <m/>
    <m/>
    <x v="29"/>
    <x v="0"/>
    <s v="Brazil"/>
    <x v="72"/>
    <n v="0"/>
  </r>
  <r>
    <s v="BASE"/>
    <s v="BaseLine"/>
    <m/>
    <m/>
    <m/>
    <m/>
    <x v="29"/>
    <x v="1"/>
    <s v="Brazil"/>
    <x v="72"/>
    <n v="1270.8494468326201"/>
  </r>
  <r>
    <s v="BASE"/>
    <s v="BaseLine"/>
    <m/>
    <m/>
    <m/>
    <m/>
    <x v="29"/>
    <x v="2"/>
    <s v="Brazil"/>
    <x v="72"/>
    <n v="0"/>
  </r>
  <r>
    <s v="BASE"/>
    <s v="BaseLine"/>
    <m/>
    <m/>
    <m/>
    <m/>
    <x v="29"/>
    <x v="3"/>
    <s v="Brazil"/>
    <x v="72"/>
    <n v="0"/>
  </r>
  <r>
    <s v="BASE"/>
    <s v="BaseLine"/>
    <m/>
    <m/>
    <m/>
    <m/>
    <x v="30"/>
    <x v="0"/>
    <s v="Brazil"/>
    <x v="72"/>
    <n v="0"/>
  </r>
  <r>
    <s v="BASE"/>
    <s v="BaseLine"/>
    <m/>
    <m/>
    <m/>
    <m/>
    <x v="30"/>
    <x v="1"/>
    <s v="Brazil"/>
    <x v="72"/>
    <n v="820.60587045682098"/>
  </r>
  <r>
    <s v="BASE"/>
    <s v="BaseLine"/>
    <m/>
    <m/>
    <m/>
    <m/>
    <x v="30"/>
    <x v="2"/>
    <s v="Brazil"/>
    <x v="72"/>
    <n v="0"/>
  </r>
  <r>
    <s v="BASE"/>
    <s v="BaseLine"/>
    <m/>
    <m/>
    <m/>
    <m/>
    <x v="30"/>
    <x v="3"/>
    <s v="Brazil"/>
    <x v="72"/>
    <n v="0"/>
  </r>
  <r>
    <s v="INCREMENTAL"/>
    <s v="Media"/>
    <m/>
    <m/>
    <m/>
    <m/>
    <x v="31"/>
    <x v="0"/>
    <s v="Brazil"/>
    <x v="72"/>
    <n v="0"/>
  </r>
  <r>
    <s v="INCREMENTAL"/>
    <s v="Media"/>
    <m/>
    <m/>
    <m/>
    <m/>
    <x v="31"/>
    <x v="1"/>
    <s v="Brazil"/>
    <x v="72"/>
    <n v="0"/>
  </r>
  <r>
    <s v="INCREMENTAL"/>
    <s v="Media"/>
    <m/>
    <m/>
    <m/>
    <m/>
    <x v="31"/>
    <x v="2"/>
    <s v="Brazil"/>
    <x v="72"/>
    <n v="0"/>
  </r>
  <r>
    <s v="INCREMENTAL"/>
    <s v="Media"/>
    <m/>
    <m/>
    <m/>
    <m/>
    <x v="31"/>
    <x v="3"/>
    <s v="Brazil"/>
    <x v="72"/>
    <n v="0"/>
  </r>
  <r>
    <m/>
    <m/>
    <m/>
    <m/>
    <m/>
    <m/>
    <x v="32"/>
    <x v="0"/>
    <s v="Brazil"/>
    <x v="72"/>
    <n v="1288.8368238743701"/>
  </r>
  <r>
    <m/>
    <m/>
    <m/>
    <m/>
    <m/>
    <m/>
    <x v="32"/>
    <x v="1"/>
    <s v="Brazil"/>
    <x v="72"/>
    <n v="943.82215052234096"/>
  </r>
  <r>
    <m/>
    <m/>
    <m/>
    <m/>
    <m/>
    <m/>
    <x v="32"/>
    <x v="2"/>
    <s v="Brazil"/>
    <x v="72"/>
    <n v="1761.1350863528301"/>
  </r>
  <r>
    <m/>
    <m/>
    <m/>
    <m/>
    <m/>
    <m/>
    <x v="32"/>
    <x v="3"/>
    <s v="Brazil"/>
    <x v="72"/>
    <n v="932.29799996955103"/>
  </r>
  <r>
    <s v="BASE"/>
    <s v="BaseLine"/>
    <m/>
    <m/>
    <m/>
    <m/>
    <x v="33"/>
    <x v="0"/>
    <s v="Brazil"/>
    <x v="72"/>
    <n v="-164.200080335107"/>
  </r>
  <r>
    <s v="BASE"/>
    <s v="BaseLine"/>
    <m/>
    <m/>
    <m/>
    <m/>
    <x v="33"/>
    <x v="1"/>
    <s v="Brazil"/>
    <x v="72"/>
    <n v="-446.97368979685501"/>
  </r>
  <r>
    <s v="BASE"/>
    <s v="BaseLine"/>
    <m/>
    <m/>
    <m/>
    <m/>
    <x v="33"/>
    <x v="2"/>
    <s v="Brazil"/>
    <x v="72"/>
    <n v="-223.14791448370701"/>
  </r>
  <r>
    <s v="BASE"/>
    <s v="BaseLine"/>
    <m/>
    <m/>
    <m/>
    <m/>
    <x v="33"/>
    <x v="3"/>
    <s v="Brazil"/>
    <x v="72"/>
    <n v="-139.375511093992"/>
  </r>
  <r>
    <s v="BASE"/>
    <s v="BaseLine"/>
    <m/>
    <m/>
    <m/>
    <m/>
    <x v="34"/>
    <x v="0"/>
    <s v="Brazil"/>
    <x v="72"/>
    <n v="0"/>
  </r>
  <r>
    <s v="BASE"/>
    <s v="BaseLine"/>
    <m/>
    <m/>
    <m/>
    <m/>
    <x v="34"/>
    <x v="1"/>
    <s v="Brazil"/>
    <x v="72"/>
    <n v="0"/>
  </r>
  <r>
    <s v="BASE"/>
    <s v="BaseLine"/>
    <m/>
    <m/>
    <m/>
    <m/>
    <x v="34"/>
    <x v="2"/>
    <s v="Brazil"/>
    <x v="72"/>
    <n v="0"/>
  </r>
  <r>
    <s v="BASE"/>
    <s v="BaseLine"/>
    <m/>
    <m/>
    <m/>
    <m/>
    <x v="34"/>
    <x v="3"/>
    <s v="Brazil"/>
    <x v="72"/>
    <n v="0"/>
  </r>
  <r>
    <s v="BASE"/>
    <s v="BaseLine"/>
    <s v="NY"/>
    <m/>
    <m/>
    <m/>
    <x v="35"/>
    <x v="0"/>
    <s v="Brazil"/>
    <x v="72"/>
    <n v="0"/>
  </r>
  <r>
    <s v="BASE"/>
    <s v="BaseLine"/>
    <s v="NY"/>
    <m/>
    <m/>
    <m/>
    <x v="35"/>
    <x v="1"/>
    <s v="Brazil"/>
    <x v="72"/>
    <n v="0"/>
  </r>
  <r>
    <s v="BASE"/>
    <s v="BaseLine"/>
    <s v="NY"/>
    <m/>
    <m/>
    <m/>
    <x v="35"/>
    <x v="2"/>
    <s v="Brazil"/>
    <x v="72"/>
    <n v="0"/>
  </r>
  <r>
    <s v="BASE"/>
    <s v="BaseLine"/>
    <s v="NY"/>
    <m/>
    <m/>
    <m/>
    <x v="35"/>
    <x v="3"/>
    <s v="Brazil"/>
    <x v="72"/>
    <n v="0"/>
  </r>
  <r>
    <s v="BASE"/>
    <s v="BaseLine"/>
    <s v="PL_Dummy"/>
    <m/>
    <m/>
    <m/>
    <x v="36"/>
    <x v="0"/>
    <s v="Brazil"/>
    <x v="72"/>
    <n v="0"/>
  </r>
  <r>
    <s v="BASE"/>
    <s v="BaseLine"/>
    <s v="PL_Dummy"/>
    <m/>
    <m/>
    <m/>
    <x v="36"/>
    <x v="1"/>
    <s v="Brazil"/>
    <x v="72"/>
    <n v="0"/>
  </r>
  <r>
    <s v="BASE"/>
    <s v="BaseLine"/>
    <s v="PL_Dummy"/>
    <m/>
    <m/>
    <m/>
    <x v="36"/>
    <x v="2"/>
    <s v="Brazil"/>
    <x v="72"/>
    <n v="0"/>
  </r>
  <r>
    <s v="BASE"/>
    <s v="BaseLine"/>
    <s v="PL_Dummy"/>
    <m/>
    <m/>
    <m/>
    <x v="36"/>
    <x v="3"/>
    <s v="Brazil"/>
    <x v="72"/>
    <n v="0"/>
  </r>
  <r>
    <s v="BASE"/>
    <s v="BaseLine"/>
    <s v="PL_Dummy"/>
    <m/>
    <m/>
    <m/>
    <x v="37"/>
    <x v="0"/>
    <s v="Brazil"/>
    <x v="72"/>
    <n v="0"/>
  </r>
  <r>
    <s v="BASE"/>
    <s v="BaseLine"/>
    <s v="PL_Dummy"/>
    <m/>
    <m/>
    <m/>
    <x v="37"/>
    <x v="1"/>
    <s v="Brazil"/>
    <x v="72"/>
    <n v="0"/>
  </r>
  <r>
    <s v="BASE"/>
    <s v="BaseLine"/>
    <s v="PL_Dummy"/>
    <m/>
    <m/>
    <m/>
    <x v="37"/>
    <x v="2"/>
    <s v="Brazil"/>
    <x v="72"/>
    <n v="0"/>
  </r>
  <r>
    <s v="BASE"/>
    <s v="BaseLine"/>
    <s v="PL_Dummy"/>
    <m/>
    <m/>
    <m/>
    <x v="37"/>
    <x v="3"/>
    <s v="Brazil"/>
    <x v="72"/>
    <n v="0"/>
  </r>
  <r>
    <s v="BASE"/>
    <s v="BaseLine"/>
    <m/>
    <m/>
    <m/>
    <m/>
    <x v="38"/>
    <x v="0"/>
    <s v="Brazil"/>
    <x v="72"/>
    <n v="0"/>
  </r>
  <r>
    <s v="BASE"/>
    <s v="BaseLine"/>
    <m/>
    <m/>
    <m/>
    <m/>
    <x v="38"/>
    <x v="1"/>
    <s v="Brazil"/>
    <x v="72"/>
    <n v="0"/>
  </r>
  <r>
    <s v="BASE"/>
    <s v="BaseLine"/>
    <m/>
    <m/>
    <m/>
    <m/>
    <x v="38"/>
    <x v="2"/>
    <s v="Brazil"/>
    <x v="72"/>
    <n v="0"/>
  </r>
  <r>
    <s v="BASE"/>
    <s v="BaseLine"/>
    <m/>
    <m/>
    <m/>
    <m/>
    <x v="38"/>
    <x v="3"/>
    <s v="Brazil"/>
    <x v="72"/>
    <n v="0"/>
  </r>
  <r>
    <s v="BASE"/>
    <s v="BaseLine"/>
    <m/>
    <m/>
    <m/>
    <m/>
    <x v="39"/>
    <x v="0"/>
    <s v="Brazil"/>
    <x v="72"/>
    <n v="0"/>
  </r>
  <r>
    <s v="BASE"/>
    <s v="BaseLine"/>
    <m/>
    <m/>
    <m/>
    <m/>
    <x v="39"/>
    <x v="1"/>
    <s v="Brazil"/>
    <x v="72"/>
    <n v="0"/>
  </r>
  <r>
    <s v="BASE"/>
    <s v="BaseLine"/>
    <m/>
    <m/>
    <m/>
    <m/>
    <x v="39"/>
    <x v="2"/>
    <s v="Brazil"/>
    <x v="72"/>
    <n v="0"/>
  </r>
  <r>
    <s v="BASE"/>
    <s v="BaseLine"/>
    <m/>
    <m/>
    <m/>
    <m/>
    <x v="39"/>
    <x v="3"/>
    <s v="Brazil"/>
    <x v="72"/>
    <n v="0"/>
  </r>
  <r>
    <s v="BASE"/>
    <s v="BaseLine"/>
    <s v="PL_Dummy"/>
    <m/>
    <m/>
    <m/>
    <x v="40"/>
    <x v="0"/>
    <s v="Brazil"/>
    <x v="72"/>
    <n v="0"/>
  </r>
  <r>
    <s v="BASE"/>
    <s v="BaseLine"/>
    <s v="PL_Dummy"/>
    <m/>
    <m/>
    <m/>
    <x v="40"/>
    <x v="1"/>
    <s v="Brazil"/>
    <x v="72"/>
    <n v="0"/>
  </r>
  <r>
    <s v="BASE"/>
    <s v="BaseLine"/>
    <s v="PL_Dummy"/>
    <m/>
    <m/>
    <m/>
    <x v="40"/>
    <x v="2"/>
    <s v="Brazil"/>
    <x v="72"/>
    <n v="0"/>
  </r>
  <r>
    <s v="BASE"/>
    <s v="BaseLine"/>
    <s v="PL_Dummy"/>
    <m/>
    <m/>
    <m/>
    <x v="40"/>
    <x v="3"/>
    <s v="Brazil"/>
    <x v="72"/>
    <n v="0"/>
  </r>
  <r>
    <s v="BASE"/>
    <s v="BaseLine"/>
    <m/>
    <m/>
    <m/>
    <m/>
    <x v="41"/>
    <x v="0"/>
    <s v="Brazil"/>
    <x v="72"/>
    <n v="0"/>
  </r>
  <r>
    <s v="BASE"/>
    <s v="BaseLine"/>
    <m/>
    <m/>
    <m/>
    <m/>
    <x v="41"/>
    <x v="1"/>
    <s v="Brazil"/>
    <x v="72"/>
    <n v="0"/>
  </r>
  <r>
    <s v="BASE"/>
    <s v="BaseLine"/>
    <m/>
    <m/>
    <m/>
    <m/>
    <x v="41"/>
    <x v="2"/>
    <s v="Brazil"/>
    <x v="72"/>
    <n v="2786.6579395570898"/>
  </r>
  <r>
    <s v="BASE"/>
    <s v="BaseLine"/>
    <m/>
    <m/>
    <m/>
    <m/>
    <x v="41"/>
    <x v="3"/>
    <s v="Brazil"/>
    <x v="72"/>
    <n v="0"/>
  </r>
  <r>
    <s v="BASE"/>
    <s v="BaseLine"/>
    <m/>
    <m/>
    <m/>
    <m/>
    <x v="42"/>
    <x v="0"/>
    <s v="Brazil"/>
    <x v="72"/>
    <n v="0"/>
  </r>
  <r>
    <s v="BASE"/>
    <s v="BaseLine"/>
    <m/>
    <m/>
    <m/>
    <m/>
    <x v="42"/>
    <x v="1"/>
    <s v="Brazil"/>
    <x v="72"/>
    <n v="0"/>
  </r>
  <r>
    <s v="BASE"/>
    <s v="BaseLine"/>
    <m/>
    <m/>
    <m/>
    <m/>
    <x v="42"/>
    <x v="2"/>
    <s v="Brazil"/>
    <x v="72"/>
    <n v="0"/>
  </r>
  <r>
    <s v="BASE"/>
    <s v="BaseLine"/>
    <m/>
    <m/>
    <m/>
    <m/>
    <x v="42"/>
    <x v="3"/>
    <s v="Brazil"/>
    <x v="72"/>
    <n v="0"/>
  </r>
  <r>
    <s v="BASE"/>
    <s v="BaseLine"/>
    <m/>
    <m/>
    <m/>
    <m/>
    <x v="43"/>
    <x v="0"/>
    <s v="Brazil"/>
    <x v="72"/>
    <n v="0"/>
  </r>
  <r>
    <s v="BASE"/>
    <s v="BaseLine"/>
    <m/>
    <m/>
    <m/>
    <m/>
    <x v="43"/>
    <x v="1"/>
    <s v="Brazil"/>
    <x v="72"/>
    <n v="0"/>
  </r>
  <r>
    <s v="BASE"/>
    <s v="BaseLine"/>
    <m/>
    <m/>
    <m/>
    <m/>
    <x v="43"/>
    <x v="2"/>
    <s v="Brazil"/>
    <x v="72"/>
    <n v="4026.5676451350701"/>
  </r>
  <r>
    <s v="BASE"/>
    <s v="BaseLine"/>
    <m/>
    <m/>
    <m/>
    <m/>
    <x v="43"/>
    <x v="3"/>
    <s v="Brazil"/>
    <x v="72"/>
    <n v="0"/>
  </r>
  <r>
    <s v="INCREMENTAL"/>
    <s v="Media"/>
    <m/>
    <m/>
    <m/>
    <m/>
    <x v="44"/>
    <x v="0"/>
    <s v="Brazil"/>
    <x v="72"/>
    <n v="0"/>
  </r>
  <r>
    <s v="INCREMENTAL"/>
    <s v="Media"/>
    <m/>
    <m/>
    <m/>
    <m/>
    <x v="44"/>
    <x v="1"/>
    <s v="Brazil"/>
    <x v="72"/>
    <n v="0"/>
  </r>
  <r>
    <s v="INCREMENTAL"/>
    <s v="Media"/>
    <m/>
    <m/>
    <m/>
    <m/>
    <x v="44"/>
    <x v="2"/>
    <s v="Brazil"/>
    <x v="72"/>
    <n v="0"/>
  </r>
  <r>
    <s v="INCREMENTAL"/>
    <s v="Media"/>
    <m/>
    <m/>
    <m/>
    <m/>
    <x v="44"/>
    <x v="3"/>
    <s v="Brazil"/>
    <x v="72"/>
    <n v="0"/>
  </r>
  <r>
    <s v="INCREMENTAL"/>
    <s v="Media"/>
    <m/>
    <m/>
    <m/>
    <m/>
    <x v="45"/>
    <x v="0"/>
    <s v="Brazil"/>
    <x v="72"/>
    <n v="0"/>
  </r>
  <r>
    <s v="INCREMENTAL"/>
    <s v="Media"/>
    <m/>
    <m/>
    <m/>
    <m/>
    <x v="45"/>
    <x v="1"/>
    <s v="Brazil"/>
    <x v="72"/>
    <n v="0"/>
  </r>
  <r>
    <s v="INCREMENTAL"/>
    <s v="Media"/>
    <m/>
    <m/>
    <m/>
    <m/>
    <x v="45"/>
    <x v="2"/>
    <s v="Brazil"/>
    <x v="72"/>
    <n v="0"/>
  </r>
  <r>
    <s v="INCREMENTAL"/>
    <s v="Media"/>
    <m/>
    <m/>
    <m/>
    <m/>
    <x v="45"/>
    <x v="3"/>
    <s v="Brazil"/>
    <x v="72"/>
    <n v="0"/>
  </r>
  <r>
    <s v="BASE"/>
    <s v="BaseLine"/>
    <m/>
    <m/>
    <m/>
    <m/>
    <x v="46"/>
    <x v="0"/>
    <s v="Brazil"/>
    <x v="72"/>
    <n v="0"/>
  </r>
  <r>
    <s v="BASE"/>
    <s v="BaseLine"/>
    <m/>
    <m/>
    <m/>
    <m/>
    <x v="46"/>
    <x v="1"/>
    <s v="Brazil"/>
    <x v="72"/>
    <n v="0"/>
  </r>
  <r>
    <s v="BASE"/>
    <s v="BaseLine"/>
    <m/>
    <m/>
    <m/>
    <m/>
    <x v="46"/>
    <x v="2"/>
    <s v="Brazil"/>
    <x v="72"/>
    <n v="0"/>
  </r>
  <r>
    <s v="BASE"/>
    <s v="BaseLine"/>
    <m/>
    <m/>
    <m/>
    <m/>
    <x v="46"/>
    <x v="3"/>
    <s v="Brazil"/>
    <x v="72"/>
    <n v="0"/>
  </r>
  <r>
    <s v="INCREMENTAL"/>
    <s v="Media"/>
    <m/>
    <m/>
    <m/>
    <m/>
    <x v="47"/>
    <x v="0"/>
    <s v="Brazil"/>
    <x v="72"/>
    <n v="0"/>
  </r>
  <r>
    <s v="INCREMENTAL"/>
    <s v="Media"/>
    <m/>
    <m/>
    <m/>
    <m/>
    <x v="47"/>
    <x v="1"/>
    <s v="Brazil"/>
    <x v="72"/>
    <n v="0"/>
  </r>
  <r>
    <s v="INCREMENTAL"/>
    <s v="Media"/>
    <m/>
    <m/>
    <m/>
    <m/>
    <x v="47"/>
    <x v="2"/>
    <s v="Brazil"/>
    <x v="72"/>
    <n v="0"/>
  </r>
  <r>
    <s v="INCREMENTAL"/>
    <s v="Media"/>
    <m/>
    <m/>
    <m/>
    <m/>
    <x v="47"/>
    <x v="3"/>
    <s v="Brazil"/>
    <x v="72"/>
    <n v="0"/>
  </r>
  <r>
    <s v="INCREMENTAL"/>
    <s v="Media"/>
    <m/>
    <m/>
    <m/>
    <m/>
    <x v="48"/>
    <x v="0"/>
    <s v="Brazil"/>
    <x v="72"/>
    <n v="0"/>
  </r>
  <r>
    <s v="INCREMENTAL"/>
    <s v="Media"/>
    <m/>
    <m/>
    <m/>
    <m/>
    <x v="48"/>
    <x v="1"/>
    <s v="Brazil"/>
    <x v="72"/>
    <n v="0"/>
  </r>
  <r>
    <s v="INCREMENTAL"/>
    <s v="Media"/>
    <m/>
    <m/>
    <m/>
    <m/>
    <x v="48"/>
    <x v="2"/>
    <s v="Brazil"/>
    <x v="72"/>
    <n v="0"/>
  </r>
  <r>
    <s v="INCREMENTAL"/>
    <s v="Media"/>
    <m/>
    <m/>
    <m/>
    <m/>
    <x v="48"/>
    <x v="3"/>
    <s v="Brazil"/>
    <x v="72"/>
    <n v="9.2265655041741397"/>
  </r>
  <r>
    <s v="INCREMENTAL"/>
    <s v="Media"/>
    <m/>
    <m/>
    <m/>
    <m/>
    <x v="49"/>
    <x v="0"/>
    <s v="Brazil"/>
    <x v="72"/>
    <n v="0"/>
  </r>
  <r>
    <s v="INCREMENTAL"/>
    <s v="Media"/>
    <m/>
    <m/>
    <m/>
    <m/>
    <x v="49"/>
    <x v="1"/>
    <s v="Brazil"/>
    <x v="72"/>
    <n v="0"/>
  </r>
  <r>
    <s v="INCREMENTAL"/>
    <s v="Media"/>
    <m/>
    <m/>
    <m/>
    <m/>
    <x v="49"/>
    <x v="2"/>
    <s v="Brazil"/>
    <x v="72"/>
    <n v="0"/>
  </r>
  <r>
    <s v="INCREMENTAL"/>
    <s v="Media"/>
    <m/>
    <m/>
    <m/>
    <m/>
    <x v="49"/>
    <x v="3"/>
    <s v="Brazil"/>
    <x v="72"/>
    <n v="0"/>
  </r>
  <r>
    <s v="BASE"/>
    <s v="BaseLine"/>
    <m/>
    <m/>
    <m/>
    <m/>
    <x v="50"/>
    <x v="0"/>
    <s v="Brazil"/>
    <x v="72"/>
    <n v="0"/>
  </r>
  <r>
    <s v="BASE"/>
    <s v="BaseLine"/>
    <m/>
    <m/>
    <m/>
    <m/>
    <x v="50"/>
    <x v="1"/>
    <s v="Brazil"/>
    <x v="72"/>
    <n v="0"/>
  </r>
  <r>
    <s v="BASE"/>
    <s v="BaseLine"/>
    <m/>
    <m/>
    <m/>
    <m/>
    <x v="50"/>
    <x v="2"/>
    <s v="Brazil"/>
    <x v="72"/>
    <n v="0"/>
  </r>
  <r>
    <s v="BASE"/>
    <s v="BaseLine"/>
    <m/>
    <m/>
    <m/>
    <m/>
    <x v="50"/>
    <x v="3"/>
    <s v="Brazil"/>
    <x v="72"/>
    <n v="243.30605674012699"/>
  </r>
  <r>
    <s v="BASE"/>
    <s v="BaseLine"/>
    <m/>
    <m/>
    <m/>
    <m/>
    <x v="51"/>
    <x v="0"/>
    <s v="Brazil"/>
    <x v="72"/>
    <n v="0"/>
  </r>
  <r>
    <s v="BASE"/>
    <s v="BaseLine"/>
    <m/>
    <m/>
    <m/>
    <m/>
    <x v="51"/>
    <x v="1"/>
    <s v="Brazil"/>
    <x v="72"/>
    <n v="0"/>
  </r>
  <r>
    <s v="BASE"/>
    <s v="BaseLine"/>
    <m/>
    <m/>
    <m/>
    <m/>
    <x v="51"/>
    <x v="2"/>
    <s v="Brazil"/>
    <x v="72"/>
    <n v="0"/>
  </r>
  <r>
    <s v="BASE"/>
    <s v="BaseLine"/>
    <m/>
    <m/>
    <m/>
    <m/>
    <x v="51"/>
    <x v="3"/>
    <s v="Brazil"/>
    <x v="72"/>
    <n v="4866.3475922083499"/>
  </r>
  <r>
    <s v="INCREMENTAL"/>
    <s v="Media"/>
    <m/>
    <m/>
    <m/>
    <m/>
    <x v="52"/>
    <x v="0"/>
    <s v="Brazil"/>
    <x v="72"/>
    <n v="0"/>
  </r>
  <r>
    <s v="INCREMENTAL"/>
    <s v="Media"/>
    <m/>
    <m/>
    <m/>
    <m/>
    <x v="52"/>
    <x v="1"/>
    <s v="Brazil"/>
    <x v="72"/>
    <n v="0"/>
  </r>
  <r>
    <s v="INCREMENTAL"/>
    <s v="Media"/>
    <m/>
    <m/>
    <m/>
    <m/>
    <x v="52"/>
    <x v="2"/>
    <s v="Brazil"/>
    <x v="72"/>
    <n v="0"/>
  </r>
  <r>
    <s v="INCREMENTAL"/>
    <s v="Media"/>
    <m/>
    <m/>
    <m/>
    <m/>
    <x v="52"/>
    <x v="3"/>
    <s v="Brazil"/>
    <x v="72"/>
    <n v="0"/>
  </r>
  <r>
    <s v="BASE"/>
    <s v="BaseLine"/>
    <m/>
    <m/>
    <m/>
    <m/>
    <x v="53"/>
    <x v="0"/>
    <s v="Brazil"/>
    <x v="72"/>
    <n v="-187.06838073729099"/>
  </r>
  <r>
    <s v="BASE"/>
    <s v="BaseLine"/>
    <m/>
    <m/>
    <m/>
    <m/>
    <x v="53"/>
    <x v="1"/>
    <s v="Brazil"/>
    <x v="72"/>
    <n v="-136.99118315959399"/>
  </r>
  <r>
    <s v="BASE"/>
    <s v="BaseLine"/>
    <m/>
    <m/>
    <m/>
    <m/>
    <x v="53"/>
    <x v="2"/>
    <s v="Brazil"/>
    <x v="72"/>
    <n v="-255.62017065378899"/>
  </r>
  <r>
    <s v="BASE"/>
    <s v="BaseLine"/>
    <m/>
    <m/>
    <m/>
    <m/>
    <x v="53"/>
    <x v="3"/>
    <s v="Brazil"/>
    <x v="72"/>
    <n v="-135.318508897539"/>
  </r>
  <r>
    <s v="BASE"/>
    <s v="BaseLine"/>
    <m/>
    <m/>
    <m/>
    <m/>
    <x v="54"/>
    <x v="0"/>
    <s v="Brazil"/>
    <x v="72"/>
    <n v="-530.31433235234999"/>
  </r>
  <r>
    <s v="BASE"/>
    <s v="BaseLine"/>
    <m/>
    <m/>
    <m/>
    <m/>
    <x v="54"/>
    <x v="1"/>
    <s v="Brazil"/>
    <x v="72"/>
    <n v="-2647.0075249207398"/>
  </r>
  <r>
    <s v="BASE"/>
    <s v="BaseLine"/>
    <m/>
    <m/>
    <m/>
    <m/>
    <x v="54"/>
    <x v="2"/>
    <s v="Brazil"/>
    <x v="72"/>
    <n v="-2872.8736117844001"/>
  </r>
  <r>
    <s v="BASE"/>
    <s v="BaseLine"/>
    <m/>
    <m/>
    <m/>
    <m/>
    <x v="54"/>
    <x v="3"/>
    <s v="Brazil"/>
    <x v="72"/>
    <n v="-512.11965805305204"/>
  </r>
  <r>
    <s v="INCREMENTAL"/>
    <s v="Media"/>
    <m/>
    <m/>
    <m/>
    <m/>
    <x v="0"/>
    <x v="0"/>
    <s v="Brazil"/>
    <x v="73"/>
    <n v="0"/>
  </r>
  <r>
    <s v="INCREMENTAL"/>
    <s v="Media"/>
    <m/>
    <m/>
    <m/>
    <m/>
    <x v="0"/>
    <x v="1"/>
    <s v="Brazil"/>
    <x v="73"/>
    <n v="0"/>
  </r>
  <r>
    <s v="INCREMENTAL"/>
    <s v="Media"/>
    <m/>
    <m/>
    <m/>
    <m/>
    <x v="0"/>
    <x v="2"/>
    <s v="Brazil"/>
    <x v="73"/>
    <n v="0"/>
  </r>
  <r>
    <s v="INCREMENTAL"/>
    <s v="Media"/>
    <m/>
    <m/>
    <m/>
    <m/>
    <x v="0"/>
    <x v="3"/>
    <s v="Brazil"/>
    <x v="73"/>
    <n v="0"/>
  </r>
  <r>
    <s v="INCREMENTAL"/>
    <s v="Media"/>
    <m/>
    <m/>
    <m/>
    <m/>
    <x v="1"/>
    <x v="0"/>
    <s v="Brazil"/>
    <x v="73"/>
    <n v="16.698539944510699"/>
  </r>
  <r>
    <s v="INCREMENTAL"/>
    <s v="Media"/>
    <m/>
    <m/>
    <m/>
    <m/>
    <x v="1"/>
    <x v="1"/>
    <s v="Brazil"/>
    <x v="73"/>
    <n v="0"/>
  </r>
  <r>
    <s v="INCREMENTAL"/>
    <s v="Media"/>
    <m/>
    <m/>
    <m/>
    <m/>
    <x v="1"/>
    <x v="2"/>
    <s v="Brazil"/>
    <x v="73"/>
    <n v="0"/>
  </r>
  <r>
    <s v="INCREMENTAL"/>
    <s v="Media"/>
    <m/>
    <m/>
    <m/>
    <m/>
    <x v="1"/>
    <x v="3"/>
    <s v="Brazil"/>
    <x v="73"/>
    <n v="0"/>
  </r>
  <r>
    <s v="INCREMENTAL"/>
    <s v="Media"/>
    <m/>
    <m/>
    <m/>
    <m/>
    <x v="2"/>
    <x v="0"/>
    <s v="Brazil"/>
    <x v="73"/>
    <n v="2.3005957325504802"/>
  </r>
  <r>
    <s v="INCREMENTAL"/>
    <s v="Media"/>
    <m/>
    <m/>
    <m/>
    <m/>
    <x v="2"/>
    <x v="1"/>
    <s v="Brazil"/>
    <x v="73"/>
    <n v="0"/>
  </r>
  <r>
    <s v="INCREMENTAL"/>
    <s v="Media"/>
    <m/>
    <m/>
    <m/>
    <m/>
    <x v="2"/>
    <x v="2"/>
    <s v="Brazil"/>
    <x v="73"/>
    <n v="0"/>
  </r>
  <r>
    <s v="INCREMENTAL"/>
    <s v="Media"/>
    <m/>
    <m/>
    <m/>
    <m/>
    <x v="2"/>
    <x v="3"/>
    <s v="Brazil"/>
    <x v="73"/>
    <n v="0"/>
  </r>
  <r>
    <s v="BASE"/>
    <s v="BaseLine"/>
    <m/>
    <m/>
    <m/>
    <m/>
    <x v="3"/>
    <x v="0"/>
    <s v="Brazil"/>
    <x v="73"/>
    <n v="0"/>
  </r>
  <r>
    <s v="BASE"/>
    <s v="BaseLine"/>
    <m/>
    <m/>
    <m/>
    <m/>
    <x v="3"/>
    <x v="1"/>
    <s v="Brazil"/>
    <x v="73"/>
    <n v="0"/>
  </r>
  <r>
    <s v="BASE"/>
    <s v="BaseLine"/>
    <m/>
    <m/>
    <m/>
    <m/>
    <x v="3"/>
    <x v="2"/>
    <s v="Brazil"/>
    <x v="73"/>
    <n v="0"/>
  </r>
  <r>
    <s v="BASE"/>
    <s v="BaseLine"/>
    <m/>
    <m/>
    <m/>
    <m/>
    <x v="3"/>
    <x v="3"/>
    <s v="Brazil"/>
    <x v="73"/>
    <n v="0"/>
  </r>
  <r>
    <s v="BASE"/>
    <s v="BaseLine"/>
    <m/>
    <m/>
    <m/>
    <m/>
    <x v="4"/>
    <x v="0"/>
    <s v="Brazil"/>
    <x v="73"/>
    <n v="0"/>
  </r>
  <r>
    <s v="BASE"/>
    <s v="BaseLine"/>
    <m/>
    <m/>
    <m/>
    <m/>
    <x v="4"/>
    <x v="1"/>
    <s v="Brazil"/>
    <x v="73"/>
    <n v="0"/>
  </r>
  <r>
    <s v="BASE"/>
    <s v="BaseLine"/>
    <m/>
    <m/>
    <m/>
    <m/>
    <x v="4"/>
    <x v="2"/>
    <s v="Brazil"/>
    <x v="73"/>
    <n v="0"/>
  </r>
  <r>
    <s v="BASE"/>
    <s v="BaseLine"/>
    <m/>
    <m/>
    <m/>
    <m/>
    <x v="4"/>
    <x v="3"/>
    <s v="Brazil"/>
    <x v="73"/>
    <n v="0"/>
  </r>
  <r>
    <s v="BASE"/>
    <s v="BaseLine"/>
    <m/>
    <m/>
    <m/>
    <m/>
    <x v="5"/>
    <x v="0"/>
    <s v="Brazil"/>
    <x v="73"/>
    <n v="0"/>
  </r>
  <r>
    <s v="BASE"/>
    <s v="BaseLine"/>
    <m/>
    <m/>
    <m/>
    <m/>
    <x v="5"/>
    <x v="1"/>
    <s v="Brazil"/>
    <x v="73"/>
    <n v="0"/>
  </r>
  <r>
    <s v="BASE"/>
    <s v="BaseLine"/>
    <m/>
    <m/>
    <m/>
    <m/>
    <x v="5"/>
    <x v="2"/>
    <s v="Brazil"/>
    <x v="73"/>
    <n v="0"/>
  </r>
  <r>
    <s v="BASE"/>
    <s v="BaseLine"/>
    <m/>
    <m/>
    <m/>
    <m/>
    <x v="5"/>
    <x v="3"/>
    <s v="Brazil"/>
    <x v="73"/>
    <n v="0"/>
  </r>
  <r>
    <s v="BASE"/>
    <s v="BaseLine"/>
    <m/>
    <m/>
    <m/>
    <m/>
    <x v="6"/>
    <x v="0"/>
    <s v="Brazil"/>
    <x v="73"/>
    <n v="0"/>
  </r>
  <r>
    <s v="BASE"/>
    <s v="BaseLine"/>
    <m/>
    <m/>
    <m/>
    <m/>
    <x v="6"/>
    <x v="1"/>
    <s v="Brazil"/>
    <x v="73"/>
    <n v="0"/>
  </r>
  <r>
    <s v="BASE"/>
    <s v="BaseLine"/>
    <m/>
    <m/>
    <m/>
    <m/>
    <x v="6"/>
    <x v="2"/>
    <s v="Brazil"/>
    <x v="73"/>
    <n v="0"/>
  </r>
  <r>
    <s v="BASE"/>
    <s v="BaseLine"/>
    <m/>
    <m/>
    <m/>
    <m/>
    <x v="6"/>
    <x v="3"/>
    <s v="Brazil"/>
    <x v="73"/>
    <n v="0"/>
  </r>
  <r>
    <s v="BASE"/>
    <s v="BaseLine"/>
    <m/>
    <m/>
    <m/>
    <m/>
    <x v="7"/>
    <x v="0"/>
    <s v="Brazil"/>
    <x v="73"/>
    <n v="0"/>
  </r>
  <r>
    <s v="BASE"/>
    <s v="BaseLine"/>
    <m/>
    <m/>
    <m/>
    <m/>
    <x v="7"/>
    <x v="1"/>
    <s v="Brazil"/>
    <x v="73"/>
    <n v="0"/>
  </r>
  <r>
    <s v="BASE"/>
    <s v="BaseLine"/>
    <m/>
    <m/>
    <m/>
    <m/>
    <x v="7"/>
    <x v="2"/>
    <s v="Brazil"/>
    <x v="73"/>
    <n v="0"/>
  </r>
  <r>
    <s v="BASE"/>
    <s v="BaseLine"/>
    <m/>
    <m/>
    <m/>
    <m/>
    <x v="7"/>
    <x v="3"/>
    <s v="Brazil"/>
    <x v="73"/>
    <n v="0"/>
  </r>
  <r>
    <s v="BASE"/>
    <s v="BaseLine"/>
    <m/>
    <m/>
    <m/>
    <m/>
    <x v="8"/>
    <x v="0"/>
    <s v="Brazil"/>
    <x v="73"/>
    <n v="1915.2867477934301"/>
  </r>
  <r>
    <s v="BASE"/>
    <s v="BaseLine"/>
    <m/>
    <m/>
    <m/>
    <m/>
    <x v="8"/>
    <x v="1"/>
    <s v="Brazil"/>
    <x v="73"/>
    <n v="0"/>
  </r>
  <r>
    <s v="BASE"/>
    <s v="BaseLine"/>
    <m/>
    <m/>
    <m/>
    <m/>
    <x v="8"/>
    <x v="2"/>
    <s v="Brazil"/>
    <x v="73"/>
    <n v="0"/>
  </r>
  <r>
    <s v="BASE"/>
    <s v="BaseLine"/>
    <m/>
    <m/>
    <m/>
    <m/>
    <x v="8"/>
    <x v="3"/>
    <s v="Brazil"/>
    <x v="73"/>
    <n v="0"/>
  </r>
  <r>
    <s v="INCREMENTAL"/>
    <s v="Media"/>
    <m/>
    <m/>
    <m/>
    <m/>
    <x v="9"/>
    <x v="0"/>
    <s v="Brazil"/>
    <x v="73"/>
    <n v="0"/>
  </r>
  <r>
    <s v="INCREMENTAL"/>
    <s v="Media"/>
    <m/>
    <m/>
    <m/>
    <m/>
    <x v="9"/>
    <x v="1"/>
    <s v="Brazil"/>
    <x v="73"/>
    <n v="0"/>
  </r>
  <r>
    <s v="INCREMENTAL"/>
    <s v="Media"/>
    <m/>
    <m/>
    <m/>
    <m/>
    <x v="9"/>
    <x v="2"/>
    <s v="Brazil"/>
    <x v="73"/>
    <n v="0"/>
  </r>
  <r>
    <s v="INCREMENTAL"/>
    <s v="Media"/>
    <m/>
    <m/>
    <m/>
    <m/>
    <x v="9"/>
    <x v="3"/>
    <s v="Brazil"/>
    <x v="73"/>
    <n v="0"/>
  </r>
  <r>
    <s v="BASE"/>
    <s v="Price"/>
    <m/>
    <m/>
    <m/>
    <m/>
    <x v="10"/>
    <x v="0"/>
    <s v="Brazil"/>
    <x v="73"/>
    <n v="0"/>
  </r>
  <r>
    <s v="BASE"/>
    <s v="Price"/>
    <m/>
    <m/>
    <m/>
    <m/>
    <x v="10"/>
    <x v="1"/>
    <s v="Brazil"/>
    <x v="73"/>
    <n v="0"/>
  </r>
  <r>
    <s v="BASE"/>
    <s v="Price"/>
    <m/>
    <m/>
    <m/>
    <m/>
    <x v="10"/>
    <x v="2"/>
    <s v="Brazil"/>
    <x v="73"/>
    <n v="0"/>
  </r>
  <r>
    <s v="BASE"/>
    <s v="Price"/>
    <m/>
    <m/>
    <m/>
    <m/>
    <x v="10"/>
    <x v="3"/>
    <s v="Brazil"/>
    <x v="73"/>
    <n v="0"/>
  </r>
  <r>
    <s v="BASE"/>
    <s v="Price"/>
    <m/>
    <m/>
    <m/>
    <m/>
    <x v="11"/>
    <x v="0"/>
    <s v="Brazil"/>
    <x v="73"/>
    <n v="-1168.54954962236"/>
  </r>
  <r>
    <s v="BASE"/>
    <s v="Price"/>
    <m/>
    <m/>
    <m/>
    <m/>
    <x v="11"/>
    <x v="1"/>
    <s v="Brazil"/>
    <x v="73"/>
    <n v="0"/>
  </r>
  <r>
    <s v="BASE"/>
    <s v="Price"/>
    <m/>
    <m/>
    <m/>
    <m/>
    <x v="11"/>
    <x v="2"/>
    <s v="Brazil"/>
    <x v="73"/>
    <n v="0"/>
  </r>
  <r>
    <s v="BASE"/>
    <s v="Price"/>
    <m/>
    <m/>
    <m/>
    <m/>
    <x v="11"/>
    <x v="3"/>
    <s v="Brazil"/>
    <x v="73"/>
    <n v="-1321.1375076372001"/>
  </r>
  <r>
    <s v="BASE"/>
    <s v="BaseLine"/>
    <m/>
    <m/>
    <m/>
    <m/>
    <x v="12"/>
    <x v="0"/>
    <s v="Brazil"/>
    <x v="73"/>
    <n v="387.262041200304"/>
  </r>
  <r>
    <s v="BASE"/>
    <s v="BaseLine"/>
    <m/>
    <m/>
    <m/>
    <m/>
    <x v="12"/>
    <x v="1"/>
    <s v="Brazil"/>
    <x v="73"/>
    <n v="698.139675101796"/>
  </r>
  <r>
    <s v="BASE"/>
    <s v="BaseLine"/>
    <m/>
    <m/>
    <m/>
    <m/>
    <x v="12"/>
    <x v="2"/>
    <s v="Brazil"/>
    <x v="73"/>
    <n v="855.88372376807899"/>
  </r>
  <r>
    <s v="BASE"/>
    <s v="BaseLine"/>
    <m/>
    <m/>
    <m/>
    <m/>
    <x v="12"/>
    <x v="3"/>
    <s v="Brazil"/>
    <x v="73"/>
    <n v="22.669016003338999"/>
  </r>
  <r>
    <s v="INCREMENTAL"/>
    <s v="Media"/>
    <m/>
    <m/>
    <m/>
    <m/>
    <x v="13"/>
    <x v="0"/>
    <s v="Brazil"/>
    <x v="73"/>
    <n v="0"/>
  </r>
  <r>
    <s v="INCREMENTAL"/>
    <s v="Media"/>
    <m/>
    <m/>
    <m/>
    <m/>
    <x v="13"/>
    <x v="1"/>
    <s v="Brazil"/>
    <x v="73"/>
    <n v="0"/>
  </r>
  <r>
    <s v="INCREMENTAL"/>
    <s v="Media"/>
    <m/>
    <m/>
    <m/>
    <m/>
    <x v="13"/>
    <x v="2"/>
    <s v="Brazil"/>
    <x v="73"/>
    <n v="0"/>
  </r>
  <r>
    <s v="INCREMENTAL"/>
    <s v="Media"/>
    <m/>
    <m/>
    <m/>
    <m/>
    <x v="13"/>
    <x v="3"/>
    <s v="Brazil"/>
    <x v="73"/>
    <n v="0"/>
  </r>
  <r>
    <s v="INCREMENTAL"/>
    <s v="Media"/>
    <m/>
    <m/>
    <m/>
    <m/>
    <x v="14"/>
    <x v="0"/>
    <s v="Brazil"/>
    <x v="73"/>
    <n v="384.98934812615198"/>
  </r>
  <r>
    <s v="INCREMENTAL"/>
    <s v="Media"/>
    <m/>
    <m/>
    <m/>
    <m/>
    <x v="14"/>
    <x v="1"/>
    <s v="Brazil"/>
    <x v="73"/>
    <n v="479.28061579847099"/>
  </r>
  <r>
    <s v="INCREMENTAL"/>
    <s v="Media"/>
    <m/>
    <m/>
    <m/>
    <m/>
    <x v="14"/>
    <x v="2"/>
    <s v="Brazil"/>
    <x v="73"/>
    <n v="396.57441112606398"/>
  </r>
  <r>
    <s v="INCREMENTAL"/>
    <s v="Media"/>
    <m/>
    <m/>
    <m/>
    <m/>
    <x v="14"/>
    <x v="3"/>
    <s v="Brazil"/>
    <x v="73"/>
    <n v="284.91344566038299"/>
  </r>
  <r>
    <s v="INCREMENTAL"/>
    <s v="Media"/>
    <m/>
    <m/>
    <m/>
    <m/>
    <x v="15"/>
    <x v="0"/>
    <s v="Brazil"/>
    <x v="73"/>
    <n v="0"/>
  </r>
  <r>
    <s v="INCREMENTAL"/>
    <s v="Media"/>
    <m/>
    <m/>
    <m/>
    <m/>
    <x v="15"/>
    <x v="1"/>
    <s v="Brazil"/>
    <x v="73"/>
    <n v="0"/>
  </r>
  <r>
    <s v="INCREMENTAL"/>
    <s v="Media"/>
    <m/>
    <m/>
    <m/>
    <m/>
    <x v="15"/>
    <x v="2"/>
    <s v="Brazil"/>
    <x v="73"/>
    <n v="0"/>
  </r>
  <r>
    <s v="INCREMENTAL"/>
    <s v="Media"/>
    <m/>
    <m/>
    <m/>
    <m/>
    <x v="15"/>
    <x v="3"/>
    <s v="Brazil"/>
    <x v="73"/>
    <n v="0"/>
  </r>
  <r>
    <s v="INCREMENTAL"/>
    <s v="Media"/>
    <m/>
    <m/>
    <m/>
    <m/>
    <x v="16"/>
    <x v="0"/>
    <s v="Brazil"/>
    <x v="73"/>
    <n v="24.3962504624484"/>
  </r>
  <r>
    <s v="INCREMENTAL"/>
    <s v="Media"/>
    <m/>
    <m/>
    <m/>
    <m/>
    <x v="16"/>
    <x v="1"/>
    <s v="Brazil"/>
    <x v="73"/>
    <n v="19.141672644934602"/>
  </r>
  <r>
    <s v="INCREMENTAL"/>
    <s v="Media"/>
    <m/>
    <m/>
    <m/>
    <m/>
    <x v="16"/>
    <x v="2"/>
    <s v="Brazil"/>
    <x v="73"/>
    <n v="17.858735901627998"/>
  </r>
  <r>
    <s v="INCREMENTAL"/>
    <s v="Media"/>
    <m/>
    <m/>
    <m/>
    <m/>
    <x v="16"/>
    <x v="3"/>
    <s v="Brazil"/>
    <x v="73"/>
    <n v="16.596936730923499"/>
  </r>
  <r>
    <s v="INCREMENTAL"/>
    <s v="Media"/>
    <m/>
    <m/>
    <m/>
    <m/>
    <x v="17"/>
    <x v="0"/>
    <s v="Brazil"/>
    <x v="73"/>
    <n v="0"/>
  </r>
  <r>
    <s v="INCREMENTAL"/>
    <s v="Media"/>
    <m/>
    <m/>
    <m/>
    <m/>
    <x v="17"/>
    <x v="1"/>
    <s v="Brazil"/>
    <x v="73"/>
    <n v="0"/>
  </r>
  <r>
    <s v="INCREMENTAL"/>
    <s v="Media"/>
    <m/>
    <m/>
    <m/>
    <m/>
    <x v="17"/>
    <x v="2"/>
    <s v="Brazil"/>
    <x v="73"/>
    <n v="0"/>
  </r>
  <r>
    <s v="INCREMENTAL"/>
    <s v="Media"/>
    <m/>
    <m/>
    <m/>
    <m/>
    <x v="17"/>
    <x v="3"/>
    <s v="Brazil"/>
    <x v="73"/>
    <n v="0"/>
  </r>
  <r>
    <s v="INCREMENTAL"/>
    <s v="Media"/>
    <m/>
    <m/>
    <m/>
    <m/>
    <x v="18"/>
    <x v="0"/>
    <s v="Brazil"/>
    <x v="73"/>
    <n v="2450.6096383498598"/>
  </r>
  <r>
    <s v="INCREMENTAL"/>
    <s v="Media"/>
    <m/>
    <m/>
    <m/>
    <m/>
    <x v="18"/>
    <x v="1"/>
    <s v="Brazil"/>
    <x v="73"/>
    <n v="1141.1040900645401"/>
  </r>
  <r>
    <s v="INCREMENTAL"/>
    <s v="Media"/>
    <m/>
    <m/>
    <m/>
    <m/>
    <x v="18"/>
    <x v="2"/>
    <s v="Brazil"/>
    <x v="73"/>
    <n v="871.92287146989099"/>
  </r>
  <r>
    <s v="INCREMENTAL"/>
    <s v="Media"/>
    <m/>
    <m/>
    <m/>
    <m/>
    <x v="18"/>
    <x v="3"/>
    <s v="Brazil"/>
    <x v="73"/>
    <n v="1330.3099621469601"/>
  </r>
  <r>
    <s v="INCREMENTAL"/>
    <s v="Media"/>
    <m/>
    <m/>
    <m/>
    <m/>
    <x v="19"/>
    <x v="0"/>
    <s v="Brazil"/>
    <x v="73"/>
    <n v="0"/>
  </r>
  <r>
    <s v="INCREMENTAL"/>
    <s v="Media"/>
    <m/>
    <m/>
    <m/>
    <m/>
    <x v="19"/>
    <x v="1"/>
    <s v="Brazil"/>
    <x v="73"/>
    <n v="0"/>
  </r>
  <r>
    <s v="INCREMENTAL"/>
    <s v="Media"/>
    <m/>
    <m/>
    <m/>
    <m/>
    <x v="19"/>
    <x v="2"/>
    <s v="Brazil"/>
    <x v="73"/>
    <n v="0"/>
  </r>
  <r>
    <s v="INCREMENTAL"/>
    <s v="Media"/>
    <m/>
    <m/>
    <m/>
    <m/>
    <x v="19"/>
    <x v="3"/>
    <s v="Brazil"/>
    <x v="73"/>
    <n v="0"/>
  </r>
  <r>
    <s v="INCREMENTAL"/>
    <s v="Media"/>
    <m/>
    <m/>
    <m/>
    <m/>
    <x v="20"/>
    <x v="0"/>
    <s v="Brazil"/>
    <x v="73"/>
    <n v="12.9413248851766"/>
  </r>
  <r>
    <s v="INCREMENTAL"/>
    <s v="Media"/>
    <m/>
    <m/>
    <m/>
    <m/>
    <x v="20"/>
    <x v="1"/>
    <s v="Brazil"/>
    <x v="73"/>
    <n v="14.762257090556901"/>
  </r>
  <r>
    <s v="INCREMENTAL"/>
    <s v="Media"/>
    <m/>
    <m/>
    <m/>
    <m/>
    <x v="20"/>
    <x v="2"/>
    <s v="Brazil"/>
    <x v="73"/>
    <n v="13.829586089704801"/>
  </r>
  <r>
    <s v="INCREMENTAL"/>
    <s v="Media"/>
    <m/>
    <m/>
    <m/>
    <m/>
    <x v="20"/>
    <x v="3"/>
    <s v="Brazil"/>
    <x v="73"/>
    <n v="13.6218927141049"/>
  </r>
  <r>
    <s v="INCREMENTAL"/>
    <s v="Media"/>
    <m/>
    <m/>
    <m/>
    <m/>
    <x v="21"/>
    <x v="0"/>
    <s v="Brazil"/>
    <x v="73"/>
    <n v="0"/>
  </r>
  <r>
    <s v="INCREMENTAL"/>
    <s v="Media"/>
    <m/>
    <m/>
    <m/>
    <m/>
    <x v="21"/>
    <x v="1"/>
    <s v="Brazil"/>
    <x v="73"/>
    <n v="0"/>
  </r>
  <r>
    <s v="INCREMENTAL"/>
    <s v="Media"/>
    <m/>
    <m/>
    <m/>
    <m/>
    <x v="21"/>
    <x v="2"/>
    <s v="Brazil"/>
    <x v="73"/>
    <n v="0"/>
  </r>
  <r>
    <s v="INCREMENTAL"/>
    <s v="Media"/>
    <m/>
    <m/>
    <m/>
    <m/>
    <x v="21"/>
    <x v="3"/>
    <s v="Brazil"/>
    <x v="73"/>
    <n v="0"/>
  </r>
  <r>
    <s v="INCREMENTAL"/>
    <s v="Media"/>
    <m/>
    <m/>
    <m/>
    <m/>
    <x v="22"/>
    <x v="0"/>
    <s v="Brazil"/>
    <x v="73"/>
    <n v="936.65956123960098"/>
  </r>
  <r>
    <s v="INCREMENTAL"/>
    <s v="Media"/>
    <m/>
    <m/>
    <m/>
    <m/>
    <x v="22"/>
    <x v="1"/>
    <s v="Brazil"/>
    <x v="73"/>
    <n v="355.20770045878402"/>
  </r>
  <r>
    <s v="INCREMENTAL"/>
    <s v="Media"/>
    <m/>
    <m/>
    <m/>
    <m/>
    <x v="22"/>
    <x v="2"/>
    <s v="Brazil"/>
    <x v="73"/>
    <n v="337.29654544938001"/>
  </r>
  <r>
    <s v="INCREMENTAL"/>
    <s v="Media"/>
    <m/>
    <m/>
    <m/>
    <m/>
    <x v="22"/>
    <x v="3"/>
    <s v="Brazil"/>
    <x v="73"/>
    <n v="507.72672125244799"/>
  </r>
  <r>
    <s v="INCREMENTAL"/>
    <s v="Media"/>
    <m/>
    <m/>
    <m/>
    <m/>
    <x v="23"/>
    <x v="0"/>
    <s v="Brazil"/>
    <x v="73"/>
    <n v="0"/>
  </r>
  <r>
    <s v="INCREMENTAL"/>
    <s v="Media"/>
    <m/>
    <m/>
    <m/>
    <m/>
    <x v="23"/>
    <x v="1"/>
    <s v="Brazil"/>
    <x v="73"/>
    <n v="5.3023429314371998E-2"/>
  </r>
  <r>
    <s v="INCREMENTAL"/>
    <s v="Media"/>
    <m/>
    <m/>
    <m/>
    <m/>
    <x v="23"/>
    <x v="2"/>
    <s v="Brazil"/>
    <x v="73"/>
    <n v="0"/>
  </r>
  <r>
    <s v="INCREMENTAL"/>
    <s v="Media"/>
    <m/>
    <m/>
    <m/>
    <m/>
    <x v="23"/>
    <x v="3"/>
    <s v="Brazil"/>
    <x v="73"/>
    <n v="0"/>
  </r>
  <r>
    <s v="INCREMENTAL"/>
    <s v="Media"/>
    <m/>
    <m/>
    <m/>
    <m/>
    <x v="24"/>
    <x v="0"/>
    <s v="Brazil"/>
    <x v="73"/>
    <n v="0"/>
  </r>
  <r>
    <s v="INCREMENTAL"/>
    <s v="Media"/>
    <m/>
    <m/>
    <m/>
    <m/>
    <x v="24"/>
    <x v="1"/>
    <s v="Brazil"/>
    <x v="73"/>
    <n v="3.5368332955041102"/>
  </r>
  <r>
    <s v="INCREMENTAL"/>
    <s v="Media"/>
    <m/>
    <m/>
    <m/>
    <m/>
    <x v="24"/>
    <x v="2"/>
    <s v="Brazil"/>
    <x v="73"/>
    <n v="0"/>
  </r>
  <r>
    <s v="INCREMENTAL"/>
    <s v="Media"/>
    <m/>
    <m/>
    <m/>
    <m/>
    <x v="24"/>
    <x v="3"/>
    <s v="Brazil"/>
    <x v="73"/>
    <n v="0"/>
  </r>
  <r>
    <s v="BASE"/>
    <s v="BaseLine"/>
    <m/>
    <m/>
    <m/>
    <m/>
    <x v="25"/>
    <x v="0"/>
    <s v="Brazil"/>
    <x v="73"/>
    <n v="0"/>
  </r>
  <r>
    <s v="BASE"/>
    <s v="BaseLine"/>
    <m/>
    <m/>
    <m/>
    <m/>
    <x v="25"/>
    <x v="1"/>
    <s v="Brazil"/>
    <x v="73"/>
    <n v="0"/>
  </r>
  <r>
    <s v="BASE"/>
    <s v="BaseLine"/>
    <m/>
    <m/>
    <m/>
    <m/>
    <x v="25"/>
    <x v="2"/>
    <s v="Brazil"/>
    <x v="73"/>
    <n v="0"/>
  </r>
  <r>
    <s v="BASE"/>
    <s v="BaseLine"/>
    <m/>
    <m/>
    <m/>
    <m/>
    <x v="25"/>
    <x v="3"/>
    <s v="Brazil"/>
    <x v="73"/>
    <n v="0"/>
  </r>
  <r>
    <s v="BASE"/>
    <s v="BaseLine"/>
    <m/>
    <m/>
    <m/>
    <m/>
    <x v="26"/>
    <x v="0"/>
    <s v="Brazil"/>
    <x v="73"/>
    <n v="0"/>
  </r>
  <r>
    <s v="BASE"/>
    <s v="BaseLine"/>
    <m/>
    <m/>
    <m/>
    <m/>
    <x v="26"/>
    <x v="1"/>
    <s v="Brazil"/>
    <x v="73"/>
    <n v="3257.5940244889098"/>
  </r>
  <r>
    <s v="BASE"/>
    <s v="BaseLine"/>
    <m/>
    <m/>
    <m/>
    <m/>
    <x v="26"/>
    <x v="2"/>
    <s v="Brazil"/>
    <x v="73"/>
    <n v="0"/>
  </r>
  <r>
    <s v="BASE"/>
    <s v="BaseLine"/>
    <m/>
    <m/>
    <m/>
    <m/>
    <x v="26"/>
    <x v="3"/>
    <s v="Brazil"/>
    <x v="73"/>
    <n v="0"/>
  </r>
  <r>
    <s v="INCREMENTAL"/>
    <s v="Media"/>
    <m/>
    <m/>
    <m/>
    <m/>
    <x v="27"/>
    <x v="0"/>
    <s v="Brazil"/>
    <x v="73"/>
    <n v="0"/>
  </r>
  <r>
    <s v="INCREMENTAL"/>
    <s v="Media"/>
    <m/>
    <m/>
    <m/>
    <m/>
    <x v="27"/>
    <x v="1"/>
    <s v="Brazil"/>
    <x v="73"/>
    <n v="0"/>
  </r>
  <r>
    <s v="INCREMENTAL"/>
    <s v="Media"/>
    <m/>
    <m/>
    <m/>
    <m/>
    <x v="27"/>
    <x v="2"/>
    <s v="Brazil"/>
    <x v="73"/>
    <n v="0"/>
  </r>
  <r>
    <s v="INCREMENTAL"/>
    <s v="Media"/>
    <m/>
    <m/>
    <m/>
    <m/>
    <x v="27"/>
    <x v="3"/>
    <s v="Brazil"/>
    <x v="73"/>
    <n v="0"/>
  </r>
  <r>
    <s v="INCREMENTAL"/>
    <s v="Media"/>
    <m/>
    <m/>
    <m/>
    <m/>
    <x v="28"/>
    <x v="0"/>
    <s v="Brazil"/>
    <x v="73"/>
    <n v="0"/>
  </r>
  <r>
    <s v="INCREMENTAL"/>
    <s v="Media"/>
    <m/>
    <m/>
    <m/>
    <m/>
    <x v="28"/>
    <x v="1"/>
    <s v="Brazil"/>
    <x v="73"/>
    <n v="0"/>
  </r>
  <r>
    <s v="INCREMENTAL"/>
    <s v="Media"/>
    <m/>
    <m/>
    <m/>
    <m/>
    <x v="28"/>
    <x v="2"/>
    <s v="Brazil"/>
    <x v="73"/>
    <n v="0"/>
  </r>
  <r>
    <s v="INCREMENTAL"/>
    <s v="Media"/>
    <m/>
    <m/>
    <m/>
    <m/>
    <x v="28"/>
    <x v="3"/>
    <s v="Brazil"/>
    <x v="73"/>
    <n v="0"/>
  </r>
  <r>
    <s v="BASE"/>
    <s v="BaseLine"/>
    <m/>
    <m/>
    <m/>
    <m/>
    <x v="29"/>
    <x v="0"/>
    <s v="Brazil"/>
    <x v="73"/>
    <n v="0"/>
  </r>
  <r>
    <s v="BASE"/>
    <s v="BaseLine"/>
    <m/>
    <m/>
    <m/>
    <m/>
    <x v="29"/>
    <x v="1"/>
    <s v="Brazil"/>
    <x v="73"/>
    <n v="1300.81964916941"/>
  </r>
  <r>
    <s v="BASE"/>
    <s v="BaseLine"/>
    <m/>
    <m/>
    <m/>
    <m/>
    <x v="29"/>
    <x v="2"/>
    <s v="Brazil"/>
    <x v="73"/>
    <n v="0"/>
  </r>
  <r>
    <s v="BASE"/>
    <s v="BaseLine"/>
    <m/>
    <m/>
    <m/>
    <m/>
    <x v="29"/>
    <x v="3"/>
    <s v="Brazil"/>
    <x v="73"/>
    <n v="0"/>
  </r>
  <r>
    <s v="BASE"/>
    <s v="BaseLine"/>
    <m/>
    <m/>
    <m/>
    <m/>
    <x v="30"/>
    <x v="0"/>
    <s v="Brazil"/>
    <x v="73"/>
    <n v="0"/>
  </r>
  <r>
    <s v="BASE"/>
    <s v="BaseLine"/>
    <m/>
    <m/>
    <m/>
    <m/>
    <x v="30"/>
    <x v="1"/>
    <s v="Brazil"/>
    <x v="73"/>
    <n v="735.87387178639301"/>
  </r>
  <r>
    <s v="BASE"/>
    <s v="BaseLine"/>
    <m/>
    <m/>
    <m/>
    <m/>
    <x v="30"/>
    <x v="2"/>
    <s v="Brazil"/>
    <x v="73"/>
    <n v="0"/>
  </r>
  <r>
    <s v="BASE"/>
    <s v="BaseLine"/>
    <m/>
    <m/>
    <m/>
    <m/>
    <x v="30"/>
    <x v="3"/>
    <s v="Brazil"/>
    <x v="73"/>
    <n v="0"/>
  </r>
  <r>
    <s v="INCREMENTAL"/>
    <s v="Media"/>
    <m/>
    <m/>
    <m/>
    <m/>
    <x v="31"/>
    <x v="0"/>
    <s v="Brazil"/>
    <x v="73"/>
    <n v="0"/>
  </r>
  <r>
    <s v="INCREMENTAL"/>
    <s v="Media"/>
    <m/>
    <m/>
    <m/>
    <m/>
    <x v="31"/>
    <x v="1"/>
    <s v="Brazil"/>
    <x v="73"/>
    <n v="4.1044710639147901"/>
  </r>
  <r>
    <s v="INCREMENTAL"/>
    <s v="Media"/>
    <m/>
    <m/>
    <m/>
    <m/>
    <x v="31"/>
    <x v="2"/>
    <s v="Brazil"/>
    <x v="73"/>
    <n v="0"/>
  </r>
  <r>
    <s v="INCREMENTAL"/>
    <s v="Media"/>
    <m/>
    <m/>
    <m/>
    <m/>
    <x v="31"/>
    <x v="3"/>
    <s v="Brazil"/>
    <x v="73"/>
    <n v="0"/>
  </r>
  <r>
    <m/>
    <m/>
    <m/>
    <m/>
    <m/>
    <m/>
    <x v="32"/>
    <x v="0"/>
    <s v="Brazil"/>
    <x v="73"/>
    <n v="1288.8368238743701"/>
  </r>
  <r>
    <m/>
    <m/>
    <m/>
    <m/>
    <m/>
    <m/>
    <x v="32"/>
    <x v="1"/>
    <s v="Brazil"/>
    <x v="73"/>
    <n v="943.82215052234096"/>
  </r>
  <r>
    <m/>
    <m/>
    <m/>
    <m/>
    <m/>
    <m/>
    <x v="32"/>
    <x v="2"/>
    <s v="Brazil"/>
    <x v="73"/>
    <n v="1761.1350863528301"/>
  </r>
  <r>
    <m/>
    <m/>
    <m/>
    <m/>
    <m/>
    <m/>
    <x v="32"/>
    <x v="3"/>
    <s v="Brazil"/>
    <x v="73"/>
    <n v="932.29799996955103"/>
  </r>
  <r>
    <s v="BASE"/>
    <s v="BaseLine"/>
    <m/>
    <m/>
    <m/>
    <m/>
    <x v="33"/>
    <x v="0"/>
    <s v="Brazil"/>
    <x v="73"/>
    <n v="-185.818258482499"/>
  </r>
  <r>
    <s v="BASE"/>
    <s v="BaseLine"/>
    <m/>
    <m/>
    <m/>
    <m/>
    <x v="33"/>
    <x v="1"/>
    <s v="Brazil"/>
    <x v="73"/>
    <n v="-505.82114488643703"/>
  </r>
  <r>
    <s v="BASE"/>
    <s v="BaseLine"/>
    <m/>
    <m/>
    <m/>
    <m/>
    <x v="33"/>
    <x v="2"/>
    <s v="Brazil"/>
    <x v="73"/>
    <n v="-252.527019284891"/>
  </r>
  <r>
    <s v="BASE"/>
    <s v="BaseLine"/>
    <m/>
    <m/>
    <m/>
    <m/>
    <x v="33"/>
    <x v="3"/>
    <s v="Brazil"/>
    <x v="73"/>
    <n v="-157.725347598729"/>
  </r>
  <r>
    <s v="BASE"/>
    <s v="BaseLine"/>
    <m/>
    <m/>
    <m/>
    <m/>
    <x v="34"/>
    <x v="0"/>
    <s v="Brazil"/>
    <x v="73"/>
    <n v="0"/>
  </r>
  <r>
    <s v="BASE"/>
    <s v="BaseLine"/>
    <m/>
    <m/>
    <m/>
    <m/>
    <x v="34"/>
    <x v="1"/>
    <s v="Brazil"/>
    <x v="73"/>
    <n v="0"/>
  </r>
  <r>
    <s v="BASE"/>
    <s v="BaseLine"/>
    <m/>
    <m/>
    <m/>
    <m/>
    <x v="34"/>
    <x v="2"/>
    <s v="Brazil"/>
    <x v="73"/>
    <n v="0"/>
  </r>
  <r>
    <s v="BASE"/>
    <s v="BaseLine"/>
    <m/>
    <m/>
    <m/>
    <m/>
    <x v="34"/>
    <x v="3"/>
    <s v="Brazil"/>
    <x v="73"/>
    <n v="0"/>
  </r>
  <r>
    <s v="BASE"/>
    <s v="BaseLine"/>
    <s v="NY"/>
    <m/>
    <m/>
    <m/>
    <x v="35"/>
    <x v="0"/>
    <s v="Brazil"/>
    <x v="73"/>
    <n v="0"/>
  </r>
  <r>
    <s v="BASE"/>
    <s v="BaseLine"/>
    <s v="NY"/>
    <m/>
    <m/>
    <m/>
    <x v="35"/>
    <x v="1"/>
    <s v="Brazil"/>
    <x v="73"/>
    <n v="0"/>
  </r>
  <r>
    <s v="BASE"/>
    <s v="BaseLine"/>
    <s v="NY"/>
    <m/>
    <m/>
    <m/>
    <x v="35"/>
    <x v="2"/>
    <s v="Brazil"/>
    <x v="73"/>
    <n v="0"/>
  </r>
  <r>
    <s v="BASE"/>
    <s v="BaseLine"/>
    <s v="NY"/>
    <m/>
    <m/>
    <m/>
    <x v="35"/>
    <x v="3"/>
    <s v="Brazil"/>
    <x v="73"/>
    <n v="0"/>
  </r>
  <r>
    <s v="BASE"/>
    <s v="BaseLine"/>
    <s v="PL_Dummy"/>
    <m/>
    <m/>
    <m/>
    <x v="36"/>
    <x v="0"/>
    <s v="Brazil"/>
    <x v="73"/>
    <n v="0"/>
  </r>
  <r>
    <s v="BASE"/>
    <s v="BaseLine"/>
    <s v="PL_Dummy"/>
    <m/>
    <m/>
    <m/>
    <x v="36"/>
    <x v="1"/>
    <s v="Brazil"/>
    <x v="73"/>
    <n v="0"/>
  </r>
  <r>
    <s v="BASE"/>
    <s v="BaseLine"/>
    <s v="PL_Dummy"/>
    <m/>
    <m/>
    <m/>
    <x v="36"/>
    <x v="2"/>
    <s v="Brazil"/>
    <x v="73"/>
    <n v="0"/>
  </r>
  <r>
    <s v="BASE"/>
    <s v="BaseLine"/>
    <s v="PL_Dummy"/>
    <m/>
    <m/>
    <m/>
    <x v="36"/>
    <x v="3"/>
    <s v="Brazil"/>
    <x v="73"/>
    <n v="0"/>
  </r>
  <r>
    <s v="BASE"/>
    <s v="BaseLine"/>
    <s v="PL_Dummy"/>
    <m/>
    <m/>
    <m/>
    <x v="37"/>
    <x v="0"/>
    <s v="Brazil"/>
    <x v="73"/>
    <n v="0"/>
  </r>
  <r>
    <s v="BASE"/>
    <s v="BaseLine"/>
    <s v="PL_Dummy"/>
    <m/>
    <m/>
    <m/>
    <x v="37"/>
    <x v="1"/>
    <s v="Brazil"/>
    <x v="73"/>
    <n v="0"/>
  </r>
  <r>
    <s v="BASE"/>
    <s v="BaseLine"/>
    <s v="PL_Dummy"/>
    <m/>
    <m/>
    <m/>
    <x v="37"/>
    <x v="2"/>
    <s v="Brazil"/>
    <x v="73"/>
    <n v="0"/>
  </r>
  <r>
    <s v="BASE"/>
    <s v="BaseLine"/>
    <s v="PL_Dummy"/>
    <m/>
    <m/>
    <m/>
    <x v="37"/>
    <x v="3"/>
    <s v="Brazil"/>
    <x v="73"/>
    <n v="0"/>
  </r>
  <r>
    <s v="BASE"/>
    <s v="BaseLine"/>
    <m/>
    <m/>
    <m/>
    <m/>
    <x v="38"/>
    <x v="0"/>
    <s v="Brazil"/>
    <x v="73"/>
    <n v="0"/>
  </r>
  <r>
    <s v="BASE"/>
    <s v="BaseLine"/>
    <m/>
    <m/>
    <m/>
    <m/>
    <x v="38"/>
    <x v="1"/>
    <s v="Brazil"/>
    <x v="73"/>
    <n v="0"/>
  </r>
  <r>
    <s v="BASE"/>
    <s v="BaseLine"/>
    <m/>
    <m/>
    <m/>
    <m/>
    <x v="38"/>
    <x v="2"/>
    <s v="Brazil"/>
    <x v="73"/>
    <n v="-1709.0692141915299"/>
  </r>
  <r>
    <s v="BASE"/>
    <s v="BaseLine"/>
    <m/>
    <m/>
    <m/>
    <m/>
    <x v="38"/>
    <x v="3"/>
    <s v="Brazil"/>
    <x v="73"/>
    <n v="0"/>
  </r>
  <r>
    <s v="BASE"/>
    <s v="BaseLine"/>
    <m/>
    <m/>
    <m/>
    <m/>
    <x v="39"/>
    <x v="0"/>
    <s v="Brazil"/>
    <x v="73"/>
    <n v="0"/>
  </r>
  <r>
    <s v="BASE"/>
    <s v="BaseLine"/>
    <m/>
    <m/>
    <m/>
    <m/>
    <x v="39"/>
    <x v="1"/>
    <s v="Brazil"/>
    <x v="73"/>
    <n v="0"/>
  </r>
  <r>
    <s v="BASE"/>
    <s v="BaseLine"/>
    <m/>
    <m/>
    <m/>
    <m/>
    <x v="39"/>
    <x v="2"/>
    <s v="Brazil"/>
    <x v="73"/>
    <n v="0"/>
  </r>
  <r>
    <s v="BASE"/>
    <s v="BaseLine"/>
    <m/>
    <m/>
    <m/>
    <m/>
    <x v="39"/>
    <x v="3"/>
    <s v="Brazil"/>
    <x v="73"/>
    <n v="0"/>
  </r>
  <r>
    <s v="BASE"/>
    <s v="BaseLine"/>
    <s v="PL_Dummy"/>
    <m/>
    <m/>
    <m/>
    <x v="40"/>
    <x v="0"/>
    <s v="Brazil"/>
    <x v="73"/>
    <n v="0"/>
  </r>
  <r>
    <s v="BASE"/>
    <s v="BaseLine"/>
    <s v="PL_Dummy"/>
    <m/>
    <m/>
    <m/>
    <x v="40"/>
    <x v="1"/>
    <s v="Brazil"/>
    <x v="73"/>
    <n v="0"/>
  </r>
  <r>
    <s v="BASE"/>
    <s v="BaseLine"/>
    <s v="PL_Dummy"/>
    <m/>
    <m/>
    <m/>
    <x v="40"/>
    <x v="2"/>
    <s v="Brazil"/>
    <x v="73"/>
    <n v="0"/>
  </r>
  <r>
    <s v="BASE"/>
    <s v="BaseLine"/>
    <s v="PL_Dummy"/>
    <m/>
    <m/>
    <m/>
    <x v="40"/>
    <x v="3"/>
    <s v="Brazil"/>
    <x v="73"/>
    <n v="0"/>
  </r>
  <r>
    <s v="BASE"/>
    <s v="BaseLine"/>
    <m/>
    <m/>
    <m/>
    <m/>
    <x v="41"/>
    <x v="0"/>
    <s v="Brazil"/>
    <x v="73"/>
    <n v="0"/>
  </r>
  <r>
    <s v="BASE"/>
    <s v="BaseLine"/>
    <m/>
    <m/>
    <m/>
    <m/>
    <x v="41"/>
    <x v="1"/>
    <s v="Brazil"/>
    <x v="73"/>
    <n v="0"/>
  </r>
  <r>
    <s v="BASE"/>
    <s v="BaseLine"/>
    <m/>
    <m/>
    <m/>
    <m/>
    <x v="41"/>
    <x v="2"/>
    <s v="Brazil"/>
    <x v="73"/>
    <n v="2558.36988634313"/>
  </r>
  <r>
    <s v="BASE"/>
    <s v="BaseLine"/>
    <m/>
    <m/>
    <m/>
    <m/>
    <x v="41"/>
    <x v="3"/>
    <s v="Brazil"/>
    <x v="73"/>
    <n v="0"/>
  </r>
  <r>
    <s v="BASE"/>
    <s v="BaseLine"/>
    <m/>
    <m/>
    <m/>
    <m/>
    <x v="42"/>
    <x v="0"/>
    <s v="Brazil"/>
    <x v="73"/>
    <n v="0"/>
  </r>
  <r>
    <s v="BASE"/>
    <s v="BaseLine"/>
    <m/>
    <m/>
    <m/>
    <m/>
    <x v="42"/>
    <x v="1"/>
    <s v="Brazil"/>
    <x v="73"/>
    <n v="0"/>
  </r>
  <r>
    <s v="BASE"/>
    <s v="BaseLine"/>
    <m/>
    <m/>
    <m/>
    <m/>
    <x v="42"/>
    <x v="2"/>
    <s v="Brazil"/>
    <x v="73"/>
    <n v="0"/>
  </r>
  <r>
    <s v="BASE"/>
    <s v="BaseLine"/>
    <m/>
    <m/>
    <m/>
    <m/>
    <x v="42"/>
    <x v="3"/>
    <s v="Brazil"/>
    <x v="73"/>
    <n v="0"/>
  </r>
  <r>
    <s v="BASE"/>
    <s v="BaseLine"/>
    <m/>
    <m/>
    <m/>
    <m/>
    <x v="43"/>
    <x v="0"/>
    <s v="Brazil"/>
    <x v="73"/>
    <n v="0"/>
  </r>
  <r>
    <s v="BASE"/>
    <s v="BaseLine"/>
    <m/>
    <m/>
    <m/>
    <m/>
    <x v="43"/>
    <x v="1"/>
    <s v="Brazil"/>
    <x v="73"/>
    <n v="0"/>
  </r>
  <r>
    <s v="BASE"/>
    <s v="BaseLine"/>
    <m/>
    <m/>
    <m/>
    <m/>
    <x v="43"/>
    <x v="2"/>
    <s v="Brazil"/>
    <x v="73"/>
    <n v="4147.2439981361204"/>
  </r>
  <r>
    <s v="BASE"/>
    <s v="BaseLine"/>
    <m/>
    <m/>
    <m/>
    <m/>
    <x v="43"/>
    <x v="3"/>
    <s v="Brazil"/>
    <x v="73"/>
    <n v="0"/>
  </r>
  <r>
    <s v="INCREMENTAL"/>
    <s v="Media"/>
    <m/>
    <m/>
    <m/>
    <m/>
    <x v="44"/>
    <x v="0"/>
    <s v="Brazil"/>
    <x v="73"/>
    <n v="0"/>
  </r>
  <r>
    <s v="INCREMENTAL"/>
    <s v="Media"/>
    <m/>
    <m/>
    <m/>
    <m/>
    <x v="44"/>
    <x v="1"/>
    <s v="Brazil"/>
    <x v="73"/>
    <n v="0"/>
  </r>
  <r>
    <s v="INCREMENTAL"/>
    <s v="Media"/>
    <m/>
    <m/>
    <m/>
    <m/>
    <x v="44"/>
    <x v="2"/>
    <s v="Brazil"/>
    <x v="73"/>
    <n v="0"/>
  </r>
  <r>
    <s v="INCREMENTAL"/>
    <s v="Media"/>
    <m/>
    <m/>
    <m/>
    <m/>
    <x v="44"/>
    <x v="3"/>
    <s v="Brazil"/>
    <x v="73"/>
    <n v="0"/>
  </r>
  <r>
    <s v="INCREMENTAL"/>
    <s v="Media"/>
    <m/>
    <m/>
    <m/>
    <m/>
    <x v="45"/>
    <x v="0"/>
    <s v="Brazil"/>
    <x v="73"/>
    <n v="0"/>
  </r>
  <r>
    <s v="INCREMENTAL"/>
    <s v="Media"/>
    <m/>
    <m/>
    <m/>
    <m/>
    <x v="45"/>
    <x v="1"/>
    <s v="Brazil"/>
    <x v="73"/>
    <n v="0"/>
  </r>
  <r>
    <s v="INCREMENTAL"/>
    <s v="Media"/>
    <m/>
    <m/>
    <m/>
    <m/>
    <x v="45"/>
    <x v="2"/>
    <s v="Brazil"/>
    <x v="73"/>
    <n v="0"/>
  </r>
  <r>
    <s v="INCREMENTAL"/>
    <s v="Media"/>
    <m/>
    <m/>
    <m/>
    <m/>
    <x v="45"/>
    <x v="3"/>
    <s v="Brazil"/>
    <x v="73"/>
    <n v="0"/>
  </r>
  <r>
    <s v="BASE"/>
    <s v="BaseLine"/>
    <m/>
    <m/>
    <m/>
    <m/>
    <x v="46"/>
    <x v="0"/>
    <s v="Brazil"/>
    <x v="73"/>
    <n v="0"/>
  </r>
  <r>
    <s v="BASE"/>
    <s v="BaseLine"/>
    <m/>
    <m/>
    <m/>
    <m/>
    <x v="46"/>
    <x v="1"/>
    <s v="Brazil"/>
    <x v="73"/>
    <n v="0"/>
  </r>
  <r>
    <s v="BASE"/>
    <s v="BaseLine"/>
    <m/>
    <m/>
    <m/>
    <m/>
    <x v="46"/>
    <x v="2"/>
    <s v="Brazil"/>
    <x v="73"/>
    <n v="0"/>
  </r>
  <r>
    <s v="BASE"/>
    <s v="BaseLine"/>
    <m/>
    <m/>
    <m/>
    <m/>
    <x v="46"/>
    <x v="3"/>
    <s v="Brazil"/>
    <x v="73"/>
    <n v="0"/>
  </r>
  <r>
    <s v="INCREMENTAL"/>
    <s v="Media"/>
    <m/>
    <m/>
    <m/>
    <m/>
    <x v="47"/>
    <x v="0"/>
    <s v="Brazil"/>
    <x v="73"/>
    <n v="0"/>
  </r>
  <r>
    <s v="INCREMENTAL"/>
    <s v="Media"/>
    <m/>
    <m/>
    <m/>
    <m/>
    <x v="47"/>
    <x v="1"/>
    <s v="Brazil"/>
    <x v="73"/>
    <n v="0"/>
  </r>
  <r>
    <s v="INCREMENTAL"/>
    <s v="Media"/>
    <m/>
    <m/>
    <m/>
    <m/>
    <x v="47"/>
    <x v="2"/>
    <s v="Brazil"/>
    <x v="73"/>
    <n v="0"/>
  </r>
  <r>
    <s v="INCREMENTAL"/>
    <s v="Media"/>
    <m/>
    <m/>
    <m/>
    <m/>
    <x v="47"/>
    <x v="3"/>
    <s v="Brazil"/>
    <x v="73"/>
    <n v="0"/>
  </r>
  <r>
    <s v="INCREMENTAL"/>
    <s v="Media"/>
    <m/>
    <m/>
    <m/>
    <m/>
    <x v="48"/>
    <x v="0"/>
    <s v="Brazil"/>
    <x v="73"/>
    <n v="0"/>
  </r>
  <r>
    <s v="INCREMENTAL"/>
    <s v="Media"/>
    <m/>
    <m/>
    <m/>
    <m/>
    <x v="48"/>
    <x v="1"/>
    <s v="Brazil"/>
    <x v="73"/>
    <n v="0"/>
  </r>
  <r>
    <s v="INCREMENTAL"/>
    <s v="Media"/>
    <m/>
    <m/>
    <m/>
    <m/>
    <x v="48"/>
    <x v="2"/>
    <s v="Brazil"/>
    <x v="73"/>
    <n v="0"/>
  </r>
  <r>
    <s v="INCREMENTAL"/>
    <s v="Media"/>
    <m/>
    <m/>
    <m/>
    <m/>
    <x v="48"/>
    <x v="3"/>
    <s v="Brazil"/>
    <x v="73"/>
    <n v="9.5021091851979893"/>
  </r>
  <r>
    <s v="INCREMENTAL"/>
    <s v="Media"/>
    <m/>
    <m/>
    <m/>
    <m/>
    <x v="49"/>
    <x v="0"/>
    <s v="Brazil"/>
    <x v="73"/>
    <n v="0"/>
  </r>
  <r>
    <s v="INCREMENTAL"/>
    <s v="Media"/>
    <m/>
    <m/>
    <m/>
    <m/>
    <x v="49"/>
    <x v="1"/>
    <s v="Brazil"/>
    <x v="73"/>
    <n v="0"/>
  </r>
  <r>
    <s v="INCREMENTAL"/>
    <s v="Media"/>
    <m/>
    <m/>
    <m/>
    <m/>
    <x v="49"/>
    <x v="2"/>
    <s v="Brazil"/>
    <x v="73"/>
    <n v="0"/>
  </r>
  <r>
    <s v="INCREMENTAL"/>
    <s v="Media"/>
    <m/>
    <m/>
    <m/>
    <m/>
    <x v="49"/>
    <x v="3"/>
    <s v="Brazil"/>
    <x v="73"/>
    <n v="1.1535229359149199"/>
  </r>
  <r>
    <s v="BASE"/>
    <s v="BaseLine"/>
    <m/>
    <m/>
    <m/>
    <m/>
    <x v="50"/>
    <x v="0"/>
    <s v="Brazil"/>
    <x v="73"/>
    <n v="0"/>
  </r>
  <r>
    <s v="BASE"/>
    <s v="BaseLine"/>
    <m/>
    <m/>
    <m/>
    <m/>
    <x v="50"/>
    <x v="1"/>
    <s v="Brazil"/>
    <x v="73"/>
    <n v="0"/>
  </r>
  <r>
    <s v="BASE"/>
    <s v="BaseLine"/>
    <m/>
    <m/>
    <m/>
    <m/>
    <x v="50"/>
    <x v="2"/>
    <s v="Brazil"/>
    <x v="73"/>
    <n v="0"/>
  </r>
  <r>
    <s v="BASE"/>
    <s v="BaseLine"/>
    <m/>
    <m/>
    <m/>
    <m/>
    <x v="50"/>
    <x v="3"/>
    <s v="Brazil"/>
    <x v="73"/>
    <n v="265.33496906971402"/>
  </r>
  <r>
    <s v="BASE"/>
    <s v="BaseLine"/>
    <m/>
    <m/>
    <m/>
    <m/>
    <x v="51"/>
    <x v="0"/>
    <s v="Brazil"/>
    <x v="73"/>
    <n v="0"/>
  </r>
  <r>
    <s v="BASE"/>
    <s v="BaseLine"/>
    <m/>
    <m/>
    <m/>
    <m/>
    <x v="51"/>
    <x v="1"/>
    <s v="Brazil"/>
    <x v="73"/>
    <n v="0"/>
  </r>
  <r>
    <s v="BASE"/>
    <s v="BaseLine"/>
    <m/>
    <m/>
    <m/>
    <m/>
    <x v="51"/>
    <x v="2"/>
    <s v="Brazil"/>
    <x v="73"/>
    <n v="0"/>
  </r>
  <r>
    <s v="BASE"/>
    <s v="BaseLine"/>
    <m/>
    <m/>
    <m/>
    <m/>
    <x v="51"/>
    <x v="3"/>
    <s v="Brazil"/>
    <x v="73"/>
    <n v="4717.6483761755098"/>
  </r>
  <r>
    <s v="INCREMENTAL"/>
    <s v="Media"/>
    <m/>
    <m/>
    <m/>
    <m/>
    <x v="52"/>
    <x v="0"/>
    <s v="Brazil"/>
    <x v="73"/>
    <n v="0"/>
  </r>
  <r>
    <s v="INCREMENTAL"/>
    <s v="Media"/>
    <m/>
    <m/>
    <m/>
    <m/>
    <x v="52"/>
    <x v="1"/>
    <s v="Brazil"/>
    <x v="73"/>
    <n v="0"/>
  </r>
  <r>
    <s v="INCREMENTAL"/>
    <s v="Media"/>
    <m/>
    <m/>
    <m/>
    <m/>
    <x v="52"/>
    <x v="2"/>
    <s v="Brazil"/>
    <x v="73"/>
    <n v="0"/>
  </r>
  <r>
    <s v="INCREMENTAL"/>
    <s v="Media"/>
    <m/>
    <m/>
    <m/>
    <m/>
    <x v="52"/>
    <x v="3"/>
    <s v="Brazil"/>
    <x v="73"/>
    <n v="0"/>
  </r>
  <r>
    <s v="BASE"/>
    <s v="BaseLine"/>
    <m/>
    <m/>
    <m/>
    <m/>
    <x v="53"/>
    <x v="0"/>
    <s v="Brazil"/>
    <x v="73"/>
    <n v="-187.06838073729099"/>
  </r>
  <r>
    <s v="BASE"/>
    <s v="BaseLine"/>
    <m/>
    <m/>
    <m/>
    <m/>
    <x v="53"/>
    <x v="1"/>
    <s v="Brazil"/>
    <x v="73"/>
    <n v="-136.99118315959399"/>
  </r>
  <r>
    <s v="BASE"/>
    <s v="BaseLine"/>
    <m/>
    <m/>
    <m/>
    <m/>
    <x v="53"/>
    <x v="2"/>
    <s v="Brazil"/>
    <x v="73"/>
    <n v="-255.62017065378899"/>
  </r>
  <r>
    <s v="BASE"/>
    <s v="BaseLine"/>
    <m/>
    <m/>
    <m/>
    <m/>
    <x v="53"/>
    <x v="3"/>
    <s v="Brazil"/>
    <x v="73"/>
    <n v="-135.318508897539"/>
  </r>
  <r>
    <s v="BASE"/>
    <s v="BaseLine"/>
    <m/>
    <m/>
    <m/>
    <m/>
    <x v="54"/>
    <x v="0"/>
    <s v="Brazil"/>
    <x v="73"/>
    <n v="-530.31433235234999"/>
  </r>
  <r>
    <s v="BASE"/>
    <s v="BaseLine"/>
    <m/>
    <m/>
    <m/>
    <m/>
    <x v="54"/>
    <x v="1"/>
    <s v="Brazil"/>
    <x v="73"/>
    <n v="-2647.0075249207398"/>
  </r>
  <r>
    <s v="BASE"/>
    <s v="BaseLine"/>
    <m/>
    <m/>
    <m/>
    <m/>
    <x v="54"/>
    <x v="2"/>
    <s v="Brazil"/>
    <x v="73"/>
    <n v="-2872.8736117844001"/>
  </r>
  <r>
    <s v="BASE"/>
    <s v="BaseLine"/>
    <m/>
    <m/>
    <m/>
    <m/>
    <x v="54"/>
    <x v="3"/>
    <s v="Brazil"/>
    <x v="73"/>
    <n v="-512.11965805305204"/>
  </r>
  <r>
    <s v="INCREMENTAL"/>
    <s v="Media"/>
    <m/>
    <m/>
    <m/>
    <m/>
    <x v="0"/>
    <x v="0"/>
    <s v="Brazil"/>
    <x v="74"/>
    <n v="0"/>
  </r>
  <r>
    <s v="INCREMENTAL"/>
    <s v="Media"/>
    <m/>
    <m/>
    <m/>
    <m/>
    <x v="0"/>
    <x v="1"/>
    <s v="Brazil"/>
    <x v="74"/>
    <n v="0"/>
  </r>
  <r>
    <s v="INCREMENTAL"/>
    <s v="Media"/>
    <m/>
    <m/>
    <m/>
    <m/>
    <x v="0"/>
    <x v="2"/>
    <s v="Brazil"/>
    <x v="74"/>
    <n v="0"/>
  </r>
  <r>
    <s v="INCREMENTAL"/>
    <s v="Media"/>
    <m/>
    <m/>
    <m/>
    <m/>
    <x v="0"/>
    <x v="3"/>
    <s v="Brazil"/>
    <x v="74"/>
    <n v="0"/>
  </r>
  <r>
    <s v="INCREMENTAL"/>
    <s v="Media"/>
    <m/>
    <m/>
    <m/>
    <m/>
    <x v="1"/>
    <x v="0"/>
    <s v="Brazil"/>
    <x v="74"/>
    <n v="13.352570503449"/>
  </r>
  <r>
    <s v="INCREMENTAL"/>
    <s v="Media"/>
    <m/>
    <m/>
    <m/>
    <m/>
    <x v="1"/>
    <x v="1"/>
    <s v="Brazil"/>
    <x v="74"/>
    <n v="0"/>
  </r>
  <r>
    <s v="INCREMENTAL"/>
    <s v="Media"/>
    <m/>
    <m/>
    <m/>
    <m/>
    <x v="1"/>
    <x v="2"/>
    <s v="Brazil"/>
    <x v="74"/>
    <n v="0"/>
  </r>
  <r>
    <s v="INCREMENTAL"/>
    <s v="Media"/>
    <m/>
    <m/>
    <m/>
    <m/>
    <x v="1"/>
    <x v="3"/>
    <s v="Brazil"/>
    <x v="74"/>
    <n v="0"/>
  </r>
  <r>
    <s v="INCREMENTAL"/>
    <s v="Media"/>
    <m/>
    <m/>
    <m/>
    <m/>
    <x v="2"/>
    <x v="0"/>
    <s v="Brazil"/>
    <x v="74"/>
    <n v="9.4375624943092404"/>
  </r>
  <r>
    <s v="INCREMENTAL"/>
    <s v="Media"/>
    <m/>
    <m/>
    <m/>
    <m/>
    <x v="2"/>
    <x v="1"/>
    <s v="Brazil"/>
    <x v="74"/>
    <n v="0"/>
  </r>
  <r>
    <s v="INCREMENTAL"/>
    <s v="Media"/>
    <m/>
    <m/>
    <m/>
    <m/>
    <x v="2"/>
    <x v="2"/>
    <s v="Brazil"/>
    <x v="74"/>
    <n v="0"/>
  </r>
  <r>
    <s v="INCREMENTAL"/>
    <s v="Media"/>
    <m/>
    <m/>
    <m/>
    <m/>
    <x v="2"/>
    <x v="3"/>
    <s v="Brazil"/>
    <x v="74"/>
    <n v="0"/>
  </r>
  <r>
    <s v="BASE"/>
    <s v="BaseLine"/>
    <m/>
    <m/>
    <m/>
    <m/>
    <x v="3"/>
    <x v="0"/>
    <s v="Brazil"/>
    <x v="74"/>
    <n v="0"/>
  </r>
  <r>
    <s v="BASE"/>
    <s v="BaseLine"/>
    <m/>
    <m/>
    <m/>
    <m/>
    <x v="3"/>
    <x v="1"/>
    <s v="Brazil"/>
    <x v="74"/>
    <n v="0"/>
  </r>
  <r>
    <s v="BASE"/>
    <s v="BaseLine"/>
    <m/>
    <m/>
    <m/>
    <m/>
    <x v="3"/>
    <x v="2"/>
    <s v="Brazil"/>
    <x v="74"/>
    <n v="0"/>
  </r>
  <r>
    <s v="BASE"/>
    <s v="BaseLine"/>
    <m/>
    <m/>
    <m/>
    <m/>
    <x v="3"/>
    <x v="3"/>
    <s v="Brazil"/>
    <x v="74"/>
    <n v="0"/>
  </r>
  <r>
    <s v="BASE"/>
    <s v="BaseLine"/>
    <m/>
    <m/>
    <m/>
    <m/>
    <x v="4"/>
    <x v="0"/>
    <s v="Brazil"/>
    <x v="74"/>
    <n v="0"/>
  </r>
  <r>
    <s v="BASE"/>
    <s v="BaseLine"/>
    <m/>
    <m/>
    <m/>
    <m/>
    <x v="4"/>
    <x v="1"/>
    <s v="Brazil"/>
    <x v="74"/>
    <n v="0"/>
  </r>
  <r>
    <s v="BASE"/>
    <s v="BaseLine"/>
    <m/>
    <m/>
    <m/>
    <m/>
    <x v="4"/>
    <x v="2"/>
    <s v="Brazil"/>
    <x v="74"/>
    <n v="0"/>
  </r>
  <r>
    <s v="BASE"/>
    <s v="BaseLine"/>
    <m/>
    <m/>
    <m/>
    <m/>
    <x v="4"/>
    <x v="3"/>
    <s v="Brazil"/>
    <x v="74"/>
    <n v="0"/>
  </r>
  <r>
    <s v="BASE"/>
    <s v="BaseLine"/>
    <m/>
    <m/>
    <m/>
    <m/>
    <x v="5"/>
    <x v="0"/>
    <s v="Brazil"/>
    <x v="74"/>
    <n v="0"/>
  </r>
  <r>
    <s v="BASE"/>
    <s v="BaseLine"/>
    <m/>
    <m/>
    <m/>
    <m/>
    <x v="5"/>
    <x v="1"/>
    <s v="Brazil"/>
    <x v="74"/>
    <n v="0"/>
  </r>
  <r>
    <s v="BASE"/>
    <s v="BaseLine"/>
    <m/>
    <m/>
    <m/>
    <m/>
    <x v="5"/>
    <x v="2"/>
    <s v="Brazil"/>
    <x v="74"/>
    <n v="0"/>
  </r>
  <r>
    <s v="BASE"/>
    <s v="BaseLine"/>
    <m/>
    <m/>
    <m/>
    <m/>
    <x v="5"/>
    <x v="3"/>
    <s v="Brazil"/>
    <x v="74"/>
    <n v="0"/>
  </r>
  <r>
    <s v="BASE"/>
    <s v="BaseLine"/>
    <m/>
    <m/>
    <m/>
    <m/>
    <x v="6"/>
    <x v="0"/>
    <s v="Brazil"/>
    <x v="74"/>
    <n v="0"/>
  </r>
  <r>
    <s v="BASE"/>
    <s v="BaseLine"/>
    <m/>
    <m/>
    <m/>
    <m/>
    <x v="6"/>
    <x v="1"/>
    <s v="Brazil"/>
    <x v="74"/>
    <n v="0"/>
  </r>
  <r>
    <s v="BASE"/>
    <s v="BaseLine"/>
    <m/>
    <m/>
    <m/>
    <m/>
    <x v="6"/>
    <x v="2"/>
    <s v="Brazil"/>
    <x v="74"/>
    <n v="0"/>
  </r>
  <r>
    <s v="BASE"/>
    <s v="BaseLine"/>
    <m/>
    <m/>
    <m/>
    <m/>
    <x v="6"/>
    <x v="3"/>
    <s v="Brazil"/>
    <x v="74"/>
    <n v="0"/>
  </r>
  <r>
    <s v="BASE"/>
    <s v="BaseLine"/>
    <m/>
    <m/>
    <m/>
    <m/>
    <x v="7"/>
    <x v="0"/>
    <s v="Brazil"/>
    <x v="74"/>
    <n v="0"/>
  </r>
  <r>
    <s v="BASE"/>
    <s v="BaseLine"/>
    <m/>
    <m/>
    <m/>
    <m/>
    <x v="7"/>
    <x v="1"/>
    <s v="Brazil"/>
    <x v="74"/>
    <n v="0"/>
  </r>
  <r>
    <s v="BASE"/>
    <s v="BaseLine"/>
    <m/>
    <m/>
    <m/>
    <m/>
    <x v="7"/>
    <x v="2"/>
    <s v="Brazil"/>
    <x v="74"/>
    <n v="0"/>
  </r>
  <r>
    <s v="BASE"/>
    <s v="BaseLine"/>
    <m/>
    <m/>
    <m/>
    <m/>
    <x v="7"/>
    <x v="3"/>
    <s v="Brazil"/>
    <x v="74"/>
    <n v="0"/>
  </r>
  <r>
    <s v="BASE"/>
    <s v="BaseLine"/>
    <m/>
    <m/>
    <m/>
    <m/>
    <x v="8"/>
    <x v="0"/>
    <s v="Brazil"/>
    <x v="74"/>
    <n v="1944.69960102865"/>
  </r>
  <r>
    <s v="BASE"/>
    <s v="BaseLine"/>
    <m/>
    <m/>
    <m/>
    <m/>
    <x v="8"/>
    <x v="1"/>
    <s v="Brazil"/>
    <x v="74"/>
    <n v="0"/>
  </r>
  <r>
    <s v="BASE"/>
    <s v="BaseLine"/>
    <m/>
    <m/>
    <m/>
    <m/>
    <x v="8"/>
    <x v="2"/>
    <s v="Brazil"/>
    <x v="74"/>
    <n v="0"/>
  </r>
  <r>
    <s v="BASE"/>
    <s v="BaseLine"/>
    <m/>
    <m/>
    <m/>
    <m/>
    <x v="8"/>
    <x v="3"/>
    <s v="Brazil"/>
    <x v="74"/>
    <n v="0"/>
  </r>
  <r>
    <s v="INCREMENTAL"/>
    <s v="Media"/>
    <m/>
    <m/>
    <m/>
    <m/>
    <x v="9"/>
    <x v="0"/>
    <s v="Brazil"/>
    <x v="74"/>
    <n v="4.1732166357505598"/>
  </r>
  <r>
    <s v="INCREMENTAL"/>
    <s v="Media"/>
    <m/>
    <m/>
    <m/>
    <m/>
    <x v="9"/>
    <x v="1"/>
    <s v="Brazil"/>
    <x v="74"/>
    <n v="0"/>
  </r>
  <r>
    <s v="INCREMENTAL"/>
    <s v="Media"/>
    <m/>
    <m/>
    <m/>
    <m/>
    <x v="9"/>
    <x v="2"/>
    <s v="Brazil"/>
    <x v="74"/>
    <n v="0"/>
  </r>
  <r>
    <s v="INCREMENTAL"/>
    <s v="Media"/>
    <m/>
    <m/>
    <m/>
    <m/>
    <x v="9"/>
    <x v="3"/>
    <s v="Brazil"/>
    <x v="74"/>
    <n v="0"/>
  </r>
  <r>
    <s v="BASE"/>
    <s v="Price"/>
    <m/>
    <m/>
    <m/>
    <m/>
    <x v="10"/>
    <x v="0"/>
    <s v="Brazil"/>
    <x v="74"/>
    <n v="0"/>
  </r>
  <r>
    <s v="BASE"/>
    <s v="Price"/>
    <m/>
    <m/>
    <m/>
    <m/>
    <x v="10"/>
    <x v="1"/>
    <s v="Brazil"/>
    <x v="74"/>
    <n v="0"/>
  </r>
  <r>
    <s v="BASE"/>
    <s v="Price"/>
    <m/>
    <m/>
    <m/>
    <m/>
    <x v="10"/>
    <x v="2"/>
    <s v="Brazil"/>
    <x v="74"/>
    <n v="0"/>
  </r>
  <r>
    <s v="BASE"/>
    <s v="Price"/>
    <m/>
    <m/>
    <m/>
    <m/>
    <x v="10"/>
    <x v="3"/>
    <s v="Brazil"/>
    <x v="74"/>
    <n v="0"/>
  </r>
  <r>
    <s v="BASE"/>
    <s v="Price"/>
    <m/>
    <m/>
    <m/>
    <m/>
    <x v="11"/>
    <x v="0"/>
    <s v="Brazil"/>
    <x v="74"/>
    <n v="-1168.54954962236"/>
  </r>
  <r>
    <s v="BASE"/>
    <s v="Price"/>
    <m/>
    <m/>
    <m/>
    <m/>
    <x v="11"/>
    <x v="1"/>
    <s v="Brazil"/>
    <x v="74"/>
    <n v="0"/>
  </r>
  <r>
    <s v="BASE"/>
    <s v="Price"/>
    <m/>
    <m/>
    <m/>
    <m/>
    <x v="11"/>
    <x v="2"/>
    <s v="Brazil"/>
    <x v="74"/>
    <n v="0"/>
  </r>
  <r>
    <s v="BASE"/>
    <s v="Price"/>
    <m/>
    <m/>
    <m/>
    <m/>
    <x v="11"/>
    <x v="3"/>
    <s v="Brazil"/>
    <x v="74"/>
    <n v="-1321.1375076372001"/>
  </r>
  <r>
    <s v="BASE"/>
    <s v="BaseLine"/>
    <m/>
    <m/>
    <m/>
    <m/>
    <x v="12"/>
    <x v="0"/>
    <s v="Brazil"/>
    <x v="74"/>
    <n v="411.14828258667399"/>
  </r>
  <r>
    <s v="BASE"/>
    <s v="BaseLine"/>
    <m/>
    <m/>
    <m/>
    <m/>
    <x v="12"/>
    <x v="1"/>
    <s v="Brazil"/>
    <x v="74"/>
    <n v="741.20078367106601"/>
  </r>
  <r>
    <s v="BASE"/>
    <s v="BaseLine"/>
    <m/>
    <m/>
    <m/>
    <m/>
    <x v="12"/>
    <x v="2"/>
    <s v="Brazil"/>
    <x v="74"/>
    <n v="908.67445213697602"/>
  </r>
  <r>
    <s v="BASE"/>
    <s v="BaseLine"/>
    <m/>
    <m/>
    <m/>
    <m/>
    <x v="12"/>
    <x v="3"/>
    <s v="Brazil"/>
    <x v="74"/>
    <n v="24.067236150526501"/>
  </r>
  <r>
    <s v="INCREMENTAL"/>
    <s v="Media"/>
    <m/>
    <m/>
    <m/>
    <m/>
    <x v="13"/>
    <x v="0"/>
    <s v="Brazil"/>
    <x v="74"/>
    <n v="0"/>
  </r>
  <r>
    <s v="INCREMENTAL"/>
    <s v="Media"/>
    <m/>
    <m/>
    <m/>
    <m/>
    <x v="13"/>
    <x v="1"/>
    <s v="Brazil"/>
    <x v="74"/>
    <n v="0"/>
  </r>
  <r>
    <s v="INCREMENTAL"/>
    <s v="Media"/>
    <m/>
    <m/>
    <m/>
    <m/>
    <x v="13"/>
    <x v="2"/>
    <s v="Brazil"/>
    <x v="74"/>
    <n v="0"/>
  </r>
  <r>
    <s v="INCREMENTAL"/>
    <s v="Media"/>
    <m/>
    <m/>
    <m/>
    <m/>
    <x v="13"/>
    <x v="3"/>
    <s v="Brazil"/>
    <x v="74"/>
    <n v="0"/>
  </r>
  <r>
    <s v="INCREMENTAL"/>
    <s v="Media"/>
    <m/>
    <m/>
    <m/>
    <m/>
    <x v="14"/>
    <x v="0"/>
    <s v="Brazil"/>
    <x v="74"/>
    <n v="354.54657933824899"/>
  </r>
  <r>
    <s v="INCREMENTAL"/>
    <s v="Media"/>
    <m/>
    <m/>
    <m/>
    <m/>
    <x v="14"/>
    <x v="1"/>
    <s v="Brazil"/>
    <x v="74"/>
    <n v="441.38182965726202"/>
  </r>
  <r>
    <s v="INCREMENTAL"/>
    <s v="Media"/>
    <m/>
    <m/>
    <m/>
    <m/>
    <x v="14"/>
    <x v="2"/>
    <s v="Brazil"/>
    <x v="74"/>
    <n v="365.21556142315399"/>
  </r>
  <r>
    <s v="INCREMENTAL"/>
    <s v="Media"/>
    <m/>
    <m/>
    <m/>
    <m/>
    <x v="14"/>
    <x v="3"/>
    <s v="Brazil"/>
    <x v="74"/>
    <n v="262.38411025663601"/>
  </r>
  <r>
    <s v="INCREMENTAL"/>
    <s v="Media"/>
    <m/>
    <m/>
    <m/>
    <m/>
    <x v="15"/>
    <x v="0"/>
    <s v="Brazil"/>
    <x v="74"/>
    <n v="0"/>
  </r>
  <r>
    <s v="INCREMENTAL"/>
    <s v="Media"/>
    <m/>
    <m/>
    <m/>
    <m/>
    <x v="15"/>
    <x v="1"/>
    <s v="Brazil"/>
    <x v="74"/>
    <n v="0"/>
  </r>
  <r>
    <s v="INCREMENTAL"/>
    <s v="Media"/>
    <m/>
    <m/>
    <m/>
    <m/>
    <x v="15"/>
    <x v="2"/>
    <s v="Brazil"/>
    <x v="74"/>
    <n v="0"/>
  </r>
  <r>
    <s v="INCREMENTAL"/>
    <s v="Media"/>
    <m/>
    <m/>
    <m/>
    <m/>
    <x v="15"/>
    <x v="3"/>
    <s v="Brazil"/>
    <x v="74"/>
    <n v="0"/>
  </r>
  <r>
    <s v="INCREMENTAL"/>
    <s v="Media"/>
    <m/>
    <m/>
    <m/>
    <m/>
    <x v="16"/>
    <x v="0"/>
    <s v="Brazil"/>
    <x v="74"/>
    <n v="23.407413092497201"/>
  </r>
  <r>
    <s v="INCREMENTAL"/>
    <s v="Media"/>
    <m/>
    <m/>
    <m/>
    <m/>
    <x v="16"/>
    <x v="1"/>
    <s v="Brazil"/>
    <x v="74"/>
    <n v="18.365815663804799"/>
  </r>
  <r>
    <s v="INCREMENTAL"/>
    <s v="Media"/>
    <m/>
    <m/>
    <m/>
    <m/>
    <x v="16"/>
    <x v="2"/>
    <s v="Brazil"/>
    <x v="74"/>
    <n v="17.134879362001101"/>
  </r>
  <r>
    <s v="INCREMENTAL"/>
    <s v="Media"/>
    <m/>
    <m/>
    <m/>
    <m/>
    <x v="16"/>
    <x v="3"/>
    <s v="Brazil"/>
    <x v="74"/>
    <n v="15.9242238773023"/>
  </r>
  <r>
    <s v="INCREMENTAL"/>
    <s v="Media"/>
    <m/>
    <m/>
    <m/>
    <m/>
    <x v="17"/>
    <x v="0"/>
    <s v="Brazil"/>
    <x v="74"/>
    <n v="0"/>
  </r>
  <r>
    <s v="INCREMENTAL"/>
    <s v="Media"/>
    <m/>
    <m/>
    <m/>
    <m/>
    <x v="17"/>
    <x v="1"/>
    <s v="Brazil"/>
    <x v="74"/>
    <n v="0"/>
  </r>
  <r>
    <s v="INCREMENTAL"/>
    <s v="Media"/>
    <m/>
    <m/>
    <m/>
    <m/>
    <x v="17"/>
    <x v="2"/>
    <s v="Brazil"/>
    <x v="74"/>
    <n v="0"/>
  </r>
  <r>
    <s v="INCREMENTAL"/>
    <s v="Media"/>
    <m/>
    <m/>
    <m/>
    <m/>
    <x v="17"/>
    <x v="3"/>
    <s v="Brazil"/>
    <x v="74"/>
    <n v="0"/>
  </r>
  <r>
    <s v="INCREMENTAL"/>
    <s v="Media"/>
    <m/>
    <m/>
    <m/>
    <m/>
    <x v="18"/>
    <x v="0"/>
    <s v="Brazil"/>
    <x v="74"/>
    <n v="2375.5493481938902"/>
  </r>
  <r>
    <s v="INCREMENTAL"/>
    <s v="Media"/>
    <m/>
    <m/>
    <m/>
    <m/>
    <x v="18"/>
    <x v="1"/>
    <s v="Brazil"/>
    <x v="74"/>
    <n v="1106.1529486187301"/>
  </r>
  <r>
    <s v="INCREMENTAL"/>
    <s v="Media"/>
    <m/>
    <m/>
    <m/>
    <m/>
    <x v="18"/>
    <x v="2"/>
    <s v="Brazil"/>
    <x v="74"/>
    <n v="845.21654390879098"/>
  </r>
  <r>
    <s v="INCREMENTAL"/>
    <s v="Media"/>
    <m/>
    <m/>
    <m/>
    <m/>
    <x v="18"/>
    <x v="3"/>
    <s v="Brazil"/>
    <x v="74"/>
    <n v="1289.5635902264701"/>
  </r>
  <r>
    <s v="INCREMENTAL"/>
    <s v="Media"/>
    <m/>
    <m/>
    <m/>
    <m/>
    <x v="19"/>
    <x v="0"/>
    <s v="Brazil"/>
    <x v="74"/>
    <n v="0"/>
  </r>
  <r>
    <s v="INCREMENTAL"/>
    <s v="Media"/>
    <m/>
    <m/>
    <m/>
    <m/>
    <x v="19"/>
    <x v="1"/>
    <s v="Brazil"/>
    <x v="74"/>
    <n v="0"/>
  </r>
  <r>
    <s v="INCREMENTAL"/>
    <s v="Media"/>
    <m/>
    <m/>
    <m/>
    <m/>
    <x v="19"/>
    <x v="2"/>
    <s v="Brazil"/>
    <x v="74"/>
    <n v="0"/>
  </r>
  <r>
    <s v="INCREMENTAL"/>
    <s v="Media"/>
    <m/>
    <m/>
    <m/>
    <m/>
    <x v="19"/>
    <x v="3"/>
    <s v="Brazil"/>
    <x v="74"/>
    <n v="0"/>
  </r>
  <r>
    <s v="INCREMENTAL"/>
    <s v="Media"/>
    <m/>
    <m/>
    <m/>
    <m/>
    <x v="20"/>
    <x v="0"/>
    <s v="Brazil"/>
    <x v="74"/>
    <n v="21.413993225338601"/>
  </r>
  <r>
    <s v="INCREMENTAL"/>
    <s v="Media"/>
    <m/>
    <m/>
    <m/>
    <m/>
    <x v="20"/>
    <x v="1"/>
    <s v="Brazil"/>
    <x v="74"/>
    <n v="24.427087344819299"/>
  </r>
  <r>
    <s v="INCREMENTAL"/>
    <s v="Media"/>
    <m/>
    <m/>
    <m/>
    <m/>
    <x v="20"/>
    <x v="2"/>
    <s v="Brazil"/>
    <x v="74"/>
    <n v="22.8837978693658"/>
  </r>
  <r>
    <s v="INCREMENTAL"/>
    <s v="Media"/>
    <m/>
    <m/>
    <m/>
    <m/>
    <x v="20"/>
    <x v="3"/>
    <s v="Brazil"/>
    <x v="74"/>
    <n v="22.540127914588801"/>
  </r>
  <r>
    <s v="INCREMENTAL"/>
    <s v="Media"/>
    <m/>
    <m/>
    <m/>
    <m/>
    <x v="21"/>
    <x v="0"/>
    <s v="Brazil"/>
    <x v="74"/>
    <n v="0"/>
  </r>
  <r>
    <s v="INCREMENTAL"/>
    <s v="Media"/>
    <m/>
    <m/>
    <m/>
    <m/>
    <x v="21"/>
    <x v="1"/>
    <s v="Brazil"/>
    <x v="74"/>
    <n v="0"/>
  </r>
  <r>
    <s v="INCREMENTAL"/>
    <s v="Media"/>
    <m/>
    <m/>
    <m/>
    <m/>
    <x v="21"/>
    <x v="2"/>
    <s v="Brazil"/>
    <x v="74"/>
    <n v="0"/>
  </r>
  <r>
    <s v="INCREMENTAL"/>
    <s v="Media"/>
    <m/>
    <m/>
    <m/>
    <m/>
    <x v="21"/>
    <x v="3"/>
    <s v="Brazil"/>
    <x v="74"/>
    <n v="0"/>
  </r>
  <r>
    <s v="INCREMENTAL"/>
    <s v="Media"/>
    <m/>
    <m/>
    <m/>
    <m/>
    <x v="22"/>
    <x v="0"/>
    <s v="Brazil"/>
    <x v="74"/>
    <n v="768.67102956742303"/>
  </r>
  <r>
    <s v="INCREMENTAL"/>
    <s v="Media"/>
    <m/>
    <m/>
    <m/>
    <m/>
    <x v="22"/>
    <x v="1"/>
    <s v="Brazil"/>
    <x v="74"/>
    <n v="291.50171537306898"/>
  </r>
  <r>
    <s v="INCREMENTAL"/>
    <s v="Media"/>
    <m/>
    <m/>
    <m/>
    <m/>
    <x v="22"/>
    <x v="2"/>
    <s v="Brazil"/>
    <x v="74"/>
    <n v="276.80289999600802"/>
  </r>
  <r>
    <s v="INCREMENTAL"/>
    <s v="Media"/>
    <m/>
    <m/>
    <m/>
    <m/>
    <x v="22"/>
    <x v="3"/>
    <s v="Brazil"/>
    <x v="74"/>
    <n v="416.66667134376002"/>
  </r>
  <r>
    <s v="INCREMENTAL"/>
    <s v="Media"/>
    <m/>
    <m/>
    <m/>
    <m/>
    <x v="23"/>
    <x v="0"/>
    <s v="Brazil"/>
    <x v="74"/>
    <n v="0"/>
  </r>
  <r>
    <s v="INCREMENTAL"/>
    <s v="Media"/>
    <m/>
    <m/>
    <m/>
    <m/>
    <x v="23"/>
    <x v="1"/>
    <s v="Brazil"/>
    <x v="74"/>
    <n v="0.10448560116304099"/>
  </r>
  <r>
    <s v="INCREMENTAL"/>
    <s v="Media"/>
    <m/>
    <m/>
    <m/>
    <m/>
    <x v="23"/>
    <x v="2"/>
    <s v="Brazil"/>
    <x v="74"/>
    <n v="0"/>
  </r>
  <r>
    <s v="INCREMENTAL"/>
    <s v="Media"/>
    <m/>
    <m/>
    <m/>
    <m/>
    <x v="23"/>
    <x v="3"/>
    <s v="Brazil"/>
    <x v="74"/>
    <n v="0"/>
  </r>
  <r>
    <s v="INCREMENTAL"/>
    <s v="Media"/>
    <m/>
    <m/>
    <m/>
    <m/>
    <x v="24"/>
    <x v="0"/>
    <s v="Brazil"/>
    <x v="74"/>
    <n v="0"/>
  </r>
  <r>
    <s v="INCREMENTAL"/>
    <s v="Media"/>
    <m/>
    <m/>
    <m/>
    <m/>
    <x v="24"/>
    <x v="1"/>
    <s v="Brazil"/>
    <x v="74"/>
    <n v="2.8896877002422499"/>
  </r>
  <r>
    <s v="INCREMENTAL"/>
    <s v="Media"/>
    <m/>
    <m/>
    <m/>
    <m/>
    <x v="24"/>
    <x v="2"/>
    <s v="Brazil"/>
    <x v="74"/>
    <n v="0"/>
  </r>
  <r>
    <s v="INCREMENTAL"/>
    <s v="Media"/>
    <m/>
    <m/>
    <m/>
    <m/>
    <x v="24"/>
    <x v="3"/>
    <s v="Brazil"/>
    <x v="74"/>
    <n v="0"/>
  </r>
  <r>
    <s v="BASE"/>
    <s v="BaseLine"/>
    <m/>
    <m/>
    <m/>
    <m/>
    <x v="25"/>
    <x v="0"/>
    <s v="Brazil"/>
    <x v="74"/>
    <n v="0"/>
  </r>
  <r>
    <s v="BASE"/>
    <s v="BaseLine"/>
    <m/>
    <m/>
    <m/>
    <m/>
    <x v="25"/>
    <x v="1"/>
    <s v="Brazil"/>
    <x v="74"/>
    <n v="0"/>
  </r>
  <r>
    <s v="BASE"/>
    <s v="BaseLine"/>
    <m/>
    <m/>
    <m/>
    <m/>
    <x v="25"/>
    <x v="2"/>
    <s v="Brazil"/>
    <x v="74"/>
    <n v="0"/>
  </r>
  <r>
    <s v="BASE"/>
    <s v="BaseLine"/>
    <m/>
    <m/>
    <m/>
    <m/>
    <x v="25"/>
    <x v="3"/>
    <s v="Brazil"/>
    <x v="74"/>
    <n v="0"/>
  </r>
  <r>
    <s v="BASE"/>
    <s v="BaseLine"/>
    <m/>
    <m/>
    <m/>
    <m/>
    <x v="26"/>
    <x v="0"/>
    <s v="Brazil"/>
    <x v="74"/>
    <n v="0"/>
  </r>
  <r>
    <s v="BASE"/>
    <s v="BaseLine"/>
    <m/>
    <m/>
    <m/>
    <m/>
    <x v="26"/>
    <x v="1"/>
    <s v="Brazil"/>
    <x v="74"/>
    <n v="3251.2833037905498"/>
  </r>
  <r>
    <s v="BASE"/>
    <s v="BaseLine"/>
    <m/>
    <m/>
    <m/>
    <m/>
    <x v="26"/>
    <x v="2"/>
    <s v="Brazil"/>
    <x v="74"/>
    <n v="0"/>
  </r>
  <r>
    <s v="BASE"/>
    <s v="BaseLine"/>
    <m/>
    <m/>
    <m/>
    <m/>
    <x v="26"/>
    <x v="3"/>
    <s v="Brazil"/>
    <x v="74"/>
    <n v="0"/>
  </r>
  <r>
    <s v="INCREMENTAL"/>
    <s v="Media"/>
    <m/>
    <m/>
    <m/>
    <m/>
    <x v="27"/>
    <x v="0"/>
    <s v="Brazil"/>
    <x v="74"/>
    <n v="0"/>
  </r>
  <r>
    <s v="INCREMENTAL"/>
    <s v="Media"/>
    <m/>
    <m/>
    <m/>
    <m/>
    <x v="27"/>
    <x v="1"/>
    <s v="Brazil"/>
    <x v="74"/>
    <n v="0"/>
  </r>
  <r>
    <s v="INCREMENTAL"/>
    <s v="Media"/>
    <m/>
    <m/>
    <m/>
    <m/>
    <x v="27"/>
    <x v="2"/>
    <s v="Brazil"/>
    <x v="74"/>
    <n v="0"/>
  </r>
  <r>
    <s v="INCREMENTAL"/>
    <s v="Media"/>
    <m/>
    <m/>
    <m/>
    <m/>
    <x v="27"/>
    <x v="3"/>
    <s v="Brazil"/>
    <x v="74"/>
    <n v="0"/>
  </r>
  <r>
    <s v="INCREMENTAL"/>
    <s v="Media"/>
    <m/>
    <m/>
    <m/>
    <m/>
    <x v="28"/>
    <x v="0"/>
    <s v="Brazil"/>
    <x v="74"/>
    <n v="0"/>
  </r>
  <r>
    <s v="INCREMENTAL"/>
    <s v="Media"/>
    <m/>
    <m/>
    <m/>
    <m/>
    <x v="28"/>
    <x v="1"/>
    <s v="Brazil"/>
    <x v="74"/>
    <n v="0"/>
  </r>
  <r>
    <s v="INCREMENTAL"/>
    <s v="Media"/>
    <m/>
    <m/>
    <m/>
    <m/>
    <x v="28"/>
    <x v="2"/>
    <s v="Brazil"/>
    <x v="74"/>
    <n v="0"/>
  </r>
  <r>
    <s v="INCREMENTAL"/>
    <s v="Media"/>
    <m/>
    <m/>
    <m/>
    <m/>
    <x v="28"/>
    <x v="3"/>
    <s v="Brazil"/>
    <x v="74"/>
    <n v="0"/>
  </r>
  <r>
    <s v="BASE"/>
    <s v="BaseLine"/>
    <m/>
    <m/>
    <m/>
    <m/>
    <x v="29"/>
    <x v="0"/>
    <s v="Brazil"/>
    <x v="74"/>
    <n v="0"/>
  </r>
  <r>
    <s v="BASE"/>
    <s v="BaseLine"/>
    <m/>
    <m/>
    <m/>
    <m/>
    <x v="29"/>
    <x v="1"/>
    <s v="Brazil"/>
    <x v="74"/>
    <n v="1329.7486020085701"/>
  </r>
  <r>
    <s v="BASE"/>
    <s v="BaseLine"/>
    <m/>
    <m/>
    <m/>
    <m/>
    <x v="29"/>
    <x v="2"/>
    <s v="Brazil"/>
    <x v="74"/>
    <n v="0"/>
  </r>
  <r>
    <s v="BASE"/>
    <s v="BaseLine"/>
    <m/>
    <m/>
    <m/>
    <m/>
    <x v="29"/>
    <x v="3"/>
    <s v="Brazil"/>
    <x v="74"/>
    <n v="0"/>
  </r>
  <r>
    <s v="BASE"/>
    <s v="BaseLine"/>
    <m/>
    <m/>
    <m/>
    <m/>
    <x v="30"/>
    <x v="0"/>
    <s v="Brazil"/>
    <x v="74"/>
    <n v="0"/>
  </r>
  <r>
    <s v="BASE"/>
    <s v="BaseLine"/>
    <m/>
    <m/>
    <m/>
    <m/>
    <x v="30"/>
    <x v="1"/>
    <s v="Brazil"/>
    <x v="74"/>
    <n v="766.47153797293697"/>
  </r>
  <r>
    <s v="BASE"/>
    <s v="BaseLine"/>
    <m/>
    <m/>
    <m/>
    <m/>
    <x v="30"/>
    <x v="2"/>
    <s v="Brazil"/>
    <x v="74"/>
    <n v="0"/>
  </r>
  <r>
    <s v="BASE"/>
    <s v="BaseLine"/>
    <m/>
    <m/>
    <m/>
    <m/>
    <x v="30"/>
    <x v="3"/>
    <s v="Brazil"/>
    <x v="74"/>
    <n v="0"/>
  </r>
  <r>
    <s v="INCREMENTAL"/>
    <s v="Media"/>
    <m/>
    <m/>
    <m/>
    <m/>
    <x v="31"/>
    <x v="0"/>
    <s v="Brazil"/>
    <x v="74"/>
    <n v="0"/>
  </r>
  <r>
    <s v="INCREMENTAL"/>
    <s v="Media"/>
    <m/>
    <m/>
    <m/>
    <m/>
    <x v="31"/>
    <x v="1"/>
    <s v="Brazil"/>
    <x v="74"/>
    <n v="9.4857438016909708"/>
  </r>
  <r>
    <s v="INCREMENTAL"/>
    <s v="Media"/>
    <m/>
    <m/>
    <m/>
    <m/>
    <x v="31"/>
    <x v="2"/>
    <s v="Brazil"/>
    <x v="74"/>
    <n v="0"/>
  </r>
  <r>
    <s v="INCREMENTAL"/>
    <s v="Media"/>
    <m/>
    <m/>
    <m/>
    <m/>
    <x v="31"/>
    <x v="3"/>
    <s v="Brazil"/>
    <x v="74"/>
    <n v="0"/>
  </r>
  <r>
    <m/>
    <m/>
    <m/>
    <m/>
    <m/>
    <m/>
    <x v="32"/>
    <x v="0"/>
    <s v="Brazil"/>
    <x v="74"/>
    <n v="1288.8368238743701"/>
  </r>
  <r>
    <m/>
    <m/>
    <m/>
    <m/>
    <m/>
    <m/>
    <x v="32"/>
    <x v="1"/>
    <s v="Brazil"/>
    <x v="74"/>
    <n v="943.82215052234096"/>
  </r>
  <r>
    <m/>
    <m/>
    <m/>
    <m/>
    <m/>
    <m/>
    <x v="32"/>
    <x v="2"/>
    <s v="Brazil"/>
    <x v="74"/>
    <n v="1761.1350863528301"/>
  </r>
  <r>
    <m/>
    <m/>
    <m/>
    <m/>
    <m/>
    <m/>
    <x v="32"/>
    <x v="3"/>
    <s v="Brazil"/>
    <x v="74"/>
    <n v="932.29799996955103"/>
  </r>
  <r>
    <s v="BASE"/>
    <s v="BaseLine"/>
    <m/>
    <m/>
    <m/>
    <m/>
    <x v="33"/>
    <x v="0"/>
    <s v="Brazil"/>
    <x v="74"/>
    <n v="-145.71368488725901"/>
  </r>
  <r>
    <s v="BASE"/>
    <s v="BaseLine"/>
    <m/>
    <m/>
    <m/>
    <m/>
    <x v="33"/>
    <x v="1"/>
    <s v="Brazil"/>
    <x v="74"/>
    <n v="-396.65134910429902"/>
  </r>
  <r>
    <s v="BASE"/>
    <s v="BaseLine"/>
    <m/>
    <m/>
    <m/>
    <m/>
    <x v="33"/>
    <x v="2"/>
    <s v="Brazil"/>
    <x v="74"/>
    <n v="-198.02490247245001"/>
  </r>
  <r>
    <s v="BASE"/>
    <s v="BaseLine"/>
    <m/>
    <m/>
    <m/>
    <m/>
    <x v="33"/>
    <x v="3"/>
    <s v="Brazil"/>
    <x v="74"/>
    <n v="-123.68397910100499"/>
  </r>
  <r>
    <s v="BASE"/>
    <s v="BaseLine"/>
    <m/>
    <m/>
    <m/>
    <m/>
    <x v="34"/>
    <x v="0"/>
    <s v="Brazil"/>
    <x v="74"/>
    <n v="0"/>
  </r>
  <r>
    <s v="BASE"/>
    <s v="BaseLine"/>
    <m/>
    <m/>
    <m/>
    <m/>
    <x v="34"/>
    <x v="1"/>
    <s v="Brazil"/>
    <x v="74"/>
    <n v="0"/>
  </r>
  <r>
    <s v="BASE"/>
    <s v="BaseLine"/>
    <m/>
    <m/>
    <m/>
    <m/>
    <x v="34"/>
    <x v="2"/>
    <s v="Brazil"/>
    <x v="74"/>
    <n v="0"/>
  </r>
  <r>
    <s v="BASE"/>
    <s v="BaseLine"/>
    <m/>
    <m/>
    <m/>
    <m/>
    <x v="34"/>
    <x v="3"/>
    <s v="Brazil"/>
    <x v="74"/>
    <n v="0"/>
  </r>
  <r>
    <s v="BASE"/>
    <s v="BaseLine"/>
    <s v="NY"/>
    <m/>
    <m/>
    <m/>
    <x v="35"/>
    <x v="0"/>
    <s v="Brazil"/>
    <x v="74"/>
    <n v="0"/>
  </r>
  <r>
    <s v="BASE"/>
    <s v="BaseLine"/>
    <s v="NY"/>
    <m/>
    <m/>
    <m/>
    <x v="35"/>
    <x v="1"/>
    <s v="Brazil"/>
    <x v="74"/>
    <n v="0"/>
  </r>
  <r>
    <s v="BASE"/>
    <s v="BaseLine"/>
    <s v="NY"/>
    <m/>
    <m/>
    <m/>
    <x v="35"/>
    <x v="2"/>
    <s v="Brazil"/>
    <x v="74"/>
    <n v="0"/>
  </r>
  <r>
    <s v="BASE"/>
    <s v="BaseLine"/>
    <s v="NY"/>
    <m/>
    <m/>
    <m/>
    <x v="35"/>
    <x v="3"/>
    <s v="Brazil"/>
    <x v="74"/>
    <n v="0"/>
  </r>
  <r>
    <s v="BASE"/>
    <s v="BaseLine"/>
    <s v="PL_Dummy"/>
    <m/>
    <m/>
    <m/>
    <x v="36"/>
    <x v="0"/>
    <s v="Brazil"/>
    <x v="74"/>
    <n v="0"/>
  </r>
  <r>
    <s v="BASE"/>
    <s v="BaseLine"/>
    <s v="PL_Dummy"/>
    <m/>
    <m/>
    <m/>
    <x v="36"/>
    <x v="1"/>
    <s v="Brazil"/>
    <x v="74"/>
    <n v="0"/>
  </r>
  <r>
    <s v="BASE"/>
    <s v="BaseLine"/>
    <s v="PL_Dummy"/>
    <m/>
    <m/>
    <m/>
    <x v="36"/>
    <x v="2"/>
    <s v="Brazil"/>
    <x v="74"/>
    <n v="0"/>
  </r>
  <r>
    <s v="BASE"/>
    <s v="BaseLine"/>
    <s v="PL_Dummy"/>
    <m/>
    <m/>
    <m/>
    <x v="36"/>
    <x v="3"/>
    <s v="Brazil"/>
    <x v="74"/>
    <n v="0"/>
  </r>
  <r>
    <s v="BASE"/>
    <s v="BaseLine"/>
    <s v="PL_Dummy"/>
    <m/>
    <m/>
    <m/>
    <x v="37"/>
    <x v="0"/>
    <s v="Brazil"/>
    <x v="74"/>
    <n v="0"/>
  </r>
  <r>
    <s v="BASE"/>
    <s v="BaseLine"/>
    <s v="PL_Dummy"/>
    <m/>
    <m/>
    <m/>
    <x v="37"/>
    <x v="1"/>
    <s v="Brazil"/>
    <x v="74"/>
    <n v="0"/>
  </r>
  <r>
    <s v="BASE"/>
    <s v="BaseLine"/>
    <s v="PL_Dummy"/>
    <m/>
    <m/>
    <m/>
    <x v="37"/>
    <x v="2"/>
    <s v="Brazil"/>
    <x v="74"/>
    <n v="0"/>
  </r>
  <r>
    <s v="BASE"/>
    <s v="BaseLine"/>
    <s v="PL_Dummy"/>
    <m/>
    <m/>
    <m/>
    <x v="37"/>
    <x v="3"/>
    <s v="Brazil"/>
    <x v="74"/>
    <n v="0"/>
  </r>
  <r>
    <s v="BASE"/>
    <s v="BaseLine"/>
    <m/>
    <m/>
    <m/>
    <m/>
    <x v="38"/>
    <x v="0"/>
    <s v="Brazil"/>
    <x v="74"/>
    <n v="0"/>
  </r>
  <r>
    <s v="BASE"/>
    <s v="BaseLine"/>
    <m/>
    <m/>
    <m/>
    <m/>
    <x v="38"/>
    <x v="1"/>
    <s v="Brazil"/>
    <x v="74"/>
    <n v="0"/>
  </r>
  <r>
    <s v="BASE"/>
    <s v="BaseLine"/>
    <m/>
    <m/>
    <m/>
    <m/>
    <x v="38"/>
    <x v="2"/>
    <s v="Brazil"/>
    <x v="74"/>
    <n v="0"/>
  </r>
  <r>
    <s v="BASE"/>
    <s v="BaseLine"/>
    <m/>
    <m/>
    <m/>
    <m/>
    <x v="38"/>
    <x v="3"/>
    <s v="Brazil"/>
    <x v="74"/>
    <n v="0"/>
  </r>
  <r>
    <s v="BASE"/>
    <s v="BaseLine"/>
    <m/>
    <m/>
    <m/>
    <m/>
    <x v="39"/>
    <x v="0"/>
    <s v="Brazil"/>
    <x v="74"/>
    <n v="0"/>
  </r>
  <r>
    <s v="BASE"/>
    <s v="BaseLine"/>
    <m/>
    <m/>
    <m/>
    <m/>
    <x v="39"/>
    <x v="1"/>
    <s v="Brazil"/>
    <x v="74"/>
    <n v="0"/>
  </r>
  <r>
    <s v="BASE"/>
    <s v="BaseLine"/>
    <m/>
    <m/>
    <m/>
    <m/>
    <x v="39"/>
    <x v="2"/>
    <s v="Brazil"/>
    <x v="74"/>
    <n v="0"/>
  </r>
  <r>
    <s v="BASE"/>
    <s v="BaseLine"/>
    <m/>
    <m/>
    <m/>
    <m/>
    <x v="39"/>
    <x v="3"/>
    <s v="Brazil"/>
    <x v="74"/>
    <n v="0"/>
  </r>
  <r>
    <s v="BASE"/>
    <s v="BaseLine"/>
    <s v="PL_Dummy"/>
    <m/>
    <m/>
    <m/>
    <x v="40"/>
    <x v="0"/>
    <s v="Brazil"/>
    <x v="74"/>
    <n v="0"/>
  </r>
  <r>
    <s v="BASE"/>
    <s v="BaseLine"/>
    <s v="PL_Dummy"/>
    <m/>
    <m/>
    <m/>
    <x v="40"/>
    <x v="1"/>
    <s v="Brazil"/>
    <x v="74"/>
    <n v="0"/>
  </r>
  <r>
    <s v="BASE"/>
    <s v="BaseLine"/>
    <s v="PL_Dummy"/>
    <m/>
    <m/>
    <m/>
    <x v="40"/>
    <x v="2"/>
    <s v="Brazil"/>
    <x v="74"/>
    <n v="0"/>
  </r>
  <r>
    <s v="BASE"/>
    <s v="BaseLine"/>
    <s v="PL_Dummy"/>
    <m/>
    <m/>
    <m/>
    <x v="40"/>
    <x v="3"/>
    <s v="Brazil"/>
    <x v="74"/>
    <n v="0"/>
  </r>
  <r>
    <s v="BASE"/>
    <s v="BaseLine"/>
    <m/>
    <m/>
    <m/>
    <m/>
    <x v="41"/>
    <x v="0"/>
    <s v="Brazil"/>
    <x v="74"/>
    <n v="0"/>
  </r>
  <r>
    <s v="BASE"/>
    <s v="BaseLine"/>
    <m/>
    <m/>
    <m/>
    <m/>
    <x v="41"/>
    <x v="1"/>
    <s v="Brazil"/>
    <x v="74"/>
    <n v="0"/>
  </r>
  <r>
    <s v="BASE"/>
    <s v="BaseLine"/>
    <m/>
    <m/>
    <m/>
    <m/>
    <x v="41"/>
    <x v="2"/>
    <s v="Brazil"/>
    <x v="74"/>
    <n v="2830.8906052643401"/>
  </r>
  <r>
    <s v="BASE"/>
    <s v="BaseLine"/>
    <m/>
    <m/>
    <m/>
    <m/>
    <x v="41"/>
    <x v="3"/>
    <s v="Brazil"/>
    <x v="74"/>
    <n v="0"/>
  </r>
  <r>
    <s v="BASE"/>
    <s v="BaseLine"/>
    <m/>
    <m/>
    <m/>
    <m/>
    <x v="42"/>
    <x v="0"/>
    <s v="Brazil"/>
    <x v="74"/>
    <n v="0"/>
  </r>
  <r>
    <s v="BASE"/>
    <s v="BaseLine"/>
    <m/>
    <m/>
    <m/>
    <m/>
    <x v="42"/>
    <x v="1"/>
    <s v="Brazil"/>
    <x v="74"/>
    <n v="0"/>
  </r>
  <r>
    <s v="BASE"/>
    <s v="BaseLine"/>
    <m/>
    <m/>
    <m/>
    <m/>
    <x v="42"/>
    <x v="2"/>
    <s v="Brazil"/>
    <x v="74"/>
    <n v="0"/>
  </r>
  <r>
    <s v="BASE"/>
    <s v="BaseLine"/>
    <m/>
    <m/>
    <m/>
    <m/>
    <x v="42"/>
    <x v="3"/>
    <s v="Brazil"/>
    <x v="74"/>
    <n v="0"/>
  </r>
  <r>
    <s v="BASE"/>
    <s v="BaseLine"/>
    <m/>
    <m/>
    <m/>
    <m/>
    <x v="43"/>
    <x v="0"/>
    <s v="Brazil"/>
    <x v="74"/>
    <n v="0"/>
  </r>
  <r>
    <s v="BASE"/>
    <s v="BaseLine"/>
    <m/>
    <m/>
    <m/>
    <m/>
    <x v="43"/>
    <x v="1"/>
    <s v="Brazil"/>
    <x v="74"/>
    <n v="0"/>
  </r>
  <r>
    <s v="BASE"/>
    <s v="BaseLine"/>
    <m/>
    <m/>
    <m/>
    <m/>
    <x v="43"/>
    <x v="2"/>
    <s v="Brazil"/>
    <x v="74"/>
    <n v="4167.3567236362896"/>
  </r>
  <r>
    <s v="BASE"/>
    <s v="BaseLine"/>
    <m/>
    <m/>
    <m/>
    <m/>
    <x v="43"/>
    <x v="3"/>
    <s v="Brazil"/>
    <x v="74"/>
    <n v="0"/>
  </r>
  <r>
    <s v="INCREMENTAL"/>
    <s v="Media"/>
    <m/>
    <m/>
    <m/>
    <m/>
    <x v="44"/>
    <x v="0"/>
    <s v="Brazil"/>
    <x v="74"/>
    <n v="0"/>
  </r>
  <r>
    <s v="INCREMENTAL"/>
    <s v="Media"/>
    <m/>
    <m/>
    <m/>
    <m/>
    <x v="44"/>
    <x v="1"/>
    <s v="Brazil"/>
    <x v="74"/>
    <n v="0"/>
  </r>
  <r>
    <s v="INCREMENTAL"/>
    <s v="Media"/>
    <m/>
    <m/>
    <m/>
    <m/>
    <x v="44"/>
    <x v="2"/>
    <s v="Brazil"/>
    <x v="74"/>
    <n v="0"/>
  </r>
  <r>
    <s v="INCREMENTAL"/>
    <s v="Media"/>
    <m/>
    <m/>
    <m/>
    <m/>
    <x v="44"/>
    <x v="3"/>
    <s v="Brazil"/>
    <x v="74"/>
    <n v="0"/>
  </r>
  <r>
    <s v="INCREMENTAL"/>
    <s v="Media"/>
    <m/>
    <m/>
    <m/>
    <m/>
    <x v="45"/>
    <x v="0"/>
    <s v="Brazil"/>
    <x v="74"/>
    <n v="0"/>
  </r>
  <r>
    <s v="INCREMENTAL"/>
    <s v="Media"/>
    <m/>
    <m/>
    <m/>
    <m/>
    <x v="45"/>
    <x v="1"/>
    <s v="Brazil"/>
    <x v="74"/>
    <n v="0"/>
  </r>
  <r>
    <s v="INCREMENTAL"/>
    <s v="Media"/>
    <m/>
    <m/>
    <m/>
    <m/>
    <x v="45"/>
    <x v="2"/>
    <s v="Brazil"/>
    <x v="74"/>
    <n v="0"/>
  </r>
  <r>
    <s v="INCREMENTAL"/>
    <s v="Media"/>
    <m/>
    <m/>
    <m/>
    <m/>
    <x v="45"/>
    <x v="3"/>
    <s v="Brazil"/>
    <x v="74"/>
    <n v="0"/>
  </r>
  <r>
    <s v="BASE"/>
    <s v="BaseLine"/>
    <m/>
    <m/>
    <m/>
    <m/>
    <x v="46"/>
    <x v="0"/>
    <s v="Brazil"/>
    <x v="74"/>
    <n v="0"/>
  </r>
  <r>
    <s v="BASE"/>
    <s v="BaseLine"/>
    <m/>
    <m/>
    <m/>
    <m/>
    <x v="46"/>
    <x v="1"/>
    <s v="Brazil"/>
    <x v="74"/>
    <n v="0"/>
  </r>
  <r>
    <s v="BASE"/>
    <s v="BaseLine"/>
    <m/>
    <m/>
    <m/>
    <m/>
    <x v="46"/>
    <x v="2"/>
    <s v="Brazil"/>
    <x v="74"/>
    <n v="0"/>
  </r>
  <r>
    <s v="BASE"/>
    <s v="BaseLine"/>
    <m/>
    <m/>
    <m/>
    <m/>
    <x v="46"/>
    <x v="3"/>
    <s v="Brazil"/>
    <x v="74"/>
    <n v="0"/>
  </r>
  <r>
    <s v="INCREMENTAL"/>
    <s v="Media"/>
    <m/>
    <m/>
    <m/>
    <m/>
    <x v="47"/>
    <x v="0"/>
    <s v="Brazil"/>
    <x v="74"/>
    <n v="0"/>
  </r>
  <r>
    <s v="INCREMENTAL"/>
    <s v="Media"/>
    <m/>
    <m/>
    <m/>
    <m/>
    <x v="47"/>
    <x v="1"/>
    <s v="Brazil"/>
    <x v="74"/>
    <n v="0"/>
  </r>
  <r>
    <s v="INCREMENTAL"/>
    <s v="Media"/>
    <m/>
    <m/>
    <m/>
    <m/>
    <x v="47"/>
    <x v="2"/>
    <s v="Brazil"/>
    <x v="74"/>
    <n v="0"/>
  </r>
  <r>
    <s v="INCREMENTAL"/>
    <s v="Media"/>
    <m/>
    <m/>
    <m/>
    <m/>
    <x v="47"/>
    <x v="3"/>
    <s v="Brazil"/>
    <x v="74"/>
    <n v="0"/>
  </r>
  <r>
    <s v="INCREMENTAL"/>
    <s v="Media"/>
    <m/>
    <m/>
    <m/>
    <m/>
    <x v="48"/>
    <x v="0"/>
    <s v="Brazil"/>
    <x v="74"/>
    <n v="0"/>
  </r>
  <r>
    <s v="INCREMENTAL"/>
    <s v="Media"/>
    <m/>
    <m/>
    <m/>
    <m/>
    <x v="48"/>
    <x v="1"/>
    <s v="Brazil"/>
    <x v="74"/>
    <n v="0"/>
  </r>
  <r>
    <s v="INCREMENTAL"/>
    <s v="Media"/>
    <m/>
    <m/>
    <m/>
    <m/>
    <x v="48"/>
    <x v="2"/>
    <s v="Brazil"/>
    <x v="74"/>
    <n v="0"/>
  </r>
  <r>
    <s v="INCREMENTAL"/>
    <s v="Media"/>
    <m/>
    <m/>
    <m/>
    <m/>
    <x v="48"/>
    <x v="3"/>
    <s v="Brazil"/>
    <x v="74"/>
    <n v="8.0214326107266203"/>
  </r>
  <r>
    <s v="INCREMENTAL"/>
    <s v="Media"/>
    <m/>
    <m/>
    <m/>
    <m/>
    <x v="49"/>
    <x v="0"/>
    <s v="Brazil"/>
    <x v="74"/>
    <n v="0"/>
  </r>
  <r>
    <s v="INCREMENTAL"/>
    <s v="Media"/>
    <m/>
    <m/>
    <m/>
    <m/>
    <x v="49"/>
    <x v="1"/>
    <s v="Brazil"/>
    <x v="74"/>
    <n v="0"/>
  </r>
  <r>
    <s v="INCREMENTAL"/>
    <s v="Media"/>
    <m/>
    <m/>
    <m/>
    <m/>
    <x v="49"/>
    <x v="2"/>
    <s v="Brazil"/>
    <x v="74"/>
    <n v="0"/>
  </r>
  <r>
    <s v="INCREMENTAL"/>
    <s v="Media"/>
    <m/>
    <m/>
    <m/>
    <m/>
    <x v="49"/>
    <x v="3"/>
    <s v="Brazil"/>
    <x v="74"/>
    <n v="4.7320112100908904"/>
  </r>
  <r>
    <s v="BASE"/>
    <s v="BaseLine"/>
    <m/>
    <m/>
    <m/>
    <m/>
    <x v="50"/>
    <x v="0"/>
    <s v="Brazil"/>
    <x v="74"/>
    <n v="0"/>
  </r>
  <r>
    <s v="BASE"/>
    <s v="BaseLine"/>
    <m/>
    <m/>
    <m/>
    <m/>
    <x v="50"/>
    <x v="1"/>
    <s v="Brazil"/>
    <x v="74"/>
    <n v="0"/>
  </r>
  <r>
    <s v="BASE"/>
    <s v="BaseLine"/>
    <m/>
    <m/>
    <m/>
    <m/>
    <x v="50"/>
    <x v="2"/>
    <s v="Brazil"/>
    <x v="74"/>
    <n v="0"/>
  </r>
  <r>
    <s v="BASE"/>
    <s v="BaseLine"/>
    <m/>
    <m/>
    <m/>
    <m/>
    <x v="50"/>
    <x v="3"/>
    <s v="Brazil"/>
    <x v="74"/>
    <n v="288.56325175942197"/>
  </r>
  <r>
    <s v="BASE"/>
    <s v="BaseLine"/>
    <m/>
    <m/>
    <m/>
    <m/>
    <x v="51"/>
    <x v="0"/>
    <s v="Brazil"/>
    <x v="74"/>
    <n v="0"/>
  </r>
  <r>
    <s v="BASE"/>
    <s v="BaseLine"/>
    <m/>
    <m/>
    <m/>
    <m/>
    <x v="51"/>
    <x v="1"/>
    <s v="Brazil"/>
    <x v="74"/>
    <n v="0"/>
  </r>
  <r>
    <s v="BASE"/>
    <s v="BaseLine"/>
    <m/>
    <m/>
    <m/>
    <m/>
    <x v="51"/>
    <x v="2"/>
    <s v="Brazil"/>
    <x v="74"/>
    <n v="0"/>
  </r>
  <r>
    <s v="BASE"/>
    <s v="BaseLine"/>
    <m/>
    <m/>
    <m/>
    <m/>
    <x v="51"/>
    <x v="3"/>
    <s v="Brazil"/>
    <x v="74"/>
    <n v="5162.7988955094897"/>
  </r>
  <r>
    <s v="INCREMENTAL"/>
    <s v="Media"/>
    <m/>
    <m/>
    <m/>
    <m/>
    <x v="52"/>
    <x v="0"/>
    <s v="Brazil"/>
    <x v="74"/>
    <n v="0"/>
  </r>
  <r>
    <s v="INCREMENTAL"/>
    <s v="Media"/>
    <m/>
    <m/>
    <m/>
    <m/>
    <x v="52"/>
    <x v="1"/>
    <s v="Brazil"/>
    <x v="74"/>
    <n v="0"/>
  </r>
  <r>
    <s v="INCREMENTAL"/>
    <s v="Media"/>
    <m/>
    <m/>
    <m/>
    <m/>
    <x v="52"/>
    <x v="2"/>
    <s v="Brazil"/>
    <x v="74"/>
    <n v="0"/>
  </r>
  <r>
    <s v="INCREMENTAL"/>
    <s v="Media"/>
    <m/>
    <m/>
    <m/>
    <m/>
    <x v="52"/>
    <x v="3"/>
    <s v="Brazil"/>
    <x v="74"/>
    <n v="0.82189191390648797"/>
  </r>
  <r>
    <s v="BASE"/>
    <s v="BaseLine"/>
    <m/>
    <m/>
    <m/>
    <m/>
    <x v="53"/>
    <x v="0"/>
    <s v="Brazil"/>
    <x v="74"/>
    <n v="-227.15446232385401"/>
  </r>
  <r>
    <s v="BASE"/>
    <s v="BaseLine"/>
    <m/>
    <m/>
    <m/>
    <m/>
    <x v="53"/>
    <x v="1"/>
    <s v="Brazil"/>
    <x v="74"/>
    <n v="-166.34643669379199"/>
  </r>
  <r>
    <s v="BASE"/>
    <s v="BaseLine"/>
    <m/>
    <m/>
    <m/>
    <m/>
    <x v="53"/>
    <x v="2"/>
    <s v="Brazil"/>
    <x v="74"/>
    <n v="-310.39592150817202"/>
  </r>
  <r>
    <s v="BASE"/>
    <s v="BaseLine"/>
    <m/>
    <m/>
    <m/>
    <m/>
    <x v="53"/>
    <x v="3"/>
    <s v="Brazil"/>
    <x v="74"/>
    <n v="-164.31533223272601"/>
  </r>
  <r>
    <s v="BASE"/>
    <s v="BaseLine"/>
    <m/>
    <m/>
    <m/>
    <m/>
    <x v="54"/>
    <x v="0"/>
    <s v="Brazil"/>
    <x v="74"/>
    <n v="-530.31433235234999"/>
  </r>
  <r>
    <s v="BASE"/>
    <s v="BaseLine"/>
    <m/>
    <m/>
    <m/>
    <m/>
    <x v="54"/>
    <x v="1"/>
    <s v="Brazil"/>
    <x v="74"/>
    <n v="-2647.0075249207398"/>
  </r>
  <r>
    <s v="BASE"/>
    <s v="BaseLine"/>
    <m/>
    <m/>
    <m/>
    <m/>
    <x v="54"/>
    <x v="2"/>
    <s v="Brazil"/>
    <x v="74"/>
    <n v="-2872.8736117844001"/>
  </r>
  <r>
    <s v="BASE"/>
    <s v="BaseLine"/>
    <m/>
    <m/>
    <m/>
    <m/>
    <x v="54"/>
    <x v="3"/>
    <s v="Brazil"/>
    <x v="74"/>
    <n v="-512.11965805305204"/>
  </r>
  <r>
    <s v="INCREMENTAL"/>
    <s v="Media"/>
    <m/>
    <m/>
    <m/>
    <m/>
    <x v="0"/>
    <x v="0"/>
    <s v="Brazil"/>
    <x v="75"/>
    <n v="0"/>
  </r>
  <r>
    <s v="INCREMENTAL"/>
    <s v="Media"/>
    <m/>
    <m/>
    <m/>
    <m/>
    <x v="0"/>
    <x v="1"/>
    <s v="Brazil"/>
    <x v="75"/>
    <n v="0"/>
  </r>
  <r>
    <s v="INCREMENTAL"/>
    <s v="Media"/>
    <m/>
    <m/>
    <m/>
    <m/>
    <x v="0"/>
    <x v="2"/>
    <s v="Brazil"/>
    <x v="75"/>
    <n v="0"/>
  </r>
  <r>
    <s v="INCREMENTAL"/>
    <s v="Media"/>
    <m/>
    <m/>
    <m/>
    <m/>
    <x v="0"/>
    <x v="3"/>
    <s v="Brazil"/>
    <x v="75"/>
    <n v="0"/>
  </r>
  <r>
    <s v="INCREMENTAL"/>
    <s v="Media"/>
    <m/>
    <m/>
    <m/>
    <m/>
    <x v="1"/>
    <x v="0"/>
    <s v="Brazil"/>
    <x v="75"/>
    <n v="8.4607767646135894"/>
  </r>
  <r>
    <s v="INCREMENTAL"/>
    <s v="Media"/>
    <m/>
    <m/>
    <m/>
    <m/>
    <x v="1"/>
    <x v="1"/>
    <s v="Brazil"/>
    <x v="75"/>
    <n v="0"/>
  </r>
  <r>
    <s v="INCREMENTAL"/>
    <s v="Media"/>
    <m/>
    <m/>
    <m/>
    <m/>
    <x v="1"/>
    <x v="2"/>
    <s v="Brazil"/>
    <x v="75"/>
    <n v="0"/>
  </r>
  <r>
    <s v="INCREMENTAL"/>
    <s v="Media"/>
    <m/>
    <m/>
    <m/>
    <m/>
    <x v="1"/>
    <x v="3"/>
    <s v="Brazil"/>
    <x v="75"/>
    <n v="0"/>
  </r>
  <r>
    <s v="INCREMENTAL"/>
    <s v="Media"/>
    <m/>
    <m/>
    <m/>
    <m/>
    <x v="2"/>
    <x v="0"/>
    <s v="Brazil"/>
    <x v="75"/>
    <n v="18.9870237594053"/>
  </r>
  <r>
    <s v="INCREMENTAL"/>
    <s v="Media"/>
    <m/>
    <m/>
    <m/>
    <m/>
    <x v="2"/>
    <x v="1"/>
    <s v="Brazil"/>
    <x v="75"/>
    <n v="0"/>
  </r>
  <r>
    <s v="INCREMENTAL"/>
    <s v="Media"/>
    <m/>
    <m/>
    <m/>
    <m/>
    <x v="2"/>
    <x v="2"/>
    <s v="Brazil"/>
    <x v="75"/>
    <n v="0"/>
  </r>
  <r>
    <s v="INCREMENTAL"/>
    <s v="Media"/>
    <m/>
    <m/>
    <m/>
    <m/>
    <x v="2"/>
    <x v="3"/>
    <s v="Brazil"/>
    <x v="75"/>
    <n v="0"/>
  </r>
  <r>
    <s v="BASE"/>
    <s v="BaseLine"/>
    <m/>
    <m/>
    <m/>
    <m/>
    <x v="3"/>
    <x v="0"/>
    <s v="Brazil"/>
    <x v="75"/>
    <n v="0"/>
  </r>
  <r>
    <s v="BASE"/>
    <s v="BaseLine"/>
    <m/>
    <m/>
    <m/>
    <m/>
    <x v="3"/>
    <x v="1"/>
    <s v="Brazil"/>
    <x v="75"/>
    <n v="0"/>
  </r>
  <r>
    <s v="BASE"/>
    <s v="BaseLine"/>
    <m/>
    <m/>
    <m/>
    <m/>
    <x v="3"/>
    <x v="2"/>
    <s v="Brazil"/>
    <x v="75"/>
    <n v="0"/>
  </r>
  <r>
    <s v="BASE"/>
    <s v="BaseLine"/>
    <m/>
    <m/>
    <m/>
    <m/>
    <x v="3"/>
    <x v="3"/>
    <s v="Brazil"/>
    <x v="75"/>
    <n v="0"/>
  </r>
  <r>
    <s v="BASE"/>
    <s v="BaseLine"/>
    <m/>
    <m/>
    <m/>
    <m/>
    <x v="4"/>
    <x v="0"/>
    <s v="Brazil"/>
    <x v="75"/>
    <n v="0"/>
  </r>
  <r>
    <s v="BASE"/>
    <s v="BaseLine"/>
    <m/>
    <m/>
    <m/>
    <m/>
    <x v="4"/>
    <x v="1"/>
    <s v="Brazil"/>
    <x v="75"/>
    <n v="0"/>
  </r>
  <r>
    <s v="BASE"/>
    <s v="BaseLine"/>
    <m/>
    <m/>
    <m/>
    <m/>
    <x v="4"/>
    <x v="2"/>
    <s v="Brazil"/>
    <x v="75"/>
    <n v="0"/>
  </r>
  <r>
    <s v="BASE"/>
    <s v="BaseLine"/>
    <m/>
    <m/>
    <m/>
    <m/>
    <x v="4"/>
    <x v="3"/>
    <s v="Brazil"/>
    <x v="75"/>
    <n v="0"/>
  </r>
  <r>
    <s v="BASE"/>
    <s v="BaseLine"/>
    <m/>
    <m/>
    <m/>
    <m/>
    <x v="5"/>
    <x v="0"/>
    <s v="Brazil"/>
    <x v="75"/>
    <n v="0"/>
  </r>
  <r>
    <s v="BASE"/>
    <s v="BaseLine"/>
    <m/>
    <m/>
    <m/>
    <m/>
    <x v="5"/>
    <x v="1"/>
    <s v="Brazil"/>
    <x v="75"/>
    <n v="0"/>
  </r>
  <r>
    <s v="BASE"/>
    <s v="BaseLine"/>
    <m/>
    <m/>
    <m/>
    <m/>
    <x v="5"/>
    <x v="2"/>
    <s v="Brazil"/>
    <x v="75"/>
    <n v="0"/>
  </r>
  <r>
    <s v="BASE"/>
    <s v="BaseLine"/>
    <m/>
    <m/>
    <m/>
    <m/>
    <x v="5"/>
    <x v="3"/>
    <s v="Brazil"/>
    <x v="75"/>
    <n v="0"/>
  </r>
  <r>
    <s v="BASE"/>
    <s v="BaseLine"/>
    <m/>
    <m/>
    <m/>
    <m/>
    <x v="6"/>
    <x v="0"/>
    <s v="Brazil"/>
    <x v="75"/>
    <n v="0"/>
  </r>
  <r>
    <s v="BASE"/>
    <s v="BaseLine"/>
    <m/>
    <m/>
    <m/>
    <m/>
    <x v="6"/>
    <x v="1"/>
    <s v="Brazil"/>
    <x v="75"/>
    <n v="0"/>
  </r>
  <r>
    <s v="BASE"/>
    <s v="BaseLine"/>
    <m/>
    <m/>
    <m/>
    <m/>
    <x v="6"/>
    <x v="2"/>
    <s v="Brazil"/>
    <x v="75"/>
    <n v="0"/>
  </r>
  <r>
    <s v="BASE"/>
    <s v="BaseLine"/>
    <m/>
    <m/>
    <m/>
    <m/>
    <x v="6"/>
    <x v="3"/>
    <s v="Brazil"/>
    <x v="75"/>
    <n v="0"/>
  </r>
  <r>
    <s v="BASE"/>
    <s v="BaseLine"/>
    <m/>
    <m/>
    <m/>
    <m/>
    <x v="7"/>
    <x v="0"/>
    <s v="Brazil"/>
    <x v="75"/>
    <n v="0"/>
  </r>
  <r>
    <s v="BASE"/>
    <s v="BaseLine"/>
    <m/>
    <m/>
    <m/>
    <m/>
    <x v="7"/>
    <x v="1"/>
    <s v="Brazil"/>
    <x v="75"/>
    <n v="0"/>
  </r>
  <r>
    <s v="BASE"/>
    <s v="BaseLine"/>
    <m/>
    <m/>
    <m/>
    <m/>
    <x v="7"/>
    <x v="2"/>
    <s v="Brazil"/>
    <x v="75"/>
    <n v="0"/>
  </r>
  <r>
    <s v="BASE"/>
    <s v="BaseLine"/>
    <m/>
    <m/>
    <m/>
    <m/>
    <x v="7"/>
    <x v="3"/>
    <s v="Brazil"/>
    <x v="75"/>
    <n v="0"/>
  </r>
  <r>
    <s v="BASE"/>
    <s v="BaseLine"/>
    <m/>
    <m/>
    <m/>
    <m/>
    <x v="8"/>
    <x v="0"/>
    <s v="Brazil"/>
    <x v="75"/>
    <n v="1973.22098958877"/>
  </r>
  <r>
    <s v="BASE"/>
    <s v="BaseLine"/>
    <m/>
    <m/>
    <m/>
    <m/>
    <x v="8"/>
    <x v="1"/>
    <s v="Brazil"/>
    <x v="75"/>
    <n v="0"/>
  </r>
  <r>
    <s v="BASE"/>
    <s v="BaseLine"/>
    <m/>
    <m/>
    <m/>
    <m/>
    <x v="8"/>
    <x v="2"/>
    <s v="Brazil"/>
    <x v="75"/>
    <n v="0"/>
  </r>
  <r>
    <s v="BASE"/>
    <s v="BaseLine"/>
    <m/>
    <m/>
    <m/>
    <m/>
    <x v="8"/>
    <x v="3"/>
    <s v="Brazil"/>
    <x v="75"/>
    <n v="0"/>
  </r>
  <r>
    <s v="INCREMENTAL"/>
    <s v="Media"/>
    <m/>
    <m/>
    <m/>
    <m/>
    <x v="9"/>
    <x v="0"/>
    <s v="Brazil"/>
    <x v="75"/>
    <n v="7.9462155709472704"/>
  </r>
  <r>
    <s v="INCREMENTAL"/>
    <s v="Media"/>
    <m/>
    <m/>
    <m/>
    <m/>
    <x v="9"/>
    <x v="1"/>
    <s v="Brazil"/>
    <x v="75"/>
    <n v="0"/>
  </r>
  <r>
    <s v="INCREMENTAL"/>
    <s v="Media"/>
    <m/>
    <m/>
    <m/>
    <m/>
    <x v="9"/>
    <x v="2"/>
    <s v="Brazil"/>
    <x v="75"/>
    <n v="0"/>
  </r>
  <r>
    <s v="INCREMENTAL"/>
    <s v="Media"/>
    <m/>
    <m/>
    <m/>
    <m/>
    <x v="9"/>
    <x v="3"/>
    <s v="Brazil"/>
    <x v="75"/>
    <n v="0"/>
  </r>
  <r>
    <s v="BASE"/>
    <s v="Price"/>
    <m/>
    <m/>
    <m/>
    <m/>
    <x v="10"/>
    <x v="0"/>
    <s v="Brazil"/>
    <x v="75"/>
    <n v="0"/>
  </r>
  <r>
    <s v="BASE"/>
    <s v="Price"/>
    <m/>
    <m/>
    <m/>
    <m/>
    <x v="10"/>
    <x v="1"/>
    <s v="Brazil"/>
    <x v="75"/>
    <n v="0"/>
  </r>
  <r>
    <s v="BASE"/>
    <s v="Price"/>
    <m/>
    <m/>
    <m/>
    <m/>
    <x v="10"/>
    <x v="2"/>
    <s v="Brazil"/>
    <x v="75"/>
    <n v="0"/>
  </r>
  <r>
    <s v="BASE"/>
    <s v="Price"/>
    <m/>
    <m/>
    <m/>
    <m/>
    <x v="10"/>
    <x v="3"/>
    <s v="Brazil"/>
    <x v="75"/>
    <n v="0"/>
  </r>
  <r>
    <s v="BASE"/>
    <s v="Price"/>
    <m/>
    <m/>
    <m/>
    <m/>
    <x v="11"/>
    <x v="0"/>
    <s v="Brazil"/>
    <x v="75"/>
    <n v="-1168.54954962236"/>
  </r>
  <r>
    <s v="BASE"/>
    <s v="Price"/>
    <m/>
    <m/>
    <m/>
    <m/>
    <x v="11"/>
    <x v="1"/>
    <s v="Brazil"/>
    <x v="75"/>
    <n v="0"/>
  </r>
  <r>
    <s v="BASE"/>
    <s v="Price"/>
    <m/>
    <m/>
    <m/>
    <m/>
    <x v="11"/>
    <x v="2"/>
    <s v="Brazil"/>
    <x v="75"/>
    <n v="0"/>
  </r>
  <r>
    <s v="BASE"/>
    <s v="Price"/>
    <m/>
    <m/>
    <m/>
    <m/>
    <x v="11"/>
    <x v="3"/>
    <s v="Brazil"/>
    <x v="75"/>
    <n v="-1321.1375076372001"/>
  </r>
  <r>
    <s v="BASE"/>
    <s v="BaseLine"/>
    <m/>
    <m/>
    <m/>
    <m/>
    <x v="12"/>
    <x v="0"/>
    <s v="Brazil"/>
    <x v="75"/>
    <n v="411.14828258667399"/>
  </r>
  <r>
    <s v="BASE"/>
    <s v="BaseLine"/>
    <m/>
    <m/>
    <m/>
    <m/>
    <x v="12"/>
    <x v="1"/>
    <s v="Brazil"/>
    <x v="75"/>
    <n v="741.20078367106601"/>
  </r>
  <r>
    <s v="BASE"/>
    <s v="BaseLine"/>
    <m/>
    <m/>
    <m/>
    <m/>
    <x v="12"/>
    <x v="2"/>
    <s v="Brazil"/>
    <x v="75"/>
    <n v="908.67445213697602"/>
  </r>
  <r>
    <s v="BASE"/>
    <s v="BaseLine"/>
    <m/>
    <m/>
    <m/>
    <m/>
    <x v="12"/>
    <x v="3"/>
    <s v="Brazil"/>
    <x v="75"/>
    <n v="24.067236150526501"/>
  </r>
  <r>
    <s v="INCREMENTAL"/>
    <s v="Media"/>
    <m/>
    <m/>
    <m/>
    <m/>
    <x v="13"/>
    <x v="0"/>
    <s v="Brazil"/>
    <x v="75"/>
    <n v="0"/>
  </r>
  <r>
    <s v="INCREMENTAL"/>
    <s v="Media"/>
    <m/>
    <m/>
    <m/>
    <m/>
    <x v="13"/>
    <x v="1"/>
    <s v="Brazil"/>
    <x v="75"/>
    <n v="0"/>
  </r>
  <r>
    <s v="INCREMENTAL"/>
    <s v="Media"/>
    <m/>
    <m/>
    <m/>
    <m/>
    <x v="13"/>
    <x v="2"/>
    <s v="Brazil"/>
    <x v="75"/>
    <n v="0"/>
  </r>
  <r>
    <s v="INCREMENTAL"/>
    <s v="Media"/>
    <m/>
    <m/>
    <m/>
    <m/>
    <x v="13"/>
    <x v="3"/>
    <s v="Brazil"/>
    <x v="75"/>
    <n v="0"/>
  </r>
  <r>
    <s v="INCREMENTAL"/>
    <s v="Media"/>
    <m/>
    <m/>
    <m/>
    <m/>
    <x v="14"/>
    <x v="0"/>
    <s v="Brazil"/>
    <x v="75"/>
    <n v="359.47897180029901"/>
  </r>
  <r>
    <s v="INCREMENTAL"/>
    <s v="Media"/>
    <m/>
    <m/>
    <m/>
    <m/>
    <x v="14"/>
    <x v="1"/>
    <s v="Brazil"/>
    <x v="75"/>
    <n v="447.522259536886"/>
  </r>
  <r>
    <s v="INCREMENTAL"/>
    <s v="Media"/>
    <m/>
    <m/>
    <m/>
    <m/>
    <x v="14"/>
    <x v="2"/>
    <s v="Brazil"/>
    <x v="75"/>
    <n v="370.29637897200399"/>
  </r>
  <r>
    <s v="INCREMENTAL"/>
    <s v="Media"/>
    <m/>
    <m/>
    <m/>
    <m/>
    <x v="14"/>
    <x v="3"/>
    <s v="Brazil"/>
    <x v="75"/>
    <n v="266.03435392844699"/>
  </r>
  <r>
    <s v="INCREMENTAL"/>
    <s v="Media"/>
    <m/>
    <m/>
    <m/>
    <m/>
    <x v="15"/>
    <x v="0"/>
    <s v="Brazil"/>
    <x v="75"/>
    <n v="0"/>
  </r>
  <r>
    <s v="INCREMENTAL"/>
    <s v="Media"/>
    <m/>
    <m/>
    <m/>
    <m/>
    <x v="15"/>
    <x v="1"/>
    <s v="Brazil"/>
    <x v="75"/>
    <n v="0"/>
  </r>
  <r>
    <s v="INCREMENTAL"/>
    <s v="Media"/>
    <m/>
    <m/>
    <m/>
    <m/>
    <x v="15"/>
    <x v="2"/>
    <s v="Brazil"/>
    <x v="75"/>
    <n v="0"/>
  </r>
  <r>
    <s v="INCREMENTAL"/>
    <s v="Media"/>
    <m/>
    <m/>
    <m/>
    <m/>
    <x v="15"/>
    <x v="3"/>
    <s v="Brazil"/>
    <x v="75"/>
    <n v="0"/>
  </r>
  <r>
    <s v="INCREMENTAL"/>
    <s v="Media"/>
    <m/>
    <m/>
    <m/>
    <m/>
    <x v="16"/>
    <x v="0"/>
    <s v="Brazil"/>
    <x v="75"/>
    <n v="19.562710253250501"/>
  </r>
  <r>
    <s v="INCREMENTAL"/>
    <s v="Media"/>
    <m/>
    <m/>
    <m/>
    <m/>
    <x v="16"/>
    <x v="1"/>
    <s v="Brazil"/>
    <x v="75"/>
    <n v="15.3492027921182"/>
  </r>
  <r>
    <s v="INCREMENTAL"/>
    <s v="Media"/>
    <m/>
    <m/>
    <m/>
    <m/>
    <x v="16"/>
    <x v="2"/>
    <s v="Brazil"/>
    <x v="75"/>
    <n v="14.3204496310048"/>
  </r>
  <r>
    <s v="INCREMENTAL"/>
    <s v="Media"/>
    <m/>
    <m/>
    <m/>
    <m/>
    <x v="16"/>
    <x v="3"/>
    <s v="Brazil"/>
    <x v="75"/>
    <n v="13.308646132254999"/>
  </r>
  <r>
    <s v="INCREMENTAL"/>
    <s v="Media"/>
    <m/>
    <m/>
    <m/>
    <m/>
    <x v="17"/>
    <x v="0"/>
    <s v="Brazil"/>
    <x v="75"/>
    <n v="0"/>
  </r>
  <r>
    <s v="INCREMENTAL"/>
    <s v="Media"/>
    <m/>
    <m/>
    <m/>
    <m/>
    <x v="17"/>
    <x v="1"/>
    <s v="Brazil"/>
    <x v="75"/>
    <n v="0"/>
  </r>
  <r>
    <s v="INCREMENTAL"/>
    <s v="Media"/>
    <m/>
    <m/>
    <m/>
    <m/>
    <x v="17"/>
    <x v="2"/>
    <s v="Brazil"/>
    <x v="75"/>
    <n v="0"/>
  </r>
  <r>
    <s v="INCREMENTAL"/>
    <s v="Media"/>
    <m/>
    <m/>
    <m/>
    <m/>
    <x v="17"/>
    <x v="3"/>
    <s v="Brazil"/>
    <x v="75"/>
    <n v="0"/>
  </r>
  <r>
    <s v="INCREMENTAL"/>
    <s v="Media"/>
    <m/>
    <m/>
    <m/>
    <m/>
    <x v="18"/>
    <x v="0"/>
    <s v="Brazil"/>
    <x v="75"/>
    <n v="2424.6227770164101"/>
  </r>
  <r>
    <s v="INCREMENTAL"/>
    <s v="Media"/>
    <m/>
    <m/>
    <m/>
    <m/>
    <x v="18"/>
    <x v="1"/>
    <s v="Brazil"/>
    <x v="75"/>
    <n v="1129.0035444323501"/>
  </r>
  <r>
    <s v="INCREMENTAL"/>
    <s v="Media"/>
    <m/>
    <m/>
    <m/>
    <m/>
    <x v="18"/>
    <x v="2"/>
    <s v="Brazil"/>
    <x v="75"/>
    <n v="862.67678902584703"/>
  </r>
  <r>
    <s v="INCREMENTAL"/>
    <s v="Media"/>
    <m/>
    <m/>
    <m/>
    <m/>
    <x v="18"/>
    <x v="3"/>
    <s v="Brazil"/>
    <x v="75"/>
    <n v="1316.20303137519"/>
  </r>
  <r>
    <s v="INCREMENTAL"/>
    <s v="Media"/>
    <m/>
    <m/>
    <m/>
    <m/>
    <x v="19"/>
    <x v="0"/>
    <s v="Brazil"/>
    <x v="75"/>
    <n v="0"/>
  </r>
  <r>
    <s v="INCREMENTAL"/>
    <s v="Media"/>
    <m/>
    <m/>
    <m/>
    <m/>
    <x v="19"/>
    <x v="1"/>
    <s v="Brazil"/>
    <x v="75"/>
    <n v="0"/>
  </r>
  <r>
    <s v="INCREMENTAL"/>
    <s v="Media"/>
    <m/>
    <m/>
    <m/>
    <m/>
    <x v="19"/>
    <x v="2"/>
    <s v="Brazil"/>
    <x v="75"/>
    <n v="0"/>
  </r>
  <r>
    <s v="INCREMENTAL"/>
    <s v="Media"/>
    <m/>
    <m/>
    <m/>
    <m/>
    <x v="19"/>
    <x v="3"/>
    <s v="Brazil"/>
    <x v="75"/>
    <n v="0"/>
  </r>
  <r>
    <s v="INCREMENTAL"/>
    <s v="Media"/>
    <m/>
    <m/>
    <m/>
    <m/>
    <x v="20"/>
    <x v="0"/>
    <s v="Brazil"/>
    <x v="75"/>
    <n v="22.805623059007701"/>
  </r>
  <r>
    <s v="INCREMENTAL"/>
    <s v="Media"/>
    <m/>
    <m/>
    <m/>
    <m/>
    <x v="20"/>
    <x v="1"/>
    <s v="Brazil"/>
    <x v="75"/>
    <n v="26.014528936911901"/>
  </r>
  <r>
    <s v="INCREMENTAL"/>
    <s v="Media"/>
    <m/>
    <m/>
    <m/>
    <m/>
    <x v="20"/>
    <x v="2"/>
    <s v="Brazil"/>
    <x v="75"/>
    <n v="24.370945805182899"/>
  </r>
  <r>
    <s v="INCREMENTAL"/>
    <s v="Media"/>
    <m/>
    <m/>
    <m/>
    <m/>
    <x v="20"/>
    <x v="3"/>
    <s v="Brazil"/>
    <x v="75"/>
    <n v="24.004941792625502"/>
  </r>
  <r>
    <s v="INCREMENTAL"/>
    <s v="Media"/>
    <m/>
    <m/>
    <m/>
    <m/>
    <x v="21"/>
    <x v="0"/>
    <s v="Brazil"/>
    <x v="75"/>
    <n v="0"/>
  </r>
  <r>
    <s v="INCREMENTAL"/>
    <s v="Media"/>
    <m/>
    <m/>
    <m/>
    <m/>
    <x v="21"/>
    <x v="1"/>
    <s v="Brazil"/>
    <x v="75"/>
    <n v="0"/>
  </r>
  <r>
    <s v="INCREMENTAL"/>
    <s v="Media"/>
    <m/>
    <m/>
    <m/>
    <m/>
    <x v="21"/>
    <x v="2"/>
    <s v="Brazil"/>
    <x v="75"/>
    <n v="0"/>
  </r>
  <r>
    <s v="INCREMENTAL"/>
    <s v="Media"/>
    <m/>
    <m/>
    <m/>
    <m/>
    <x v="21"/>
    <x v="3"/>
    <s v="Brazil"/>
    <x v="75"/>
    <n v="0"/>
  </r>
  <r>
    <s v="INCREMENTAL"/>
    <s v="Media"/>
    <m/>
    <m/>
    <m/>
    <m/>
    <x v="22"/>
    <x v="0"/>
    <s v="Brazil"/>
    <x v="75"/>
    <n v="760.44045541621404"/>
  </r>
  <r>
    <s v="INCREMENTAL"/>
    <s v="Media"/>
    <m/>
    <m/>
    <m/>
    <m/>
    <x v="22"/>
    <x v="1"/>
    <s v="Brazil"/>
    <x v="75"/>
    <n v="288.38044971937001"/>
  </r>
  <r>
    <s v="INCREMENTAL"/>
    <s v="Media"/>
    <m/>
    <m/>
    <m/>
    <m/>
    <x v="22"/>
    <x v="2"/>
    <s v="Brazil"/>
    <x v="75"/>
    <n v="273.83902246446002"/>
  </r>
  <r>
    <s v="INCREMENTAL"/>
    <s v="Media"/>
    <m/>
    <m/>
    <m/>
    <m/>
    <x v="22"/>
    <x v="3"/>
    <s v="Brazil"/>
    <x v="75"/>
    <n v="412.20519718522098"/>
  </r>
  <r>
    <s v="INCREMENTAL"/>
    <s v="Media"/>
    <m/>
    <m/>
    <m/>
    <m/>
    <x v="23"/>
    <x v="0"/>
    <s v="Brazil"/>
    <x v="75"/>
    <n v="0"/>
  </r>
  <r>
    <s v="INCREMENTAL"/>
    <s v="Media"/>
    <m/>
    <m/>
    <m/>
    <m/>
    <x v="23"/>
    <x v="1"/>
    <s v="Brazil"/>
    <x v="75"/>
    <n v="0.12664662864266901"/>
  </r>
  <r>
    <s v="INCREMENTAL"/>
    <s v="Media"/>
    <m/>
    <m/>
    <m/>
    <m/>
    <x v="23"/>
    <x v="2"/>
    <s v="Brazil"/>
    <x v="75"/>
    <n v="0"/>
  </r>
  <r>
    <s v="INCREMENTAL"/>
    <s v="Media"/>
    <m/>
    <m/>
    <m/>
    <m/>
    <x v="23"/>
    <x v="3"/>
    <s v="Brazil"/>
    <x v="75"/>
    <n v="0"/>
  </r>
  <r>
    <s v="INCREMENTAL"/>
    <s v="Media"/>
    <m/>
    <m/>
    <m/>
    <m/>
    <x v="24"/>
    <x v="0"/>
    <s v="Brazil"/>
    <x v="75"/>
    <n v="0"/>
  </r>
  <r>
    <s v="INCREMENTAL"/>
    <s v="Media"/>
    <m/>
    <m/>
    <m/>
    <m/>
    <x v="24"/>
    <x v="1"/>
    <s v="Brazil"/>
    <x v="75"/>
    <n v="3.4697047124851301"/>
  </r>
  <r>
    <s v="INCREMENTAL"/>
    <s v="Media"/>
    <m/>
    <m/>
    <m/>
    <m/>
    <x v="24"/>
    <x v="2"/>
    <s v="Brazil"/>
    <x v="75"/>
    <n v="0"/>
  </r>
  <r>
    <s v="INCREMENTAL"/>
    <s v="Media"/>
    <m/>
    <m/>
    <m/>
    <m/>
    <x v="24"/>
    <x v="3"/>
    <s v="Brazil"/>
    <x v="75"/>
    <n v="0"/>
  </r>
  <r>
    <s v="BASE"/>
    <s v="BaseLine"/>
    <m/>
    <m/>
    <m/>
    <m/>
    <x v="25"/>
    <x v="0"/>
    <s v="Brazil"/>
    <x v="75"/>
    <n v="0"/>
  </r>
  <r>
    <s v="BASE"/>
    <s v="BaseLine"/>
    <m/>
    <m/>
    <m/>
    <m/>
    <x v="25"/>
    <x v="1"/>
    <s v="Brazil"/>
    <x v="75"/>
    <n v="0"/>
  </r>
  <r>
    <s v="BASE"/>
    <s v="BaseLine"/>
    <m/>
    <m/>
    <m/>
    <m/>
    <x v="25"/>
    <x v="2"/>
    <s v="Brazil"/>
    <x v="75"/>
    <n v="0"/>
  </r>
  <r>
    <s v="BASE"/>
    <s v="BaseLine"/>
    <m/>
    <m/>
    <m/>
    <m/>
    <x v="25"/>
    <x v="3"/>
    <s v="Brazil"/>
    <x v="75"/>
    <n v="0"/>
  </r>
  <r>
    <s v="BASE"/>
    <s v="BaseLine"/>
    <m/>
    <m/>
    <m/>
    <m/>
    <x v="26"/>
    <x v="0"/>
    <s v="Brazil"/>
    <x v="75"/>
    <n v="0"/>
  </r>
  <r>
    <s v="BASE"/>
    <s v="BaseLine"/>
    <m/>
    <m/>
    <m/>
    <m/>
    <x v="26"/>
    <x v="1"/>
    <s v="Brazil"/>
    <x v="75"/>
    <n v="3251.2833037905498"/>
  </r>
  <r>
    <s v="BASE"/>
    <s v="BaseLine"/>
    <m/>
    <m/>
    <m/>
    <m/>
    <x v="26"/>
    <x v="2"/>
    <s v="Brazil"/>
    <x v="75"/>
    <n v="0"/>
  </r>
  <r>
    <s v="BASE"/>
    <s v="BaseLine"/>
    <m/>
    <m/>
    <m/>
    <m/>
    <x v="26"/>
    <x v="3"/>
    <s v="Brazil"/>
    <x v="75"/>
    <n v="0"/>
  </r>
  <r>
    <s v="INCREMENTAL"/>
    <s v="Media"/>
    <m/>
    <m/>
    <m/>
    <m/>
    <x v="27"/>
    <x v="0"/>
    <s v="Brazil"/>
    <x v="75"/>
    <n v="0"/>
  </r>
  <r>
    <s v="INCREMENTAL"/>
    <s v="Media"/>
    <m/>
    <m/>
    <m/>
    <m/>
    <x v="27"/>
    <x v="1"/>
    <s v="Brazil"/>
    <x v="75"/>
    <n v="0"/>
  </r>
  <r>
    <s v="INCREMENTAL"/>
    <s v="Media"/>
    <m/>
    <m/>
    <m/>
    <m/>
    <x v="27"/>
    <x v="2"/>
    <s v="Brazil"/>
    <x v="75"/>
    <n v="0"/>
  </r>
  <r>
    <s v="INCREMENTAL"/>
    <s v="Media"/>
    <m/>
    <m/>
    <m/>
    <m/>
    <x v="27"/>
    <x v="3"/>
    <s v="Brazil"/>
    <x v="75"/>
    <n v="0"/>
  </r>
  <r>
    <s v="INCREMENTAL"/>
    <s v="Media"/>
    <m/>
    <m/>
    <m/>
    <m/>
    <x v="28"/>
    <x v="0"/>
    <s v="Brazil"/>
    <x v="75"/>
    <n v="0"/>
  </r>
  <r>
    <s v="INCREMENTAL"/>
    <s v="Media"/>
    <m/>
    <m/>
    <m/>
    <m/>
    <x v="28"/>
    <x v="1"/>
    <s v="Brazil"/>
    <x v="75"/>
    <n v="0"/>
  </r>
  <r>
    <s v="INCREMENTAL"/>
    <s v="Media"/>
    <m/>
    <m/>
    <m/>
    <m/>
    <x v="28"/>
    <x v="2"/>
    <s v="Brazil"/>
    <x v="75"/>
    <n v="0"/>
  </r>
  <r>
    <s v="INCREMENTAL"/>
    <s v="Media"/>
    <m/>
    <m/>
    <m/>
    <m/>
    <x v="28"/>
    <x v="3"/>
    <s v="Brazil"/>
    <x v="75"/>
    <n v="0"/>
  </r>
  <r>
    <s v="BASE"/>
    <s v="BaseLine"/>
    <m/>
    <m/>
    <m/>
    <m/>
    <x v="29"/>
    <x v="0"/>
    <s v="Brazil"/>
    <x v="75"/>
    <n v="0"/>
  </r>
  <r>
    <s v="BASE"/>
    <s v="BaseLine"/>
    <m/>
    <m/>
    <m/>
    <m/>
    <x v="29"/>
    <x v="1"/>
    <s v="Brazil"/>
    <x v="75"/>
    <n v="1357.4495302089799"/>
  </r>
  <r>
    <s v="BASE"/>
    <s v="BaseLine"/>
    <m/>
    <m/>
    <m/>
    <m/>
    <x v="29"/>
    <x v="2"/>
    <s v="Brazil"/>
    <x v="75"/>
    <n v="0"/>
  </r>
  <r>
    <s v="BASE"/>
    <s v="BaseLine"/>
    <m/>
    <m/>
    <m/>
    <m/>
    <x v="29"/>
    <x v="3"/>
    <s v="Brazil"/>
    <x v="75"/>
    <n v="0"/>
  </r>
  <r>
    <s v="BASE"/>
    <s v="BaseLine"/>
    <m/>
    <m/>
    <m/>
    <m/>
    <x v="30"/>
    <x v="0"/>
    <s v="Brazil"/>
    <x v="75"/>
    <n v="0"/>
  </r>
  <r>
    <s v="BASE"/>
    <s v="BaseLine"/>
    <m/>
    <m/>
    <m/>
    <m/>
    <x v="30"/>
    <x v="1"/>
    <s v="Brazil"/>
    <x v="75"/>
    <n v="812.01498725829003"/>
  </r>
  <r>
    <s v="BASE"/>
    <s v="BaseLine"/>
    <m/>
    <m/>
    <m/>
    <m/>
    <x v="30"/>
    <x v="2"/>
    <s v="Brazil"/>
    <x v="75"/>
    <n v="0"/>
  </r>
  <r>
    <s v="BASE"/>
    <s v="BaseLine"/>
    <m/>
    <m/>
    <m/>
    <m/>
    <x v="30"/>
    <x v="3"/>
    <s v="Brazil"/>
    <x v="75"/>
    <n v="0"/>
  </r>
  <r>
    <s v="INCREMENTAL"/>
    <s v="Media"/>
    <m/>
    <m/>
    <m/>
    <m/>
    <x v="31"/>
    <x v="0"/>
    <s v="Brazil"/>
    <x v="75"/>
    <n v="0"/>
  </r>
  <r>
    <s v="INCREMENTAL"/>
    <s v="Media"/>
    <m/>
    <m/>
    <m/>
    <m/>
    <x v="31"/>
    <x v="1"/>
    <s v="Brazil"/>
    <x v="75"/>
    <n v="14.9470280224829"/>
  </r>
  <r>
    <s v="INCREMENTAL"/>
    <s v="Media"/>
    <m/>
    <m/>
    <m/>
    <m/>
    <x v="31"/>
    <x v="2"/>
    <s v="Brazil"/>
    <x v="75"/>
    <n v="0"/>
  </r>
  <r>
    <s v="INCREMENTAL"/>
    <s v="Media"/>
    <m/>
    <m/>
    <m/>
    <m/>
    <x v="31"/>
    <x v="3"/>
    <s v="Brazil"/>
    <x v="75"/>
    <n v="0"/>
  </r>
  <r>
    <m/>
    <m/>
    <m/>
    <m/>
    <m/>
    <m/>
    <x v="32"/>
    <x v="0"/>
    <s v="Brazil"/>
    <x v="75"/>
    <n v="1288.8368238743701"/>
  </r>
  <r>
    <m/>
    <m/>
    <m/>
    <m/>
    <m/>
    <m/>
    <x v="32"/>
    <x v="1"/>
    <s v="Brazil"/>
    <x v="75"/>
    <n v="943.82215052234096"/>
  </r>
  <r>
    <m/>
    <m/>
    <m/>
    <m/>
    <m/>
    <m/>
    <x v="32"/>
    <x v="2"/>
    <s v="Brazil"/>
    <x v="75"/>
    <n v="1761.1350863528301"/>
  </r>
  <r>
    <m/>
    <m/>
    <m/>
    <m/>
    <m/>
    <m/>
    <x v="32"/>
    <x v="3"/>
    <s v="Brazil"/>
    <x v="75"/>
    <n v="932.29799996955103"/>
  </r>
  <r>
    <s v="BASE"/>
    <s v="BaseLine"/>
    <m/>
    <m/>
    <m/>
    <m/>
    <x v="33"/>
    <x v="0"/>
    <s v="Brazil"/>
    <x v="75"/>
    <n v="-152.72346435518401"/>
  </r>
  <r>
    <s v="BASE"/>
    <s v="BaseLine"/>
    <m/>
    <m/>
    <m/>
    <m/>
    <x v="33"/>
    <x v="1"/>
    <s v="Brazil"/>
    <x v="75"/>
    <n v="-415.73286835232"/>
  </r>
  <r>
    <s v="BASE"/>
    <s v="BaseLine"/>
    <m/>
    <m/>
    <m/>
    <m/>
    <x v="33"/>
    <x v="2"/>
    <s v="Brazil"/>
    <x v="75"/>
    <n v="-207.55119299597399"/>
  </r>
  <r>
    <s v="BASE"/>
    <s v="BaseLine"/>
    <m/>
    <m/>
    <m/>
    <m/>
    <x v="33"/>
    <x v="3"/>
    <s v="Brazil"/>
    <x v="75"/>
    <n v="-129.63398590979801"/>
  </r>
  <r>
    <s v="BASE"/>
    <s v="BaseLine"/>
    <m/>
    <m/>
    <m/>
    <m/>
    <x v="34"/>
    <x v="0"/>
    <s v="Brazil"/>
    <x v="75"/>
    <n v="0"/>
  </r>
  <r>
    <s v="BASE"/>
    <s v="BaseLine"/>
    <m/>
    <m/>
    <m/>
    <m/>
    <x v="34"/>
    <x v="1"/>
    <s v="Brazil"/>
    <x v="75"/>
    <n v="0"/>
  </r>
  <r>
    <s v="BASE"/>
    <s v="BaseLine"/>
    <m/>
    <m/>
    <m/>
    <m/>
    <x v="34"/>
    <x v="2"/>
    <s v="Brazil"/>
    <x v="75"/>
    <n v="0"/>
  </r>
  <r>
    <s v="BASE"/>
    <s v="BaseLine"/>
    <m/>
    <m/>
    <m/>
    <m/>
    <x v="34"/>
    <x v="3"/>
    <s v="Brazil"/>
    <x v="75"/>
    <n v="0"/>
  </r>
  <r>
    <s v="BASE"/>
    <s v="BaseLine"/>
    <s v="NY"/>
    <m/>
    <m/>
    <m/>
    <x v="35"/>
    <x v="0"/>
    <s v="Brazil"/>
    <x v="75"/>
    <n v="0"/>
  </r>
  <r>
    <s v="BASE"/>
    <s v="BaseLine"/>
    <s v="NY"/>
    <m/>
    <m/>
    <m/>
    <x v="35"/>
    <x v="1"/>
    <s v="Brazil"/>
    <x v="75"/>
    <n v="0"/>
  </r>
  <r>
    <s v="BASE"/>
    <s v="BaseLine"/>
    <s v="NY"/>
    <m/>
    <m/>
    <m/>
    <x v="35"/>
    <x v="2"/>
    <s v="Brazil"/>
    <x v="75"/>
    <n v="0"/>
  </r>
  <r>
    <s v="BASE"/>
    <s v="BaseLine"/>
    <s v="NY"/>
    <m/>
    <m/>
    <m/>
    <x v="35"/>
    <x v="3"/>
    <s v="Brazil"/>
    <x v="75"/>
    <n v="0"/>
  </r>
  <r>
    <s v="BASE"/>
    <s v="BaseLine"/>
    <s v="PL_Dummy"/>
    <m/>
    <m/>
    <m/>
    <x v="36"/>
    <x v="0"/>
    <s v="Brazil"/>
    <x v="75"/>
    <n v="0"/>
  </r>
  <r>
    <s v="BASE"/>
    <s v="BaseLine"/>
    <s v="PL_Dummy"/>
    <m/>
    <m/>
    <m/>
    <x v="36"/>
    <x v="1"/>
    <s v="Brazil"/>
    <x v="75"/>
    <n v="0"/>
  </r>
  <r>
    <s v="BASE"/>
    <s v="BaseLine"/>
    <s v="PL_Dummy"/>
    <m/>
    <m/>
    <m/>
    <x v="36"/>
    <x v="2"/>
    <s v="Brazil"/>
    <x v="75"/>
    <n v="0"/>
  </r>
  <r>
    <s v="BASE"/>
    <s v="BaseLine"/>
    <s v="PL_Dummy"/>
    <m/>
    <m/>
    <m/>
    <x v="36"/>
    <x v="3"/>
    <s v="Brazil"/>
    <x v="75"/>
    <n v="0"/>
  </r>
  <r>
    <s v="BASE"/>
    <s v="BaseLine"/>
    <s v="PL_Dummy"/>
    <m/>
    <m/>
    <m/>
    <x v="37"/>
    <x v="0"/>
    <s v="Brazil"/>
    <x v="75"/>
    <n v="0"/>
  </r>
  <r>
    <s v="BASE"/>
    <s v="BaseLine"/>
    <s v="PL_Dummy"/>
    <m/>
    <m/>
    <m/>
    <x v="37"/>
    <x v="1"/>
    <s v="Brazil"/>
    <x v="75"/>
    <n v="0"/>
  </r>
  <r>
    <s v="BASE"/>
    <s v="BaseLine"/>
    <s v="PL_Dummy"/>
    <m/>
    <m/>
    <m/>
    <x v="37"/>
    <x v="2"/>
    <s v="Brazil"/>
    <x v="75"/>
    <n v="0"/>
  </r>
  <r>
    <s v="BASE"/>
    <s v="BaseLine"/>
    <s v="PL_Dummy"/>
    <m/>
    <m/>
    <m/>
    <x v="37"/>
    <x v="3"/>
    <s v="Brazil"/>
    <x v="75"/>
    <n v="0"/>
  </r>
  <r>
    <s v="BASE"/>
    <s v="BaseLine"/>
    <m/>
    <m/>
    <m/>
    <m/>
    <x v="38"/>
    <x v="0"/>
    <s v="Brazil"/>
    <x v="75"/>
    <n v="0"/>
  </r>
  <r>
    <s v="BASE"/>
    <s v="BaseLine"/>
    <m/>
    <m/>
    <m/>
    <m/>
    <x v="38"/>
    <x v="1"/>
    <s v="Brazil"/>
    <x v="75"/>
    <n v="0"/>
  </r>
  <r>
    <s v="BASE"/>
    <s v="BaseLine"/>
    <m/>
    <m/>
    <m/>
    <m/>
    <x v="38"/>
    <x v="2"/>
    <s v="Brazil"/>
    <x v="75"/>
    <n v="0"/>
  </r>
  <r>
    <s v="BASE"/>
    <s v="BaseLine"/>
    <m/>
    <m/>
    <m/>
    <m/>
    <x v="38"/>
    <x v="3"/>
    <s v="Brazil"/>
    <x v="75"/>
    <n v="0"/>
  </r>
  <r>
    <s v="BASE"/>
    <s v="BaseLine"/>
    <m/>
    <m/>
    <m/>
    <m/>
    <x v="39"/>
    <x v="0"/>
    <s v="Brazil"/>
    <x v="75"/>
    <n v="0"/>
  </r>
  <r>
    <s v="BASE"/>
    <s v="BaseLine"/>
    <m/>
    <m/>
    <m/>
    <m/>
    <x v="39"/>
    <x v="1"/>
    <s v="Brazil"/>
    <x v="75"/>
    <n v="0"/>
  </r>
  <r>
    <s v="BASE"/>
    <s v="BaseLine"/>
    <m/>
    <m/>
    <m/>
    <m/>
    <x v="39"/>
    <x v="2"/>
    <s v="Brazil"/>
    <x v="75"/>
    <n v="0"/>
  </r>
  <r>
    <s v="BASE"/>
    <s v="BaseLine"/>
    <m/>
    <m/>
    <m/>
    <m/>
    <x v="39"/>
    <x v="3"/>
    <s v="Brazil"/>
    <x v="75"/>
    <n v="0"/>
  </r>
  <r>
    <s v="BASE"/>
    <s v="BaseLine"/>
    <s v="PL_Dummy"/>
    <m/>
    <m/>
    <m/>
    <x v="40"/>
    <x v="0"/>
    <s v="Brazil"/>
    <x v="75"/>
    <n v="0"/>
  </r>
  <r>
    <s v="BASE"/>
    <s v="BaseLine"/>
    <s v="PL_Dummy"/>
    <m/>
    <m/>
    <m/>
    <x v="40"/>
    <x v="1"/>
    <s v="Brazil"/>
    <x v="75"/>
    <n v="0"/>
  </r>
  <r>
    <s v="BASE"/>
    <s v="BaseLine"/>
    <s v="PL_Dummy"/>
    <m/>
    <m/>
    <m/>
    <x v="40"/>
    <x v="2"/>
    <s v="Brazil"/>
    <x v="75"/>
    <n v="0"/>
  </r>
  <r>
    <s v="BASE"/>
    <s v="BaseLine"/>
    <s v="PL_Dummy"/>
    <m/>
    <m/>
    <m/>
    <x v="40"/>
    <x v="3"/>
    <s v="Brazil"/>
    <x v="75"/>
    <n v="0"/>
  </r>
  <r>
    <s v="BASE"/>
    <s v="BaseLine"/>
    <m/>
    <m/>
    <m/>
    <m/>
    <x v="41"/>
    <x v="0"/>
    <s v="Brazil"/>
    <x v="75"/>
    <n v="0"/>
  </r>
  <r>
    <s v="BASE"/>
    <s v="BaseLine"/>
    <m/>
    <m/>
    <m/>
    <m/>
    <x v="41"/>
    <x v="1"/>
    <s v="Brazil"/>
    <x v="75"/>
    <n v="0"/>
  </r>
  <r>
    <s v="BASE"/>
    <s v="BaseLine"/>
    <m/>
    <m/>
    <m/>
    <m/>
    <x v="41"/>
    <x v="2"/>
    <s v="Brazil"/>
    <x v="75"/>
    <n v="3777.5883968109101"/>
  </r>
  <r>
    <s v="BASE"/>
    <s v="BaseLine"/>
    <m/>
    <m/>
    <m/>
    <m/>
    <x v="41"/>
    <x v="3"/>
    <s v="Brazil"/>
    <x v="75"/>
    <n v="0"/>
  </r>
  <r>
    <s v="BASE"/>
    <s v="BaseLine"/>
    <m/>
    <m/>
    <m/>
    <m/>
    <x v="42"/>
    <x v="0"/>
    <s v="Brazil"/>
    <x v="75"/>
    <n v="0"/>
  </r>
  <r>
    <s v="BASE"/>
    <s v="BaseLine"/>
    <m/>
    <m/>
    <m/>
    <m/>
    <x v="42"/>
    <x v="1"/>
    <s v="Brazil"/>
    <x v="75"/>
    <n v="0"/>
  </r>
  <r>
    <s v="BASE"/>
    <s v="BaseLine"/>
    <m/>
    <m/>
    <m/>
    <m/>
    <x v="42"/>
    <x v="2"/>
    <s v="Brazil"/>
    <x v="75"/>
    <n v="0"/>
  </r>
  <r>
    <s v="BASE"/>
    <s v="BaseLine"/>
    <m/>
    <m/>
    <m/>
    <m/>
    <x v="42"/>
    <x v="3"/>
    <s v="Brazil"/>
    <x v="75"/>
    <n v="0"/>
  </r>
  <r>
    <s v="BASE"/>
    <s v="BaseLine"/>
    <m/>
    <m/>
    <m/>
    <m/>
    <x v="43"/>
    <x v="0"/>
    <s v="Brazil"/>
    <x v="75"/>
    <n v="0"/>
  </r>
  <r>
    <s v="BASE"/>
    <s v="BaseLine"/>
    <m/>
    <m/>
    <m/>
    <m/>
    <x v="43"/>
    <x v="1"/>
    <s v="Brazil"/>
    <x v="75"/>
    <n v="0"/>
  </r>
  <r>
    <s v="BASE"/>
    <s v="BaseLine"/>
    <m/>
    <m/>
    <m/>
    <m/>
    <x v="43"/>
    <x v="2"/>
    <s v="Brazil"/>
    <x v="75"/>
    <n v="4167.3567236362896"/>
  </r>
  <r>
    <s v="BASE"/>
    <s v="BaseLine"/>
    <m/>
    <m/>
    <m/>
    <m/>
    <x v="43"/>
    <x v="3"/>
    <s v="Brazil"/>
    <x v="75"/>
    <n v="0"/>
  </r>
  <r>
    <s v="INCREMENTAL"/>
    <s v="Media"/>
    <m/>
    <m/>
    <m/>
    <m/>
    <x v="44"/>
    <x v="0"/>
    <s v="Brazil"/>
    <x v="75"/>
    <n v="0"/>
  </r>
  <r>
    <s v="INCREMENTAL"/>
    <s v="Media"/>
    <m/>
    <m/>
    <m/>
    <m/>
    <x v="44"/>
    <x v="1"/>
    <s v="Brazil"/>
    <x v="75"/>
    <n v="0"/>
  </r>
  <r>
    <s v="INCREMENTAL"/>
    <s v="Media"/>
    <m/>
    <m/>
    <m/>
    <m/>
    <x v="44"/>
    <x v="2"/>
    <s v="Brazil"/>
    <x v="75"/>
    <n v="0"/>
  </r>
  <r>
    <s v="INCREMENTAL"/>
    <s v="Media"/>
    <m/>
    <m/>
    <m/>
    <m/>
    <x v="44"/>
    <x v="3"/>
    <s v="Brazil"/>
    <x v="75"/>
    <n v="0"/>
  </r>
  <r>
    <s v="INCREMENTAL"/>
    <s v="Media"/>
    <m/>
    <m/>
    <m/>
    <m/>
    <x v="45"/>
    <x v="0"/>
    <s v="Brazil"/>
    <x v="75"/>
    <n v="0"/>
  </r>
  <r>
    <s v="INCREMENTAL"/>
    <s v="Media"/>
    <m/>
    <m/>
    <m/>
    <m/>
    <x v="45"/>
    <x v="1"/>
    <s v="Brazil"/>
    <x v="75"/>
    <n v="0"/>
  </r>
  <r>
    <s v="INCREMENTAL"/>
    <s v="Media"/>
    <m/>
    <m/>
    <m/>
    <m/>
    <x v="45"/>
    <x v="2"/>
    <s v="Brazil"/>
    <x v="75"/>
    <n v="0"/>
  </r>
  <r>
    <s v="INCREMENTAL"/>
    <s v="Media"/>
    <m/>
    <m/>
    <m/>
    <m/>
    <x v="45"/>
    <x v="3"/>
    <s v="Brazil"/>
    <x v="75"/>
    <n v="0"/>
  </r>
  <r>
    <s v="BASE"/>
    <s v="BaseLine"/>
    <m/>
    <m/>
    <m/>
    <m/>
    <x v="46"/>
    <x v="0"/>
    <s v="Brazil"/>
    <x v="75"/>
    <n v="0"/>
  </r>
  <r>
    <s v="BASE"/>
    <s v="BaseLine"/>
    <m/>
    <m/>
    <m/>
    <m/>
    <x v="46"/>
    <x v="1"/>
    <s v="Brazil"/>
    <x v="75"/>
    <n v="0"/>
  </r>
  <r>
    <s v="BASE"/>
    <s v="BaseLine"/>
    <m/>
    <m/>
    <m/>
    <m/>
    <x v="46"/>
    <x v="2"/>
    <s v="Brazil"/>
    <x v="75"/>
    <n v="0"/>
  </r>
  <r>
    <s v="BASE"/>
    <s v="BaseLine"/>
    <m/>
    <m/>
    <m/>
    <m/>
    <x v="46"/>
    <x v="3"/>
    <s v="Brazil"/>
    <x v="75"/>
    <n v="0"/>
  </r>
  <r>
    <s v="INCREMENTAL"/>
    <s v="Media"/>
    <m/>
    <m/>
    <m/>
    <m/>
    <x v="47"/>
    <x v="0"/>
    <s v="Brazil"/>
    <x v="75"/>
    <n v="0"/>
  </r>
  <r>
    <s v="INCREMENTAL"/>
    <s v="Media"/>
    <m/>
    <m/>
    <m/>
    <m/>
    <x v="47"/>
    <x v="1"/>
    <s v="Brazil"/>
    <x v="75"/>
    <n v="0"/>
  </r>
  <r>
    <s v="INCREMENTAL"/>
    <s v="Media"/>
    <m/>
    <m/>
    <m/>
    <m/>
    <x v="47"/>
    <x v="2"/>
    <s v="Brazil"/>
    <x v="75"/>
    <n v="0"/>
  </r>
  <r>
    <s v="INCREMENTAL"/>
    <s v="Media"/>
    <m/>
    <m/>
    <m/>
    <m/>
    <x v="47"/>
    <x v="3"/>
    <s v="Brazil"/>
    <x v="75"/>
    <n v="0"/>
  </r>
  <r>
    <s v="INCREMENTAL"/>
    <s v="Media"/>
    <m/>
    <m/>
    <m/>
    <m/>
    <x v="48"/>
    <x v="0"/>
    <s v="Brazil"/>
    <x v="75"/>
    <n v="0"/>
  </r>
  <r>
    <s v="INCREMENTAL"/>
    <s v="Media"/>
    <m/>
    <m/>
    <m/>
    <m/>
    <x v="48"/>
    <x v="1"/>
    <s v="Brazil"/>
    <x v="75"/>
    <n v="0"/>
  </r>
  <r>
    <s v="INCREMENTAL"/>
    <s v="Media"/>
    <m/>
    <m/>
    <m/>
    <m/>
    <x v="48"/>
    <x v="2"/>
    <s v="Brazil"/>
    <x v="75"/>
    <n v="0"/>
  </r>
  <r>
    <s v="INCREMENTAL"/>
    <s v="Media"/>
    <m/>
    <m/>
    <m/>
    <m/>
    <x v="48"/>
    <x v="3"/>
    <s v="Brazil"/>
    <x v="75"/>
    <n v="5.3157975160847597"/>
  </r>
  <r>
    <s v="INCREMENTAL"/>
    <s v="Media"/>
    <m/>
    <m/>
    <m/>
    <m/>
    <x v="49"/>
    <x v="0"/>
    <s v="Brazil"/>
    <x v="75"/>
    <n v="0"/>
  </r>
  <r>
    <s v="INCREMENTAL"/>
    <s v="Media"/>
    <m/>
    <m/>
    <m/>
    <m/>
    <x v="49"/>
    <x v="1"/>
    <s v="Brazil"/>
    <x v="75"/>
    <n v="0"/>
  </r>
  <r>
    <s v="INCREMENTAL"/>
    <s v="Media"/>
    <m/>
    <m/>
    <m/>
    <m/>
    <x v="49"/>
    <x v="2"/>
    <s v="Brazil"/>
    <x v="75"/>
    <n v="0"/>
  </r>
  <r>
    <s v="INCREMENTAL"/>
    <s v="Media"/>
    <m/>
    <m/>
    <m/>
    <m/>
    <x v="49"/>
    <x v="3"/>
    <s v="Brazil"/>
    <x v="75"/>
    <n v="9.5201286698705196"/>
  </r>
  <r>
    <s v="BASE"/>
    <s v="BaseLine"/>
    <m/>
    <m/>
    <m/>
    <m/>
    <x v="50"/>
    <x v="0"/>
    <s v="Brazil"/>
    <x v="75"/>
    <n v="0"/>
  </r>
  <r>
    <s v="BASE"/>
    <s v="BaseLine"/>
    <m/>
    <m/>
    <m/>
    <m/>
    <x v="50"/>
    <x v="1"/>
    <s v="Brazil"/>
    <x v="75"/>
    <n v="0"/>
  </r>
  <r>
    <s v="BASE"/>
    <s v="BaseLine"/>
    <m/>
    <m/>
    <m/>
    <m/>
    <x v="50"/>
    <x v="2"/>
    <s v="Brazil"/>
    <x v="75"/>
    <n v="0"/>
  </r>
  <r>
    <s v="BASE"/>
    <s v="BaseLine"/>
    <m/>
    <m/>
    <m/>
    <m/>
    <x v="50"/>
    <x v="3"/>
    <s v="Brazil"/>
    <x v="75"/>
    <n v="312.79044029398699"/>
  </r>
  <r>
    <s v="BASE"/>
    <s v="BaseLine"/>
    <m/>
    <m/>
    <m/>
    <m/>
    <x v="51"/>
    <x v="0"/>
    <s v="Brazil"/>
    <x v="75"/>
    <n v="0"/>
  </r>
  <r>
    <s v="BASE"/>
    <s v="BaseLine"/>
    <m/>
    <m/>
    <m/>
    <m/>
    <x v="51"/>
    <x v="1"/>
    <s v="Brazil"/>
    <x v="75"/>
    <n v="0"/>
  </r>
  <r>
    <s v="BASE"/>
    <s v="BaseLine"/>
    <m/>
    <m/>
    <m/>
    <m/>
    <x v="51"/>
    <x v="2"/>
    <s v="Brazil"/>
    <x v="75"/>
    <n v="0"/>
  </r>
  <r>
    <s v="BASE"/>
    <s v="BaseLine"/>
    <m/>
    <m/>
    <m/>
    <m/>
    <x v="51"/>
    <x v="3"/>
    <s v="Brazil"/>
    <x v="75"/>
    <n v="5601.3195134916796"/>
  </r>
  <r>
    <s v="INCREMENTAL"/>
    <s v="Media"/>
    <m/>
    <m/>
    <m/>
    <m/>
    <x v="52"/>
    <x v="0"/>
    <s v="Brazil"/>
    <x v="75"/>
    <n v="0"/>
  </r>
  <r>
    <s v="INCREMENTAL"/>
    <s v="Media"/>
    <m/>
    <m/>
    <m/>
    <m/>
    <x v="52"/>
    <x v="1"/>
    <s v="Brazil"/>
    <x v="75"/>
    <n v="0"/>
  </r>
  <r>
    <s v="INCREMENTAL"/>
    <s v="Media"/>
    <m/>
    <m/>
    <m/>
    <m/>
    <x v="52"/>
    <x v="2"/>
    <s v="Brazil"/>
    <x v="75"/>
    <n v="0"/>
  </r>
  <r>
    <s v="INCREMENTAL"/>
    <s v="Media"/>
    <m/>
    <m/>
    <m/>
    <m/>
    <x v="52"/>
    <x v="3"/>
    <s v="Brazil"/>
    <x v="75"/>
    <n v="2.2378713528749099"/>
  </r>
  <r>
    <s v="BASE"/>
    <s v="BaseLine"/>
    <m/>
    <m/>
    <m/>
    <m/>
    <x v="53"/>
    <x v="0"/>
    <s v="Brazil"/>
    <x v="75"/>
    <n v="-227.15446232385401"/>
  </r>
  <r>
    <s v="BASE"/>
    <s v="BaseLine"/>
    <m/>
    <m/>
    <m/>
    <m/>
    <x v="53"/>
    <x v="1"/>
    <s v="Brazil"/>
    <x v="75"/>
    <n v="-166.34643669379199"/>
  </r>
  <r>
    <s v="BASE"/>
    <s v="BaseLine"/>
    <m/>
    <m/>
    <m/>
    <m/>
    <x v="53"/>
    <x v="2"/>
    <s v="Brazil"/>
    <x v="75"/>
    <n v="-310.39592150817202"/>
  </r>
  <r>
    <s v="BASE"/>
    <s v="BaseLine"/>
    <m/>
    <m/>
    <m/>
    <m/>
    <x v="53"/>
    <x v="3"/>
    <s v="Brazil"/>
    <x v="75"/>
    <n v="-164.31533223272601"/>
  </r>
  <r>
    <s v="BASE"/>
    <s v="BaseLine"/>
    <m/>
    <m/>
    <m/>
    <m/>
    <x v="54"/>
    <x v="0"/>
    <s v="Brazil"/>
    <x v="75"/>
    <n v="-530.31433235234999"/>
  </r>
  <r>
    <s v="BASE"/>
    <s v="BaseLine"/>
    <m/>
    <m/>
    <m/>
    <m/>
    <x v="54"/>
    <x v="1"/>
    <s v="Brazil"/>
    <x v="75"/>
    <n v="-2647.0075249207398"/>
  </r>
  <r>
    <s v="BASE"/>
    <s v="BaseLine"/>
    <m/>
    <m/>
    <m/>
    <m/>
    <x v="54"/>
    <x v="2"/>
    <s v="Brazil"/>
    <x v="75"/>
    <n v="-2872.8736117844001"/>
  </r>
  <r>
    <s v="BASE"/>
    <s v="BaseLine"/>
    <m/>
    <m/>
    <m/>
    <m/>
    <x v="54"/>
    <x v="3"/>
    <s v="Brazil"/>
    <x v="75"/>
    <n v="-512.11965805305204"/>
  </r>
  <r>
    <s v="INCREMENTAL"/>
    <s v="Media"/>
    <m/>
    <m/>
    <m/>
    <m/>
    <x v="0"/>
    <x v="0"/>
    <s v="Brazil"/>
    <x v="76"/>
    <n v="0"/>
  </r>
  <r>
    <s v="INCREMENTAL"/>
    <s v="Media"/>
    <m/>
    <m/>
    <m/>
    <m/>
    <x v="0"/>
    <x v="1"/>
    <s v="Brazil"/>
    <x v="76"/>
    <n v="0"/>
  </r>
  <r>
    <s v="INCREMENTAL"/>
    <s v="Media"/>
    <m/>
    <m/>
    <m/>
    <m/>
    <x v="0"/>
    <x v="2"/>
    <s v="Brazil"/>
    <x v="76"/>
    <n v="0"/>
  </r>
  <r>
    <s v="INCREMENTAL"/>
    <s v="Media"/>
    <m/>
    <m/>
    <m/>
    <m/>
    <x v="0"/>
    <x v="3"/>
    <s v="Brazil"/>
    <x v="76"/>
    <n v="0"/>
  </r>
  <r>
    <s v="INCREMENTAL"/>
    <s v="Media"/>
    <m/>
    <m/>
    <m/>
    <m/>
    <x v="1"/>
    <x v="0"/>
    <s v="Brazil"/>
    <x v="76"/>
    <n v="4.6944854704005801"/>
  </r>
  <r>
    <s v="INCREMENTAL"/>
    <s v="Media"/>
    <m/>
    <m/>
    <m/>
    <m/>
    <x v="1"/>
    <x v="1"/>
    <s v="Brazil"/>
    <x v="76"/>
    <n v="0"/>
  </r>
  <r>
    <s v="INCREMENTAL"/>
    <s v="Media"/>
    <m/>
    <m/>
    <m/>
    <m/>
    <x v="1"/>
    <x v="2"/>
    <s v="Brazil"/>
    <x v="76"/>
    <n v="0"/>
  </r>
  <r>
    <s v="INCREMENTAL"/>
    <s v="Media"/>
    <m/>
    <m/>
    <m/>
    <m/>
    <x v="1"/>
    <x v="3"/>
    <s v="Brazil"/>
    <x v="76"/>
    <n v="0"/>
  </r>
  <r>
    <s v="INCREMENTAL"/>
    <s v="Media"/>
    <m/>
    <m/>
    <m/>
    <m/>
    <x v="2"/>
    <x v="0"/>
    <s v="Brazil"/>
    <x v="76"/>
    <n v="28.720765464696999"/>
  </r>
  <r>
    <s v="INCREMENTAL"/>
    <s v="Media"/>
    <m/>
    <m/>
    <m/>
    <m/>
    <x v="2"/>
    <x v="1"/>
    <s v="Brazil"/>
    <x v="76"/>
    <n v="0"/>
  </r>
  <r>
    <s v="INCREMENTAL"/>
    <s v="Media"/>
    <m/>
    <m/>
    <m/>
    <m/>
    <x v="2"/>
    <x v="2"/>
    <s v="Brazil"/>
    <x v="76"/>
    <n v="0"/>
  </r>
  <r>
    <s v="INCREMENTAL"/>
    <s v="Media"/>
    <m/>
    <m/>
    <m/>
    <m/>
    <x v="2"/>
    <x v="3"/>
    <s v="Brazil"/>
    <x v="76"/>
    <n v="0"/>
  </r>
  <r>
    <s v="BASE"/>
    <s v="BaseLine"/>
    <m/>
    <m/>
    <m/>
    <m/>
    <x v="3"/>
    <x v="0"/>
    <s v="Brazil"/>
    <x v="76"/>
    <n v="0"/>
  </r>
  <r>
    <s v="BASE"/>
    <s v="BaseLine"/>
    <m/>
    <m/>
    <m/>
    <m/>
    <x v="3"/>
    <x v="1"/>
    <s v="Brazil"/>
    <x v="76"/>
    <n v="0"/>
  </r>
  <r>
    <s v="BASE"/>
    <s v="BaseLine"/>
    <m/>
    <m/>
    <m/>
    <m/>
    <x v="3"/>
    <x v="2"/>
    <s v="Brazil"/>
    <x v="76"/>
    <n v="0"/>
  </r>
  <r>
    <s v="BASE"/>
    <s v="BaseLine"/>
    <m/>
    <m/>
    <m/>
    <m/>
    <x v="3"/>
    <x v="3"/>
    <s v="Brazil"/>
    <x v="76"/>
    <n v="0"/>
  </r>
  <r>
    <s v="BASE"/>
    <s v="BaseLine"/>
    <m/>
    <m/>
    <m/>
    <m/>
    <x v="4"/>
    <x v="0"/>
    <s v="Brazil"/>
    <x v="76"/>
    <n v="0"/>
  </r>
  <r>
    <s v="BASE"/>
    <s v="BaseLine"/>
    <m/>
    <m/>
    <m/>
    <m/>
    <x v="4"/>
    <x v="1"/>
    <s v="Brazil"/>
    <x v="76"/>
    <n v="0"/>
  </r>
  <r>
    <s v="BASE"/>
    <s v="BaseLine"/>
    <m/>
    <m/>
    <m/>
    <m/>
    <x v="4"/>
    <x v="2"/>
    <s v="Brazil"/>
    <x v="76"/>
    <n v="0"/>
  </r>
  <r>
    <s v="BASE"/>
    <s v="BaseLine"/>
    <m/>
    <m/>
    <m/>
    <m/>
    <x v="4"/>
    <x v="3"/>
    <s v="Brazil"/>
    <x v="76"/>
    <n v="0"/>
  </r>
  <r>
    <s v="BASE"/>
    <s v="BaseLine"/>
    <m/>
    <m/>
    <m/>
    <m/>
    <x v="5"/>
    <x v="0"/>
    <s v="Brazil"/>
    <x v="76"/>
    <n v="0"/>
  </r>
  <r>
    <s v="BASE"/>
    <s v="BaseLine"/>
    <m/>
    <m/>
    <m/>
    <m/>
    <x v="5"/>
    <x v="1"/>
    <s v="Brazil"/>
    <x v="76"/>
    <n v="0"/>
  </r>
  <r>
    <s v="BASE"/>
    <s v="BaseLine"/>
    <m/>
    <m/>
    <m/>
    <m/>
    <x v="5"/>
    <x v="2"/>
    <s v="Brazil"/>
    <x v="76"/>
    <n v="0"/>
  </r>
  <r>
    <s v="BASE"/>
    <s v="BaseLine"/>
    <m/>
    <m/>
    <m/>
    <m/>
    <x v="5"/>
    <x v="3"/>
    <s v="Brazil"/>
    <x v="76"/>
    <n v="0"/>
  </r>
  <r>
    <s v="BASE"/>
    <s v="BaseLine"/>
    <m/>
    <m/>
    <m/>
    <m/>
    <x v="6"/>
    <x v="0"/>
    <s v="Brazil"/>
    <x v="76"/>
    <n v="0"/>
  </r>
  <r>
    <s v="BASE"/>
    <s v="BaseLine"/>
    <m/>
    <m/>
    <m/>
    <m/>
    <x v="6"/>
    <x v="1"/>
    <s v="Brazil"/>
    <x v="76"/>
    <n v="0"/>
  </r>
  <r>
    <s v="BASE"/>
    <s v="BaseLine"/>
    <m/>
    <m/>
    <m/>
    <m/>
    <x v="6"/>
    <x v="2"/>
    <s v="Brazil"/>
    <x v="76"/>
    <n v="0"/>
  </r>
  <r>
    <s v="BASE"/>
    <s v="BaseLine"/>
    <m/>
    <m/>
    <m/>
    <m/>
    <x v="6"/>
    <x v="3"/>
    <s v="Brazil"/>
    <x v="76"/>
    <n v="0"/>
  </r>
  <r>
    <s v="BASE"/>
    <s v="BaseLine"/>
    <m/>
    <m/>
    <m/>
    <m/>
    <x v="7"/>
    <x v="0"/>
    <s v="Brazil"/>
    <x v="76"/>
    <n v="0"/>
  </r>
  <r>
    <s v="BASE"/>
    <s v="BaseLine"/>
    <m/>
    <m/>
    <m/>
    <m/>
    <x v="7"/>
    <x v="1"/>
    <s v="Brazil"/>
    <x v="76"/>
    <n v="0"/>
  </r>
  <r>
    <s v="BASE"/>
    <s v="BaseLine"/>
    <m/>
    <m/>
    <m/>
    <m/>
    <x v="7"/>
    <x v="2"/>
    <s v="Brazil"/>
    <x v="76"/>
    <n v="0"/>
  </r>
  <r>
    <s v="BASE"/>
    <s v="BaseLine"/>
    <m/>
    <m/>
    <m/>
    <m/>
    <x v="7"/>
    <x v="3"/>
    <s v="Brazil"/>
    <x v="76"/>
    <n v="0"/>
  </r>
  <r>
    <s v="BASE"/>
    <s v="BaseLine"/>
    <m/>
    <m/>
    <m/>
    <m/>
    <x v="8"/>
    <x v="0"/>
    <s v="Brazil"/>
    <x v="76"/>
    <n v="2000.6597873657799"/>
  </r>
  <r>
    <s v="BASE"/>
    <s v="BaseLine"/>
    <m/>
    <m/>
    <m/>
    <m/>
    <x v="8"/>
    <x v="1"/>
    <s v="Brazil"/>
    <x v="76"/>
    <n v="0"/>
  </r>
  <r>
    <s v="BASE"/>
    <s v="BaseLine"/>
    <m/>
    <m/>
    <m/>
    <m/>
    <x v="8"/>
    <x v="2"/>
    <s v="Brazil"/>
    <x v="76"/>
    <n v="0"/>
  </r>
  <r>
    <s v="BASE"/>
    <s v="BaseLine"/>
    <m/>
    <m/>
    <m/>
    <m/>
    <x v="8"/>
    <x v="3"/>
    <s v="Brazil"/>
    <x v="76"/>
    <n v="0"/>
  </r>
  <r>
    <s v="INCREMENTAL"/>
    <s v="Media"/>
    <m/>
    <m/>
    <m/>
    <m/>
    <x v="9"/>
    <x v="0"/>
    <s v="Brazil"/>
    <x v="76"/>
    <n v="11.621562957181601"/>
  </r>
  <r>
    <s v="INCREMENTAL"/>
    <s v="Media"/>
    <m/>
    <m/>
    <m/>
    <m/>
    <x v="9"/>
    <x v="1"/>
    <s v="Brazil"/>
    <x v="76"/>
    <n v="0"/>
  </r>
  <r>
    <s v="INCREMENTAL"/>
    <s v="Media"/>
    <m/>
    <m/>
    <m/>
    <m/>
    <x v="9"/>
    <x v="2"/>
    <s v="Brazil"/>
    <x v="76"/>
    <n v="0"/>
  </r>
  <r>
    <s v="INCREMENTAL"/>
    <s v="Media"/>
    <m/>
    <m/>
    <m/>
    <m/>
    <x v="9"/>
    <x v="3"/>
    <s v="Brazil"/>
    <x v="76"/>
    <n v="0"/>
  </r>
  <r>
    <s v="BASE"/>
    <s v="Price"/>
    <m/>
    <m/>
    <m/>
    <m/>
    <x v="10"/>
    <x v="0"/>
    <s v="Brazil"/>
    <x v="76"/>
    <n v="0"/>
  </r>
  <r>
    <s v="BASE"/>
    <s v="Price"/>
    <m/>
    <m/>
    <m/>
    <m/>
    <x v="10"/>
    <x v="1"/>
    <s v="Brazil"/>
    <x v="76"/>
    <n v="0"/>
  </r>
  <r>
    <s v="BASE"/>
    <s v="Price"/>
    <m/>
    <m/>
    <m/>
    <m/>
    <x v="10"/>
    <x v="2"/>
    <s v="Brazil"/>
    <x v="76"/>
    <n v="0"/>
  </r>
  <r>
    <s v="BASE"/>
    <s v="Price"/>
    <m/>
    <m/>
    <m/>
    <m/>
    <x v="10"/>
    <x v="3"/>
    <s v="Brazil"/>
    <x v="76"/>
    <n v="0"/>
  </r>
  <r>
    <s v="BASE"/>
    <s v="Price"/>
    <m/>
    <m/>
    <m/>
    <m/>
    <x v="11"/>
    <x v="0"/>
    <s v="Brazil"/>
    <x v="76"/>
    <n v="-1168.54954962236"/>
  </r>
  <r>
    <s v="BASE"/>
    <s v="Price"/>
    <m/>
    <m/>
    <m/>
    <m/>
    <x v="11"/>
    <x v="1"/>
    <s v="Brazil"/>
    <x v="76"/>
    <n v="0"/>
  </r>
  <r>
    <s v="BASE"/>
    <s v="Price"/>
    <m/>
    <m/>
    <m/>
    <m/>
    <x v="11"/>
    <x v="2"/>
    <s v="Brazil"/>
    <x v="76"/>
    <n v="0"/>
  </r>
  <r>
    <s v="BASE"/>
    <s v="Price"/>
    <m/>
    <m/>
    <m/>
    <m/>
    <x v="11"/>
    <x v="3"/>
    <s v="Brazil"/>
    <x v="76"/>
    <n v="-1321.1375076372001"/>
  </r>
  <r>
    <s v="BASE"/>
    <s v="BaseLine"/>
    <m/>
    <m/>
    <m/>
    <m/>
    <x v="12"/>
    <x v="0"/>
    <s v="Brazil"/>
    <x v="76"/>
    <n v="411.14828258667399"/>
  </r>
  <r>
    <s v="BASE"/>
    <s v="BaseLine"/>
    <m/>
    <m/>
    <m/>
    <m/>
    <x v="12"/>
    <x v="1"/>
    <s v="Brazil"/>
    <x v="76"/>
    <n v="741.20078367106601"/>
  </r>
  <r>
    <s v="BASE"/>
    <s v="BaseLine"/>
    <m/>
    <m/>
    <m/>
    <m/>
    <x v="12"/>
    <x v="2"/>
    <s v="Brazil"/>
    <x v="76"/>
    <n v="908.67445213697602"/>
  </r>
  <r>
    <s v="BASE"/>
    <s v="BaseLine"/>
    <m/>
    <m/>
    <m/>
    <m/>
    <x v="12"/>
    <x v="3"/>
    <s v="Brazil"/>
    <x v="76"/>
    <n v="24.067236150526501"/>
  </r>
  <r>
    <s v="INCREMENTAL"/>
    <s v="Media"/>
    <m/>
    <m/>
    <m/>
    <m/>
    <x v="13"/>
    <x v="0"/>
    <s v="Brazil"/>
    <x v="76"/>
    <n v="0"/>
  </r>
  <r>
    <s v="INCREMENTAL"/>
    <s v="Media"/>
    <m/>
    <m/>
    <m/>
    <m/>
    <x v="13"/>
    <x v="1"/>
    <s v="Brazil"/>
    <x v="76"/>
    <n v="0"/>
  </r>
  <r>
    <s v="INCREMENTAL"/>
    <s v="Media"/>
    <m/>
    <m/>
    <m/>
    <m/>
    <x v="13"/>
    <x v="2"/>
    <s v="Brazil"/>
    <x v="76"/>
    <n v="0"/>
  </r>
  <r>
    <s v="INCREMENTAL"/>
    <s v="Media"/>
    <m/>
    <m/>
    <m/>
    <m/>
    <x v="13"/>
    <x v="3"/>
    <s v="Brazil"/>
    <x v="76"/>
    <n v="0"/>
  </r>
  <r>
    <s v="INCREMENTAL"/>
    <s v="Media"/>
    <m/>
    <m/>
    <m/>
    <m/>
    <x v="14"/>
    <x v="0"/>
    <s v="Brazil"/>
    <x v="76"/>
    <n v="403.662237606774"/>
  </r>
  <r>
    <s v="INCREMENTAL"/>
    <s v="Media"/>
    <m/>
    <m/>
    <m/>
    <m/>
    <x v="14"/>
    <x v="1"/>
    <s v="Brazil"/>
    <x v="76"/>
    <n v="502.52685368159399"/>
  </r>
  <r>
    <s v="INCREMENTAL"/>
    <s v="Media"/>
    <m/>
    <m/>
    <m/>
    <m/>
    <x v="14"/>
    <x v="2"/>
    <s v="Brazil"/>
    <x v="76"/>
    <n v="415.80920342835202"/>
  </r>
  <r>
    <s v="INCREMENTAL"/>
    <s v="Media"/>
    <m/>
    <m/>
    <m/>
    <m/>
    <x v="14"/>
    <x v="3"/>
    <s v="Brazil"/>
    <x v="76"/>
    <n v="298.73241833652099"/>
  </r>
  <r>
    <s v="INCREMENTAL"/>
    <s v="Media"/>
    <m/>
    <m/>
    <m/>
    <m/>
    <x v="15"/>
    <x v="0"/>
    <s v="Brazil"/>
    <x v="76"/>
    <n v="0"/>
  </r>
  <r>
    <s v="INCREMENTAL"/>
    <s v="Media"/>
    <m/>
    <m/>
    <m/>
    <m/>
    <x v="15"/>
    <x v="1"/>
    <s v="Brazil"/>
    <x v="76"/>
    <n v="0"/>
  </r>
  <r>
    <s v="INCREMENTAL"/>
    <s v="Media"/>
    <m/>
    <m/>
    <m/>
    <m/>
    <x v="15"/>
    <x v="2"/>
    <s v="Brazil"/>
    <x v="76"/>
    <n v="0"/>
  </r>
  <r>
    <s v="INCREMENTAL"/>
    <s v="Media"/>
    <m/>
    <m/>
    <m/>
    <m/>
    <x v="15"/>
    <x v="3"/>
    <s v="Brazil"/>
    <x v="76"/>
    <n v="0"/>
  </r>
  <r>
    <s v="INCREMENTAL"/>
    <s v="Media"/>
    <m/>
    <m/>
    <m/>
    <m/>
    <x v="16"/>
    <x v="0"/>
    <s v="Brazil"/>
    <x v="76"/>
    <n v="13.268924735711201"/>
  </r>
  <r>
    <s v="INCREMENTAL"/>
    <s v="Media"/>
    <m/>
    <m/>
    <m/>
    <m/>
    <x v="16"/>
    <x v="1"/>
    <s v="Brazil"/>
    <x v="76"/>
    <n v="10.411002052639599"/>
  </r>
  <r>
    <s v="INCREMENTAL"/>
    <s v="Media"/>
    <m/>
    <m/>
    <m/>
    <m/>
    <x v="16"/>
    <x v="2"/>
    <s v="Brazil"/>
    <x v="76"/>
    <n v="9.7132230593546591"/>
  </r>
  <r>
    <s v="INCREMENTAL"/>
    <s v="Media"/>
    <m/>
    <m/>
    <m/>
    <m/>
    <x v="16"/>
    <x v="3"/>
    <s v="Brazil"/>
    <x v="76"/>
    <n v="9.0269406220829609"/>
  </r>
  <r>
    <s v="INCREMENTAL"/>
    <s v="Media"/>
    <m/>
    <m/>
    <m/>
    <m/>
    <x v="17"/>
    <x v="0"/>
    <s v="Brazil"/>
    <x v="76"/>
    <n v="0"/>
  </r>
  <r>
    <s v="INCREMENTAL"/>
    <s v="Media"/>
    <m/>
    <m/>
    <m/>
    <m/>
    <x v="17"/>
    <x v="1"/>
    <s v="Brazil"/>
    <x v="76"/>
    <n v="0"/>
  </r>
  <r>
    <s v="INCREMENTAL"/>
    <s v="Media"/>
    <m/>
    <m/>
    <m/>
    <m/>
    <x v="17"/>
    <x v="2"/>
    <s v="Brazil"/>
    <x v="76"/>
    <n v="0"/>
  </r>
  <r>
    <s v="INCREMENTAL"/>
    <s v="Media"/>
    <m/>
    <m/>
    <m/>
    <m/>
    <x v="17"/>
    <x v="3"/>
    <s v="Brazil"/>
    <x v="76"/>
    <n v="0"/>
  </r>
  <r>
    <s v="INCREMENTAL"/>
    <s v="Media"/>
    <m/>
    <m/>
    <m/>
    <m/>
    <x v="18"/>
    <x v="0"/>
    <s v="Brazil"/>
    <x v="76"/>
    <n v="2469.2895445844401"/>
  </r>
  <r>
    <s v="INCREMENTAL"/>
    <s v="Media"/>
    <m/>
    <m/>
    <m/>
    <m/>
    <x v="18"/>
    <x v="1"/>
    <s v="Brazil"/>
    <x v="76"/>
    <n v="1149.8022185109201"/>
  </r>
  <r>
    <s v="INCREMENTAL"/>
    <s v="Media"/>
    <m/>
    <m/>
    <m/>
    <m/>
    <x v="18"/>
    <x v="2"/>
    <s v="Brazil"/>
    <x v="76"/>
    <n v="878.56915132938298"/>
  </r>
  <r>
    <s v="INCREMENTAL"/>
    <s v="Media"/>
    <m/>
    <m/>
    <m/>
    <m/>
    <x v="18"/>
    <x v="3"/>
    <s v="Brazil"/>
    <x v="76"/>
    <n v="1340.4503227196701"/>
  </r>
  <r>
    <s v="INCREMENTAL"/>
    <s v="Media"/>
    <m/>
    <m/>
    <m/>
    <m/>
    <x v="19"/>
    <x v="0"/>
    <s v="Brazil"/>
    <x v="76"/>
    <n v="0"/>
  </r>
  <r>
    <s v="INCREMENTAL"/>
    <s v="Media"/>
    <m/>
    <m/>
    <m/>
    <m/>
    <x v="19"/>
    <x v="1"/>
    <s v="Brazil"/>
    <x v="76"/>
    <n v="0"/>
  </r>
  <r>
    <s v="INCREMENTAL"/>
    <s v="Media"/>
    <m/>
    <m/>
    <m/>
    <m/>
    <x v="19"/>
    <x v="2"/>
    <s v="Brazil"/>
    <x v="76"/>
    <n v="0"/>
  </r>
  <r>
    <s v="INCREMENTAL"/>
    <s v="Media"/>
    <m/>
    <m/>
    <m/>
    <m/>
    <x v="19"/>
    <x v="3"/>
    <s v="Brazil"/>
    <x v="76"/>
    <n v="0"/>
  </r>
  <r>
    <s v="INCREMENTAL"/>
    <s v="Media"/>
    <m/>
    <m/>
    <m/>
    <m/>
    <x v="20"/>
    <x v="0"/>
    <s v="Brazil"/>
    <x v="76"/>
    <n v="16.357345140958401"/>
  </r>
  <r>
    <s v="INCREMENTAL"/>
    <s v="Media"/>
    <m/>
    <m/>
    <m/>
    <m/>
    <x v="20"/>
    <x v="1"/>
    <s v="Brazil"/>
    <x v="76"/>
    <n v="18.6589345706318"/>
  </r>
  <r>
    <s v="INCREMENTAL"/>
    <s v="Media"/>
    <m/>
    <m/>
    <m/>
    <m/>
    <x v="20"/>
    <x v="2"/>
    <s v="Brazil"/>
    <x v="76"/>
    <n v="17.4800737044329"/>
  </r>
  <r>
    <s v="INCREMENTAL"/>
    <s v="Media"/>
    <m/>
    <m/>
    <m/>
    <m/>
    <x v="20"/>
    <x v="3"/>
    <s v="Brazil"/>
    <x v="76"/>
    <n v="17.217557133809699"/>
  </r>
  <r>
    <s v="INCREMENTAL"/>
    <s v="Media"/>
    <m/>
    <m/>
    <m/>
    <m/>
    <x v="21"/>
    <x v="0"/>
    <s v="Brazil"/>
    <x v="76"/>
    <n v="0"/>
  </r>
  <r>
    <s v="INCREMENTAL"/>
    <s v="Media"/>
    <m/>
    <m/>
    <m/>
    <m/>
    <x v="21"/>
    <x v="1"/>
    <s v="Brazil"/>
    <x v="76"/>
    <n v="0"/>
  </r>
  <r>
    <s v="INCREMENTAL"/>
    <s v="Media"/>
    <m/>
    <m/>
    <m/>
    <m/>
    <x v="21"/>
    <x v="2"/>
    <s v="Brazil"/>
    <x v="76"/>
    <n v="0"/>
  </r>
  <r>
    <s v="INCREMENTAL"/>
    <s v="Media"/>
    <m/>
    <m/>
    <m/>
    <m/>
    <x v="21"/>
    <x v="3"/>
    <s v="Brazil"/>
    <x v="76"/>
    <n v="0"/>
  </r>
  <r>
    <s v="INCREMENTAL"/>
    <s v="Media"/>
    <m/>
    <m/>
    <m/>
    <m/>
    <x v="22"/>
    <x v="0"/>
    <s v="Brazil"/>
    <x v="76"/>
    <n v="957.28518943635004"/>
  </r>
  <r>
    <s v="INCREMENTAL"/>
    <s v="Media"/>
    <m/>
    <m/>
    <m/>
    <m/>
    <x v="22"/>
    <x v="1"/>
    <s v="Brazil"/>
    <x v="76"/>
    <n v="363.02951989613501"/>
  </r>
  <r>
    <s v="INCREMENTAL"/>
    <s v="Media"/>
    <m/>
    <m/>
    <m/>
    <m/>
    <x v="22"/>
    <x v="2"/>
    <s v="Brazil"/>
    <x v="76"/>
    <n v="344.723953897846"/>
  </r>
  <r>
    <s v="INCREMENTAL"/>
    <s v="Media"/>
    <m/>
    <m/>
    <m/>
    <m/>
    <x v="22"/>
    <x v="3"/>
    <s v="Brazil"/>
    <x v="76"/>
    <n v="518.90707216270596"/>
  </r>
  <r>
    <s v="INCREMENTAL"/>
    <s v="Media"/>
    <m/>
    <m/>
    <m/>
    <m/>
    <x v="23"/>
    <x v="0"/>
    <s v="Brazil"/>
    <x v="76"/>
    <n v="0"/>
  </r>
  <r>
    <s v="INCREMENTAL"/>
    <s v="Media"/>
    <m/>
    <m/>
    <m/>
    <m/>
    <x v="23"/>
    <x v="1"/>
    <s v="Brazil"/>
    <x v="76"/>
    <n v="0.147786251008794"/>
  </r>
  <r>
    <s v="INCREMENTAL"/>
    <s v="Media"/>
    <m/>
    <m/>
    <m/>
    <m/>
    <x v="23"/>
    <x v="2"/>
    <s v="Brazil"/>
    <x v="76"/>
    <n v="0"/>
  </r>
  <r>
    <s v="INCREMENTAL"/>
    <s v="Media"/>
    <m/>
    <m/>
    <m/>
    <m/>
    <x v="23"/>
    <x v="3"/>
    <s v="Brazil"/>
    <x v="76"/>
    <n v="0"/>
  </r>
  <r>
    <s v="INCREMENTAL"/>
    <s v="Media"/>
    <m/>
    <m/>
    <m/>
    <m/>
    <x v="24"/>
    <x v="0"/>
    <s v="Brazil"/>
    <x v="76"/>
    <n v="0"/>
  </r>
  <r>
    <s v="INCREMENTAL"/>
    <s v="Media"/>
    <m/>
    <m/>
    <m/>
    <m/>
    <x v="24"/>
    <x v="1"/>
    <s v="Brazil"/>
    <x v="76"/>
    <n v="3.4173071808612798"/>
  </r>
  <r>
    <s v="INCREMENTAL"/>
    <s v="Media"/>
    <m/>
    <m/>
    <m/>
    <m/>
    <x v="24"/>
    <x v="2"/>
    <s v="Brazil"/>
    <x v="76"/>
    <n v="0"/>
  </r>
  <r>
    <s v="INCREMENTAL"/>
    <s v="Media"/>
    <m/>
    <m/>
    <m/>
    <m/>
    <x v="24"/>
    <x v="3"/>
    <s v="Brazil"/>
    <x v="76"/>
    <n v="0"/>
  </r>
  <r>
    <s v="BASE"/>
    <s v="BaseLine"/>
    <m/>
    <m/>
    <m/>
    <m/>
    <x v="25"/>
    <x v="0"/>
    <s v="Brazil"/>
    <x v="76"/>
    <n v="0"/>
  </r>
  <r>
    <s v="BASE"/>
    <s v="BaseLine"/>
    <m/>
    <m/>
    <m/>
    <m/>
    <x v="25"/>
    <x v="1"/>
    <s v="Brazil"/>
    <x v="76"/>
    <n v="0"/>
  </r>
  <r>
    <s v="BASE"/>
    <s v="BaseLine"/>
    <m/>
    <m/>
    <m/>
    <m/>
    <x v="25"/>
    <x v="2"/>
    <s v="Brazil"/>
    <x v="76"/>
    <n v="0"/>
  </r>
  <r>
    <s v="BASE"/>
    <s v="BaseLine"/>
    <m/>
    <m/>
    <m/>
    <m/>
    <x v="25"/>
    <x v="3"/>
    <s v="Brazil"/>
    <x v="76"/>
    <n v="0"/>
  </r>
  <r>
    <s v="BASE"/>
    <s v="BaseLine"/>
    <m/>
    <m/>
    <m/>
    <m/>
    <x v="26"/>
    <x v="0"/>
    <s v="Brazil"/>
    <x v="76"/>
    <n v="0"/>
  </r>
  <r>
    <s v="BASE"/>
    <s v="BaseLine"/>
    <m/>
    <m/>
    <m/>
    <m/>
    <x v="26"/>
    <x v="1"/>
    <s v="Brazil"/>
    <x v="76"/>
    <n v="3251.2833037905498"/>
  </r>
  <r>
    <s v="BASE"/>
    <s v="BaseLine"/>
    <m/>
    <m/>
    <m/>
    <m/>
    <x v="26"/>
    <x v="2"/>
    <s v="Brazil"/>
    <x v="76"/>
    <n v="0"/>
  </r>
  <r>
    <s v="BASE"/>
    <s v="BaseLine"/>
    <m/>
    <m/>
    <m/>
    <m/>
    <x v="26"/>
    <x v="3"/>
    <s v="Brazil"/>
    <x v="76"/>
    <n v="0"/>
  </r>
  <r>
    <s v="INCREMENTAL"/>
    <s v="Media"/>
    <m/>
    <m/>
    <m/>
    <m/>
    <x v="27"/>
    <x v="0"/>
    <s v="Brazil"/>
    <x v="76"/>
    <n v="0"/>
  </r>
  <r>
    <s v="INCREMENTAL"/>
    <s v="Media"/>
    <m/>
    <m/>
    <m/>
    <m/>
    <x v="27"/>
    <x v="1"/>
    <s v="Brazil"/>
    <x v="76"/>
    <n v="0"/>
  </r>
  <r>
    <s v="INCREMENTAL"/>
    <s v="Media"/>
    <m/>
    <m/>
    <m/>
    <m/>
    <x v="27"/>
    <x v="2"/>
    <s v="Brazil"/>
    <x v="76"/>
    <n v="0"/>
  </r>
  <r>
    <s v="INCREMENTAL"/>
    <s v="Media"/>
    <m/>
    <m/>
    <m/>
    <m/>
    <x v="27"/>
    <x v="3"/>
    <s v="Brazil"/>
    <x v="76"/>
    <n v="0"/>
  </r>
  <r>
    <s v="INCREMENTAL"/>
    <s v="Media"/>
    <m/>
    <m/>
    <m/>
    <m/>
    <x v="28"/>
    <x v="0"/>
    <s v="Brazil"/>
    <x v="76"/>
    <n v="0"/>
  </r>
  <r>
    <s v="INCREMENTAL"/>
    <s v="Media"/>
    <m/>
    <m/>
    <m/>
    <m/>
    <x v="28"/>
    <x v="1"/>
    <s v="Brazil"/>
    <x v="76"/>
    <n v="0"/>
  </r>
  <r>
    <s v="INCREMENTAL"/>
    <s v="Media"/>
    <m/>
    <m/>
    <m/>
    <m/>
    <x v="28"/>
    <x v="2"/>
    <s v="Brazil"/>
    <x v="76"/>
    <n v="0"/>
  </r>
  <r>
    <s v="INCREMENTAL"/>
    <s v="Media"/>
    <m/>
    <m/>
    <m/>
    <m/>
    <x v="28"/>
    <x v="3"/>
    <s v="Brazil"/>
    <x v="76"/>
    <n v="0"/>
  </r>
  <r>
    <s v="BASE"/>
    <s v="BaseLine"/>
    <m/>
    <m/>
    <m/>
    <m/>
    <x v="29"/>
    <x v="0"/>
    <s v="Brazil"/>
    <x v="76"/>
    <n v="0"/>
  </r>
  <r>
    <s v="BASE"/>
    <s v="BaseLine"/>
    <m/>
    <m/>
    <m/>
    <m/>
    <x v="29"/>
    <x v="1"/>
    <s v="Brazil"/>
    <x v="76"/>
    <n v="1383.7270039268401"/>
  </r>
  <r>
    <s v="BASE"/>
    <s v="BaseLine"/>
    <m/>
    <m/>
    <m/>
    <m/>
    <x v="29"/>
    <x v="2"/>
    <s v="Brazil"/>
    <x v="76"/>
    <n v="0"/>
  </r>
  <r>
    <s v="BASE"/>
    <s v="BaseLine"/>
    <m/>
    <m/>
    <m/>
    <m/>
    <x v="29"/>
    <x v="3"/>
    <s v="Brazil"/>
    <x v="76"/>
    <n v="0"/>
  </r>
  <r>
    <s v="BASE"/>
    <s v="BaseLine"/>
    <m/>
    <m/>
    <m/>
    <m/>
    <x v="30"/>
    <x v="0"/>
    <s v="Brazil"/>
    <x v="76"/>
    <n v="0"/>
  </r>
  <r>
    <s v="BASE"/>
    <s v="BaseLine"/>
    <m/>
    <m/>
    <m/>
    <m/>
    <x v="30"/>
    <x v="1"/>
    <s v="Brazil"/>
    <x v="76"/>
    <n v="842.730336776326"/>
  </r>
  <r>
    <s v="BASE"/>
    <s v="BaseLine"/>
    <m/>
    <m/>
    <m/>
    <m/>
    <x v="30"/>
    <x v="2"/>
    <s v="Brazil"/>
    <x v="76"/>
    <n v="0"/>
  </r>
  <r>
    <s v="BASE"/>
    <s v="BaseLine"/>
    <m/>
    <m/>
    <m/>
    <m/>
    <x v="30"/>
    <x v="3"/>
    <s v="Brazil"/>
    <x v="76"/>
    <n v="0"/>
  </r>
  <r>
    <s v="INCREMENTAL"/>
    <s v="Media"/>
    <m/>
    <m/>
    <m/>
    <m/>
    <x v="31"/>
    <x v="0"/>
    <s v="Brazil"/>
    <x v="76"/>
    <n v="0"/>
  </r>
  <r>
    <s v="INCREMENTAL"/>
    <s v="Media"/>
    <m/>
    <m/>
    <m/>
    <m/>
    <x v="31"/>
    <x v="1"/>
    <s v="Brazil"/>
    <x v="76"/>
    <n v="11.173728826499101"/>
  </r>
  <r>
    <s v="INCREMENTAL"/>
    <s v="Media"/>
    <m/>
    <m/>
    <m/>
    <m/>
    <x v="31"/>
    <x v="2"/>
    <s v="Brazil"/>
    <x v="76"/>
    <n v="0"/>
  </r>
  <r>
    <s v="INCREMENTAL"/>
    <s v="Media"/>
    <m/>
    <m/>
    <m/>
    <m/>
    <x v="31"/>
    <x v="3"/>
    <s v="Brazil"/>
    <x v="76"/>
    <n v="0"/>
  </r>
  <r>
    <m/>
    <m/>
    <m/>
    <m/>
    <m/>
    <m/>
    <x v="32"/>
    <x v="0"/>
    <s v="Brazil"/>
    <x v="76"/>
    <n v="1288.8368238743701"/>
  </r>
  <r>
    <m/>
    <m/>
    <m/>
    <m/>
    <m/>
    <m/>
    <x v="32"/>
    <x v="1"/>
    <s v="Brazil"/>
    <x v="76"/>
    <n v="943.82215052234096"/>
  </r>
  <r>
    <m/>
    <m/>
    <m/>
    <m/>
    <m/>
    <m/>
    <x v="32"/>
    <x v="2"/>
    <s v="Brazil"/>
    <x v="76"/>
    <n v="1761.1350863528301"/>
  </r>
  <r>
    <m/>
    <m/>
    <m/>
    <m/>
    <m/>
    <m/>
    <x v="32"/>
    <x v="3"/>
    <s v="Brazil"/>
    <x v="76"/>
    <n v="932.29799996955103"/>
  </r>
  <r>
    <s v="BASE"/>
    <s v="BaseLine"/>
    <m/>
    <m/>
    <m/>
    <m/>
    <x v="33"/>
    <x v="0"/>
    <s v="Brazil"/>
    <x v="76"/>
    <n v="-144.44100163533199"/>
  </r>
  <r>
    <s v="BASE"/>
    <s v="BaseLine"/>
    <m/>
    <m/>
    <m/>
    <m/>
    <x v="33"/>
    <x v="1"/>
    <s v="Brazil"/>
    <x v="76"/>
    <n v="-393.18694197431802"/>
  </r>
  <r>
    <s v="BASE"/>
    <s v="BaseLine"/>
    <m/>
    <m/>
    <m/>
    <m/>
    <x v="33"/>
    <x v="2"/>
    <s v="Brazil"/>
    <x v="76"/>
    <n v="-196.29532589193701"/>
  </r>
  <r>
    <s v="BASE"/>
    <s v="BaseLine"/>
    <m/>
    <m/>
    <m/>
    <m/>
    <x v="33"/>
    <x v="3"/>
    <s v="Brazil"/>
    <x v="76"/>
    <n v="-122.603706312245"/>
  </r>
  <r>
    <s v="BASE"/>
    <s v="BaseLine"/>
    <m/>
    <m/>
    <m/>
    <m/>
    <x v="34"/>
    <x v="0"/>
    <s v="Brazil"/>
    <x v="76"/>
    <n v="0"/>
  </r>
  <r>
    <s v="BASE"/>
    <s v="BaseLine"/>
    <m/>
    <m/>
    <m/>
    <m/>
    <x v="34"/>
    <x v="1"/>
    <s v="Brazil"/>
    <x v="76"/>
    <n v="0"/>
  </r>
  <r>
    <s v="BASE"/>
    <s v="BaseLine"/>
    <m/>
    <m/>
    <m/>
    <m/>
    <x v="34"/>
    <x v="2"/>
    <s v="Brazil"/>
    <x v="76"/>
    <n v="0"/>
  </r>
  <r>
    <s v="BASE"/>
    <s v="BaseLine"/>
    <m/>
    <m/>
    <m/>
    <m/>
    <x v="34"/>
    <x v="3"/>
    <s v="Brazil"/>
    <x v="76"/>
    <n v="0"/>
  </r>
  <r>
    <s v="BASE"/>
    <s v="BaseLine"/>
    <s v="NY"/>
    <m/>
    <m/>
    <m/>
    <x v="35"/>
    <x v="0"/>
    <s v="Brazil"/>
    <x v="76"/>
    <n v="0"/>
  </r>
  <r>
    <s v="BASE"/>
    <s v="BaseLine"/>
    <s v="NY"/>
    <m/>
    <m/>
    <m/>
    <x v="35"/>
    <x v="1"/>
    <s v="Brazil"/>
    <x v="76"/>
    <n v="0"/>
  </r>
  <r>
    <s v="BASE"/>
    <s v="BaseLine"/>
    <s v="NY"/>
    <m/>
    <m/>
    <m/>
    <x v="35"/>
    <x v="2"/>
    <s v="Brazil"/>
    <x v="76"/>
    <n v="0"/>
  </r>
  <r>
    <s v="BASE"/>
    <s v="BaseLine"/>
    <s v="NY"/>
    <m/>
    <m/>
    <m/>
    <x v="35"/>
    <x v="3"/>
    <s v="Brazil"/>
    <x v="76"/>
    <n v="0"/>
  </r>
  <r>
    <s v="BASE"/>
    <s v="BaseLine"/>
    <s v="PL_Dummy"/>
    <m/>
    <m/>
    <m/>
    <x v="36"/>
    <x v="0"/>
    <s v="Brazil"/>
    <x v="76"/>
    <n v="0"/>
  </r>
  <r>
    <s v="BASE"/>
    <s v="BaseLine"/>
    <s v="PL_Dummy"/>
    <m/>
    <m/>
    <m/>
    <x v="36"/>
    <x v="1"/>
    <s v="Brazil"/>
    <x v="76"/>
    <n v="0"/>
  </r>
  <r>
    <s v="BASE"/>
    <s v="BaseLine"/>
    <s v="PL_Dummy"/>
    <m/>
    <m/>
    <m/>
    <x v="36"/>
    <x v="2"/>
    <s v="Brazil"/>
    <x v="76"/>
    <n v="0"/>
  </r>
  <r>
    <s v="BASE"/>
    <s v="BaseLine"/>
    <s v="PL_Dummy"/>
    <m/>
    <m/>
    <m/>
    <x v="36"/>
    <x v="3"/>
    <s v="Brazil"/>
    <x v="76"/>
    <n v="0"/>
  </r>
  <r>
    <s v="BASE"/>
    <s v="BaseLine"/>
    <s v="PL_Dummy"/>
    <m/>
    <m/>
    <m/>
    <x v="37"/>
    <x v="0"/>
    <s v="Brazil"/>
    <x v="76"/>
    <n v="0"/>
  </r>
  <r>
    <s v="BASE"/>
    <s v="BaseLine"/>
    <s v="PL_Dummy"/>
    <m/>
    <m/>
    <m/>
    <x v="37"/>
    <x v="1"/>
    <s v="Brazil"/>
    <x v="76"/>
    <n v="0"/>
  </r>
  <r>
    <s v="BASE"/>
    <s v="BaseLine"/>
    <s v="PL_Dummy"/>
    <m/>
    <m/>
    <m/>
    <x v="37"/>
    <x v="2"/>
    <s v="Brazil"/>
    <x v="76"/>
    <n v="0"/>
  </r>
  <r>
    <s v="BASE"/>
    <s v="BaseLine"/>
    <s v="PL_Dummy"/>
    <m/>
    <m/>
    <m/>
    <x v="37"/>
    <x v="3"/>
    <s v="Brazil"/>
    <x v="76"/>
    <n v="0"/>
  </r>
  <r>
    <s v="BASE"/>
    <s v="BaseLine"/>
    <m/>
    <m/>
    <m/>
    <m/>
    <x v="38"/>
    <x v="0"/>
    <s v="Brazil"/>
    <x v="76"/>
    <n v="0"/>
  </r>
  <r>
    <s v="BASE"/>
    <s v="BaseLine"/>
    <m/>
    <m/>
    <m/>
    <m/>
    <x v="38"/>
    <x v="1"/>
    <s v="Brazil"/>
    <x v="76"/>
    <n v="0"/>
  </r>
  <r>
    <s v="BASE"/>
    <s v="BaseLine"/>
    <m/>
    <m/>
    <m/>
    <m/>
    <x v="38"/>
    <x v="2"/>
    <s v="Brazil"/>
    <x v="76"/>
    <n v="0"/>
  </r>
  <r>
    <s v="BASE"/>
    <s v="BaseLine"/>
    <m/>
    <m/>
    <m/>
    <m/>
    <x v="38"/>
    <x v="3"/>
    <s v="Brazil"/>
    <x v="76"/>
    <n v="0"/>
  </r>
  <r>
    <s v="BASE"/>
    <s v="BaseLine"/>
    <m/>
    <m/>
    <m/>
    <m/>
    <x v="39"/>
    <x v="0"/>
    <s v="Brazil"/>
    <x v="76"/>
    <n v="0"/>
  </r>
  <r>
    <s v="BASE"/>
    <s v="BaseLine"/>
    <m/>
    <m/>
    <m/>
    <m/>
    <x v="39"/>
    <x v="1"/>
    <s v="Brazil"/>
    <x v="76"/>
    <n v="0"/>
  </r>
  <r>
    <s v="BASE"/>
    <s v="BaseLine"/>
    <m/>
    <m/>
    <m/>
    <m/>
    <x v="39"/>
    <x v="2"/>
    <s v="Brazil"/>
    <x v="76"/>
    <n v="0"/>
  </r>
  <r>
    <s v="BASE"/>
    <s v="BaseLine"/>
    <m/>
    <m/>
    <m/>
    <m/>
    <x v="39"/>
    <x v="3"/>
    <s v="Brazil"/>
    <x v="76"/>
    <n v="0"/>
  </r>
  <r>
    <s v="BASE"/>
    <s v="BaseLine"/>
    <s v="PL_Dummy"/>
    <m/>
    <m/>
    <m/>
    <x v="40"/>
    <x v="0"/>
    <s v="Brazil"/>
    <x v="76"/>
    <n v="0"/>
  </r>
  <r>
    <s v="BASE"/>
    <s v="BaseLine"/>
    <s v="PL_Dummy"/>
    <m/>
    <m/>
    <m/>
    <x v="40"/>
    <x v="1"/>
    <s v="Brazil"/>
    <x v="76"/>
    <n v="0"/>
  </r>
  <r>
    <s v="BASE"/>
    <s v="BaseLine"/>
    <s v="PL_Dummy"/>
    <m/>
    <m/>
    <m/>
    <x v="40"/>
    <x v="2"/>
    <s v="Brazil"/>
    <x v="76"/>
    <n v="0"/>
  </r>
  <r>
    <s v="BASE"/>
    <s v="BaseLine"/>
    <s v="PL_Dummy"/>
    <m/>
    <m/>
    <m/>
    <x v="40"/>
    <x v="3"/>
    <s v="Brazil"/>
    <x v="76"/>
    <n v="0"/>
  </r>
  <r>
    <s v="BASE"/>
    <s v="BaseLine"/>
    <m/>
    <m/>
    <m/>
    <m/>
    <x v="41"/>
    <x v="0"/>
    <s v="Brazil"/>
    <x v="76"/>
    <n v="0"/>
  </r>
  <r>
    <s v="BASE"/>
    <s v="BaseLine"/>
    <m/>
    <m/>
    <m/>
    <m/>
    <x v="41"/>
    <x v="1"/>
    <s v="Brazil"/>
    <x v="76"/>
    <n v="0"/>
  </r>
  <r>
    <s v="BASE"/>
    <s v="BaseLine"/>
    <m/>
    <m/>
    <m/>
    <m/>
    <x v="41"/>
    <x v="2"/>
    <s v="Brazil"/>
    <x v="76"/>
    <n v="3592.9392822477298"/>
  </r>
  <r>
    <s v="BASE"/>
    <s v="BaseLine"/>
    <m/>
    <m/>
    <m/>
    <m/>
    <x v="41"/>
    <x v="3"/>
    <s v="Brazil"/>
    <x v="76"/>
    <n v="0"/>
  </r>
  <r>
    <s v="BASE"/>
    <s v="BaseLine"/>
    <m/>
    <m/>
    <m/>
    <m/>
    <x v="42"/>
    <x v="0"/>
    <s v="Brazil"/>
    <x v="76"/>
    <n v="0"/>
  </r>
  <r>
    <s v="BASE"/>
    <s v="BaseLine"/>
    <m/>
    <m/>
    <m/>
    <m/>
    <x v="42"/>
    <x v="1"/>
    <s v="Brazil"/>
    <x v="76"/>
    <n v="0"/>
  </r>
  <r>
    <s v="BASE"/>
    <s v="BaseLine"/>
    <m/>
    <m/>
    <m/>
    <m/>
    <x v="42"/>
    <x v="2"/>
    <s v="Brazil"/>
    <x v="76"/>
    <n v="0"/>
  </r>
  <r>
    <s v="BASE"/>
    <s v="BaseLine"/>
    <m/>
    <m/>
    <m/>
    <m/>
    <x v="42"/>
    <x v="3"/>
    <s v="Brazil"/>
    <x v="76"/>
    <n v="0"/>
  </r>
  <r>
    <s v="BASE"/>
    <s v="BaseLine"/>
    <m/>
    <m/>
    <m/>
    <m/>
    <x v="43"/>
    <x v="0"/>
    <s v="Brazil"/>
    <x v="76"/>
    <n v="0"/>
  </r>
  <r>
    <s v="BASE"/>
    <s v="BaseLine"/>
    <m/>
    <m/>
    <m/>
    <m/>
    <x v="43"/>
    <x v="1"/>
    <s v="Brazil"/>
    <x v="76"/>
    <n v="0"/>
  </r>
  <r>
    <s v="BASE"/>
    <s v="BaseLine"/>
    <m/>
    <m/>
    <m/>
    <m/>
    <x v="43"/>
    <x v="2"/>
    <s v="Brazil"/>
    <x v="76"/>
    <n v="4167.3567236362896"/>
  </r>
  <r>
    <s v="BASE"/>
    <s v="BaseLine"/>
    <m/>
    <m/>
    <m/>
    <m/>
    <x v="43"/>
    <x v="3"/>
    <s v="Brazil"/>
    <x v="76"/>
    <n v="0"/>
  </r>
  <r>
    <s v="INCREMENTAL"/>
    <s v="Media"/>
    <m/>
    <m/>
    <m/>
    <m/>
    <x v="44"/>
    <x v="0"/>
    <s v="Brazil"/>
    <x v="76"/>
    <n v="0"/>
  </r>
  <r>
    <s v="INCREMENTAL"/>
    <s v="Media"/>
    <m/>
    <m/>
    <m/>
    <m/>
    <x v="44"/>
    <x v="1"/>
    <s v="Brazil"/>
    <x v="76"/>
    <n v="0"/>
  </r>
  <r>
    <s v="INCREMENTAL"/>
    <s v="Media"/>
    <m/>
    <m/>
    <m/>
    <m/>
    <x v="44"/>
    <x v="2"/>
    <s v="Brazil"/>
    <x v="76"/>
    <n v="0"/>
  </r>
  <r>
    <s v="INCREMENTAL"/>
    <s v="Media"/>
    <m/>
    <m/>
    <m/>
    <m/>
    <x v="44"/>
    <x v="3"/>
    <s v="Brazil"/>
    <x v="76"/>
    <n v="0"/>
  </r>
  <r>
    <s v="INCREMENTAL"/>
    <s v="Media"/>
    <m/>
    <m/>
    <m/>
    <m/>
    <x v="45"/>
    <x v="0"/>
    <s v="Brazil"/>
    <x v="76"/>
    <n v="0"/>
  </r>
  <r>
    <s v="INCREMENTAL"/>
    <s v="Media"/>
    <m/>
    <m/>
    <m/>
    <m/>
    <x v="45"/>
    <x v="1"/>
    <s v="Brazil"/>
    <x v="76"/>
    <n v="0"/>
  </r>
  <r>
    <s v="INCREMENTAL"/>
    <s v="Media"/>
    <m/>
    <m/>
    <m/>
    <m/>
    <x v="45"/>
    <x v="2"/>
    <s v="Brazil"/>
    <x v="76"/>
    <n v="0"/>
  </r>
  <r>
    <s v="INCREMENTAL"/>
    <s v="Media"/>
    <m/>
    <m/>
    <m/>
    <m/>
    <x v="45"/>
    <x v="3"/>
    <s v="Brazil"/>
    <x v="76"/>
    <n v="0"/>
  </r>
  <r>
    <s v="BASE"/>
    <s v="BaseLine"/>
    <m/>
    <m/>
    <m/>
    <m/>
    <x v="46"/>
    <x v="0"/>
    <s v="Brazil"/>
    <x v="76"/>
    <n v="0"/>
  </r>
  <r>
    <s v="BASE"/>
    <s v="BaseLine"/>
    <m/>
    <m/>
    <m/>
    <m/>
    <x v="46"/>
    <x v="1"/>
    <s v="Brazil"/>
    <x v="76"/>
    <n v="0"/>
  </r>
  <r>
    <s v="BASE"/>
    <s v="BaseLine"/>
    <m/>
    <m/>
    <m/>
    <m/>
    <x v="46"/>
    <x v="2"/>
    <s v="Brazil"/>
    <x v="76"/>
    <n v="0"/>
  </r>
  <r>
    <s v="BASE"/>
    <s v="BaseLine"/>
    <m/>
    <m/>
    <m/>
    <m/>
    <x v="46"/>
    <x v="3"/>
    <s v="Brazil"/>
    <x v="76"/>
    <n v="0"/>
  </r>
  <r>
    <s v="INCREMENTAL"/>
    <s v="Media"/>
    <m/>
    <m/>
    <m/>
    <m/>
    <x v="47"/>
    <x v="0"/>
    <s v="Brazil"/>
    <x v="76"/>
    <n v="0"/>
  </r>
  <r>
    <s v="INCREMENTAL"/>
    <s v="Media"/>
    <m/>
    <m/>
    <m/>
    <m/>
    <x v="47"/>
    <x v="1"/>
    <s v="Brazil"/>
    <x v="76"/>
    <n v="0"/>
  </r>
  <r>
    <s v="INCREMENTAL"/>
    <s v="Media"/>
    <m/>
    <m/>
    <m/>
    <m/>
    <x v="47"/>
    <x v="2"/>
    <s v="Brazil"/>
    <x v="76"/>
    <n v="0"/>
  </r>
  <r>
    <s v="INCREMENTAL"/>
    <s v="Media"/>
    <m/>
    <m/>
    <m/>
    <m/>
    <x v="47"/>
    <x v="3"/>
    <s v="Brazil"/>
    <x v="76"/>
    <n v="0"/>
  </r>
  <r>
    <s v="INCREMENTAL"/>
    <s v="Media"/>
    <m/>
    <m/>
    <m/>
    <m/>
    <x v="48"/>
    <x v="0"/>
    <s v="Brazil"/>
    <x v="76"/>
    <n v="0"/>
  </r>
  <r>
    <s v="INCREMENTAL"/>
    <s v="Media"/>
    <m/>
    <m/>
    <m/>
    <m/>
    <x v="48"/>
    <x v="1"/>
    <s v="Brazil"/>
    <x v="76"/>
    <n v="0"/>
  </r>
  <r>
    <s v="INCREMENTAL"/>
    <s v="Media"/>
    <m/>
    <m/>
    <m/>
    <m/>
    <x v="48"/>
    <x v="2"/>
    <s v="Brazil"/>
    <x v="76"/>
    <n v="0"/>
  </r>
  <r>
    <s v="INCREMENTAL"/>
    <s v="Media"/>
    <m/>
    <m/>
    <m/>
    <m/>
    <x v="48"/>
    <x v="3"/>
    <s v="Brazil"/>
    <x v="76"/>
    <n v="3.1797840469169998"/>
  </r>
  <r>
    <s v="INCREMENTAL"/>
    <s v="Media"/>
    <m/>
    <m/>
    <m/>
    <m/>
    <x v="49"/>
    <x v="0"/>
    <s v="Brazil"/>
    <x v="76"/>
    <n v="0"/>
  </r>
  <r>
    <s v="INCREMENTAL"/>
    <s v="Media"/>
    <m/>
    <m/>
    <m/>
    <m/>
    <x v="49"/>
    <x v="1"/>
    <s v="Brazil"/>
    <x v="76"/>
    <n v="0"/>
  </r>
  <r>
    <s v="INCREMENTAL"/>
    <s v="Media"/>
    <m/>
    <m/>
    <m/>
    <m/>
    <x v="49"/>
    <x v="2"/>
    <s v="Brazil"/>
    <x v="76"/>
    <n v="0"/>
  </r>
  <r>
    <s v="INCREMENTAL"/>
    <s v="Media"/>
    <m/>
    <m/>
    <m/>
    <m/>
    <x v="49"/>
    <x v="3"/>
    <s v="Brazil"/>
    <x v="76"/>
    <n v="14.4006446816419"/>
  </r>
  <r>
    <s v="BASE"/>
    <s v="BaseLine"/>
    <m/>
    <m/>
    <m/>
    <m/>
    <x v="50"/>
    <x v="0"/>
    <s v="Brazil"/>
    <x v="76"/>
    <n v="0"/>
  </r>
  <r>
    <s v="BASE"/>
    <s v="BaseLine"/>
    <m/>
    <m/>
    <m/>
    <m/>
    <x v="50"/>
    <x v="1"/>
    <s v="Brazil"/>
    <x v="76"/>
    <n v="0"/>
  </r>
  <r>
    <s v="BASE"/>
    <s v="BaseLine"/>
    <m/>
    <m/>
    <m/>
    <m/>
    <x v="50"/>
    <x v="2"/>
    <s v="Brazil"/>
    <x v="76"/>
    <n v="0"/>
  </r>
  <r>
    <s v="BASE"/>
    <s v="BaseLine"/>
    <m/>
    <m/>
    <m/>
    <m/>
    <x v="50"/>
    <x v="3"/>
    <s v="Brazil"/>
    <x v="76"/>
    <n v="337.79088396631101"/>
  </r>
  <r>
    <s v="BASE"/>
    <s v="BaseLine"/>
    <m/>
    <m/>
    <m/>
    <m/>
    <x v="51"/>
    <x v="0"/>
    <s v="Brazil"/>
    <x v="76"/>
    <n v="0"/>
  </r>
  <r>
    <s v="BASE"/>
    <s v="BaseLine"/>
    <m/>
    <m/>
    <m/>
    <m/>
    <x v="51"/>
    <x v="1"/>
    <s v="Brazil"/>
    <x v="76"/>
    <n v="0"/>
  </r>
  <r>
    <s v="BASE"/>
    <s v="BaseLine"/>
    <m/>
    <m/>
    <m/>
    <m/>
    <x v="51"/>
    <x v="2"/>
    <s v="Brazil"/>
    <x v="76"/>
    <n v="0"/>
  </r>
  <r>
    <s v="BASE"/>
    <s v="BaseLine"/>
    <m/>
    <m/>
    <m/>
    <m/>
    <x v="51"/>
    <x v="3"/>
    <s v="Brazil"/>
    <x v="76"/>
    <n v="5254.6703856698896"/>
  </r>
  <r>
    <s v="INCREMENTAL"/>
    <s v="Media"/>
    <m/>
    <m/>
    <m/>
    <m/>
    <x v="52"/>
    <x v="0"/>
    <s v="Brazil"/>
    <x v="76"/>
    <n v="0"/>
  </r>
  <r>
    <s v="INCREMENTAL"/>
    <s v="Media"/>
    <m/>
    <m/>
    <m/>
    <m/>
    <x v="52"/>
    <x v="1"/>
    <s v="Brazil"/>
    <x v="76"/>
    <n v="0"/>
  </r>
  <r>
    <s v="INCREMENTAL"/>
    <s v="Media"/>
    <m/>
    <m/>
    <m/>
    <m/>
    <x v="52"/>
    <x v="2"/>
    <s v="Brazil"/>
    <x v="76"/>
    <n v="0"/>
  </r>
  <r>
    <s v="INCREMENTAL"/>
    <s v="Media"/>
    <m/>
    <m/>
    <m/>
    <m/>
    <x v="52"/>
    <x v="3"/>
    <s v="Brazil"/>
    <x v="76"/>
    <n v="4.1210165866524697"/>
  </r>
  <r>
    <s v="BASE"/>
    <s v="BaseLine"/>
    <m/>
    <m/>
    <m/>
    <m/>
    <x v="53"/>
    <x v="0"/>
    <s v="Brazil"/>
    <x v="76"/>
    <n v="-227.15446232385401"/>
  </r>
  <r>
    <s v="BASE"/>
    <s v="BaseLine"/>
    <m/>
    <m/>
    <m/>
    <m/>
    <x v="53"/>
    <x v="1"/>
    <s v="Brazil"/>
    <x v="76"/>
    <n v="-166.34643669379199"/>
  </r>
  <r>
    <s v="BASE"/>
    <s v="BaseLine"/>
    <m/>
    <m/>
    <m/>
    <m/>
    <x v="53"/>
    <x v="2"/>
    <s v="Brazil"/>
    <x v="76"/>
    <n v="-310.39592150817202"/>
  </r>
  <r>
    <s v="BASE"/>
    <s v="BaseLine"/>
    <m/>
    <m/>
    <m/>
    <m/>
    <x v="53"/>
    <x v="3"/>
    <s v="Brazil"/>
    <x v="76"/>
    <n v="-164.31533223272601"/>
  </r>
  <r>
    <s v="BASE"/>
    <s v="BaseLine"/>
    <m/>
    <m/>
    <m/>
    <m/>
    <x v="54"/>
    <x v="0"/>
    <s v="Brazil"/>
    <x v="76"/>
    <n v="-530.31433235234999"/>
  </r>
  <r>
    <s v="BASE"/>
    <s v="BaseLine"/>
    <m/>
    <m/>
    <m/>
    <m/>
    <x v="54"/>
    <x v="1"/>
    <s v="Brazil"/>
    <x v="76"/>
    <n v="-2647.0075249207398"/>
  </r>
  <r>
    <s v="BASE"/>
    <s v="BaseLine"/>
    <m/>
    <m/>
    <m/>
    <m/>
    <x v="54"/>
    <x v="2"/>
    <s v="Brazil"/>
    <x v="76"/>
    <n v="-2872.8736117844001"/>
  </r>
  <r>
    <s v="BASE"/>
    <s v="BaseLine"/>
    <m/>
    <m/>
    <m/>
    <m/>
    <x v="54"/>
    <x v="3"/>
    <s v="Brazil"/>
    <x v="76"/>
    <n v="-512.11965805305204"/>
  </r>
  <r>
    <s v="INCREMENTAL"/>
    <s v="Media"/>
    <m/>
    <m/>
    <m/>
    <m/>
    <x v="0"/>
    <x v="0"/>
    <s v="Brazil"/>
    <x v="77"/>
    <n v="0.90667761104521805"/>
  </r>
  <r>
    <s v="INCREMENTAL"/>
    <s v="Media"/>
    <m/>
    <m/>
    <m/>
    <m/>
    <x v="0"/>
    <x v="1"/>
    <s v="Brazil"/>
    <x v="77"/>
    <n v="0"/>
  </r>
  <r>
    <s v="INCREMENTAL"/>
    <s v="Media"/>
    <m/>
    <m/>
    <m/>
    <m/>
    <x v="0"/>
    <x v="2"/>
    <s v="Brazil"/>
    <x v="77"/>
    <n v="0"/>
  </r>
  <r>
    <s v="INCREMENTAL"/>
    <s v="Media"/>
    <m/>
    <m/>
    <m/>
    <m/>
    <x v="0"/>
    <x v="3"/>
    <s v="Brazil"/>
    <x v="77"/>
    <n v="0"/>
  </r>
  <r>
    <s v="INCREMENTAL"/>
    <s v="Media"/>
    <m/>
    <m/>
    <m/>
    <m/>
    <x v="1"/>
    <x v="0"/>
    <s v="Brazil"/>
    <x v="77"/>
    <n v="1.7507620051998101"/>
  </r>
  <r>
    <s v="INCREMENTAL"/>
    <s v="Media"/>
    <m/>
    <m/>
    <m/>
    <m/>
    <x v="1"/>
    <x v="1"/>
    <s v="Brazil"/>
    <x v="77"/>
    <n v="0"/>
  </r>
  <r>
    <s v="INCREMENTAL"/>
    <s v="Media"/>
    <m/>
    <m/>
    <m/>
    <m/>
    <x v="1"/>
    <x v="2"/>
    <s v="Brazil"/>
    <x v="77"/>
    <n v="0"/>
  </r>
  <r>
    <s v="INCREMENTAL"/>
    <s v="Media"/>
    <m/>
    <m/>
    <m/>
    <m/>
    <x v="1"/>
    <x v="3"/>
    <s v="Brazil"/>
    <x v="77"/>
    <n v="0"/>
  </r>
  <r>
    <s v="INCREMENTAL"/>
    <s v="Media"/>
    <m/>
    <m/>
    <m/>
    <m/>
    <x v="2"/>
    <x v="0"/>
    <s v="Brazil"/>
    <x v="77"/>
    <n v="34.814278521473"/>
  </r>
  <r>
    <s v="INCREMENTAL"/>
    <s v="Media"/>
    <m/>
    <m/>
    <m/>
    <m/>
    <x v="2"/>
    <x v="1"/>
    <s v="Brazil"/>
    <x v="77"/>
    <n v="0"/>
  </r>
  <r>
    <s v="INCREMENTAL"/>
    <s v="Media"/>
    <m/>
    <m/>
    <m/>
    <m/>
    <x v="2"/>
    <x v="2"/>
    <s v="Brazil"/>
    <x v="77"/>
    <n v="0"/>
  </r>
  <r>
    <s v="INCREMENTAL"/>
    <s v="Media"/>
    <m/>
    <m/>
    <m/>
    <m/>
    <x v="2"/>
    <x v="3"/>
    <s v="Brazil"/>
    <x v="77"/>
    <n v="0"/>
  </r>
  <r>
    <s v="BASE"/>
    <s v="BaseLine"/>
    <m/>
    <m/>
    <m/>
    <m/>
    <x v="3"/>
    <x v="0"/>
    <s v="Brazil"/>
    <x v="77"/>
    <n v="0"/>
  </r>
  <r>
    <s v="BASE"/>
    <s v="BaseLine"/>
    <m/>
    <m/>
    <m/>
    <m/>
    <x v="3"/>
    <x v="1"/>
    <s v="Brazil"/>
    <x v="77"/>
    <n v="0"/>
  </r>
  <r>
    <s v="BASE"/>
    <s v="BaseLine"/>
    <m/>
    <m/>
    <m/>
    <m/>
    <x v="3"/>
    <x v="2"/>
    <s v="Brazil"/>
    <x v="77"/>
    <n v="0"/>
  </r>
  <r>
    <s v="BASE"/>
    <s v="BaseLine"/>
    <m/>
    <m/>
    <m/>
    <m/>
    <x v="3"/>
    <x v="3"/>
    <s v="Brazil"/>
    <x v="77"/>
    <n v="0"/>
  </r>
  <r>
    <s v="BASE"/>
    <s v="BaseLine"/>
    <m/>
    <m/>
    <m/>
    <m/>
    <x v="4"/>
    <x v="0"/>
    <s v="Brazil"/>
    <x v="77"/>
    <n v="0"/>
  </r>
  <r>
    <s v="BASE"/>
    <s v="BaseLine"/>
    <m/>
    <m/>
    <m/>
    <m/>
    <x v="4"/>
    <x v="1"/>
    <s v="Brazil"/>
    <x v="77"/>
    <n v="0"/>
  </r>
  <r>
    <s v="BASE"/>
    <s v="BaseLine"/>
    <m/>
    <m/>
    <m/>
    <m/>
    <x v="4"/>
    <x v="2"/>
    <s v="Brazil"/>
    <x v="77"/>
    <n v="0"/>
  </r>
  <r>
    <s v="BASE"/>
    <s v="BaseLine"/>
    <m/>
    <m/>
    <m/>
    <m/>
    <x v="4"/>
    <x v="3"/>
    <s v="Brazil"/>
    <x v="77"/>
    <n v="0"/>
  </r>
  <r>
    <s v="BASE"/>
    <s v="BaseLine"/>
    <m/>
    <m/>
    <m/>
    <m/>
    <x v="5"/>
    <x v="0"/>
    <s v="Brazil"/>
    <x v="77"/>
    <n v="0"/>
  </r>
  <r>
    <s v="BASE"/>
    <s v="BaseLine"/>
    <m/>
    <m/>
    <m/>
    <m/>
    <x v="5"/>
    <x v="1"/>
    <s v="Brazil"/>
    <x v="77"/>
    <n v="0"/>
  </r>
  <r>
    <s v="BASE"/>
    <s v="BaseLine"/>
    <m/>
    <m/>
    <m/>
    <m/>
    <x v="5"/>
    <x v="2"/>
    <s v="Brazil"/>
    <x v="77"/>
    <n v="0"/>
  </r>
  <r>
    <s v="BASE"/>
    <s v="BaseLine"/>
    <m/>
    <m/>
    <m/>
    <m/>
    <x v="5"/>
    <x v="3"/>
    <s v="Brazil"/>
    <x v="77"/>
    <n v="0"/>
  </r>
  <r>
    <s v="BASE"/>
    <s v="BaseLine"/>
    <m/>
    <m/>
    <m/>
    <m/>
    <x v="6"/>
    <x v="0"/>
    <s v="Brazil"/>
    <x v="77"/>
    <n v="0"/>
  </r>
  <r>
    <s v="BASE"/>
    <s v="BaseLine"/>
    <m/>
    <m/>
    <m/>
    <m/>
    <x v="6"/>
    <x v="1"/>
    <s v="Brazil"/>
    <x v="77"/>
    <n v="0"/>
  </r>
  <r>
    <s v="BASE"/>
    <s v="BaseLine"/>
    <m/>
    <m/>
    <m/>
    <m/>
    <x v="6"/>
    <x v="2"/>
    <s v="Brazil"/>
    <x v="77"/>
    <n v="0"/>
  </r>
  <r>
    <s v="BASE"/>
    <s v="BaseLine"/>
    <m/>
    <m/>
    <m/>
    <m/>
    <x v="6"/>
    <x v="3"/>
    <s v="Brazil"/>
    <x v="77"/>
    <n v="0"/>
  </r>
  <r>
    <s v="BASE"/>
    <s v="BaseLine"/>
    <m/>
    <m/>
    <m/>
    <m/>
    <x v="7"/>
    <x v="0"/>
    <s v="Brazil"/>
    <x v="77"/>
    <n v="0"/>
  </r>
  <r>
    <s v="BASE"/>
    <s v="BaseLine"/>
    <m/>
    <m/>
    <m/>
    <m/>
    <x v="7"/>
    <x v="1"/>
    <s v="Brazil"/>
    <x v="77"/>
    <n v="0"/>
  </r>
  <r>
    <s v="BASE"/>
    <s v="BaseLine"/>
    <m/>
    <m/>
    <m/>
    <m/>
    <x v="7"/>
    <x v="2"/>
    <s v="Brazil"/>
    <x v="77"/>
    <n v="0"/>
  </r>
  <r>
    <s v="BASE"/>
    <s v="BaseLine"/>
    <m/>
    <m/>
    <m/>
    <m/>
    <x v="7"/>
    <x v="3"/>
    <s v="Brazil"/>
    <x v="77"/>
    <n v="0"/>
  </r>
  <r>
    <s v="BASE"/>
    <s v="BaseLine"/>
    <m/>
    <m/>
    <m/>
    <m/>
    <x v="8"/>
    <x v="0"/>
    <s v="Brazil"/>
    <x v="77"/>
    <n v="2026.80815730572"/>
  </r>
  <r>
    <s v="BASE"/>
    <s v="BaseLine"/>
    <m/>
    <m/>
    <m/>
    <m/>
    <x v="8"/>
    <x v="1"/>
    <s v="Brazil"/>
    <x v="77"/>
    <n v="0"/>
  </r>
  <r>
    <s v="BASE"/>
    <s v="BaseLine"/>
    <m/>
    <m/>
    <m/>
    <m/>
    <x v="8"/>
    <x v="2"/>
    <s v="Brazil"/>
    <x v="77"/>
    <n v="0"/>
  </r>
  <r>
    <s v="BASE"/>
    <s v="BaseLine"/>
    <m/>
    <m/>
    <m/>
    <m/>
    <x v="8"/>
    <x v="3"/>
    <s v="Brazil"/>
    <x v="77"/>
    <n v="0"/>
  </r>
  <r>
    <s v="INCREMENTAL"/>
    <s v="Media"/>
    <m/>
    <m/>
    <m/>
    <m/>
    <x v="9"/>
    <x v="0"/>
    <s v="Brazil"/>
    <x v="77"/>
    <n v="15.026921185898001"/>
  </r>
  <r>
    <s v="INCREMENTAL"/>
    <s v="Media"/>
    <m/>
    <m/>
    <m/>
    <m/>
    <x v="9"/>
    <x v="1"/>
    <s v="Brazil"/>
    <x v="77"/>
    <n v="0"/>
  </r>
  <r>
    <s v="INCREMENTAL"/>
    <s v="Media"/>
    <m/>
    <m/>
    <m/>
    <m/>
    <x v="9"/>
    <x v="2"/>
    <s v="Brazil"/>
    <x v="77"/>
    <n v="0"/>
  </r>
  <r>
    <s v="INCREMENTAL"/>
    <s v="Media"/>
    <m/>
    <m/>
    <m/>
    <m/>
    <x v="9"/>
    <x v="3"/>
    <s v="Brazil"/>
    <x v="77"/>
    <n v="0"/>
  </r>
  <r>
    <s v="BASE"/>
    <s v="Price"/>
    <m/>
    <m/>
    <m/>
    <m/>
    <x v="10"/>
    <x v="0"/>
    <s v="Brazil"/>
    <x v="77"/>
    <n v="0"/>
  </r>
  <r>
    <s v="BASE"/>
    <s v="Price"/>
    <m/>
    <m/>
    <m/>
    <m/>
    <x v="10"/>
    <x v="1"/>
    <s v="Brazil"/>
    <x v="77"/>
    <n v="0"/>
  </r>
  <r>
    <s v="BASE"/>
    <s v="Price"/>
    <m/>
    <m/>
    <m/>
    <m/>
    <x v="10"/>
    <x v="2"/>
    <s v="Brazil"/>
    <x v="77"/>
    <n v="0"/>
  </r>
  <r>
    <s v="BASE"/>
    <s v="Price"/>
    <m/>
    <m/>
    <m/>
    <m/>
    <x v="10"/>
    <x v="3"/>
    <s v="Brazil"/>
    <x v="77"/>
    <n v="0"/>
  </r>
  <r>
    <s v="BASE"/>
    <s v="Price"/>
    <m/>
    <m/>
    <m/>
    <m/>
    <x v="11"/>
    <x v="0"/>
    <s v="Brazil"/>
    <x v="77"/>
    <n v="-1117.28053065833"/>
  </r>
  <r>
    <s v="BASE"/>
    <s v="Price"/>
    <m/>
    <m/>
    <m/>
    <m/>
    <x v="11"/>
    <x v="1"/>
    <s v="Brazil"/>
    <x v="77"/>
    <n v="0"/>
  </r>
  <r>
    <s v="BASE"/>
    <s v="Price"/>
    <m/>
    <m/>
    <m/>
    <m/>
    <x v="11"/>
    <x v="2"/>
    <s v="Brazil"/>
    <x v="77"/>
    <n v="0"/>
  </r>
  <r>
    <s v="BASE"/>
    <s v="Price"/>
    <m/>
    <m/>
    <m/>
    <m/>
    <x v="11"/>
    <x v="3"/>
    <s v="Brazil"/>
    <x v="77"/>
    <n v="-1263.1738346761099"/>
  </r>
  <r>
    <s v="BASE"/>
    <s v="BaseLine"/>
    <m/>
    <m/>
    <m/>
    <m/>
    <x v="12"/>
    <x v="0"/>
    <s v="Brazil"/>
    <x v="77"/>
    <n v="411.14828258667399"/>
  </r>
  <r>
    <s v="BASE"/>
    <s v="BaseLine"/>
    <m/>
    <m/>
    <m/>
    <m/>
    <x v="12"/>
    <x v="1"/>
    <s v="Brazil"/>
    <x v="77"/>
    <n v="741.20078367106601"/>
  </r>
  <r>
    <s v="BASE"/>
    <s v="BaseLine"/>
    <m/>
    <m/>
    <m/>
    <m/>
    <x v="12"/>
    <x v="2"/>
    <s v="Brazil"/>
    <x v="77"/>
    <n v="908.67445213697602"/>
  </r>
  <r>
    <s v="BASE"/>
    <s v="BaseLine"/>
    <m/>
    <m/>
    <m/>
    <m/>
    <x v="12"/>
    <x v="3"/>
    <s v="Brazil"/>
    <x v="77"/>
    <n v="24.067236150526501"/>
  </r>
  <r>
    <s v="INCREMENTAL"/>
    <s v="Media"/>
    <m/>
    <m/>
    <m/>
    <m/>
    <x v="13"/>
    <x v="0"/>
    <s v="Brazil"/>
    <x v="77"/>
    <n v="0"/>
  </r>
  <r>
    <s v="INCREMENTAL"/>
    <s v="Media"/>
    <m/>
    <m/>
    <m/>
    <m/>
    <x v="13"/>
    <x v="1"/>
    <s v="Brazil"/>
    <x v="77"/>
    <n v="0"/>
  </r>
  <r>
    <s v="INCREMENTAL"/>
    <s v="Media"/>
    <m/>
    <m/>
    <m/>
    <m/>
    <x v="13"/>
    <x v="2"/>
    <s v="Brazil"/>
    <x v="77"/>
    <n v="0"/>
  </r>
  <r>
    <s v="INCREMENTAL"/>
    <s v="Media"/>
    <m/>
    <m/>
    <m/>
    <m/>
    <x v="13"/>
    <x v="3"/>
    <s v="Brazil"/>
    <x v="77"/>
    <n v="0"/>
  </r>
  <r>
    <s v="INCREMENTAL"/>
    <s v="Media"/>
    <m/>
    <m/>
    <m/>
    <m/>
    <x v="14"/>
    <x v="0"/>
    <s v="Brazil"/>
    <x v="77"/>
    <n v="471.61477832964999"/>
  </r>
  <r>
    <s v="INCREMENTAL"/>
    <s v="Media"/>
    <m/>
    <m/>
    <m/>
    <m/>
    <x v="14"/>
    <x v="1"/>
    <s v="Brazil"/>
    <x v="77"/>
    <n v="587.12227358411803"/>
  </r>
  <r>
    <s v="INCREMENTAL"/>
    <s v="Media"/>
    <m/>
    <m/>
    <m/>
    <m/>
    <x v="14"/>
    <x v="2"/>
    <s v="Brazil"/>
    <x v="77"/>
    <n v="485.80656557060098"/>
  </r>
  <r>
    <s v="INCREMENTAL"/>
    <s v="Media"/>
    <m/>
    <m/>
    <m/>
    <m/>
    <x v="14"/>
    <x v="3"/>
    <s v="Brazil"/>
    <x v="77"/>
    <n v="349.02106297815902"/>
  </r>
  <r>
    <s v="INCREMENTAL"/>
    <s v="Media"/>
    <m/>
    <m/>
    <m/>
    <m/>
    <x v="15"/>
    <x v="0"/>
    <s v="Brazil"/>
    <x v="77"/>
    <n v="0"/>
  </r>
  <r>
    <s v="INCREMENTAL"/>
    <s v="Media"/>
    <m/>
    <m/>
    <m/>
    <m/>
    <x v="15"/>
    <x v="1"/>
    <s v="Brazil"/>
    <x v="77"/>
    <n v="0"/>
  </r>
  <r>
    <s v="INCREMENTAL"/>
    <s v="Media"/>
    <m/>
    <m/>
    <m/>
    <m/>
    <x v="15"/>
    <x v="2"/>
    <s v="Brazil"/>
    <x v="77"/>
    <n v="0"/>
  </r>
  <r>
    <s v="INCREMENTAL"/>
    <s v="Media"/>
    <m/>
    <m/>
    <m/>
    <m/>
    <x v="15"/>
    <x v="3"/>
    <s v="Brazil"/>
    <x v="77"/>
    <n v="0"/>
  </r>
  <r>
    <s v="INCREMENTAL"/>
    <s v="Media"/>
    <m/>
    <m/>
    <m/>
    <m/>
    <x v="16"/>
    <x v="0"/>
    <s v="Brazil"/>
    <x v="77"/>
    <n v="9.31014424828704"/>
  </r>
  <r>
    <s v="INCREMENTAL"/>
    <s v="Media"/>
    <m/>
    <m/>
    <m/>
    <m/>
    <x v="16"/>
    <x v="1"/>
    <s v="Brazil"/>
    <x v="77"/>
    <n v="7.30488210686892"/>
  </r>
  <r>
    <s v="INCREMENTAL"/>
    <s v="Media"/>
    <m/>
    <m/>
    <m/>
    <m/>
    <x v="16"/>
    <x v="2"/>
    <s v="Brazil"/>
    <x v="77"/>
    <n v="6.8152853075575601"/>
  </r>
  <r>
    <s v="INCREMENTAL"/>
    <s v="Media"/>
    <m/>
    <m/>
    <m/>
    <m/>
    <x v="16"/>
    <x v="3"/>
    <s v="Brazil"/>
    <x v="77"/>
    <n v="6.3337550695519598"/>
  </r>
  <r>
    <s v="INCREMENTAL"/>
    <s v="Media"/>
    <m/>
    <m/>
    <m/>
    <m/>
    <x v="17"/>
    <x v="0"/>
    <s v="Brazil"/>
    <x v="77"/>
    <n v="0"/>
  </r>
  <r>
    <s v="INCREMENTAL"/>
    <s v="Media"/>
    <m/>
    <m/>
    <m/>
    <m/>
    <x v="17"/>
    <x v="1"/>
    <s v="Brazil"/>
    <x v="77"/>
    <n v="0"/>
  </r>
  <r>
    <s v="INCREMENTAL"/>
    <s v="Media"/>
    <m/>
    <m/>
    <m/>
    <m/>
    <x v="17"/>
    <x v="2"/>
    <s v="Brazil"/>
    <x v="77"/>
    <n v="0"/>
  </r>
  <r>
    <s v="INCREMENTAL"/>
    <s v="Media"/>
    <m/>
    <m/>
    <m/>
    <m/>
    <x v="17"/>
    <x v="3"/>
    <s v="Brazil"/>
    <x v="77"/>
    <n v="0"/>
  </r>
  <r>
    <s v="INCREMENTAL"/>
    <s v="Media"/>
    <m/>
    <m/>
    <m/>
    <m/>
    <x v="18"/>
    <x v="0"/>
    <s v="Brazil"/>
    <x v="77"/>
    <n v="2540.3093701335401"/>
  </r>
  <r>
    <s v="INCREMENTAL"/>
    <s v="Media"/>
    <m/>
    <m/>
    <m/>
    <m/>
    <x v="18"/>
    <x v="1"/>
    <s v="Brazil"/>
    <x v="77"/>
    <n v="1182.8719543601201"/>
  </r>
  <r>
    <s v="INCREMENTAL"/>
    <s v="Media"/>
    <m/>
    <m/>
    <m/>
    <m/>
    <x v="18"/>
    <x v="2"/>
    <s v="Brazil"/>
    <x v="77"/>
    <n v="903.83788824080602"/>
  </r>
  <r>
    <s v="INCREMENTAL"/>
    <s v="Media"/>
    <m/>
    <m/>
    <m/>
    <m/>
    <x v="18"/>
    <x v="3"/>
    <s v="Brazil"/>
    <x v="77"/>
    <n v="1379.0033341660501"/>
  </r>
  <r>
    <s v="INCREMENTAL"/>
    <s v="Media"/>
    <m/>
    <m/>
    <m/>
    <m/>
    <x v="19"/>
    <x v="0"/>
    <s v="Brazil"/>
    <x v="77"/>
    <n v="0"/>
  </r>
  <r>
    <s v="INCREMENTAL"/>
    <s v="Media"/>
    <m/>
    <m/>
    <m/>
    <m/>
    <x v="19"/>
    <x v="1"/>
    <s v="Brazil"/>
    <x v="77"/>
    <n v="0"/>
  </r>
  <r>
    <s v="INCREMENTAL"/>
    <s v="Media"/>
    <m/>
    <m/>
    <m/>
    <m/>
    <x v="19"/>
    <x v="2"/>
    <s v="Brazil"/>
    <x v="77"/>
    <n v="0"/>
  </r>
  <r>
    <s v="INCREMENTAL"/>
    <s v="Media"/>
    <m/>
    <m/>
    <m/>
    <m/>
    <x v="19"/>
    <x v="3"/>
    <s v="Brazil"/>
    <x v="77"/>
    <n v="0"/>
  </r>
  <r>
    <s v="INCREMENTAL"/>
    <s v="Media"/>
    <m/>
    <m/>
    <m/>
    <m/>
    <x v="20"/>
    <x v="0"/>
    <s v="Brazil"/>
    <x v="77"/>
    <n v="11.119709920935099"/>
  </r>
  <r>
    <s v="INCREMENTAL"/>
    <s v="Media"/>
    <m/>
    <m/>
    <m/>
    <m/>
    <x v="20"/>
    <x v="1"/>
    <s v="Brazil"/>
    <x v="77"/>
    <n v="12.684328542998299"/>
  </r>
  <r>
    <s v="INCREMENTAL"/>
    <s v="Media"/>
    <m/>
    <m/>
    <m/>
    <m/>
    <x v="20"/>
    <x v="2"/>
    <s v="Brazil"/>
    <x v="77"/>
    <n v="11.8829398851011"/>
  </r>
  <r>
    <s v="INCREMENTAL"/>
    <s v="Media"/>
    <m/>
    <m/>
    <m/>
    <m/>
    <x v="20"/>
    <x v="3"/>
    <s v="Brazil"/>
    <x v="77"/>
    <n v="11.7044813339356"/>
  </r>
  <r>
    <s v="INCREMENTAL"/>
    <s v="Media"/>
    <m/>
    <m/>
    <m/>
    <m/>
    <x v="21"/>
    <x v="0"/>
    <s v="Brazil"/>
    <x v="77"/>
    <n v="0"/>
  </r>
  <r>
    <s v="INCREMENTAL"/>
    <s v="Media"/>
    <m/>
    <m/>
    <m/>
    <m/>
    <x v="21"/>
    <x v="1"/>
    <s v="Brazil"/>
    <x v="77"/>
    <n v="0"/>
  </r>
  <r>
    <s v="INCREMENTAL"/>
    <s v="Media"/>
    <m/>
    <m/>
    <m/>
    <m/>
    <x v="21"/>
    <x v="2"/>
    <s v="Brazil"/>
    <x v="77"/>
    <n v="0"/>
  </r>
  <r>
    <s v="INCREMENTAL"/>
    <s v="Media"/>
    <m/>
    <m/>
    <m/>
    <m/>
    <x v="21"/>
    <x v="3"/>
    <s v="Brazil"/>
    <x v="77"/>
    <n v="0"/>
  </r>
  <r>
    <s v="INCREMENTAL"/>
    <s v="Media"/>
    <m/>
    <m/>
    <m/>
    <m/>
    <x v="22"/>
    <x v="0"/>
    <s v="Brazil"/>
    <x v="77"/>
    <n v="1242.1962472525199"/>
  </r>
  <r>
    <s v="INCREMENTAL"/>
    <s v="Media"/>
    <m/>
    <m/>
    <m/>
    <m/>
    <x v="22"/>
    <x v="1"/>
    <s v="Brazil"/>
    <x v="77"/>
    <n v="471.07582174376398"/>
  </r>
  <r>
    <s v="INCREMENTAL"/>
    <s v="Media"/>
    <m/>
    <m/>
    <m/>
    <m/>
    <x v="22"/>
    <x v="2"/>
    <s v="Brazil"/>
    <x v="77"/>
    <n v="447.32207976819097"/>
  </r>
  <r>
    <s v="INCREMENTAL"/>
    <s v="Media"/>
    <m/>
    <m/>
    <m/>
    <m/>
    <x v="22"/>
    <x v="3"/>
    <s v="Brazil"/>
    <x v="77"/>
    <n v="673.346276351396"/>
  </r>
  <r>
    <s v="INCREMENTAL"/>
    <s v="Media"/>
    <m/>
    <m/>
    <m/>
    <m/>
    <x v="23"/>
    <x v="0"/>
    <s v="Brazil"/>
    <x v="77"/>
    <n v="0"/>
  </r>
  <r>
    <s v="INCREMENTAL"/>
    <s v="Media"/>
    <m/>
    <m/>
    <m/>
    <m/>
    <x v="23"/>
    <x v="1"/>
    <s v="Brazil"/>
    <x v="77"/>
    <n v="0.12347054061538"/>
  </r>
  <r>
    <s v="INCREMENTAL"/>
    <s v="Media"/>
    <m/>
    <m/>
    <m/>
    <m/>
    <x v="23"/>
    <x v="2"/>
    <s v="Brazil"/>
    <x v="77"/>
    <n v="0"/>
  </r>
  <r>
    <s v="INCREMENTAL"/>
    <s v="Media"/>
    <m/>
    <m/>
    <m/>
    <m/>
    <x v="23"/>
    <x v="3"/>
    <s v="Brazil"/>
    <x v="77"/>
    <n v="0"/>
  </r>
  <r>
    <s v="INCREMENTAL"/>
    <s v="Media"/>
    <m/>
    <m/>
    <m/>
    <m/>
    <x v="24"/>
    <x v="0"/>
    <s v="Brazil"/>
    <x v="77"/>
    <n v="0"/>
  </r>
  <r>
    <s v="INCREMENTAL"/>
    <s v="Media"/>
    <m/>
    <m/>
    <m/>
    <m/>
    <x v="24"/>
    <x v="1"/>
    <s v="Brazil"/>
    <x v="77"/>
    <n v="3.2504467496791798"/>
  </r>
  <r>
    <s v="INCREMENTAL"/>
    <s v="Media"/>
    <m/>
    <m/>
    <m/>
    <m/>
    <x v="24"/>
    <x v="2"/>
    <s v="Brazil"/>
    <x v="77"/>
    <n v="0"/>
  </r>
  <r>
    <s v="INCREMENTAL"/>
    <s v="Media"/>
    <m/>
    <m/>
    <m/>
    <m/>
    <x v="24"/>
    <x v="3"/>
    <s v="Brazil"/>
    <x v="77"/>
    <n v="0"/>
  </r>
  <r>
    <s v="BASE"/>
    <s v="BaseLine"/>
    <m/>
    <m/>
    <m/>
    <m/>
    <x v="25"/>
    <x v="0"/>
    <s v="Brazil"/>
    <x v="77"/>
    <n v="0"/>
  </r>
  <r>
    <s v="BASE"/>
    <s v="BaseLine"/>
    <m/>
    <m/>
    <m/>
    <m/>
    <x v="25"/>
    <x v="1"/>
    <s v="Brazil"/>
    <x v="77"/>
    <n v="0"/>
  </r>
  <r>
    <s v="BASE"/>
    <s v="BaseLine"/>
    <m/>
    <m/>
    <m/>
    <m/>
    <x v="25"/>
    <x v="2"/>
    <s v="Brazil"/>
    <x v="77"/>
    <n v="0"/>
  </r>
  <r>
    <s v="BASE"/>
    <s v="BaseLine"/>
    <m/>
    <m/>
    <m/>
    <m/>
    <x v="25"/>
    <x v="3"/>
    <s v="Brazil"/>
    <x v="77"/>
    <n v="0"/>
  </r>
  <r>
    <s v="BASE"/>
    <s v="BaseLine"/>
    <m/>
    <m/>
    <m/>
    <m/>
    <x v="26"/>
    <x v="0"/>
    <s v="Brazil"/>
    <x v="77"/>
    <n v="0"/>
  </r>
  <r>
    <s v="BASE"/>
    <s v="BaseLine"/>
    <m/>
    <m/>
    <m/>
    <m/>
    <x v="26"/>
    <x v="1"/>
    <s v="Brazil"/>
    <x v="77"/>
    <n v="3226.0404209971498"/>
  </r>
  <r>
    <s v="BASE"/>
    <s v="BaseLine"/>
    <m/>
    <m/>
    <m/>
    <m/>
    <x v="26"/>
    <x v="2"/>
    <s v="Brazil"/>
    <x v="77"/>
    <n v="0"/>
  </r>
  <r>
    <s v="BASE"/>
    <s v="BaseLine"/>
    <m/>
    <m/>
    <m/>
    <m/>
    <x v="26"/>
    <x v="3"/>
    <s v="Brazil"/>
    <x v="77"/>
    <n v="0"/>
  </r>
  <r>
    <s v="INCREMENTAL"/>
    <s v="Media"/>
    <m/>
    <m/>
    <m/>
    <m/>
    <x v="27"/>
    <x v="0"/>
    <s v="Brazil"/>
    <x v="77"/>
    <n v="0"/>
  </r>
  <r>
    <s v="INCREMENTAL"/>
    <s v="Media"/>
    <m/>
    <m/>
    <m/>
    <m/>
    <x v="27"/>
    <x v="1"/>
    <s v="Brazil"/>
    <x v="77"/>
    <n v="0"/>
  </r>
  <r>
    <s v="INCREMENTAL"/>
    <s v="Media"/>
    <m/>
    <m/>
    <m/>
    <m/>
    <x v="27"/>
    <x v="2"/>
    <s v="Brazil"/>
    <x v="77"/>
    <n v="0"/>
  </r>
  <r>
    <s v="INCREMENTAL"/>
    <s v="Media"/>
    <m/>
    <m/>
    <m/>
    <m/>
    <x v="27"/>
    <x v="3"/>
    <s v="Brazil"/>
    <x v="77"/>
    <n v="0"/>
  </r>
  <r>
    <s v="INCREMENTAL"/>
    <s v="Media"/>
    <m/>
    <m/>
    <m/>
    <m/>
    <x v="28"/>
    <x v="0"/>
    <s v="Brazil"/>
    <x v="77"/>
    <n v="0"/>
  </r>
  <r>
    <s v="INCREMENTAL"/>
    <s v="Media"/>
    <m/>
    <m/>
    <m/>
    <m/>
    <x v="28"/>
    <x v="1"/>
    <s v="Brazil"/>
    <x v="77"/>
    <n v="0"/>
  </r>
  <r>
    <s v="INCREMENTAL"/>
    <s v="Media"/>
    <m/>
    <m/>
    <m/>
    <m/>
    <x v="28"/>
    <x v="2"/>
    <s v="Brazil"/>
    <x v="77"/>
    <n v="0"/>
  </r>
  <r>
    <s v="INCREMENTAL"/>
    <s v="Media"/>
    <m/>
    <m/>
    <m/>
    <m/>
    <x v="28"/>
    <x v="3"/>
    <s v="Brazil"/>
    <x v="77"/>
    <n v="0"/>
  </r>
  <r>
    <s v="BASE"/>
    <s v="BaseLine"/>
    <m/>
    <m/>
    <m/>
    <m/>
    <x v="29"/>
    <x v="0"/>
    <s v="Brazil"/>
    <x v="77"/>
    <n v="0"/>
  </r>
  <r>
    <s v="BASE"/>
    <s v="BaseLine"/>
    <m/>
    <m/>
    <m/>
    <m/>
    <x v="29"/>
    <x v="1"/>
    <s v="Brazil"/>
    <x v="77"/>
    <n v="1408.3768054664099"/>
  </r>
  <r>
    <s v="BASE"/>
    <s v="BaseLine"/>
    <m/>
    <m/>
    <m/>
    <m/>
    <x v="29"/>
    <x v="2"/>
    <s v="Brazil"/>
    <x v="77"/>
    <n v="0"/>
  </r>
  <r>
    <s v="BASE"/>
    <s v="BaseLine"/>
    <m/>
    <m/>
    <m/>
    <m/>
    <x v="29"/>
    <x v="3"/>
    <s v="Brazil"/>
    <x v="77"/>
    <n v="0"/>
  </r>
  <r>
    <s v="BASE"/>
    <s v="BaseLine"/>
    <m/>
    <m/>
    <m/>
    <m/>
    <x v="30"/>
    <x v="0"/>
    <s v="Brazil"/>
    <x v="77"/>
    <n v="0"/>
  </r>
  <r>
    <s v="BASE"/>
    <s v="BaseLine"/>
    <m/>
    <m/>
    <m/>
    <m/>
    <x v="30"/>
    <x v="1"/>
    <s v="Brazil"/>
    <x v="77"/>
    <n v="856.38160322878196"/>
  </r>
  <r>
    <s v="BASE"/>
    <s v="BaseLine"/>
    <m/>
    <m/>
    <m/>
    <m/>
    <x v="30"/>
    <x v="2"/>
    <s v="Brazil"/>
    <x v="77"/>
    <n v="0"/>
  </r>
  <r>
    <s v="BASE"/>
    <s v="BaseLine"/>
    <m/>
    <m/>
    <m/>
    <m/>
    <x v="30"/>
    <x v="3"/>
    <s v="Brazil"/>
    <x v="77"/>
    <n v="0"/>
  </r>
  <r>
    <s v="INCREMENTAL"/>
    <s v="Media"/>
    <m/>
    <m/>
    <m/>
    <m/>
    <x v="31"/>
    <x v="0"/>
    <s v="Brazil"/>
    <x v="77"/>
    <n v="0"/>
  </r>
  <r>
    <s v="INCREMENTAL"/>
    <s v="Media"/>
    <m/>
    <m/>
    <m/>
    <m/>
    <x v="31"/>
    <x v="1"/>
    <s v="Brazil"/>
    <x v="77"/>
    <n v="10.480625386601201"/>
  </r>
  <r>
    <s v="INCREMENTAL"/>
    <s v="Media"/>
    <m/>
    <m/>
    <m/>
    <m/>
    <x v="31"/>
    <x v="2"/>
    <s v="Brazil"/>
    <x v="77"/>
    <n v="0"/>
  </r>
  <r>
    <s v="INCREMENTAL"/>
    <s v="Media"/>
    <m/>
    <m/>
    <m/>
    <m/>
    <x v="31"/>
    <x v="3"/>
    <s v="Brazil"/>
    <x v="77"/>
    <n v="0"/>
  </r>
  <r>
    <m/>
    <m/>
    <m/>
    <m/>
    <m/>
    <m/>
    <x v="32"/>
    <x v="0"/>
    <s v="Brazil"/>
    <x v="77"/>
    <n v="1288.8368238743701"/>
  </r>
  <r>
    <m/>
    <m/>
    <m/>
    <m/>
    <m/>
    <m/>
    <x v="32"/>
    <x v="1"/>
    <s v="Brazil"/>
    <x v="77"/>
    <n v="943.82215052234096"/>
  </r>
  <r>
    <m/>
    <m/>
    <m/>
    <m/>
    <m/>
    <m/>
    <x v="32"/>
    <x v="2"/>
    <s v="Brazil"/>
    <x v="77"/>
    <n v="1761.1350863528301"/>
  </r>
  <r>
    <m/>
    <m/>
    <m/>
    <m/>
    <m/>
    <m/>
    <x v="32"/>
    <x v="3"/>
    <s v="Brazil"/>
    <x v="77"/>
    <n v="932.29799996955103"/>
  </r>
  <r>
    <s v="BASE"/>
    <s v="BaseLine"/>
    <m/>
    <m/>
    <m/>
    <m/>
    <x v="33"/>
    <x v="0"/>
    <s v="Brazil"/>
    <x v="77"/>
    <n v="-139.22998883315799"/>
  </r>
  <r>
    <s v="BASE"/>
    <s v="BaseLine"/>
    <m/>
    <m/>
    <m/>
    <m/>
    <x v="33"/>
    <x v="1"/>
    <s v="Brazil"/>
    <x v="77"/>
    <n v="-379.00189641884202"/>
  </r>
  <r>
    <s v="BASE"/>
    <s v="BaseLine"/>
    <m/>
    <m/>
    <m/>
    <m/>
    <x v="33"/>
    <x v="2"/>
    <s v="Brazil"/>
    <x v="77"/>
    <n v="-189.21355932532001"/>
  </r>
  <r>
    <s v="BASE"/>
    <s v="BaseLine"/>
    <m/>
    <m/>
    <m/>
    <m/>
    <x v="33"/>
    <x v="3"/>
    <s v="Brazil"/>
    <x v="77"/>
    <n v="-118.18051984888901"/>
  </r>
  <r>
    <s v="BASE"/>
    <s v="BaseLine"/>
    <m/>
    <m/>
    <m/>
    <m/>
    <x v="34"/>
    <x v="0"/>
    <s v="Brazil"/>
    <x v="77"/>
    <n v="0"/>
  </r>
  <r>
    <s v="BASE"/>
    <s v="BaseLine"/>
    <m/>
    <m/>
    <m/>
    <m/>
    <x v="34"/>
    <x v="1"/>
    <s v="Brazil"/>
    <x v="77"/>
    <n v="0"/>
  </r>
  <r>
    <s v="BASE"/>
    <s v="BaseLine"/>
    <m/>
    <m/>
    <m/>
    <m/>
    <x v="34"/>
    <x v="2"/>
    <s v="Brazil"/>
    <x v="77"/>
    <n v="0"/>
  </r>
  <r>
    <s v="BASE"/>
    <s v="BaseLine"/>
    <m/>
    <m/>
    <m/>
    <m/>
    <x v="34"/>
    <x v="3"/>
    <s v="Brazil"/>
    <x v="77"/>
    <n v="0"/>
  </r>
  <r>
    <s v="BASE"/>
    <s v="BaseLine"/>
    <s v="NY"/>
    <m/>
    <m/>
    <m/>
    <x v="35"/>
    <x v="0"/>
    <s v="Brazil"/>
    <x v="77"/>
    <n v="0"/>
  </r>
  <r>
    <s v="BASE"/>
    <s v="BaseLine"/>
    <s v="NY"/>
    <m/>
    <m/>
    <m/>
    <x v="35"/>
    <x v="1"/>
    <s v="Brazil"/>
    <x v="77"/>
    <n v="0"/>
  </r>
  <r>
    <s v="BASE"/>
    <s v="BaseLine"/>
    <s v="NY"/>
    <m/>
    <m/>
    <m/>
    <x v="35"/>
    <x v="2"/>
    <s v="Brazil"/>
    <x v="77"/>
    <n v="0"/>
  </r>
  <r>
    <s v="BASE"/>
    <s v="BaseLine"/>
    <s v="NY"/>
    <m/>
    <m/>
    <m/>
    <x v="35"/>
    <x v="3"/>
    <s v="Brazil"/>
    <x v="77"/>
    <n v="0"/>
  </r>
  <r>
    <s v="BASE"/>
    <s v="BaseLine"/>
    <s v="PL_Dummy"/>
    <m/>
    <m/>
    <m/>
    <x v="36"/>
    <x v="0"/>
    <s v="Brazil"/>
    <x v="77"/>
    <n v="0"/>
  </r>
  <r>
    <s v="BASE"/>
    <s v="BaseLine"/>
    <s v="PL_Dummy"/>
    <m/>
    <m/>
    <m/>
    <x v="36"/>
    <x v="1"/>
    <s v="Brazil"/>
    <x v="77"/>
    <n v="0"/>
  </r>
  <r>
    <s v="BASE"/>
    <s v="BaseLine"/>
    <s v="PL_Dummy"/>
    <m/>
    <m/>
    <m/>
    <x v="36"/>
    <x v="2"/>
    <s v="Brazil"/>
    <x v="77"/>
    <n v="0"/>
  </r>
  <r>
    <s v="BASE"/>
    <s v="BaseLine"/>
    <s v="PL_Dummy"/>
    <m/>
    <m/>
    <m/>
    <x v="36"/>
    <x v="3"/>
    <s v="Brazil"/>
    <x v="77"/>
    <n v="0"/>
  </r>
  <r>
    <s v="BASE"/>
    <s v="BaseLine"/>
    <s v="PL_Dummy"/>
    <m/>
    <m/>
    <m/>
    <x v="37"/>
    <x v="0"/>
    <s v="Brazil"/>
    <x v="77"/>
    <n v="0"/>
  </r>
  <r>
    <s v="BASE"/>
    <s v="BaseLine"/>
    <s v="PL_Dummy"/>
    <m/>
    <m/>
    <m/>
    <x v="37"/>
    <x v="1"/>
    <s v="Brazil"/>
    <x v="77"/>
    <n v="0"/>
  </r>
  <r>
    <s v="BASE"/>
    <s v="BaseLine"/>
    <s v="PL_Dummy"/>
    <m/>
    <m/>
    <m/>
    <x v="37"/>
    <x v="2"/>
    <s v="Brazil"/>
    <x v="77"/>
    <n v="0"/>
  </r>
  <r>
    <s v="BASE"/>
    <s v="BaseLine"/>
    <s v="PL_Dummy"/>
    <m/>
    <m/>
    <m/>
    <x v="37"/>
    <x v="3"/>
    <s v="Brazil"/>
    <x v="77"/>
    <n v="0"/>
  </r>
  <r>
    <s v="BASE"/>
    <s v="BaseLine"/>
    <m/>
    <m/>
    <m/>
    <m/>
    <x v="38"/>
    <x v="0"/>
    <s v="Brazil"/>
    <x v="77"/>
    <n v="0"/>
  </r>
  <r>
    <s v="BASE"/>
    <s v="BaseLine"/>
    <m/>
    <m/>
    <m/>
    <m/>
    <x v="38"/>
    <x v="1"/>
    <s v="Brazil"/>
    <x v="77"/>
    <n v="0"/>
  </r>
  <r>
    <s v="BASE"/>
    <s v="BaseLine"/>
    <m/>
    <m/>
    <m/>
    <m/>
    <x v="38"/>
    <x v="2"/>
    <s v="Brazil"/>
    <x v="77"/>
    <n v="0"/>
  </r>
  <r>
    <s v="BASE"/>
    <s v="BaseLine"/>
    <m/>
    <m/>
    <m/>
    <m/>
    <x v="38"/>
    <x v="3"/>
    <s v="Brazil"/>
    <x v="77"/>
    <n v="0"/>
  </r>
  <r>
    <s v="BASE"/>
    <s v="BaseLine"/>
    <m/>
    <m/>
    <m/>
    <m/>
    <x v="39"/>
    <x v="0"/>
    <s v="Brazil"/>
    <x v="77"/>
    <n v="0"/>
  </r>
  <r>
    <s v="BASE"/>
    <s v="BaseLine"/>
    <m/>
    <m/>
    <m/>
    <m/>
    <x v="39"/>
    <x v="1"/>
    <s v="Brazil"/>
    <x v="77"/>
    <n v="0"/>
  </r>
  <r>
    <s v="BASE"/>
    <s v="BaseLine"/>
    <m/>
    <m/>
    <m/>
    <m/>
    <x v="39"/>
    <x v="2"/>
    <s v="Brazil"/>
    <x v="77"/>
    <n v="0"/>
  </r>
  <r>
    <s v="BASE"/>
    <s v="BaseLine"/>
    <m/>
    <m/>
    <m/>
    <m/>
    <x v="39"/>
    <x v="3"/>
    <s v="Brazil"/>
    <x v="77"/>
    <n v="0"/>
  </r>
  <r>
    <s v="BASE"/>
    <s v="BaseLine"/>
    <s v="PL_Dummy"/>
    <m/>
    <m/>
    <m/>
    <x v="40"/>
    <x v="0"/>
    <s v="Brazil"/>
    <x v="77"/>
    <n v="0"/>
  </r>
  <r>
    <s v="BASE"/>
    <s v="BaseLine"/>
    <s v="PL_Dummy"/>
    <m/>
    <m/>
    <m/>
    <x v="40"/>
    <x v="1"/>
    <s v="Brazil"/>
    <x v="77"/>
    <n v="0"/>
  </r>
  <r>
    <s v="BASE"/>
    <s v="BaseLine"/>
    <s v="PL_Dummy"/>
    <m/>
    <m/>
    <m/>
    <x v="40"/>
    <x v="2"/>
    <s v="Brazil"/>
    <x v="77"/>
    <n v="0"/>
  </r>
  <r>
    <s v="BASE"/>
    <s v="BaseLine"/>
    <s v="PL_Dummy"/>
    <m/>
    <m/>
    <m/>
    <x v="40"/>
    <x v="3"/>
    <s v="Brazil"/>
    <x v="77"/>
    <n v="0"/>
  </r>
  <r>
    <s v="BASE"/>
    <s v="BaseLine"/>
    <m/>
    <m/>
    <m/>
    <m/>
    <x v="41"/>
    <x v="0"/>
    <s v="Brazil"/>
    <x v="77"/>
    <n v="0"/>
  </r>
  <r>
    <s v="BASE"/>
    <s v="BaseLine"/>
    <m/>
    <m/>
    <m/>
    <m/>
    <x v="41"/>
    <x v="1"/>
    <s v="Brazil"/>
    <x v="77"/>
    <n v="0"/>
  </r>
  <r>
    <s v="BASE"/>
    <s v="BaseLine"/>
    <m/>
    <m/>
    <m/>
    <m/>
    <x v="41"/>
    <x v="2"/>
    <s v="Brazil"/>
    <x v="77"/>
    <n v="3440.94515579058"/>
  </r>
  <r>
    <s v="BASE"/>
    <s v="BaseLine"/>
    <m/>
    <m/>
    <m/>
    <m/>
    <x v="41"/>
    <x v="3"/>
    <s v="Brazil"/>
    <x v="77"/>
    <n v="0"/>
  </r>
  <r>
    <s v="BASE"/>
    <s v="BaseLine"/>
    <m/>
    <m/>
    <m/>
    <m/>
    <x v="42"/>
    <x v="0"/>
    <s v="Brazil"/>
    <x v="77"/>
    <n v="0"/>
  </r>
  <r>
    <s v="BASE"/>
    <s v="BaseLine"/>
    <m/>
    <m/>
    <m/>
    <m/>
    <x v="42"/>
    <x v="1"/>
    <s v="Brazil"/>
    <x v="77"/>
    <n v="0"/>
  </r>
  <r>
    <s v="BASE"/>
    <s v="BaseLine"/>
    <m/>
    <m/>
    <m/>
    <m/>
    <x v="42"/>
    <x v="2"/>
    <s v="Brazil"/>
    <x v="77"/>
    <n v="0"/>
  </r>
  <r>
    <s v="BASE"/>
    <s v="BaseLine"/>
    <m/>
    <m/>
    <m/>
    <m/>
    <x v="42"/>
    <x v="3"/>
    <s v="Brazil"/>
    <x v="77"/>
    <n v="0"/>
  </r>
  <r>
    <s v="BASE"/>
    <s v="BaseLine"/>
    <m/>
    <m/>
    <m/>
    <m/>
    <x v="43"/>
    <x v="0"/>
    <s v="Brazil"/>
    <x v="77"/>
    <n v="0"/>
  </r>
  <r>
    <s v="BASE"/>
    <s v="BaseLine"/>
    <m/>
    <m/>
    <m/>
    <m/>
    <x v="43"/>
    <x v="1"/>
    <s v="Brazil"/>
    <x v="77"/>
    <n v="0"/>
  </r>
  <r>
    <s v="BASE"/>
    <s v="BaseLine"/>
    <m/>
    <m/>
    <m/>
    <m/>
    <x v="43"/>
    <x v="2"/>
    <s v="Brazil"/>
    <x v="77"/>
    <n v="4254.8470795620597"/>
  </r>
  <r>
    <s v="BASE"/>
    <s v="BaseLine"/>
    <m/>
    <m/>
    <m/>
    <m/>
    <x v="43"/>
    <x v="3"/>
    <s v="Brazil"/>
    <x v="77"/>
    <n v="0"/>
  </r>
  <r>
    <s v="INCREMENTAL"/>
    <s v="Media"/>
    <m/>
    <m/>
    <m/>
    <m/>
    <x v="44"/>
    <x v="0"/>
    <s v="Brazil"/>
    <x v="77"/>
    <n v="0"/>
  </r>
  <r>
    <s v="INCREMENTAL"/>
    <s v="Media"/>
    <m/>
    <m/>
    <m/>
    <m/>
    <x v="44"/>
    <x v="1"/>
    <s v="Brazil"/>
    <x v="77"/>
    <n v="0"/>
  </r>
  <r>
    <s v="INCREMENTAL"/>
    <s v="Media"/>
    <m/>
    <m/>
    <m/>
    <m/>
    <x v="44"/>
    <x v="2"/>
    <s v="Brazil"/>
    <x v="77"/>
    <n v="0"/>
  </r>
  <r>
    <s v="INCREMENTAL"/>
    <s v="Media"/>
    <m/>
    <m/>
    <m/>
    <m/>
    <x v="44"/>
    <x v="3"/>
    <s v="Brazil"/>
    <x v="77"/>
    <n v="0"/>
  </r>
  <r>
    <s v="INCREMENTAL"/>
    <s v="Media"/>
    <m/>
    <m/>
    <m/>
    <m/>
    <x v="45"/>
    <x v="0"/>
    <s v="Brazil"/>
    <x v="77"/>
    <n v="0"/>
  </r>
  <r>
    <s v="INCREMENTAL"/>
    <s v="Media"/>
    <m/>
    <m/>
    <m/>
    <m/>
    <x v="45"/>
    <x v="1"/>
    <s v="Brazil"/>
    <x v="77"/>
    <n v="0"/>
  </r>
  <r>
    <s v="INCREMENTAL"/>
    <s v="Media"/>
    <m/>
    <m/>
    <m/>
    <m/>
    <x v="45"/>
    <x v="2"/>
    <s v="Brazil"/>
    <x v="77"/>
    <n v="0"/>
  </r>
  <r>
    <s v="INCREMENTAL"/>
    <s v="Media"/>
    <m/>
    <m/>
    <m/>
    <m/>
    <x v="45"/>
    <x v="3"/>
    <s v="Brazil"/>
    <x v="77"/>
    <n v="0"/>
  </r>
  <r>
    <s v="BASE"/>
    <s v="BaseLine"/>
    <m/>
    <m/>
    <m/>
    <m/>
    <x v="46"/>
    <x v="0"/>
    <s v="Brazil"/>
    <x v="77"/>
    <n v="0"/>
  </r>
  <r>
    <s v="BASE"/>
    <s v="BaseLine"/>
    <m/>
    <m/>
    <m/>
    <m/>
    <x v="46"/>
    <x v="1"/>
    <s v="Brazil"/>
    <x v="77"/>
    <n v="0"/>
  </r>
  <r>
    <s v="BASE"/>
    <s v="BaseLine"/>
    <m/>
    <m/>
    <m/>
    <m/>
    <x v="46"/>
    <x v="2"/>
    <s v="Brazil"/>
    <x v="77"/>
    <n v="0"/>
  </r>
  <r>
    <s v="BASE"/>
    <s v="BaseLine"/>
    <m/>
    <m/>
    <m/>
    <m/>
    <x v="46"/>
    <x v="3"/>
    <s v="Brazil"/>
    <x v="77"/>
    <n v="0"/>
  </r>
  <r>
    <s v="INCREMENTAL"/>
    <s v="Media"/>
    <m/>
    <m/>
    <m/>
    <m/>
    <x v="47"/>
    <x v="0"/>
    <s v="Brazil"/>
    <x v="77"/>
    <n v="0"/>
  </r>
  <r>
    <s v="INCREMENTAL"/>
    <s v="Media"/>
    <m/>
    <m/>
    <m/>
    <m/>
    <x v="47"/>
    <x v="1"/>
    <s v="Brazil"/>
    <x v="77"/>
    <n v="0"/>
  </r>
  <r>
    <s v="INCREMENTAL"/>
    <s v="Media"/>
    <m/>
    <m/>
    <m/>
    <m/>
    <x v="47"/>
    <x v="2"/>
    <s v="Brazil"/>
    <x v="77"/>
    <n v="0"/>
  </r>
  <r>
    <s v="INCREMENTAL"/>
    <s v="Media"/>
    <m/>
    <m/>
    <m/>
    <m/>
    <x v="47"/>
    <x v="3"/>
    <s v="Brazil"/>
    <x v="77"/>
    <n v="0.48065269836441399"/>
  </r>
  <r>
    <s v="INCREMENTAL"/>
    <s v="Media"/>
    <m/>
    <m/>
    <m/>
    <m/>
    <x v="48"/>
    <x v="0"/>
    <s v="Brazil"/>
    <x v="77"/>
    <n v="0"/>
  </r>
  <r>
    <s v="INCREMENTAL"/>
    <s v="Media"/>
    <m/>
    <m/>
    <m/>
    <m/>
    <x v="48"/>
    <x v="1"/>
    <s v="Brazil"/>
    <x v="77"/>
    <n v="0"/>
  </r>
  <r>
    <s v="INCREMENTAL"/>
    <s v="Media"/>
    <m/>
    <m/>
    <m/>
    <m/>
    <x v="48"/>
    <x v="2"/>
    <s v="Brazil"/>
    <x v="77"/>
    <n v="0"/>
  </r>
  <r>
    <s v="INCREMENTAL"/>
    <s v="Media"/>
    <m/>
    <m/>
    <m/>
    <m/>
    <x v="48"/>
    <x v="3"/>
    <s v="Brazil"/>
    <x v="77"/>
    <n v="1.1970747097327701"/>
  </r>
  <r>
    <s v="INCREMENTAL"/>
    <s v="Media"/>
    <m/>
    <m/>
    <m/>
    <m/>
    <x v="49"/>
    <x v="0"/>
    <s v="Brazil"/>
    <x v="77"/>
    <n v="0"/>
  </r>
  <r>
    <s v="INCREMENTAL"/>
    <s v="Media"/>
    <m/>
    <m/>
    <m/>
    <m/>
    <x v="49"/>
    <x v="1"/>
    <s v="Brazil"/>
    <x v="77"/>
    <n v="0"/>
  </r>
  <r>
    <s v="INCREMENTAL"/>
    <s v="Media"/>
    <m/>
    <m/>
    <m/>
    <m/>
    <x v="49"/>
    <x v="2"/>
    <s v="Brazil"/>
    <x v="77"/>
    <n v="0"/>
  </r>
  <r>
    <s v="INCREMENTAL"/>
    <s v="Media"/>
    <m/>
    <m/>
    <m/>
    <m/>
    <x v="49"/>
    <x v="3"/>
    <s v="Brazil"/>
    <x v="77"/>
    <n v="17.455943347042702"/>
  </r>
  <r>
    <s v="BASE"/>
    <s v="BaseLine"/>
    <m/>
    <m/>
    <m/>
    <m/>
    <x v="50"/>
    <x v="0"/>
    <s v="Brazil"/>
    <x v="77"/>
    <n v="0"/>
  </r>
  <r>
    <s v="BASE"/>
    <s v="BaseLine"/>
    <m/>
    <m/>
    <m/>
    <m/>
    <x v="50"/>
    <x v="1"/>
    <s v="Brazil"/>
    <x v="77"/>
    <n v="0"/>
  </r>
  <r>
    <s v="BASE"/>
    <s v="BaseLine"/>
    <m/>
    <m/>
    <m/>
    <m/>
    <x v="50"/>
    <x v="2"/>
    <s v="Brazil"/>
    <x v="77"/>
    <n v="0"/>
  </r>
  <r>
    <s v="BASE"/>
    <s v="BaseLine"/>
    <m/>
    <m/>
    <m/>
    <m/>
    <x v="50"/>
    <x v="3"/>
    <s v="Brazil"/>
    <x v="77"/>
    <n v="363.31667450441699"/>
  </r>
  <r>
    <s v="BASE"/>
    <s v="BaseLine"/>
    <m/>
    <m/>
    <m/>
    <m/>
    <x v="51"/>
    <x v="0"/>
    <s v="Brazil"/>
    <x v="77"/>
    <n v="0"/>
  </r>
  <r>
    <s v="BASE"/>
    <s v="BaseLine"/>
    <m/>
    <m/>
    <m/>
    <m/>
    <x v="51"/>
    <x v="1"/>
    <s v="Brazil"/>
    <x v="77"/>
    <n v="0"/>
  </r>
  <r>
    <s v="BASE"/>
    <s v="BaseLine"/>
    <m/>
    <m/>
    <m/>
    <m/>
    <x v="51"/>
    <x v="2"/>
    <s v="Brazil"/>
    <x v="77"/>
    <n v="0"/>
  </r>
  <r>
    <s v="BASE"/>
    <s v="BaseLine"/>
    <m/>
    <m/>
    <m/>
    <m/>
    <x v="51"/>
    <x v="3"/>
    <s v="Brazil"/>
    <x v="77"/>
    <n v="6097.6149861108197"/>
  </r>
  <r>
    <s v="INCREMENTAL"/>
    <s v="Media"/>
    <m/>
    <m/>
    <m/>
    <m/>
    <x v="52"/>
    <x v="0"/>
    <s v="Brazil"/>
    <x v="77"/>
    <n v="0"/>
  </r>
  <r>
    <s v="INCREMENTAL"/>
    <s v="Media"/>
    <m/>
    <m/>
    <m/>
    <m/>
    <x v="52"/>
    <x v="1"/>
    <s v="Brazil"/>
    <x v="77"/>
    <n v="0"/>
  </r>
  <r>
    <s v="INCREMENTAL"/>
    <s v="Media"/>
    <m/>
    <m/>
    <m/>
    <m/>
    <x v="52"/>
    <x v="2"/>
    <s v="Brazil"/>
    <x v="77"/>
    <n v="0"/>
  </r>
  <r>
    <s v="INCREMENTAL"/>
    <s v="Media"/>
    <m/>
    <m/>
    <m/>
    <m/>
    <x v="52"/>
    <x v="3"/>
    <s v="Brazil"/>
    <x v="77"/>
    <n v="6.7845357994493298"/>
  </r>
  <r>
    <s v="BASE"/>
    <s v="BaseLine"/>
    <m/>
    <m/>
    <m/>
    <m/>
    <x v="53"/>
    <x v="0"/>
    <s v="Brazil"/>
    <x v="77"/>
    <n v="-227.15446232385401"/>
  </r>
  <r>
    <s v="BASE"/>
    <s v="BaseLine"/>
    <m/>
    <m/>
    <m/>
    <m/>
    <x v="53"/>
    <x v="1"/>
    <s v="Brazil"/>
    <x v="77"/>
    <n v="-166.34643669379199"/>
  </r>
  <r>
    <s v="BASE"/>
    <s v="BaseLine"/>
    <m/>
    <m/>
    <m/>
    <m/>
    <x v="53"/>
    <x v="2"/>
    <s v="Brazil"/>
    <x v="77"/>
    <n v="-310.39592150817202"/>
  </r>
  <r>
    <s v="BASE"/>
    <s v="BaseLine"/>
    <m/>
    <m/>
    <m/>
    <m/>
    <x v="53"/>
    <x v="3"/>
    <s v="Brazil"/>
    <x v="77"/>
    <n v="-164.31533223272601"/>
  </r>
  <r>
    <s v="BASE"/>
    <s v="BaseLine"/>
    <m/>
    <m/>
    <m/>
    <m/>
    <x v="54"/>
    <x v="0"/>
    <s v="Brazil"/>
    <x v="77"/>
    <n v="-530.31433235234999"/>
  </r>
  <r>
    <s v="BASE"/>
    <s v="BaseLine"/>
    <m/>
    <m/>
    <m/>
    <m/>
    <x v="54"/>
    <x v="1"/>
    <s v="Brazil"/>
    <x v="77"/>
    <n v="-2647.0075249207398"/>
  </r>
  <r>
    <s v="BASE"/>
    <s v="BaseLine"/>
    <m/>
    <m/>
    <m/>
    <m/>
    <x v="54"/>
    <x v="2"/>
    <s v="Brazil"/>
    <x v="77"/>
    <n v="-2872.8736117844001"/>
  </r>
  <r>
    <s v="BASE"/>
    <s v="BaseLine"/>
    <m/>
    <m/>
    <m/>
    <m/>
    <x v="54"/>
    <x v="3"/>
    <s v="Brazil"/>
    <x v="77"/>
    <n v="-512.11965805305204"/>
  </r>
  <r>
    <s v="INCREMENTAL"/>
    <s v="Media"/>
    <m/>
    <m/>
    <m/>
    <m/>
    <x v="0"/>
    <x v="0"/>
    <s v="Brazil"/>
    <x v="78"/>
    <n v="1.58668581932914"/>
  </r>
  <r>
    <s v="INCREMENTAL"/>
    <s v="Media"/>
    <m/>
    <m/>
    <m/>
    <m/>
    <x v="0"/>
    <x v="1"/>
    <s v="Brazil"/>
    <x v="78"/>
    <n v="0"/>
  </r>
  <r>
    <s v="INCREMENTAL"/>
    <s v="Media"/>
    <m/>
    <m/>
    <m/>
    <m/>
    <x v="0"/>
    <x v="2"/>
    <s v="Brazil"/>
    <x v="78"/>
    <n v="0"/>
  </r>
  <r>
    <s v="INCREMENTAL"/>
    <s v="Media"/>
    <m/>
    <m/>
    <m/>
    <m/>
    <x v="0"/>
    <x v="3"/>
    <s v="Brazil"/>
    <x v="78"/>
    <n v="0"/>
  </r>
  <r>
    <s v="INCREMENTAL"/>
    <s v="Media"/>
    <m/>
    <m/>
    <m/>
    <m/>
    <x v="1"/>
    <x v="0"/>
    <s v="Brazil"/>
    <x v="78"/>
    <n v="0.65935394196037"/>
  </r>
  <r>
    <s v="INCREMENTAL"/>
    <s v="Media"/>
    <m/>
    <m/>
    <m/>
    <m/>
    <x v="1"/>
    <x v="1"/>
    <s v="Brazil"/>
    <x v="78"/>
    <n v="0"/>
  </r>
  <r>
    <s v="INCREMENTAL"/>
    <s v="Media"/>
    <m/>
    <m/>
    <m/>
    <m/>
    <x v="1"/>
    <x v="2"/>
    <s v="Brazil"/>
    <x v="78"/>
    <n v="0"/>
  </r>
  <r>
    <s v="INCREMENTAL"/>
    <s v="Media"/>
    <m/>
    <m/>
    <m/>
    <m/>
    <x v="1"/>
    <x v="3"/>
    <s v="Brazil"/>
    <x v="78"/>
    <n v="0"/>
  </r>
  <r>
    <s v="INCREMENTAL"/>
    <s v="Media"/>
    <m/>
    <m/>
    <m/>
    <m/>
    <x v="2"/>
    <x v="0"/>
    <s v="Brazil"/>
    <x v="78"/>
    <n v="35.246609026867901"/>
  </r>
  <r>
    <s v="INCREMENTAL"/>
    <s v="Media"/>
    <m/>
    <m/>
    <m/>
    <m/>
    <x v="2"/>
    <x v="1"/>
    <s v="Brazil"/>
    <x v="78"/>
    <n v="0"/>
  </r>
  <r>
    <s v="INCREMENTAL"/>
    <s v="Media"/>
    <m/>
    <m/>
    <m/>
    <m/>
    <x v="2"/>
    <x v="2"/>
    <s v="Brazil"/>
    <x v="78"/>
    <n v="0"/>
  </r>
  <r>
    <s v="INCREMENTAL"/>
    <s v="Media"/>
    <m/>
    <m/>
    <m/>
    <m/>
    <x v="2"/>
    <x v="3"/>
    <s v="Brazil"/>
    <x v="78"/>
    <n v="0"/>
  </r>
  <r>
    <s v="BASE"/>
    <s v="BaseLine"/>
    <m/>
    <m/>
    <m/>
    <m/>
    <x v="3"/>
    <x v="0"/>
    <s v="Brazil"/>
    <x v="78"/>
    <n v="0"/>
  </r>
  <r>
    <s v="BASE"/>
    <s v="BaseLine"/>
    <m/>
    <m/>
    <m/>
    <m/>
    <x v="3"/>
    <x v="1"/>
    <s v="Brazil"/>
    <x v="78"/>
    <n v="0"/>
  </r>
  <r>
    <s v="BASE"/>
    <s v="BaseLine"/>
    <m/>
    <m/>
    <m/>
    <m/>
    <x v="3"/>
    <x v="2"/>
    <s v="Brazil"/>
    <x v="78"/>
    <n v="0"/>
  </r>
  <r>
    <s v="BASE"/>
    <s v="BaseLine"/>
    <m/>
    <m/>
    <m/>
    <m/>
    <x v="3"/>
    <x v="3"/>
    <s v="Brazil"/>
    <x v="78"/>
    <n v="0"/>
  </r>
  <r>
    <s v="BASE"/>
    <s v="BaseLine"/>
    <m/>
    <m/>
    <m/>
    <m/>
    <x v="4"/>
    <x v="0"/>
    <s v="Brazil"/>
    <x v="78"/>
    <n v="0"/>
  </r>
  <r>
    <s v="BASE"/>
    <s v="BaseLine"/>
    <m/>
    <m/>
    <m/>
    <m/>
    <x v="4"/>
    <x v="1"/>
    <s v="Brazil"/>
    <x v="78"/>
    <n v="0"/>
  </r>
  <r>
    <s v="BASE"/>
    <s v="BaseLine"/>
    <m/>
    <m/>
    <m/>
    <m/>
    <x v="4"/>
    <x v="2"/>
    <s v="Brazil"/>
    <x v="78"/>
    <n v="0"/>
  </r>
  <r>
    <s v="BASE"/>
    <s v="BaseLine"/>
    <m/>
    <m/>
    <m/>
    <m/>
    <x v="4"/>
    <x v="3"/>
    <s v="Brazil"/>
    <x v="78"/>
    <n v="0"/>
  </r>
  <r>
    <s v="BASE"/>
    <s v="BaseLine"/>
    <m/>
    <m/>
    <m/>
    <m/>
    <x v="5"/>
    <x v="0"/>
    <s v="Brazil"/>
    <x v="78"/>
    <n v="0"/>
  </r>
  <r>
    <s v="BASE"/>
    <s v="BaseLine"/>
    <m/>
    <m/>
    <m/>
    <m/>
    <x v="5"/>
    <x v="1"/>
    <s v="Brazil"/>
    <x v="78"/>
    <n v="0"/>
  </r>
  <r>
    <s v="BASE"/>
    <s v="BaseLine"/>
    <m/>
    <m/>
    <m/>
    <m/>
    <x v="5"/>
    <x v="2"/>
    <s v="Brazil"/>
    <x v="78"/>
    <n v="0"/>
  </r>
  <r>
    <s v="BASE"/>
    <s v="BaseLine"/>
    <m/>
    <m/>
    <m/>
    <m/>
    <x v="5"/>
    <x v="3"/>
    <s v="Brazil"/>
    <x v="78"/>
    <n v="0"/>
  </r>
  <r>
    <s v="BASE"/>
    <s v="BaseLine"/>
    <m/>
    <m/>
    <m/>
    <m/>
    <x v="6"/>
    <x v="0"/>
    <s v="Brazil"/>
    <x v="78"/>
    <n v="0"/>
  </r>
  <r>
    <s v="BASE"/>
    <s v="BaseLine"/>
    <m/>
    <m/>
    <m/>
    <m/>
    <x v="6"/>
    <x v="1"/>
    <s v="Brazil"/>
    <x v="78"/>
    <n v="0"/>
  </r>
  <r>
    <s v="BASE"/>
    <s v="BaseLine"/>
    <m/>
    <m/>
    <m/>
    <m/>
    <x v="6"/>
    <x v="2"/>
    <s v="Brazil"/>
    <x v="78"/>
    <n v="0"/>
  </r>
  <r>
    <s v="BASE"/>
    <s v="BaseLine"/>
    <m/>
    <m/>
    <m/>
    <m/>
    <x v="6"/>
    <x v="3"/>
    <s v="Brazil"/>
    <x v="78"/>
    <n v="0"/>
  </r>
  <r>
    <s v="BASE"/>
    <s v="BaseLine"/>
    <m/>
    <m/>
    <m/>
    <m/>
    <x v="7"/>
    <x v="0"/>
    <s v="Brazil"/>
    <x v="78"/>
    <n v="0"/>
  </r>
  <r>
    <s v="BASE"/>
    <s v="BaseLine"/>
    <m/>
    <m/>
    <m/>
    <m/>
    <x v="7"/>
    <x v="1"/>
    <s v="Brazil"/>
    <x v="78"/>
    <n v="0"/>
  </r>
  <r>
    <s v="BASE"/>
    <s v="BaseLine"/>
    <m/>
    <m/>
    <m/>
    <m/>
    <x v="7"/>
    <x v="2"/>
    <s v="Brazil"/>
    <x v="78"/>
    <n v="0"/>
  </r>
  <r>
    <s v="BASE"/>
    <s v="BaseLine"/>
    <m/>
    <m/>
    <m/>
    <m/>
    <x v="7"/>
    <x v="3"/>
    <s v="Brazil"/>
    <x v="78"/>
    <n v="0"/>
  </r>
  <r>
    <s v="BASE"/>
    <s v="BaseLine"/>
    <m/>
    <m/>
    <m/>
    <m/>
    <x v="8"/>
    <x v="0"/>
    <s v="Brazil"/>
    <x v="78"/>
    <n v="2051.4409811628502"/>
  </r>
  <r>
    <s v="BASE"/>
    <s v="BaseLine"/>
    <m/>
    <m/>
    <m/>
    <m/>
    <x v="8"/>
    <x v="1"/>
    <s v="Brazil"/>
    <x v="78"/>
    <n v="0"/>
  </r>
  <r>
    <s v="BASE"/>
    <s v="BaseLine"/>
    <m/>
    <m/>
    <m/>
    <m/>
    <x v="8"/>
    <x v="2"/>
    <s v="Brazil"/>
    <x v="78"/>
    <n v="0"/>
  </r>
  <r>
    <s v="BASE"/>
    <s v="BaseLine"/>
    <m/>
    <m/>
    <m/>
    <m/>
    <x v="8"/>
    <x v="3"/>
    <s v="Brazil"/>
    <x v="78"/>
    <n v="0"/>
  </r>
  <r>
    <s v="INCREMENTAL"/>
    <s v="Media"/>
    <m/>
    <m/>
    <m/>
    <m/>
    <x v="9"/>
    <x v="0"/>
    <s v="Brazil"/>
    <x v="78"/>
    <n v="18.746607126644498"/>
  </r>
  <r>
    <s v="INCREMENTAL"/>
    <s v="Media"/>
    <m/>
    <m/>
    <m/>
    <m/>
    <x v="9"/>
    <x v="1"/>
    <s v="Brazil"/>
    <x v="78"/>
    <n v="0"/>
  </r>
  <r>
    <s v="INCREMENTAL"/>
    <s v="Media"/>
    <m/>
    <m/>
    <m/>
    <m/>
    <x v="9"/>
    <x v="2"/>
    <s v="Brazil"/>
    <x v="78"/>
    <n v="0"/>
  </r>
  <r>
    <s v="INCREMENTAL"/>
    <s v="Media"/>
    <m/>
    <m/>
    <m/>
    <m/>
    <x v="9"/>
    <x v="3"/>
    <s v="Brazil"/>
    <x v="78"/>
    <n v="0"/>
  </r>
  <r>
    <s v="BASE"/>
    <s v="Price"/>
    <m/>
    <m/>
    <m/>
    <m/>
    <x v="10"/>
    <x v="0"/>
    <s v="Brazil"/>
    <x v="78"/>
    <n v="0"/>
  </r>
  <r>
    <s v="BASE"/>
    <s v="Price"/>
    <m/>
    <m/>
    <m/>
    <m/>
    <x v="10"/>
    <x v="1"/>
    <s v="Brazil"/>
    <x v="78"/>
    <n v="0"/>
  </r>
  <r>
    <s v="BASE"/>
    <s v="Price"/>
    <m/>
    <m/>
    <m/>
    <m/>
    <x v="10"/>
    <x v="2"/>
    <s v="Brazil"/>
    <x v="78"/>
    <n v="0"/>
  </r>
  <r>
    <s v="BASE"/>
    <s v="Price"/>
    <m/>
    <m/>
    <m/>
    <m/>
    <x v="10"/>
    <x v="3"/>
    <s v="Brazil"/>
    <x v="78"/>
    <n v="0"/>
  </r>
  <r>
    <s v="BASE"/>
    <s v="Price"/>
    <m/>
    <m/>
    <m/>
    <m/>
    <x v="11"/>
    <x v="0"/>
    <s v="Brazil"/>
    <x v="78"/>
    <n v="-1117.28053065833"/>
  </r>
  <r>
    <s v="BASE"/>
    <s v="Price"/>
    <m/>
    <m/>
    <m/>
    <m/>
    <x v="11"/>
    <x v="1"/>
    <s v="Brazil"/>
    <x v="78"/>
    <n v="0"/>
  </r>
  <r>
    <s v="BASE"/>
    <s v="Price"/>
    <m/>
    <m/>
    <m/>
    <m/>
    <x v="11"/>
    <x v="2"/>
    <s v="Brazil"/>
    <x v="78"/>
    <n v="0"/>
  </r>
  <r>
    <s v="BASE"/>
    <s v="Price"/>
    <m/>
    <m/>
    <m/>
    <m/>
    <x v="11"/>
    <x v="3"/>
    <s v="Brazil"/>
    <x v="78"/>
    <n v="-1263.1738346761099"/>
  </r>
  <r>
    <s v="BASE"/>
    <s v="BaseLine"/>
    <m/>
    <m/>
    <m/>
    <m/>
    <x v="12"/>
    <x v="0"/>
    <s v="Brazil"/>
    <x v="78"/>
    <n v="417.75511531056401"/>
  </r>
  <r>
    <s v="BASE"/>
    <s v="BaseLine"/>
    <m/>
    <m/>
    <m/>
    <m/>
    <x v="12"/>
    <x v="1"/>
    <s v="Brazil"/>
    <x v="78"/>
    <n v="753.111303062567"/>
  </r>
  <r>
    <s v="BASE"/>
    <s v="BaseLine"/>
    <m/>
    <m/>
    <m/>
    <m/>
    <x v="12"/>
    <x v="2"/>
    <s v="Brazil"/>
    <x v="78"/>
    <n v="923.27614296241597"/>
  </r>
  <r>
    <s v="BASE"/>
    <s v="BaseLine"/>
    <m/>
    <m/>
    <m/>
    <m/>
    <x v="12"/>
    <x v="3"/>
    <s v="Brazil"/>
    <x v="78"/>
    <n v="24.4539778933656"/>
  </r>
  <r>
    <s v="INCREMENTAL"/>
    <s v="Media"/>
    <m/>
    <m/>
    <m/>
    <m/>
    <x v="13"/>
    <x v="0"/>
    <s v="Brazil"/>
    <x v="78"/>
    <n v="0"/>
  </r>
  <r>
    <s v="INCREMENTAL"/>
    <s v="Media"/>
    <m/>
    <m/>
    <m/>
    <m/>
    <x v="13"/>
    <x v="1"/>
    <s v="Brazil"/>
    <x v="78"/>
    <n v="0"/>
  </r>
  <r>
    <s v="INCREMENTAL"/>
    <s v="Media"/>
    <m/>
    <m/>
    <m/>
    <m/>
    <x v="13"/>
    <x v="2"/>
    <s v="Brazil"/>
    <x v="78"/>
    <n v="0"/>
  </r>
  <r>
    <s v="INCREMENTAL"/>
    <s v="Media"/>
    <m/>
    <m/>
    <m/>
    <m/>
    <x v="13"/>
    <x v="3"/>
    <s v="Brazil"/>
    <x v="78"/>
    <n v="0"/>
  </r>
  <r>
    <s v="INCREMENTAL"/>
    <s v="Media"/>
    <m/>
    <m/>
    <m/>
    <m/>
    <x v="14"/>
    <x v="0"/>
    <s v="Brazil"/>
    <x v="78"/>
    <n v="507.97761191340498"/>
  </r>
  <r>
    <s v="INCREMENTAL"/>
    <s v="Media"/>
    <m/>
    <m/>
    <m/>
    <m/>
    <x v="14"/>
    <x v="1"/>
    <s v="Brazil"/>
    <x v="78"/>
    <n v="632.39106181689999"/>
  </r>
  <r>
    <s v="INCREMENTAL"/>
    <s v="Media"/>
    <m/>
    <m/>
    <m/>
    <m/>
    <x v="14"/>
    <x v="2"/>
    <s v="Brazil"/>
    <x v="78"/>
    <n v="523.26362609848695"/>
  </r>
  <r>
    <s v="INCREMENTAL"/>
    <s v="Media"/>
    <m/>
    <m/>
    <m/>
    <m/>
    <x v="14"/>
    <x v="3"/>
    <s v="Brazil"/>
    <x v="78"/>
    <n v="375.93157429684601"/>
  </r>
  <r>
    <s v="INCREMENTAL"/>
    <s v="Media"/>
    <m/>
    <m/>
    <m/>
    <m/>
    <x v="15"/>
    <x v="0"/>
    <s v="Brazil"/>
    <x v="78"/>
    <n v="0"/>
  </r>
  <r>
    <s v="INCREMENTAL"/>
    <s v="Media"/>
    <m/>
    <m/>
    <m/>
    <m/>
    <x v="15"/>
    <x v="1"/>
    <s v="Brazil"/>
    <x v="78"/>
    <n v="0"/>
  </r>
  <r>
    <s v="INCREMENTAL"/>
    <s v="Media"/>
    <m/>
    <m/>
    <m/>
    <m/>
    <x v="15"/>
    <x v="2"/>
    <s v="Brazil"/>
    <x v="78"/>
    <n v="0"/>
  </r>
  <r>
    <s v="INCREMENTAL"/>
    <s v="Media"/>
    <m/>
    <m/>
    <m/>
    <m/>
    <x v="15"/>
    <x v="3"/>
    <s v="Brazil"/>
    <x v="78"/>
    <n v="0"/>
  </r>
  <r>
    <s v="INCREMENTAL"/>
    <s v="Media"/>
    <m/>
    <m/>
    <m/>
    <m/>
    <x v="16"/>
    <x v="0"/>
    <s v="Brazil"/>
    <x v="78"/>
    <n v="5.4008312515145303"/>
  </r>
  <r>
    <s v="INCREMENTAL"/>
    <s v="Media"/>
    <m/>
    <m/>
    <m/>
    <m/>
    <x v="16"/>
    <x v="1"/>
    <s v="Brazil"/>
    <x v="78"/>
    <n v="4.2375751136901796"/>
  </r>
  <r>
    <s v="INCREMENTAL"/>
    <s v="Media"/>
    <m/>
    <m/>
    <m/>
    <m/>
    <x v="16"/>
    <x v="2"/>
    <s v="Brazil"/>
    <x v="78"/>
    <n v="3.9535591388733802"/>
  </r>
  <r>
    <s v="INCREMENTAL"/>
    <s v="Media"/>
    <m/>
    <m/>
    <m/>
    <m/>
    <x v="16"/>
    <x v="3"/>
    <s v="Brazil"/>
    <x v="78"/>
    <n v="3.6742225906294199"/>
  </r>
  <r>
    <s v="INCREMENTAL"/>
    <s v="Media"/>
    <m/>
    <m/>
    <m/>
    <m/>
    <x v="17"/>
    <x v="0"/>
    <s v="Brazil"/>
    <x v="78"/>
    <n v="0"/>
  </r>
  <r>
    <s v="INCREMENTAL"/>
    <s v="Media"/>
    <m/>
    <m/>
    <m/>
    <m/>
    <x v="17"/>
    <x v="1"/>
    <s v="Brazil"/>
    <x v="78"/>
    <n v="0"/>
  </r>
  <r>
    <s v="INCREMENTAL"/>
    <s v="Media"/>
    <m/>
    <m/>
    <m/>
    <m/>
    <x v="17"/>
    <x v="2"/>
    <s v="Brazil"/>
    <x v="78"/>
    <n v="0"/>
  </r>
  <r>
    <s v="INCREMENTAL"/>
    <s v="Media"/>
    <m/>
    <m/>
    <m/>
    <m/>
    <x v="17"/>
    <x v="3"/>
    <s v="Brazil"/>
    <x v="78"/>
    <n v="0"/>
  </r>
  <r>
    <s v="INCREMENTAL"/>
    <s v="Media"/>
    <m/>
    <m/>
    <m/>
    <m/>
    <x v="18"/>
    <x v="0"/>
    <s v="Brazil"/>
    <x v="78"/>
    <n v="2531.3206703389201"/>
  </r>
  <r>
    <s v="INCREMENTAL"/>
    <s v="Media"/>
    <m/>
    <m/>
    <m/>
    <m/>
    <x v="18"/>
    <x v="1"/>
    <s v="Brazil"/>
    <x v="78"/>
    <n v="1178.6864480520201"/>
  </r>
  <r>
    <s v="INCREMENTAL"/>
    <s v="Media"/>
    <m/>
    <m/>
    <m/>
    <m/>
    <x v="18"/>
    <x v="2"/>
    <s v="Brazil"/>
    <x v="78"/>
    <n v="900.63972366450901"/>
  </r>
  <r>
    <s v="INCREMENTAL"/>
    <s v="Media"/>
    <m/>
    <m/>
    <m/>
    <m/>
    <x v="18"/>
    <x v="3"/>
    <s v="Brazil"/>
    <x v="78"/>
    <n v="1374.1238312471"/>
  </r>
  <r>
    <s v="INCREMENTAL"/>
    <s v="Media"/>
    <m/>
    <m/>
    <m/>
    <m/>
    <x v="19"/>
    <x v="0"/>
    <s v="Brazil"/>
    <x v="78"/>
    <n v="0"/>
  </r>
  <r>
    <s v="INCREMENTAL"/>
    <s v="Media"/>
    <m/>
    <m/>
    <m/>
    <m/>
    <x v="19"/>
    <x v="1"/>
    <s v="Brazil"/>
    <x v="78"/>
    <n v="0"/>
  </r>
  <r>
    <s v="INCREMENTAL"/>
    <s v="Media"/>
    <m/>
    <m/>
    <m/>
    <m/>
    <x v="19"/>
    <x v="2"/>
    <s v="Brazil"/>
    <x v="78"/>
    <n v="0"/>
  </r>
  <r>
    <s v="INCREMENTAL"/>
    <s v="Media"/>
    <m/>
    <m/>
    <m/>
    <m/>
    <x v="19"/>
    <x v="3"/>
    <s v="Brazil"/>
    <x v="78"/>
    <n v="0"/>
  </r>
  <r>
    <s v="INCREMENTAL"/>
    <s v="Media"/>
    <m/>
    <m/>
    <m/>
    <m/>
    <x v="20"/>
    <x v="0"/>
    <s v="Brazil"/>
    <x v="78"/>
    <n v="14.0926618963235"/>
  </r>
  <r>
    <s v="INCREMENTAL"/>
    <s v="Media"/>
    <m/>
    <m/>
    <m/>
    <m/>
    <x v="20"/>
    <x v="1"/>
    <s v="Brazil"/>
    <x v="78"/>
    <n v="16.075595029850302"/>
  </r>
  <r>
    <s v="INCREMENTAL"/>
    <s v="Media"/>
    <m/>
    <m/>
    <m/>
    <m/>
    <x v="20"/>
    <x v="2"/>
    <s v="Brazil"/>
    <x v="78"/>
    <n v="15.059948085496901"/>
  </r>
  <r>
    <s v="INCREMENTAL"/>
    <s v="Media"/>
    <m/>
    <m/>
    <m/>
    <m/>
    <x v="20"/>
    <x v="3"/>
    <s v="Brazil"/>
    <x v="78"/>
    <n v="14.833777075464701"/>
  </r>
  <r>
    <s v="INCREMENTAL"/>
    <s v="Media"/>
    <m/>
    <m/>
    <m/>
    <m/>
    <x v="21"/>
    <x v="0"/>
    <s v="Brazil"/>
    <x v="78"/>
    <n v="0"/>
  </r>
  <r>
    <s v="INCREMENTAL"/>
    <s v="Media"/>
    <m/>
    <m/>
    <m/>
    <m/>
    <x v="21"/>
    <x v="1"/>
    <s v="Brazil"/>
    <x v="78"/>
    <n v="0"/>
  </r>
  <r>
    <s v="INCREMENTAL"/>
    <s v="Media"/>
    <m/>
    <m/>
    <m/>
    <m/>
    <x v="21"/>
    <x v="2"/>
    <s v="Brazil"/>
    <x v="78"/>
    <n v="0"/>
  </r>
  <r>
    <s v="INCREMENTAL"/>
    <s v="Media"/>
    <m/>
    <m/>
    <m/>
    <m/>
    <x v="21"/>
    <x v="3"/>
    <s v="Brazil"/>
    <x v="78"/>
    <n v="0"/>
  </r>
  <r>
    <s v="INCREMENTAL"/>
    <s v="Media"/>
    <m/>
    <m/>
    <m/>
    <m/>
    <x v="22"/>
    <x v="0"/>
    <s v="Brazil"/>
    <x v="78"/>
    <n v="1411.8317000648001"/>
  </r>
  <r>
    <s v="INCREMENTAL"/>
    <s v="Media"/>
    <m/>
    <m/>
    <m/>
    <m/>
    <x v="22"/>
    <x v="1"/>
    <s v="Brazil"/>
    <x v="78"/>
    <n v="535.40636573563995"/>
  </r>
  <r>
    <s v="INCREMENTAL"/>
    <s v="Media"/>
    <m/>
    <m/>
    <m/>
    <m/>
    <x v="22"/>
    <x v="2"/>
    <s v="Brazil"/>
    <x v="78"/>
    <n v="508.40879108473399"/>
  </r>
  <r>
    <s v="INCREMENTAL"/>
    <s v="Media"/>
    <m/>
    <m/>
    <m/>
    <m/>
    <x v="22"/>
    <x v="3"/>
    <s v="Brazil"/>
    <x v="78"/>
    <n v="765.29905816100904"/>
  </r>
  <r>
    <s v="INCREMENTAL"/>
    <s v="Media"/>
    <m/>
    <m/>
    <m/>
    <m/>
    <x v="23"/>
    <x v="0"/>
    <s v="Brazil"/>
    <x v="78"/>
    <n v="0"/>
  </r>
  <r>
    <s v="INCREMENTAL"/>
    <s v="Media"/>
    <m/>
    <m/>
    <m/>
    <m/>
    <x v="23"/>
    <x v="1"/>
    <s v="Brazil"/>
    <x v="78"/>
    <n v="0.11282533968663799"/>
  </r>
  <r>
    <s v="INCREMENTAL"/>
    <s v="Media"/>
    <m/>
    <m/>
    <m/>
    <m/>
    <x v="23"/>
    <x v="2"/>
    <s v="Brazil"/>
    <x v="78"/>
    <n v="0"/>
  </r>
  <r>
    <s v="INCREMENTAL"/>
    <s v="Media"/>
    <m/>
    <m/>
    <m/>
    <m/>
    <x v="23"/>
    <x v="3"/>
    <s v="Brazil"/>
    <x v="78"/>
    <n v="0"/>
  </r>
  <r>
    <s v="INCREMENTAL"/>
    <s v="Media"/>
    <m/>
    <m/>
    <m/>
    <m/>
    <x v="24"/>
    <x v="0"/>
    <s v="Brazil"/>
    <x v="78"/>
    <n v="0"/>
  </r>
  <r>
    <s v="INCREMENTAL"/>
    <s v="Media"/>
    <m/>
    <m/>
    <m/>
    <m/>
    <x v="24"/>
    <x v="1"/>
    <s v="Brazil"/>
    <x v="78"/>
    <n v="3.7683411850340098"/>
  </r>
  <r>
    <s v="INCREMENTAL"/>
    <s v="Media"/>
    <m/>
    <m/>
    <m/>
    <m/>
    <x v="24"/>
    <x v="2"/>
    <s v="Brazil"/>
    <x v="78"/>
    <n v="0"/>
  </r>
  <r>
    <s v="INCREMENTAL"/>
    <s v="Media"/>
    <m/>
    <m/>
    <m/>
    <m/>
    <x v="24"/>
    <x v="3"/>
    <s v="Brazil"/>
    <x v="78"/>
    <n v="0"/>
  </r>
  <r>
    <s v="BASE"/>
    <s v="BaseLine"/>
    <m/>
    <m/>
    <m/>
    <m/>
    <x v="25"/>
    <x v="0"/>
    <s v="Brazil"/>
    <x v="78"/>
    <n v="0"/>
  </r>
  <r>
    <s v="BASE"/>
    <s v="BaseLine"/>
    <m/>
    <m/>
    <m/>
    <m/>
    <x v="25"/>
    <x v="1"/>
    <s v="Brazil"/>
    <x v="78"/>
    <n v="0"/>
  </r>
  <r>
    <s v="BASE"/>
    <s v="BaseLine"/>
    <m/>
    <m/>
    <m/>
    <m/>
    <x v="25"/>
    <x v="2"/>
    <s v="Brazil"/>
    <x v="78"/>
    <n v="0"/>
  </r>
  <r>
    <s v="BASE"/>
    <s v="BaseLine"/>
    <m/>
    <m/>
    <m/>
    <m/>
    <x v="25"/>
    <x v="3"/>
    <s v="Brazil"/>
    <x v="78"/>
    <n v="0"/>
  </r>
  <r>
    <s v="BASE"/>
    <s v="BaseLine"/>
    <m/>
    <m/>
    <m/>
    <m/>
    <x v="26"/>
    <x v="0"/>
    <s v="Brazil"/>
    <x v="78"/>
    <n v="0"/>
  </r>
  <r>
    <s v="BASE"/>
    <s v="BaseLine"/>
    <m/>
    <m/>
    <m/>
    <m/>
    <x v="26"/>
    <x v="1"/>
    <s v="Brazil"/>
    <x v="78"/>
    <n v="3207.1082589020998"/>
  </r>
  <r>
    <s v="BASE"/>
    <s v="BaseLine"/>
    <m/>
    <m/>
    <m/>
    <m/>
    <x v="26"/>
    <x v="2"/>
    <s v="Brazil"/>
    <x v="78"/>
    <n v="0"/>
  </r>
  <r>
    <s v="BASE"/>
    <s v="BaseLine"/>
    <m/>
    <m/>
    <m/>
    <m/>
    <x v="26"/>
    <x v="3"/>
    <s v="Brazil"/>
    <x v="78"/>
    <n v="0"/>
  </r>
  <r>
    <s v="INCREMENTAL"/>
    <s v="Media"/>
    <m/>
    <m/>
    <m/>
    <m/>
    <x v="27"/>
    <x v="0"/>
    <s v="Brazil"/>
    <x v="78"/>
    <n v="0"/>
  </r>
  <r>
    <s v="INCREMENTAL"/>
    <s v="Media"/>
    <m/>
    <m/>
    <m/>
    <m/>
    <x v="27"/>
    <x v="1"/>
    <s v="Brazil"/>
    <x v="78"/>
    <n v="0"/>
  </r>
  <r>
    <s v="INCREMENTAL"/>
    <s v="Media"/>
    <m/>
    <m/>
    <m/>
    <m/>
    <x v="27"/>
    <x v="2"/>
    <s v="Brazil"/>
    <x v="78"/>
    <n v="0"/>
  </r>
  <r>
    <s v="INCREMENTAL"/>
    <s v="Media"/>
    <m/>
    <m/>
    <m/>
    <m/>
    <x v="27"/>
    <x v="3"/>
    <s v="Brazil"/>
    <x v="78"/>
    <n v="0"/>
  </r>
  <r>
    <s v="INCREMENTAL"/>
    <s v="Media"/>
    <m/>
    <m/>
    <m/>
    <m/>
    <x v="28"/>
    <x v="0"/>
    <s v="Brazil"/>
    <x v="78"/>
    <n v="0"/>
  </r>
  <r>
    <s v="INCREMENTAL"/>
    <s v="Media"/>
    <m/>
    <m/>
    <m/>
    <m/>
    <x v="28"/>
    <x v="1"/>
    <s v="Brazil"/>
    <x v="78"/>
    <n v="0"/>
  </r>
  <r>
    <s v="INCREMENTAL"/>
    <s v="Media"/>
    <m/>
    <m/>
    <m/>
    <m/>
    <x v="28"/>
    <x v="2"/>
    <s v="Brazil"/>
    <x v="78"/>
    <n v="0"/>
  </r>
  <r>
    <s v="INCREMENTAL"/>
    <s v="Media"/>
    <m/>
    <m/>
    <m/>
    <m/>
    <x v="28"/>
    <x v="3"/>
    <s v="Brazil"/>
    <x v="78"/>
    <n v="0"/>
  </r>
  <r>
    <s v="BASE"/>
    <s v="BaseLine"/>
    <m/>
    <m/>
    <m/>
    <m/>
    <x v="29"/>
    <x v="0"/>
    <s v="Brazil"/>
    <x v="78"/>
    <n v="0"/>
  </r>
  <r>
    <s v="BASE"/>
    <s v="BaseLine"/>
    <m/>
    <m/>
    <m/>
    <m/>
    <x v="29"/>
    <x v="1"/>
    <s v="Brazil"/>
    <x v="78"/>
    <n v="1431.1857961307301"/>
  </r>
  <r>
    <s v="BASE"/>
    <s v="BaseLine"/>
    <m/>
    <m/>
    <m/>
    <m/>
    <x v="29"/>
    <x v="2"/>
    <s v="Brazil"/>
    <x v="78"/>
    <n v="0"/>
  </r>
  <r>
    <s v="BASE"/>
    <s v="BaseLine"/>
    <m/>
    <m/>
    <m/>
    <m/>
    <x v="29"/>
    <x v="3"/>
    <s v="Brazil"/>
    <x v="78"/>
    <n v="0"/>
  </r>
  <r>
    <s v="BASE"/>
    <s v="BaseLine"/>
    <m/>
    <m/>
    <m/>
    <m/>
    <x v="30"/>
    <x v="0"/>
    <s v="Brazil"/>
    <x v="78"/>
    <n v="0"/>
  </r>
  <r>
    <s v="BASE"/>
    <s v="BaseLine"/>
    <m/>
    <m/>
    <m/>
    <m/>
    <x v="30"/>
    <x v="1"/>
    <s v="Brazil"/>
    <x v="78"/>
    <n v="904.63176913833195"/>
  </r>
  <r>
    <s v="BASE"/>
    <s v="BaseLine"/>
    <m/>
    <m/>
    <m/>
    <m/>
    <x v="30"/>
    <x v="2"/>
    <s v="Brazil"/>
    <x v="78"/>
    <n v="0"/>
  </r>
  <r>
    <s v="BASE"/>
    <s v="BaseLine"/>
    <m/>
    <m/>
    <m/>
    <m/>
    <x v="30"/>
    <x v="3"/>
    <s v="Brazil"/>
    <x v="78"/>
    <n v="0"/>
  </r>
  <r>
    <s v="INCREMENTAL"/>
    <s v="Media"/>
    <m/>
    <m/>
    <m/>
    <m/>
    <x v="31"/>
    <x v="0"/>
    <s v="Brazil"/>
    <x v="78"/>
    <n v="0"/>
  </r>
  <r>
    <s v="INCREMENTAL"/>
    <s v="Media"/>
    <m/>
    <m/>
    <m/>
    <m/>
    <x v="31"/>
    <x v="1"/>
    <s v="Brazil"/>
    <x v="78"/>
    <n v="13.4042730170317"/>
  </r>
  <r>
    <s v="INCREMENTAL"/>
    <s v="Media"/>
    <m/>
    <m/>
    <m/>
    <m/>
    <x v="31"/>
    <x v="2"/>
    <s v="Brazil"/>
    <x v="78"/>
    <n v="0"/>
  </r>
  <r>
    <s v="INCREMENTAL"/>
    <s v="Media"/>
    <m/>
    <m/>
    <m/>
    <m/>
    <x v="31"/>
    <x v="3"/>
    <s v="Brazil"/>
    <x v="78"/>
    <n v="0"/>
  </r>
  <r>
    <m/>
    <m/>
    <m/>
    <m/>
    <m/>
    <m/>
    <x v="32"/>
    <x v="0"/>
    <s v="Brazil"/>
    <x v="78"/>
    <n v="1288.8368238743701"/>
  </r>
  <r>
    <m/>
    <m/>
    <m/>
    <m/>
    <m/>
    <m/>
    <x v="32"/>
    <x v="1"/>
    <s v="Brazil"/>
    <x v="78"/>
    <n v="943.82215052234096"/>
  </r>
  <r>
    <m/>
    <m/>
    <m/>
    <m/>
    <m/>
    <m/>
    <x v="32"/>
    <x v="2"/>
    <s v="Brazil"/>
    <x v="78"/>
    <n v="1761.1350863528301"/>
  </r>
  <r>
    <m/>
    <m/>
    <m/>
    <m/>
    <m/>
    <m/>
    <x v="32"/>
    <x v="3"/>
    <s v="Brazil"/>
    <x v="78"/>
    <n v="932.29799996955103"/>
  </r>
  <r>
    <s v="BASE"/>
    <s v="BaseLine"/>
    <m/>
    <m/>
    <m/>
    <m/>
    <x v="33"/>
    <x v="0"/>
    <s v="Brazil"/>
    <x v="78"/>
    <n v="-117.346541190341"/>
  </r>
  <r>
    <s v="BASE"/>
    <s v="BaseLine"/>
    <m/>
    <m/>
    <m/>
    <m/>
    <x v="33"/>
    <x v="1"/>
    <s v="Brazil"/>
    <x v="78"/>
    <n v="-319.43234372176499"/>
  </r>
  <r>
    <s v="BASE"/>
    <s v="BaseLine"/>
    <m/>
    <m/>
    <m/>
    <m/>
    <x v="33"/>
    <x v="2"/>
    <s v="Brazil"/>
    <x v="78"/>
    <n v="-159.47395327127799"/>
  </r>
  <r>
    <s v="BASE"/>
    <s v="BaseLine"/>
    <m/>
    <m/>
    <m/>
    <m/>
    <x v="33"/>
    <x v="3"/>
    <s v="Brazil"/>
    <x v="78"/>
    <n v="-99.605518585237206"/>
  </r>
  <r>
    <s v="BASE"/>
    <s v="BaseLine"/>
    <m/>
    <m/>
    <m/>
    <m/>
    <x v="34"/>
    <x v="0"/>
    <s v="Brazil"/>
    <x v="78"/>
    <n v="0"/>
  </r>
  <r>
    <s v="BASE"/>
    <s v="BaseLine"/>
    <m/>
    <m/>
    <m/>
    <m/>
    <x v="34"/>
    <x v="1"/>
    <s v="Brazil"/>
    <x v="78"/>
    <n v="0"/>
  </r>
  <r>
    <s v="BASE"/>
    <s v="BaseLine"/>
    <m/>
    <m/>
    <m/>
    <m/>
    <x v="34"/>
    <x v="2"/>
    <s v="Brazil"/>
    <x v="78"/>
    <n v="0"/>
  </r>
  <r>
    <s v="BASE"/>
    <s v="BaseLine"/>
    <m/>
    <m/>
    <m/>
    <m/>
    <x v="34"/>
    <x v="3"/>
    <s v="Brazil"/>
    <x v="78"/>
    <n v="0"/>
  </r>
  <r>
    <s v="BASE"/>
    <s v="BaseLine"/>
    <s v="NY"/>
    <m/>
    <m/>
    <m/>
    <x v="35"/>
    <x v="0"/>
    <s v="Brazil"/>
    <x v="78"/>
    <n v="0"/>
  </r>
  <r>
    <s v="BASE"/>
    <s v="BaseLine"/>
    <s v="NY"/>
    <m/>
    <m/>
    <m/>
    <x v="35"/>
    <x v="1"/>
    <s v="Brazil"/>
    <x v="78"/>
    <n v="0"/>
  </r>
  <r>
    <s v="BASE"/>
    <s v="BaseLine"/>
    <s v="NY"/>
    <m/>
    <m/>
    <m/>
    <x v="35"/>
    <x v="2"/>
    <s v="Brazil"/>
    <x v="78"/>
    <n v="0"/>
  </r>
  <r>
    <s v="BASE"/>
    <s v="BaseLine"/>
    <s v="NY"/>
    <m/>
    <m/>
    <m/>
    <x v="35"/>
    <x v="3"/>
    <s v="Brazil"/>
    <x v="78"/>
    <n v="0"/>
  </r>
  <r>
    <s v="BASE"/>
    <s v="BaseLine"/>
    <s v="PL_Dummy"/>
    <m/>
    <m/>
    <m/>
    <x v="36"/>
    <x v="0"/>
    <s v="Brazil"/>
    <x v="78"/>
    <n v="0"/>
  </r>
  <r>
    <s v="BASE"/>
    <s v="BaseLine"/>
    <s v="PL_Dummy"/>
    <m/>
    <m/>
    <m/>
    <x v="36"/>
    <x v="1"/>
    <s v="Brazil"/>
    <x v="78"/>
    <n v="0"/>
  </r>
  <r>
    <s v="BASE"/>
    <s v="BaseLine"/>
    <s v="PL_Dummy"/>
    <m/>
    <m/>
    <m/>
    <x v="36"/>
    <x v="2"/>
    <s v="Brazil"/>
    <x v="78"/>
    <n v="0"/>
  </r>
  <r>
    <s v="BASE"/>
    <s v="BaseLine"/>
    <s v="PL_Dummy"/>
    <m/>
    <m/>
    <m/>
    <x v="36"/>
    <x v="3"/>
    <s v="Brazil"/>
    <x v="78"/>
    <n v="0"/>
  </r>
  <r>
    <s v="BASE"/>
    <s v="BaseLine"/>
    <s v="PL_Dummy"/>
    <m/>
    <m/>
    <m/>
    <x v="37"/>
    <x v="0"/>
    <s v="Brazil"/>
    <x v="78"/>
    <n v="0"/>
  </r>
  <r>
    <s v="BASE"/>
    <s v="BaseLine"/>
    <s v="PL_Dummy"/>
    <m/>
    <m/>
    <m/>
    <x v="37"/>
    <x v="1"/>
    <s v="Brazil"/>
    <x v="78"/>
    <n v="0"/>
  </r>
  <r>
    <s v="BASE"/>
    <s v="BaseLine"/>
    <s v="PL_Dummy"/>
    <m/>
    <m/>
    <m/>
    <x v="37"/>
    <x v="2"/>
    <s v="Brazil"/>
    <x v="78"/>
    <n v="0"/>
  </r>
  <r>
    <s v="BASE"/>
    <s v="BaseLine"/>
    <s v="PL_Dummy"/>
    <m/>
    <m/>
    <m/>
    <x v="37"/>
    <x v="3"/>
    <s v="Brazil"/>
    <x v="78"/>
    <n v="0"/>
  </r>
  <r>
    <s v="BASE"/>
    <s v="BaseLine"/>
    <m/>
    <m/>
    <m/>
    <m/>
    <x v="38"/>
    <x v="0"/>
    <s v="Brazil"/>
    <x v="78"/>
    <n v="0"/>
  </r>
  <r>
    <s v="BASE"/>
    <s v="BaseLine"/>
    <m/>
    <m/>
    <m/>
    <m/>
    <x v="38"/>
    <x v="1"/>
    <s v="Brazil"/>
    <x v="78"/>
    <n v="0"/>
  </r>
  <r>
    <s v="BASE"/>
    <s v="BaseLine"/>
    <m/>
    <m/>
    <m/>
    <m/>
    <x v="38"/>
    <x v="2"/>
    <s v="Brazil"/>
    <x v="78"/>
    <n v="0"/>
  </r>
  <r>
    <s v="BASE"/>
    <s v="BaseLine"/>
    <m/>
    <m/>
    <m/>
    <m/>
    <x v="38"/>
    <x v="3"/>
    <s v="Brazil"/>
    <x v="78"/>
    <n v="0"/>
  </r>
  <r>
    <s v="BASE"/>
    <s v="BaseLine"/>
    <m/>
    <m/>
    <m/>
    <m/>
    <x v="39"/>
    <x v="0"/>
    <s v="Brazil"/>
    <x v="78"/>
    <n v="0"/>
  </r>
  <r>
    <s v="BASE"/>
    <s v="BaseLine"/>
    <m/>
    <m/>
    <m/>
    <m/>
    <x v="39"/>
    <x v="1"/>
    <s v="Brazil"/>
    <x v="78"/>
    <n v="0"/>
  </r>
  <r>
    <s v="BASE"/>
    <s v="BaseLine"/>
    <m/>
    <m/>
    <m/>
    <m/>
    <x v="39"/>
    <x v="2"/>
    <s v="Brazil"/>
    <x v="78"/>
    <n v="0"/>
  </r>
  <r>
    <s v="BASE"/>
    <s v="BaseLine"/>
    <m/>
    <m/>
    <m/>
    <m/>
    <x v="39"/>
    <x v="3"/>
    <s v="Brazil"/>
    <x v="78"/>
    <n v="0"/>
  </r>
  <r>
    <s v="BASE"/>
    <s v="BaseLine"/>
    <s v="PL_Dummy"/>
    <m/>
    <m/>
    <m/>
    <x v="40"/>
    <x v="0"/>
    <s v="Brazil"/>
    <x v="78"/>
    <n v="0"/>
  </r>
  <r>
    <s v="BASE"/>
    <s v="BaseLine"/>
    <s v="PL_Dummy"/>
    <m/>
    <m/>
    <m/>
    <x v="40"/>
    <x v="1"/>
    <s v="Brazil"/>
    <x v="78"/>
    <n v="0"/>
  </r>
  <r>
    <s v="BASE"/>
    <s v="BaseLine"/>
    <s v="PL_Dummy"/>
    <m/>
    <m/>
    <m/>
    <x v="40"/>
    <x v="2"/>
    <s v="Brazil"/>
    <x v="78"/>
    <n v="0"/>
  </r>
  <r>
    <s v="BASE"/>
    <s v="BaseLine"/>
    <s v="PL_Dummy"/>
    <m/>
    <m/>
    <m/>
    <x v="40"/>
    <x v="3"/>
    <s v="Brazil"/>
    <x v="78"/>
    <n v="0"/>
  </r>
  <r>
    <s v="BASE"/>
    <s v="BaseLine"/>
    <m/>
    <m/>
    <m/>
    <m/>
    <x v="41"/>
    <x v="0"/>
    <s v="Brazil"/>
    <x v="78"/>
    <n v="0"/>
  </r>
  <r>
    <s v="BASE"/>
    <s v="BaseLine"/>
    <m/>
    <m/>
    <m/>
    <m/>
    <x v="41"/>
    <x v="1"/>
    <s v="Brazil"/>
    <x v="78"/>
    <n v="0"/>
  </r>
  <r>
    <s v="BASE"/>
    <s v="BaseLine"/>
    <m/>
    <m/>
    <m/>
    <m/>
    <x v="41"/>
    <x v="2"/>
    <s v="Brazil"/>
    <x v="78"/>
    <n v="3404.7278053457198"/>
  </r>
  <r>
    <s v="BASE"/>
    <s v="BaseLine"/>
    <m/>
    <m/>
    <m/>
    <m/>
    <x v="41"/>
    <x v="3"/>
    <s v="Brazil"/>
    <x v="78"/>
    <n v="0"/>
  </r>
  <r>
    <s v="BASE"/>
    <s v="BaseLine"/>
    <m/>
    <m/>
    <m/>
    <m/>
    <x v="42"/>
    <x v="0"/>
    <s v="Brazil"/>
    <x v="78"/>
    <n v="0"/>
  </r>
  <r>
    <s v="BASE"/>
    <s v="BaseLine"/>
    <m/>
    <m/>
    <m/>
    <m/>
    <x v="42"/>
    <x v="1"/>
    <s v="Brazil"/>
    <x v="78"/>
    <n v="0"/>
  </r>
  <r>
    <s v="BASE"/>
    <s v="BaseLine"/>
    <m/>
    <m/>
    <m/>
    <m/>
    <x v="42"/>
    <x v="2"/>
    <s v="Brazil"/>
    <x v="78"/>
    <n v="0"/>
  </r>
  <r>
    <s v="BASE"/>
    <s v="BaseLine"/>
    <m/>
    <m/>
    <m/>
    <m/>
    <x v="42"/>
    <x v="3"/>
    <s v="Brazil"/>
    <x v="78"/>
    <n v="0"/>
  </r>
  <r>
    <s v="BASE"/>
    <s v="BaseLine"/>
    <m/>
    <m/>
    <m/>
    <m/>
    <x v="43"/>
    <x v="0"/>
    <s v="Brazil"/>
    <x v="78"/>
    <n v="0"/>
  </r>
  <r>
    <s v="BASE"/>
    <s v="BaseLine"/>
    <m/>
    <m/>
    <m/>
    <m/>
    <x v="43"/>
    <x v="1"/>
    <s v="Brazil"/>
    <x v="78"/>
    <n v="0"/>
  </r>
  <r>
    <s v="BASE"/>
    <s v="BaseLine"/>
    <m/>
    <m/>
    <m/>
    <m/>
    <x v="43"/>
    <x v="2"/>
    <s v="Brazil"/>
    <x v="78"/>
    <n v="4320.4648465063801"/>
  </r>
  <r>
    <s v="BASE"/>
    <s v="BaseLine"/>
    <m/>
    <m/>
    <m/>
    <m/>
    <x v="43"/>
    <x v="3"/>
    <s v="Brazil"/>
    <x v="78"/>
    <n v="0"/>
  </r>
  <r>
    <s v="INCREMENTAL"/>
    <s v="Media"/>
    <m/>
    <m/>
    <m/>
    <m/>
    <x v="44"/>
    <x v="0"/>
    <s v="Brazil"/>
    <x v="78"/>
    <n v="0"/>
  </r>
  <r>
    <s v="INCREMENTAL"/>
    <s v="Media"/>
    <m/>
    <m/>
    <m/>
    <m/>
    <x v="44"/>
    <x v="1"/>
    <s v="Brazil"/>
    <x v="78"/>
    <n v="0"/>
  </r>
  <r>
    <s v="INCREMENTAL"/>
    <s v="Media"/>
    <m/>
    <m/>
    <m/>
    <m/>
    <x v="44"/>
    <x v="2"/>
    <s v="Brazil"/>
    <x v="78"/>
    <n v="0"/>
  </r>
  <r>
    <s v="INCREMENTAL"/>
    <s v="Media"/>
    <m/>
    <m/>
    <m/>
    <m/>
    <x v="44"/>
    <x v="3"/>
    <s v="Brazil"/>
    <x v="78"/>
    <n v="0"/>
  </r>
  <r>
    <s v="INCREMENTAL"/>
    <s v="Media"/>
    <m/>
    <m/>
    <m/>
    <m/>
    <x v="45"/>
    <x v="0"/>
    <s v="Brazil"/>
    <x v="78"/>
    <n v="0"/>
  </r>
  <r>
    <s v="INCREMENTAL"/>
    <s v="Media"/>
    <m/>
    <m/>
    <m/>
    <m/>
    <x v="45"/>
    <x v="1"/>
    <s v="Brazil"/>
    <x v="78"/>
    <n v="0"/>
  </r>
  <r>
    <s v="INCREMENTAL"/>
    <s v="Media"/>
    <m/>
    <m/>
    <m/>
    <m/>
    <x v="45"/>
    <x v="2"/>
    <s v="Brazil"/>
    <x v="78"/>
    <n v="0"/>
  </r>
  <r>
    <s v="INCREMENTAL"/>
    <s v="Media"/>
    <m/>
    <m/>
    <m/>
    <m/>
    <x v="45"/>
    <x v="3"/>
    <s v="Brazil"/>
    <x v="78"/>
    <n v="0"/>
  </r>
  <r>
    <s v="BASE"/>
    <s v="BaseLine"/>
    <m/>
    <m/>
    <m/>
    <m/>
    <x v="46"/>
    <x v="0"/>
    <s v="Brazil"/>
    <x v="78"/>
    <n v="0"/>
  </r>
  <r>
    <s v="BASE"/>
    <s v="BaseLine"/>
    <m/>
    <m/>
    <m/>
    <m/>
    <x v="46"/>
    <x v="1"/>
    <s v="Brazil"/>
    <x v="78"/>
    <n v="0"/>
  </r>
  <r>
    <s v="BASE"/>
    <s v="BaseLine"/>
    <m/>
    <m/>
    <m/>
    <m/>
    <x v="46"/>
    <x v="2"/>
    <s v="Brazil"/>
    <x v="78"/>
    <n v="0"/>
  </r>
  <r>
    <s v="BASE"/>
    <s v="BaseLine"/>
    <m/>
    <m/>
    <m/>
    <m/>
    <x v="46"/>
    <x v="3"/>
    <s v="Brazil"/>
    <x v="78"/>
    <n v="0"/>
  </r>
  <r>
    <s v="INCREMENTAL"/>
    <s v="Media"/>
    <m/>
    <m/>
    <m/>
    <m/>
    <x v="47"/>
    <x v="0"/>
    <s v="Brazil"/>
    <x v="78"/>
    <n v="0"/>
  </r>
  <r>
    <s v="INCREMENTAL"/>
    <s v="Media"/>
    <m/>
    <m/>
    <m/>
    <m/>
    <x v="47"/>
    <x v="1"/>
    <s v="Brazil"/>
    <x v="78"/>
    <n v="0"/>
  </r>
  <r>
    <s v="INCREMENTAL"/>
    <s v="Media"/>
    <m/>
    <m/>
    <m/>
    <m/>
    <x v="47"/>
    <x v="2"/>
    <s v="Brazil"/>
    <x v="78"/>
    <n v="0"/>
  </r>
  <r>
    <s v="INCREMENTAL"/>
    <s v="Media"/>
    <m/>
    <m/>
    <m/>
    <m/>
    <x v="47"/>
    <x v="3"/>
    <s v="Brazil"/>
    <x v="78"/>
    <n v="0.84114222239590797"/>
  </r>
  <r>
    <s v="INCREMENTAL"/>
    <s v="Media"/>
    <m/>
    <m/>
    <m/>
    <m/>
    <x v="48"/>
    <x v="0"/>
    <s v="Brazil"/>
    <x v="78"/>
    <n v="0"/>
  </r>
  <r>
    <s v="INCREMENTAL"/>
    <s v="Media"/>
    <m/>
    <m/>
    <m/>
    <m/>
    <x v="48"/>
    <x v="1"/>
    <s v="Brazil"/>
    <x v="78"/>
    <n v="0"/>
  </r>
  <r>
    <s v="INCREMENTAL"/>
    <s v="Media"/>
    <m/>
    <m/>
    <m/>
    <m/>
    <x v="48"/>
    <x v="2"/>
    <s v="Brazil"/>
    <x v="78"/>
    <n v="0"/>
  </r>
  <r>
    <s v="INCREMENTAL"/>
    <s v="Media"/>
    <m/>
    <m/>
    <m/>
    <m/>
    <x v="48"/>
    <x v="3"/>
    <s v="Brazil"/>
    <x v="78"/>
    <n v="0.42786090000170901"/>
  </r>
  <r>
    <s v="INCREMENTAL"/>
    <s v="Media"/>
    <m/>
    <m/>
    <m/>
    <m/>
    <x v="49"/>
    <x v="0"/>
    <s v="Brazil"/>
    <x v="78"/>
    <n v="0"/>
  </r>
  <r>
    <s v="INCREMENTAL"/>
    <s v="Media"/>
    <m/>
    <m/>
    <m/>
    <m/>
    <x v="49"/>
    <x v="1"/>
    <s v="Brazil"/>
    <x v="78"/>
    <n v="0"/>
  </r>
  <r>
    <s v="INCREMENTAL"/>
    <s v="Media"/>
    <m/>
    <m/>
    <m/>
    <m/>
    <x v="49"/>
    <x v="2"/>
    <s v="Brazil"/>
    <x v="78"/>
    <n v="0"/>
  </r>
  <r>
    <s v="INCREMENTAL"/>
    <s v="Media"/>
    <m/>
    <m/>
    <m/>
    <m/>
    <x v="49"/>
    <x v="3"/>
    <s v="Brazil"/>
    <x v="78"/>
    <n v="17.6727146584089"/>
  </r>
  <r>
    <s v="BASE"/>
    <s v="BaseLine"/>
    <m/>
    <m/>
    <m/>
    <m/>
    <x v="50"/>
    <x v="0"/>
    <s v="Brazil"/>
    <x v="78"/>
    <n v="0"/>
  </r>
  <r>
    <s v="BASE"/>
    <s v="BaseLine"/>
    <m/>
    <m/>
    <m/>
    <m/>
    <x v="50"/>
    <x v="1"/>
    <s v="Brazil"/>
    <x v="78"/>
    <n v="0"/>
  </r>
  <r>
    <s v="BASE"/>
    <s v="BaseLine"/>
    <m/>
    <m/>
    <m/>
    <m/>
    <x v="50"/>
    <x v="2"/>
    <s v="Brazil"/>
    <x v="78"/>
    <n v="0"/>
  </r>
  <r>
    <s v="BASE"/>
    <s v="BaseLine"/>
    <m/>
    <m/>
    <m/>
    <m/>
    <x v="50"/>
    <x v="3"/>
    <s v="Brazil"/>
    <x v="78"/>
    <n v="389.10057469840302"/>
  </r>
  <r>
    <s v="BASE"/>
    <s v="BaseLine"/>
    <m/>
    <m/>
    <m/>
    <m/>
    <x v="51"/>
    <x v="0"/>
    <s v="Brazil"/>
    <x v="78"/>
    <n v="0"/>
  </r>
  <r>
    <s v="BASE"/>
    <s v="BaseLine"/>
    <m/>
    <m/>
    <m/>
    <m/>
    <x v="51"/>
    <x v="1"/>
    <s v="Brazil"/>
    <x v="78"/>
    <n v="0"/>
  </r>
  <r>
    <s v="BASE"/>
    <s v="BaseLine"/>
    <m/>
    <m/>
    <m/>
    <m/>
    <x v="51"/>
    <x v="2"/>
    <s v="Brazil"/>
    <x v="78"/>
    <n v="0"/>
  </r>
  <r>
    <s v="BASE"/>
    <s v="BaseLine"/>
    <m/>
    <m/>
    <m/>
    <m/>
    <x v="51"/>
    <x v="3"/>
    <s v="Brazil"/>
    <x v="78"/>
    <n v="6541.8183766802404"/>
  </r>
  <r>
    <s v="INCREMENTAL"/>
    <s v="Media"/>
    <m/>
    <m/>
    <m/>
    <m/>
    <x v="52"/>
    <x v="0"/>
    <s v="Brazil"/>
    <x v="78"/>
    <n v="0"/>
  </r>
  <r>
    <s v="INCREMENTAL"/>
    <s v="Media"/>
    <m/>
    <m/>
    <m/>
    <m/>
    <x v="52"/>
    <x v="1"/>
    <s v="Brazil"/>
    <x v="78"/>
    <n v="0"/>
  </r>
  <r>
    <s v="INCREMENTAL"/>
    <s v="Media"/>
    <m/>
    <m/>
    <m/>
    <m/>
    <x v="52"/>
    <x v="2"/>
    <s v="Brazil"/>
    <x v="78"/>
    <n v="0"/>
  </r>
  <r>
    <s v="INCREMENTAL"/>
    <s v="Media"/>
    <m/>
    <m/>
    <m/>
    <m/>
    <x v="52"/>
    <x v="3"/>
    <s v="Brazil"/>
    <x v="78"/>
    <n v="8.2591193834298195"/>
  </r>
  <r>
    <s v="BASE"/>
    <s v="BaseLine"/>
    <m/>
    <m/>
    <m/>
    <m/>
    <x v="53"/>
    <x v="0"/>
    <s v="Brazil"/>
    <x v="78"/>
    <n v="-227.15446232385401"/>
  </r>
  <r>
    <s v="BASE"/>
    <s v="BaseLine"/>
    <m/>
    <m/>
    <m/>
    <m/>
    <x v="53"/>
    <x v="1"/>
    <s v="Brazil"/>
    <x v="78"/>
    <n v="-166.34643669379199"/>
  </r>
  <r>
    <s v="BASE"/>
    <s v="BaseLine"/>
    <m/>
    <m/>
    <m/>
    <m/>
    <x v="53"/>
    <x v="2"/>
    <s v="Brazil"/>
    <x v="78"/>
    <n v="-310.39592150817202"/>
  </r>
  <r>
    <s v="BASE"/>
    <s v="BaseLine"/>
    <m/>
    <m/>
    <m/>
    <m/>
    <x v="53"/>
    <x v="3"/>
    <s v="Brazil"/>
    <x v="78"/>
    <n v="-164.31533223272601"/>
  </r>
  <r>
    <s v="BASE"/>
    <s v="BaseLine"/>
    <m/>
    <m/>
    <m/>
    <m/>
    <x v="54"/>
    <x v="0"/>
    <s v="Brazil"/>
    <x v="78"/>
    <n v="-526.70675186015706"/>
  </r>
  <r>
    <s v="BASE"/>
    <s v="BaseLine"/>
    <m/>
    <m/>
    <m/>
    <m/>
    <x v="54"/>
    <x v="1"/>
    <s v="Brazil"/>
    <x v="78"/>
    <n v="-2629.00067100971"/>
  </r>
  <r>
    <s v="BASE"/>
    <s v="BaseLine"/>
    <m/>
    <m/>
    <m/>
    <m/>
    <x v="54"/>
    <x v="2"/>
    <s v="Brazil"/>
    <x v="78"/>
    <n v="-2853.3302538810999"/>
  </r>
  <r>
    <s v="BASE"/>
    <s v="BaseLine"/>
    <m/>
    <m/>
    <m/>
    <m/>
    <x v="54"/>
    <x v="3"/>
    <s v="Brazil"/>
    <x v="78"/>
    <n v="-508.635850855412"/>
  </r>
  <r>
    <s v="INCREMENTAL"/>
    <s v="Media"/>
    <m/>
    <m/>
    <m/>
    <m/>
    <x v="0"/>
    <x v="0"/>
    <s v="Brazil"/>
    <x v="79"/>
    <n v="1.58668581932914"/>
  </r>
  <r>
    <s v="INCREMENTAL"/>
    <s v="Media"/>
    <m/>
    <m/>
    <m/>
    <m/>
    <x v="0"/>
    <x v="1"/>
    <s v="Brazil"/>
    <x v="79"/>
    <n v="0"/>
  </r>
  <r>
    <s v="INCREMENTAL"/>
    <s v="Media"/>
    <m/>
    <m/>
    <m/>
    <m/>
    <x v="0"/>
    <x v="2"/>
    <s v="Brazil"/>
    <x v="79"/>
    <n v="0"/>
  </r>
  <r>
    <s v="INCREMENTAL"/>
    <s v="Media"/>
    <m/>
    <m/>
    <m/>
    <m/>
    <x v="0"/>
    <x v="3"/>
    <s v="Brazil"/>
    <x v="79"/>
    <n v="0"/>
  </r>
  <r>
    <s v="INCREMENTAL"/>
    <s v="Media"/>
    <m/>
    <m/>
    <m/>
    <m/>
    <x v="1"/>
    <x v="0"/>
    <s v="Brazil"/>
    <x v="79"/>
    <n v="0.38604795021369598"/>
  </r>
  <r>
    <s v="INCREMENTAL"/>
    <s v="Media"/>
    <m/>
    <m/>
    <m/>
    <m/>
    <x v="1"/>
    <x v="1"/>
    <s v="Brazil"/>
    <x v="79"/>
    <n v="0"/>
  </r>
  <r>
    <s v="INCREMENTAL"/>
    <s v="Media"/>
    <m/>
    <m/>
    <m/>
    <m/>
    <x v="1"/>
    <x v="2"/>
    <s v="Brazil"/>
    <x v="79"/>
    <n v="0"/>
  </r>
  <r>
    <s v="INCREMENTAL"/>
    <s v="Media"/>
    <m/>
    <m/>
    <m/>
    <m/>
    <x v="1"/>
    <x v="3"/>
    <s v="Brazil"/>
    <x v="79"/>
    <n v="0"/>
  </r>
  <r>
    <s v="INCREMENTAL"/>
    <s v="Media"/>
    <m/>
    <m/>
    <m/>
    <m/>
    <x v="2"/>
    <x v="0"/>
    <s v="Brazil"/>
    <x v="79"/>
    <n v="38.997847434103598"/>
  </r>
  <r>
    <s v="INCREMENTAL"/>
    <s v="Media"/>
    <m/>
    <m/>
    <m/>
    <m/>
    <x v="2"/>
    <x v="1"/>
    <s v="Brazil"/>
    <x v="79"/>
    <n v="0"/>
  </r>
  <r>
    <s v="INCREMENTAL"/>
    <s v="Media"/>
    <m/>
    <m/>
    <m/>
    <m/>
    <x v="2"/>
    <x v="2"/>
    <s v="Brazil"/>
    <x v="79"/>
    <n v="0"/>
  </r>
  <r>
    <s v="INCREMENTAL"/>
    <s v="Media"/>
    <m/>
    <m/>
    <m/>
    <m/>
    <x v="2"/>
    <x v="3"/>
    <s v="Brazil"/>
    <x v="79"/>
    <n v="0"/>
  </r>
  <r>
    <s v="BASE"/>
    <s v="BaseLine"/>
    <m/>
    <m/>
    <m/>
    <m/>
    <x v="3"/>
    <x v="0"/>
    <s v="Brazil"/>
    <x v="79"/>
    <n v="0"/>
  </r>
  <r>
    <s v="BASE"/>
    <s v="BaseLine"/>
    <m/>
    <m/>
    <m/>
    <m/>
    <x v="3"/>
    <x v="1"/>
    <s v="Brazil"/>
    <x v="79"/>
    <n v="0"/>
  </r>
  <r>
    <s v="BASE"/>
    <s v="BaseLine"/>
    <m/>
    <m/>
    <m/>
    <m/>
    <x v="3"/>
    <x v="2"/>
    <s v="Brazil"/>
    <x v="79"/>
    <n v="0"/>
  </r>
  <r>
    <s v="BASE"/>
    <s v="BaseLine"/>
    <m/>
    <m/>
    <m/>
    <m/>
    <x v="3"/>
    <x v="3"/>
    <s v="Brazil"/>
    <x v="79"/>
    <n v="0"/>
  </r>
  <r>
    <s v="BASE"/>
    <s v="BaseLine"/>
    <m/>
    <m/>
    <m/>
    <m/>
    <x v="4"/>
    <x v="0"/>
    <s v="Brazil"/>
    <x v="79"/>
    <n v="0"/>
  </r>
  <r>
    <s v="BASE"/>
    <s v="BaseLine"/>
    <m/>
    <m/>
    <m/>
    <m/>
    <x v="4"/>
    <x v="1"/>
    <s v="Brazil"/>
    <x v="79"/>
    <n v="0"/>
  </r>
  <r>
    <s v="BASE"/>
    <s v="BaseLine"/>
    <m/>
    <m/>
    <m/>
    <m/>
    <x v="4"/>
    <x v="2"/>
    <s v="Brazil"/>
    <x v="79"/>
    <n v="0"/>
  </r>
  <r>
    <s v="BASE"/>
    <s v="BaseLine"/>
    <m/>
    <m/>
    <m/>
    <m/>
    <x v="4"/>
    <x v="3"/>
    <s v="Brazil"/>
    <x v="79"/>
    <n v="0"/>
  </r>
  <r>
    <s v="BASE"/>
    <s v="BaseLine"/>
    <m/>
    <m/>
    <m/>
    <m/>
    <x v="5"/>
    <x v="0"/>
    <s v="Brazil"/>
    <x v="79"/>
    <n v="0"/>
  </r>
  <r>
    <s v="BASE"/>
    <s v="BaseLine"/>
    <m/>
    <m/>
    <m/>
    <m/>
    <x v="5"/>
    <x v="1"/>
    <s v="Brazil"/>
    <x v="79"/>
    <n v="0"/>
  </r>
  <r>
    <s v="BASE"/>
    <s v="BaseLine"/>
    <m/>
    <m/>
    <m/>
    <m/>
    <x v="5"/>
    <x v="2"/>
    <s v="Brazil"/>
    <x v="79"/>
    <n v="0"/>
  </r>
  <r>
    <s v="BASE"/>
    <s v="BaseLine"/>
    <m/>
    <m/>
    <m/>
    <m/>
    <x v="5"/>
    <x v="3"/>
    <s v="Brazil"/>
    <x v="79"/>
    <n v="0"/>
  </r>
  <r>
    <s v="BASE"/>
    <s v="BaseLine"/>
    <m/>
    <m/>
    <m/>
    <m/>
    <x v="6"/>
    <x v="0"/>
    <s v="Brazil"/>
    <x v="79"/>
    <n v="0"/>
  </r>
  <r>
    <s v="BASE"/>
    <s v="BaseLine"/>
    <m/>
    <m/>
    <m/>
    <m/>
    <x v="6"/>
    <x v="1"/>
    <s v="Brazil"/>
    <x v="79"/>
    <n v="0"/>
  </r>
  <r>
    <s v="BASE"/>
    <s v="BaseLine"/>
    <m/>
    <m/>
    <m/>
    <m/>
    <x v="6"/>
    <x v="2"/>
    <s v="Brazil"/>
    <x v="79"/>
    <n v="0"/>
  </r>
  <r>
    <s v="BASE"/>
    <s v="BaseLine"/>
    <m/>
    <m/>
    <m/>
    <m/>
    <x v="6"/>
    <x v="3"/>
    <s v="Brazil"/>
    <x v="79"/>
    <n v="0"/>
  </r>
  <r>
    <s v="BASE"/>
    <s v="BaseLine"/>
    <m/>
    <m/>
    <m/>
    <m/>
    <x v="7"/>
    <x v="0"/>
    <s v="Brazil"/>
    <x v="79"/>
    <n v="0"/>
  </r>
  <r>
    <s v="BASE"/>
    <s v="BaseLine"/>
    <m/>
    <m/>
    <m/>
    <m/>
    <x v="7"/>
    <x v="1"/>
    <s v="Brazil"/>
    <x v="79"/>
    <n v="0"/>
  </r>
  <r>
    <s v="BASE"/>
    <s v="BaseLine"/>
    <m/>
    <m/>
    <m/>
    <m/>
    <x v="7"/>
    <x v="2"/>
    <s v="Brazil"/>
    <x v="79"/>
    <n v="0"/>
  </r>
  <r>
    <s v="BASE"/>
    <s v="BaseLine"/>
    <m/>
    <m/>
    <m/>
    <m/>
    <x v="7"/>
    <x v="3"/>
    <s v="Brazil"/>
    <x v="79"/>
    <n v="0"/>
  </r>
  <r>
    <s v="BASE"/>
    <s v="BaseLine"/>
    <m/>
    <m/>
    <m/>
    <m/>
    <x v="8"/>
    <x v="0"/>
    <s v="Brazil"/>
    <x v="79"/>
    <n v="2074.3152892538701"/>
  </r>
  <r>
    <s v="BASE"/>
    <s v="BaseLine"/>
    <m/>
    <m/>
    <m/>
    <m/>
    <x v="8"/>
    <x v="1"/>
    <s v="Brazil"/>
    <x v="79"/>
    <n v="0"/>
  </r>
  <r>
    <s v="BASE"/>
    <s v="BaseLine"/>
    <m/>
    <m/>
    <m/>
    <m/>
    <x v="8"/>
    <x v="2"/>
    <s v="Brazil"/>
    <x v="79"/>
    <n v="0"/>
  </r>
  <r>
    <s v="BASE"/>
    <s v="BaseLine"/>
    <m/>
    <m/>
    <m/>
    <m/>
    <x v="8"/>
    <x v="3"/>
    <s v="Brazil"/>
    <x v="79"/>
    <n v="0"/>
  </r>
  <r>
    <s v="INCREMENTAL"/>
    <s v="Media"/>
    <m/>
    <m/>
    <m/>
    <m/>
    <x v="9"/>
    <x v="0"/>
    <s v="Brazil"/>
    <x v="79"/>
    <n v="27.702418244826401"/>
  </r>
  <r>
    <s v="INCREMENTAL"/>
    <s v="Media"/>
    <m/>
    <m/>
    <m/>
    <m/>
    <x v="9"/>
    <x v="1"/>
    <s v="Brazil"/>
    <x v="79"/>
    <n v="0"/>
  </r>
  <r>
    <s v="INCREMENTAL"/>
    <s v="Media"/>
    <m/>
    <m/>
    <m/>
    <m/>
    <x v="9"/>
    <x v="2"/>
    <s v="Brazil"/>
    <x v="79"/>
    <n v="0"/>
  </r>
  <r>
    <s v="INCREMENTAL"/>
    <s v="Media"/>
    <m/>
    <m/>
    <m/>
    <m/>
    <x v="9"/>
    <x v="3"/>
    <s v="Brazil"/>
    <x v="79"/>
    <n v="0"/>
  </r>
  <r>
    <s v="BASE"/>
    <s v="Price"/>
    <m/>
    <m/>
    <m/>
    <m/>
    <x v="10"/>
    <x v="0"/>
    <s v="Brazil"/>
    <x v="79"/>
    <n v="0"/>
  </r>
  <r>
    <s v="BASE"/>
    <s v="Price"/>
    <m/>
    <m/>
    <m/>
    <m/>
    <x v="10"/>
    <x v="1"/>
    <s v="Brazil"/>
    <x v="79"/>
    <n v="0"/>
  </r>
  <r>
    <s v="BASE"/>
    <s v="Price"/>
    <m/>
    <m/>
    <m/>
    <m/>
    <x v="10"/>
    <x v="2"/>
    <s v="Brazil"/>
    <x v="79"/>
    <n v="0"/>
  </r>
  <r>
    <s v="BASE"/>
    <s v="Price"/>
    <m/>
    <m/>
    <m/>
    <m/>
    <x v="10"/>
    <x v="3"/>
    <s v="Brazil"/>
    <x v="79"/>
    <n v="0"/>
  </r>
  <r>
    <s v="BASE"/>
    <s v="Price"/>
    <m/>
    <m/>
    <m/>
    <m/>
    <x v="11"/>
    <x v="0"/>
    <s v="Brazil"/>
    <x v="79"/>
    <n v="-1117.28053065833"/>
  </r>
  <r>
    <s v="BASE"/>
    <s v="Price"/>
    <m/>
    <m/>
    <m/>
    <m/>
    <x v="11"/>
    <x v="1"/>
    <s v="Brazil"/>
    <x v="79"/>
    <n v="0"/>
  </r>
  <r>
    <s v="BASE"/>
    <s v="Price"/>
    <m/>
    <m/>
    <m/>
    <m/>
    <x v="11"/>
    <x v="2"/>
    <s v="Brazil"/>
    <x v="79"/>
    <n v="0"/>
  </r>
  <r>
    <s v="BASE"/>
    <s v="Price"/>
    <m/>
    <m/>
    <m/>
    <m/>
    <x v="11"/>
    <x v="3"/>
    <s v="Brazil"/>
    <x v="79"/>
    <n v="-1263.1738346761099"/>
  </r>
  <r>
    <s v="BASE"/>
    <s v="BaseLine"/>
    <m/>
    <m/>
    <m/>
    <m/>
    <x v="12"/>
    <x v="0"/>
    <s v="Brazil"/>
    <x v="79"/>
    <n v="417.75511531056401"/>
  </r>
  <r>
    <s v="BASE"/>
    <s v="BaseLine"/>
    <m/>
    <m/>
    <m/>
    <m/>
    <x v="12"/>
    <x v="1"/>
    <s v="Brazil"/>
    <x v="79"/>
    <n v="753.111303062567"/>
  </r>
  <r>
    <s v="BASE"/>
    <s v="BaseLine"/>
    <m/>
    <m/>
    <m/>
    <m/>
    <x v="12"/>
    <x v="2"/>
    <s v="Brazil"/>
    <x v="79"/>
    <n v="923.27614296241597"/>
  </r>
  <r>
    <s v="BASE"/>
    <s v="BaseLine"/>
    <m/>
    <m/>
    <m/>
    <m/>
    <x v="12"/>
    <x v="3"/>
    <s v="Brazil"/>
    <x v="79"/>
    <n v="24.4539778933656"/>
  </r>
  <r>
    <s v="INCREMENTAL"/>
    <s v="Media"/>
    <m/>
    <m/>
    <m/>
    <m/>
    <x v="13"/>
    <x v="0"/>
    <s v="Brazil"/>
    <x v="79"/>
    <n v="0"/>
  </r>
  <r>
    <s v="INCREMENTAL"/>
    <s v="Media"/>
    <m/>
    <m/>
    <m/>
    <m/>
    <x v="13"/>
    <x v="1"/>
    <s v="Brazil"/>
    <x v="79"/>
    <n v="0"/>
  </r>
  <r>
    <s v="INCREMENTAL"/>
    <s v="Media"/>
    <m/>
    <m/>
    <m/>
    <m/>
    <x v="13"/>
    <x v="2"/>
    <s v="Brazil"/>
    <x v="79"/>
    <n v="0"/>
  </r>
  <r>
    <s v="INCREMENTAL"/>
    <s v="Media"/>
    <m/>
    <m/>
    <m/>
    <m/>
    <x v="13"/>
    <x v="3"/>
    <s v="Brazil"/>
    <x v="79"/>
    <n v="0"/>
  </r>
  <r>
    <s v="INCREMENTAL"/>
    <s v="Media"/>
    <m/>
    <m/>
    <m/>
    <m/>
    <x v="14"/>
    <x v="0"/>
    <s v="Brazil"/>
    <x v="79"/>
    <n v="511.57444277478203"/>
  </r>
  <r>
    <s v="INCREMENTAL"/>
    <s v="Media"/>
    <m/>
    <m/>
    <m/>
    <m/>
    <x v="14"/>
    <x v="1"/>
    <s v="Brazil"/>
    <x v="79"/>
    <n v="636.868825470763"/>
  </r>
  <r>
    <s v="INCREMENTAL"/>
    <s v="Media"/>
    <m/>
    <m/>
    <m/>
    <m/>
    <x v="14"/>
    <x v="2"/>
    <s v="Brazil"/>
    <x v="79"/>
    <n v="526.96869245347398"/>
  </r>
  <r>
    <s v="INCREMENTAL"/>
    <s v="Media"/>
    <m/>
    <m/>
    <m/>
    <m/>
    <x v="14"/>
    <x v="3"/>
    <s v="Brazil"/>
    <x v="79"/>
    <n v="378.59342839530501"/>
  </r>
  <r>
    <s v="INCREMENTAL"/>
    <s v="Media"/>
    <m/>
    <m/>
    <m/>
    <m/>
    <x v="15"/>
    <x v="0"/>
    <s v="Brazil"/>
    <x v="79"/>
    <n v="0"/>
  </r>
  <r>
    <s v="INCREMENTAL"/>
    <s v="Media"/>
    <m/>
    <m/>
    <m/>
    <m/>
    <x v="15"/>
    <x v="1"/>
    <s v="Brazil"/>
    <x v="79"/>
    <n v="0"/>
  </r>
  <r>
    <s v="INCREMENTAL"/>
    <s v="Media"/>
    <m/>
    <m/>
    <m/>
    <m/>
    <x v="15"/>
    <x v="2"/>
    <s v="Brazil"/>
    <x v="79"/>
    <n v="0"/>
  </r>
  <r>
    <s v="INCREMENTAL"/>
    <s v="Media"/>
    <m/>
    <m/>
    <m/>
    <m/>
    <x v="15"/>
    <x v="3"/>
    <s v="Brazil"/>
    <x v="79"/>
    <n v="0"/>
  </r>
  <r>
    <s v="INCREMENTAL"/>
    <s v="Media"/>
    <m/>
    <m/>
    <m/>
    <m/>
    <x v="16"/>
    <x v="0"/>
    <s v="Brazil"/>
    <x v="79"/>
    <n v="7.0315903008098797"/>
  </r>
  <r>
    <s v="INCREMENTAL"/>
    <s v="Media"/>
    <m/>
    <m/>
    <m/>
    <m/>
    <x v="16"/>
    <x v="1"/>
    <s v="Brazil"/>
    <x v="79"/>
    <n v="5.5170936992377602"/>
  </r>
  <r>
    <s v="INCREMENTAL"/>
    <s v="Media"/>
    <m/>
    <m/>
    <m/>
    <m/>
    <x v="16"/>
    <x v="2"/>
    <s v="Brazil"/>
    <x v="79"/>
    <n v="5.1473202549671599"/>
  </r>
  <r>
    <s v="INCREMENTAL"/>
    <s v="Media"/>
    <m/>
    <m/>
    <m/>
    <m/>
    <x v="16"/>
    <x v="3"/>
    <s v="Brazil"/>
    <x v="79"/>
    <n v="4.7836391711074899"/>
  </r>
  <r>
    <s v="INCREMENTAL"/>
    <s v="Media"/>
    <m/>
    <m/>
    <m/>
    <m/>
    <x v="17"/>
    <x v="0"/>
    <s v="Brazil"/>
    <x v="79"/>
    <n v="0"/>
  </r>
  <r>
    <s v="INCREMENTAL"/>
    <s v="Media"/>
    <m/>
    <m/>
    <m/>
    <m/>
    <x v="17"/>
    <x v="1"/>
    <s v="Brazil"/>
    <x v="79"/>
    <n v="0"/>
  </r>
  <r>
    <s v="INCREMENTAL"/>
    <s v="Media"/>
    <m/>
    <m/>
    <m/>
    <m/>
    <x v="17"/>
    <x v="2"/>
    <s v="Brazil"/>
    <x v="79"/>
    <n v="0"/>
  </r>
  <r>
    <s v="INCREMENTAL"/>
    <s v="Media"/>
    <m/>
    <m/>
    <m/>
    <m/>
    <x v="17"/>
    <x v="3"/>
    <s v="Brazil"/>
    <x v="79"/>
    <n v="0"/>
  </r>
  <r>
    <s v="INCREMENTAL"/>
    <s v="Media"/>
    <m/>
    <m/>
    <m/>
    <m/>
    <x v="18"/>
    <x v="0"/>
    <s v="Brazil"/>
    <x v="79"/>
    <n v="2609.6793877442701"/>
  </r>
  <r>
    <s v="INCREMENTAL"/>
    <s v="Media"/>
    <m/>
    <m/>
    <m/>
    <m/>
    <x v="18"/>
    <x v="1"/>
    <s v="Brazil"/>
    <x v="79"/>
    <n v="1215.17347214765"/>
  </r>
  <r>
    <s v="INCREMENTAL"/>
    <s v="Media"/>
    <m/>
    <m/>
    <m/>
    <m/>
    <x v="18"/>
    <x v="2"/>
    <s v="Brazil"/>
    <x v="79"/>
    <n v="928.51962620613801"/>
  </r>
  <r>
    <s v="INCREMENTAL"/>
    <s v="Media"/>
    <m/>
    <m/>
    <m/>
    <m/>
    <x v="18"/>
    <x v="3"/>
    <s v="Brazil"/>
    <x v="79"/>
    <n v="1416.66074971592"/>
  </r>
  <r>
    <s v="INCREMENTAL"/>
    <s v="Media"/>
    <m/>
    <m/>
    <m/>
    <m/>
    <x v="19"/>
    <x v="0"/>
    <s v="Brazil"/>
    <x v="79"/>
    <n v="0"/>
  </r>
  <r>
    <s v="INCREMENTAL"/>
    <s v="Media"/>
    <m/>
    <m/>
    <m/>
    <m/>
    <x v="19"/>
    <x v="1"/>
    <s v="Brazil"/>
    <x v="79"/>
    <n v="0"/>
  </r>
  <r>
    <s v="INCREMENTAL"/>
    <s v="Media"/>
    <m/>
    <m/>
    <m/>
    <m/>
    <x v="19"/>
    <x v="2"/>
    <s v="Brazil"/>
    <x v="79"/>
    <n v="0"/>
  </r>
  <r>
    <s v="INCREMENTAL"/>
    <s v="Media"/>
    <m/>
    <m/>
    <m/>
    <m/>
    <x v="19"/>
    <x v="3"/>
    <s v="Brazil"/>
    <x v="79"/>
    <n v="0"/>
  </r>
  <r>
    <s v="INCREMENTAL"/>
    <s v="Media"/>
    <m/>
    <m/>
    <m/>
    <m/>
    <x v="20"/>
    <x v="0"/>
    <s v="Brazil"/>
    <x v="79"/>
    <n v="14.7059495910349"/>
  </r>
  <r>
    <s v="INCREMENTAL"/>
    <s v="Media"/>
    <m/>
    <m/>
    <m/>
    <m/>
    <x v="20"/>
    <x v="1"/>
    <s v="Brazil"/>
    <x v="79"/>
    <n v="16.7751764637555"/>
  </r>
  <r>
    <s v="INCREMENTAL"/>
    <s v="Media"/>
    <m/>
    <m/>
    <m/>
    <m/>
    <x v="20"/>
    <x v="2"/>
    <s v="Brazil"/>
    <x v="79"/>
    <n v="15.7153303625837"/>
  </r>
  <r>
    <s v="INCREMENTAL"/>
    <s v="Media"/>
    <m/>
    <m/>
    <m/>
    <m/>
    <x v="20"/>
    <x v="3"/>
    <s v="Brazil"/>
    <x v="79"/>
    <n v="15.479316790630101"/>
  </r>
  <r>
    <s v="INCREMENTAL"/>
    <s v="Media"/>
    <m/>
    <m/>
    <m/>
    <m/>
    <x v="21"/>
    <x v="0"/>
    <s v="Brazil"/>
    <x v="79"/>
    <n v="0"/>
  </r>
  <r>
    <s v="INCREMENTAL"/>
    <s v="Media"/>
    <m/>
    <m/>
    <m/>
    <m/>
    <x v="21"/>
    <x v="1"/>
    <s v="Brazil"/>
    <x v="79"/>
    <n v="0"/>
  </r>
  <r>
    <s v="INCREMENTAL"/>
    <s v="Media"/>
    <m/>
    <m/>
    <m/>
    <m/>
    <x v="21"/>
    <x v="2"/>
    <s v="Brazil"/>
    <x v="79"/>
    <n v="0"/>
  </r>
  <r>
    <s v="INCREMENTAL"/>
    <s v="Media"/>
    <m/>
    <m/>
    <m/>
    <m/>
    <x v="21"/>
    <x v="3"/>
    <s v="Brazil"/>
    <x v="79"/>
    <n v="0"/>
  </r>
  <r>
    <s v="INCREMENTAL"/>
    <s v="Media"/>
    <m/>
    <m/>
    <m/>
    <m/>
    <x v="22"/>
    <x v="0"/>
    <s v="Brazil"/>
    <x v="79"/>
    <n v="1481.59834235825"/>
  </r>
  <r>
    <s v="INCREMENTAL"/>
    <s v="Media"/>
    <m/>
    <m/>
    <m/>
    <m/>
    <x v="22"/>
    <x v="1"/>
    <s v="Brazil"/>
    <x v="79"/>
    <n v="561.86384250018705"/>
  </r>
  <r>
    <s v="INCREMENTAL"/>
    <s v="Media"/>
    <m/>
    <m/>
    <m/>
    <m/>
    <x v="22"/>
    <x v="2"/>
    <s v="Brazil"/>
    <x v="79"/>
    <n v="533.532163980262"/>
  </r>
  <r>
    <s v="INCREMENTAL"/>
    <s v="Media"/>
    <m/>
    <m/>
    <m/>
    <m/>
    <x v="22"/>
    <x v="3"/>
    <s v="Brazil"/>
    <x v="79"/>
    <n v="803.11684170828698"/>
  </r>
  <r>
    <s v="INCREMENTAL"/>
    <s v="Media"/>
    <m/>
    <m/>
    <m/>
    <m/>
    <x v="23"/>
    <x v="0"/>
    <s v="Brazil"/>
    <x v="79"/>
    <n v="0"/>
  </r>
  <r>
    <s v="INCREMENTAL"/>
    <s v="Media"/>
    <m/>
    <m/>
    <m/>
    <m/>
    <x v="23"/>
    <x v="1"/>
    <s v="Brazil"/>
    <x v="79"/>
    <n v="0.15233446798927899"/>
  </r>
  <r>
    <s v="INCREMENTAL"/>
    <s v="Media"/>
    <m/>
    <m/>
    <m/>
    <m/>
    <x v="23"/>
    <x v="2"/>
    <s v="Brazil"/>
    <x v="79"/>
    <n v="0"/>
  </r>
  <r>
    <s v="INCREMENTAL"/>
    <s v="Media"/>
    <m/>
    <m/>
    <m/>
    <m/>
    <x v="23"/>
    <x v="3"/>
    <s v="Brazil"/>
    <x v="79"/>
    <n v="0"/>
  </r>
  <r>
    <s v="INCREMENTAL"/>
    <s v="Media"/>
    <m/>
    <m/>
    <m/>
    <m/>
    <x v="24"/>
    <x v="0"/>
    <s v="Brazil"/>
    <x v="79"/>
    <n v="0"/>
  </r>
  <r>
    <s v="INCREMENTAL"/>
    <s v="Media"/>
    <m/>
    <m/>
    <m/>
    <m/>
    <x v="24"/>
    <x v="1"/>
    <s v="Brazil"/>
    <x v="79"/>
    <n v="3.9249734976799"/>
  </r>
  <r>
    <s v="INCREMENTAL"/>
    <s v="Media"/>
    <m/>
    <m/>
    <m/>
    <m/>
    <x v="24"/>
    <x v="2"/>
    <s v="Brazil"/>
    <x v="79"/>
    <n v="0"/>
  </r>
  <r>
    <s v="INCREMENTAL"/>
    <s v="Media"/>
    <m/>
    <m/>
    <m/>
    <m/>
    <x v="24"/>
    <x v="3"/>
    <s v="Brazil"/>
    <x v="79"/>
    <n v="0"/>
  </r>
  <r>
    <s v="BASE"/>
    <s v="BaseLine"/>
    <m/>
    <m/>
    <m/>
    <m/>
    <x v="25"/>
    <x v="0"/>
    <s v="Brazil"/>
    <x v="79"/>
    <n v="0"/>
  </r>
  <r>
    <s v="BASE"/>
    <s v="BaseLine"/>
    <m/>
    <m/>
    <m/>
    <m/>
    <x v="25"/>
    <x v="1"/>
    <s v="Brazil"/>
    <x v="79"/>
    <n v="0"/>
  </r>
  <r>
    <s v="BASE"/>
    <s v="BaseLine"/>
    <m/>
    <m/>
    <m/>
    <m/>
    <x v="25"/>
    <x v="2"/>
    <s v="Brazil"/>
    <x v="79"/>
    <n v="0"/>
  </r>
  <r>
    <s v="BASE"/>
    <s v="BaseLine"/>
    <m/>
    <m/>
    <m/>
    <m/>
    <x v="25"/>
    <x v="3"/>
    <s v="Brazil"/>
    <x v="79"/>
    <n v="0"/>
  </r>
  <r>
    <s v="BASE"/>
    <s v="BaseLine"/>
    <m/>
    <m/>
    <m/>
    <m/>
    <x v="26"/>
    <x v="0"/>
    <s v="Brazil"/>
    <x v="79"/>
    <n v="0"/>
  </r>
  <r>
    <s v="BASE"/>
    <s v="BaseLine"/>
    <m/>
    <m/>
    <m/>
    <m/>
    <x v="26"/>
    <x v="1"/>
    <s v="Brazil"/>
    <x v="79"/>
    <n v="3207.1082589020998"/>
  </r>
  <r>
    <s v="BASE"/>
    <s v="BaseLine"/>
    <m/>
    <m/>
    <m/>
    <m/>
    <x v="26"/>
    <x v="2"/>
    <s v="Brazil"/>
    <x v="79"/>
    <n v="0"/>
  </r>
  <r>
    <s v="BASE"/>
    <s v="BaseLine"/>
    <m/>
    <m/>
    <m/>
    <m/>
    <x v="26"/>
    <x v="3"/>
    <s v="Brazil"/>
    <x v="79"/>
    <n v="0"/>
  </r>
  <r>
    <s v="INCREMENTAL"/>
    <s v="Media"/>
    <m/>
    <m/>
    <m/>
    <m/>
    <x v="27"/>
    <x v="0"/>
    <s v="Brazil"/>
    <x v="79"/>
    <n v="0"/>
  </r>
  <r>
    <s v="INCREMENTAL"/>
    <s v="Media"/>
    <m/>
    <m/>
    <m/>
    <m/>
    <x v="27"/>
    <x v="1"/>
    <s v="Brazil"/>
    <x v="79"/>
    <n v="0"/>
  </r>
  <r>
    <s v="INCREMENTAL"/>
    <s v="Media"/>
    <m/>
    <m/>
    <m/>
    <m/>
    <x v="27"/>
    <x v="2"/>
    <s v="Brazil"/>
    <x v="79"/>
    <n v="0"/>
  </r>
  <r>
    <s v="INCREMENTAL"/>
    <s v="Media"/>
    <m/>
    <m/>
    <m/>
    <m/>
    <x v="27"/>
    <x v="3"/>
    <s v="Brazil"/>
    <x v="79"/>
    <n v="0"/>
  </r>
  <r>
    <s v="INCREMENTAL"/>
    <s v="Media"/>
    <m/>
    <m/>
    <m/>
    <m/>
    <x v="28"/>
    <x v="0"/>
    <s v="Brazil"/>
    <x v="79"/>
    <n v="0"/>
  </r>
  <r>
    <s v="INCREMENTAL"/>
    <s v="Media"/>
    <m/>
    <m/>
    <m/>
    <m/>
    <x v="28"/>
    <x v="1"/>
    <s v="Brazil"/>
    <x v="79"/>
    <n v="0"/>
  </r>
  <r>
    <s v="INCREMENTAL"/>
    <s v="Media"/>
    <m/>
    <m/>
    <m/>
    <m/>
    <x v="28"/>
    <x v="2"/>
    <s v="Brazil"/>
    <x v="79"/>
    <n v="0"/>
  </r>
  <r>
    <s v="INCREMENTAL"/>
    <s v="Media"/>
    <m/>
    <m/>
    <m/>
    <m/>
    <x v="28"/>
    <x v="3"/>
    <s v="Brazil"/>
    <x v="79"/>
    <n v="0"/>
  </r>
  <r>
    <s v="BASE"/>
    <s v="BaseLine"/>
    <m/>
    <m/>
    <m/>
    <m/>
    <x v="29"/>
    <x v="0"/>
    <s v="Brazil"/>
    <x v="79"/>
    <n v="0"/>
  </r>
  <r>
    <s v="BASE"/>
    <s v="BaseLine"/>
    <m/>
    <m/>
    <m/>
    <m/>
    <x v="29"/>
    <x v="1"/>
    <s v="Brazil"/>
    <x v="79"/>
    <n v="1451.9317830723501"/>
  </r>
  <r>
    <s v="BASE"/>
    <s v="BaseLine"/>
    <m/>
    <m/>
    <m/>
    <m/>
    <x v="29"/>
    <x v="2"/>
    <s v="Brazil"/>
    <x v="79"/>
    <n v="0"/>
  </r>
  <r>
    <s v="BASE"/>
    <s v="BaseLine"/>
    <m/>
    <m/>
    <m/>
    <m/>
    <x v="29"/>
    <x v="3"/>
    <s v="Brazil"/>
    <x v="79"/>
    <n v="0"/>
  </r>
  <r>
    <s v="BASE"/>
    <s v="BaseLine"/>
    <m/>
    <m/>
    <m/>
    <m/>
    <x v="30"/>
    <x v="0"/>
    <s v="Brazil"/>
    <x v="79"/>
    <n v="0"/>
  </r>
  <r>
    <s v="BASE"/>
    <s v="BaseLine"/>
    <m/>
    <m/>
    <m/>
    <m/>
    <x v="30"/>
    <x v="1"/>
    <s v="Brazil"/>
    <x v="79"/>
    <n v="953.47035170531603"/>
  </r>
  <r>
    <s v="BASE"/>
    <s v="BaseLine"/>
    <m/>
    <m/>
    <m/>
    <m/>
    <x v="30"/>
    <x v="2"/>
    <s v="Brazil"/>
    <x v="79"/>
    <n v="0"/>
  </r>
  <r>
    <s v="BASE"/>
    <s v="BaseLine"/>
    <m/>
    <m/>
    <m/>
    <m/>
    <x v="30"/>
    <x v="3"/>
    <s v="Brazil"/>
    <x v="79"/>
    <n v="0"/>
  </r>
  <r>
    <s v="INCREMENTAL"/>
    <s v="Media"/>
    <m/>
    <m/>
    <m/>
    <m/>
    <x v="31"/>
    <x v="0"/>
    <s v="Brazil"/>
    <x v="79"/>
    <n v="0"/>
  </r>
  <r>
    <s v="INCREMENTAL"/>
    <s v="Media"/>
    <m/>
    <m/>
    <m/>
    <m/>
    <x v="31"/>
    <x v="1"/>
    <s v="Brazil"/>
    <x v="79"/>
    <n v="17.789045687361899"/>
  </r>
  <r>
    <s v="INCREMENTAL"/>
    <s v="Media"/>
    <m/>
    <m/>
    <m/>
    <m/>
    <x v="31"/>
    <x v="2"/>
    <s v="Brazil"/>
    <x v="79"/>
    <n v="0"/>
  </r>
  <r>
    <s v="INCREMENTAL"/>
    <s v="Media"/>
    <m/>
    <m/>
    <m/>
    <m/>
    <x v="31"/>
    <x v="3"/>
    <s v="Brazil"/>
    <x v="79"/>
    <n v="0"/>
  </r>
  <r>
    <m/>
    <m/>
    <m/>
    <m/>
    <m/>
    <m/>
    <x v="32"/>
    <x v="0"/>
    <s v="Brazil"/>
    <x v="79"/>
    <n v="1288.8368238743701"/>
  </r>
  <r>
    <m/>
    <m/>
    <m/>
    <m/>
    <m/>
    <m/>
    <x v="32"/>
    <x v="1"/>
    <s v="Brazil"/>
    <x v="79"/>
    <n v="943.82215052234096"/>
  </r>
  <r>
    <m/>
    <m/>
    <m/>
    <m/>
    <m/>
    <m/>
    <x v="32"/>
    <x v="2"/>
    <s v="Brazil"/>
    <x v="79"/>
    <n v="1761.1350863528301"/>
  </r>
  <r>
    <m/>
    <m/>
    <m/>
    <m/>
    <m/>
    <m/>
    <x v="32"/>
    <x v="3"/>
    <s v="Brazil"/>
    <x v="79"/>
    <n v="932.29799996955103"/>
  </r>
  <r>
    <s v="BASE"/>
    <s v="BaseLine"/>
    <m/>
    <m/>
    <m/>
    <m/>
    <x v="33"/>
    <x v="0"/>
    <s v="Brazil"/>
    <x v="79"/>
    <n v="-117.9819580849"/>
  </r>
  <r>
    <s v="BASE"/>
    <s v="BaseLine"/>
    <m/>
    <m/>
    <m/>
    <m/>
    <x v="33"/>
    <x v="1"/>
    <s v="Brazil"/>
    <x v="79"/>
    <n v="-321.16203004920698"/>
  </r>
  <r>
    <s v="BASE"/>
    <s v="BaseLine"/>
    <m/>
    <m/>
    <m/>
    <m/>
    <x v="33"/>
    <x v="2"/>
    <s v="Brazil"/>
    <x v="79"/>
    <n v="-160.337484851526"/>
  </r>
  <r>
    <s v="BASE"/>
    <s v="BaseLine"/>
    <m/>
    <m/>
    <m/>
    <m/>
    <x v="33"/>
    <x v="3"/>
    <s v="Brazil"/>
    <x v="79"/>
    <n v="-100.14487005361801"/>
  </r>
  <r>
    <s v="BASE"/>
    <s v="BaseLine"/>
    <m/>
    <m/>
    <m/>
    <m/>
    <x v="34"/>
    <x v="0"/>
    <s v="Brazil"/>
    <x v="79"/>
    <n v="0"/>
  </r>
  <r>
    <s v="BASE"/>
    <s v="BaseLine"/>
    <m/>
    <m/>
    <m/>
    <m/>
    <x v="34"/>
    <x v="1"/>
    <s v="Brazil"/>
    <x v="79"/>
    <n v="0"/>
  </r>
  <r>
    <s v="BASE"/>
    <s v="BaseLine"/>
    <m/>
    <m/>
    <m/>
    <m/>
    <x v="34"/>
    <x v="2"/>
    <s v="Brazil"/>
    <x v="79"/>
    <n v="0"/>
  </r>
  <r>
    <s v="BASE"/>
    <s v="BaseLine"/>
    <m/>
    <m/>
    <m/>
    <m/>
    <x v="34"/>
    <x v="3"/>
    <s v="Brazil"/>
    <x v="79"/>
    <n v="0"/>
  </r>
  <r>
    <s v="BASE"/>
    <s v="BaseLine"/>
    <s v="NY"/>
    <m/>
    <m/>
    <m/>
    <x v="35"/>
    <x v="0"/>
    <s v="Brazil"/>
    <x v="79"/>
    <n v="0"/>
  </r>
  <r>
    <s v="BASE"/>
    <s v="BaseLine"/>
    <s v="NY"/>
    <m/>
    <m/>
    <m/>
    <x v="35"/>
    <x v="1"/>
    <s v="Brazil"/>
    <x v="79"/>
    <n v="0"/>
  </r>
  <r>
    <s v="BASE"/>
    <s v="BaseLine"/>
    <s v="NY"/>
    <m/>
    <m/>
    <m/>
    <x v="35"/>
    <x v="2"/>
    <s v="Brazil"/>
    <x v="79"/>
    <n v="0"/>
  </r>
  <r>
    <s v="BASE"/>
    <s v="BaseLine"/>
    <s v="NY"/>
    <m/>
    <m/>
    <m/>
    <x v="35"/>
    <x v="3"/>
    <s v="Brazil"/>
    <x v="79"/>
    <n v="0"/>
  </r>
  <r>
    <s v="BASE"/>
    <s v="BaseLine"/>
    <s v="PL_Dummy"/>
    <m/>
    <m/>
    <m/>
    <x v="36"/>
    <x v="0"/>
    <s v="Brazil"/>
    <x v="79"/>
    <n v="0"/>
  </r>
  <r>
    <s v="BASE"/>
    <s v="BaseLine"/>
    <s v="PL_Dummy"/>
    <m/>
    <m/>
    <m/>
    <x v="36"/>
    <x v="1"/>
    <s v="Brazil"/>
    <x v="79"/>
    <n v="0"/>
  </r>
  <r>
    <s v="BASE"/>
    <s v="BaseLine"/>
    <s v="PL_Dummy"/>
    <m/>
    <m/>
    <m/>
    <x v="36"/>
    <x v="2"/>
    <s v="Brazil"/>
    <x v="79"/>
    <n v="0"/>
  </r>
  <r>
    <s v="BASE"/>
    <s v="BaseLine"/>
    <s v="PL_Dummy"/>
    <m/>
    <m/>
    <m/>
    <x v="36"/>
    <x v="3"/>
    <s v="Brazil"/>
    <x v="79"/>
    <n v="0"/>
  </r>
  <r>
    <s v="BASE"/>
    <s v="BaseLine"/>
    <s v="PL_Dummy"/>
    <m/>
    <m/>
    <m/>
    <x v="37"/>
    <x v="0"/>
    <s v="Brazil"/>
    <x v="79"/>
    <n v="0"/>
  </r>
  <r>
    <s v="BASE"/>
    <s v="BaseLine"/>
    <s v="PL_Dummy"/>
    <m/>
    <m/>
    <m/>
    <x v="37"/>
    <x v="1"/>
    <s v="Brazil"/>
    <x v="79"/>
    <n v="0"/>
  </r>
  <r>
    <s v="BASE"/>
    <s v="BaseLine"/>
    <s v="PL_Dummy"/>
    <m/>
    <m/>
    <m/>
    <x v="37"/>
    <x v="2"/>
    <s v="Brazil"/>
    <x v="79"/>
    <n v="0"/>
  </r>
  <r>
    <s v="BASE"/>
    <s v="BaseLine"/>
    <s v="PL_Dummy"/>
    <m/>
    <m/>
    <m/>
    <x v="37"/>
    <x v="3"/>
    <s v="Brazil"/>
    <x v="79"/>
    <n v="0"/>
  </r>
  <r>
    <s v="BASE"/>
    <s v="BaseLine"/>
    <m/>
    <m/>
    <m/>
    <m/>
    <x v="38"/>
    <x v="0"/>
    <s v="Brazil"/>
    <x v="79"/>
    <n v="0"/>
  </r>
  <r>
    <s v="BASE"/>
    <s v="BaseLine"/>
    <m/>
    <m/>
    <m/>
    <m/>
    <x v="38"/>
    <x v="1"/>
    <s v="Brazil"/>
    <x v="79"/>
    <n v="0"/>
  </r>
  <r>
    <s v="BASE"/>
    <s v="BaseLine"/>
    <m/>
    <m/>
    <m/>
    <m/>
    <x v="38"/>
    <x v="2"/>
    <s v="Brazil"/>
    <x v="79"/>
    <n v="0"/>
  </r>
  <r>
    <s v="BASE"/>
    <s v="BaseLine"/>
    <m/>
    <m/>
    <m/>
    <m/>
    <x v="38"/>
    <x v="3"/>
    <s v="Brazil"/>
    <x v="79"/>
    <n v="0"/>
  </r>
  <r>
    <s v="BASE"/>
    <s v="BaseLine"/>
    <m/>
    <m/>
    <m/>
    <m/>
    <x v="39"/>
    <x v="0"/>
    <s v="Brazil"/>
    <x v="79"/>
    <n v="0"/>
  </r>
  <r>
    <s v="BASE"/>
    <s v="BaseLine"/>
    <m/>
    <m/>
    <m/>
    <m/>
    <x v="39"/>
    <x v="1"/>
    <s v="Brazil"/>
    <x v="79"/>
    <n v="0"/>
  </r>
  <r>
    <s v="BASE"/>
    <s v="BaseLine"/>
    <m/>
    <m/>
    <m/>
    <m/>
    <x v="39"/>
    <x v="2"/>
    <s v="Brazil"/>
    <x v="79"/>
    <n v="0"/>
  </r>
  <r>
    <s v="BASE"/>
    <s v="BaseLine"/>
    <m/>
    <m/>
    <m/>
    <m/>
    <x v="39"/>
    <x v="3"/>
    <s v="Brazil"/>
    <x v="79"/>
    <n v="0"/>
  </r>
  <r>
    <s v="BASE"/>
    <s v="BaseLine"/>
    <s v="PL_Dummy"/>
    <m/>
    <m/>
    <m/>
    <x v="40"/>
    <x v="0"/>
    <s v="Brazil"/>
    <x v="79"/>
    <n v="0"/>
  </r>
  <r>
    <s v="BASE"/>
    <s v="BaseLine"/>
    <s v="PL_Dummy"/>
    <m/>
    <m/>
    <m/>
    <x v="40"/>
    <x v="1"/>
    <s v="Brazil"/>
    <x v="79"/>
    <n v="0"/>
  </r>
  <r>
    <s v="BASE"/>
    <s v="BaseLine"/>
    <s v="PL_Dummy"/>
    <m/>
    <m/>
    <m/>
    <x v="40"/>
    <x v="2"/>
    <s v="Brazil"/>
    <x v="79"/>
    <n v="0"/>
  </r>
  <r>
    <s v="BASE"/>
    <s v="BaseLine"/>
    <s v="PL_Dummy"/>
    <m/>
    <m/>
    <m/>
    <x v="40"/>
    <x v="3"/>
    <s v="Brazil"/>
    <x v="79"/>
    <n v="0"/>
  </r>
  <r>
    <s v="BASE"/>
    <s v="BaseLine"/>
    <m/>
    <m/>
    <m/>
    <m/>
    <x v="41"/>
    <x v="0"/>
    <s v="Brazil"/>
    <x v="79"/>
    <n v="0"/>
  </r>
  <r>
    <s v="BASE"/>
    <s v="BaseLine"/>
    <m/>
    <m/>
    <m/>
    <m/>
    <x v="41"/>
    <x v="1"/>
    <s v="Brazil"/>
    <x v="79"/>
    <n v="0"/>
  </r>
  <r>
    <s v="BASE"/>
    <s v="BaseLine"/>
    <m/>
    <m/>
    <m/>
    <m/>
    <x v="41"/>
    <x v="2"/>
    <s v="Brazil"/>
    <x v="79"/>
    <n v="3809.0559308039801"/>
  </r>
  <r>
    <s v="BASE"/>
    <s v="BaseLine"/>
    <m/>
    <m/>
    <m/>
    <m/>
    <x v="41"/>
    <x v="3"/>
    <s v="Brazil"/>
    <x v="79"/>
    <n v="0"/>
  </r>
  <r>
    <s v="BASE"/>
    <s v="BaseLine"/>
    <m/>
    <m/>
    <m/>
    <m/>
    <x v="42"/>
    <x v="0"/>
    <s v="Brazil"/>
    <x v="79"/>
    <n v="0"/>
  </r>
  <r>
    <s v="BASE"/>
    <s v="BaseLine"/>
    <m/>
    <m/>
    <m/>
    <m/>
    <x v="42"/>
    <x v="1"/>
    <s v="Brazil"/>
    <x v="79"/>
    <n v="0"/>
  </r>
  <r>
    <s v="BASE"/>
    <s v="BaseLine"/>
    <m/>
    <m/>
    <m/>
    <m/>
    <x v="42"/>
    <x v="2"/>
    <s v="Brazil"/>
    <x v="79"/>
    <n v="0"/>
  </r>
  <r>
    <s v="BASE"/>
    <s v="BaseLine"/>
    <m/>
    <m/>
    <m/>
    <m/>
    <x v="42"/>
    <x v="3"/>
    <s v="Brazil"/>
    <x v="79"/>
    <n v="0"/>
  </r>
  <r>
    <s v="BASE"/>
    <s v="BaseLine"/>
    <m/>
    <m/>
    <m/>
    <m/>
    <x v="43"/>
    <x v="0"/>
    <s v="Brazil"/>
    <x v="79"/>
    <n v="0"/>
  </r>
  <r>
    <s v="BASE"/>
    <s v="BaseLine"/>
    <m/>
    <m/>
    <m/>
    <m/>
    <x v="43"/>
    <x v="1"/>
    <s v="Brazil"/>
    <x v="79"/>
    <n v="0"/>
  </r>
  <r>
    <s v="BASE"/>
    <s v="BaseLine"/>
    <m/>
    <m/>
    <m/>
    <m/>
    <x v="43"/>
    <x v="2"/>
    <s v="Brazil"/>
    <x v="79"/>
    <n v="4320.4648465063801"/>
  </r>
  <r>
    <s v="BASE"/>
    <s v="BaseLine"/>
    <m/>
    <m/>
    <m/>
    <m/>
    <x v="43"/>
    <x v="3"/>
    <s v="Brazil"/>
    <x v="79"/>
    <n v="0"/>
  </r>
  <r>
    <s v="INCREMENTAL"/>
    <s v="Media"/>
    <m/>
    <m/>
    <m/>
    <m/>
    <x v="44"/>
    <x v="0"/>
    <s v="Brazil"/>
    <x v="79"/>
    <n v="0"/>
  </r>
  <r>
    <s v="INCREMENTAL"/>
    <s v="Media"/>
    <m/>
    <m/>
    <m/>
    <m/>
    <x v="44"/>
    <x v="1"/>
    <s v="Brazil"/>
    <x v="79"/>
    <n v="0"/>
  </r>
  <r>
    <s v="INCREMENTAL"/>
    <s v="Media"/>
    <m/>
    <m/>
    <m/>
    <m/>
    <x v="44"/>
    <x v="2"/>
    <s v="Brazil"/>
    <x v="79"/>
    <n v="0"/>
  </r>
  <r>
    <s v="INCREMENTAL"/>
    <s v="Media"/>
    <m/>
    <m/>
    <m/>
    <m/>
    <x v="44"/>
    <x v="3"/>
    <s v="Brazil"/>
    <x v="79"/>
    <n v="0"/>
  </r>
  <r>
    <s v="INCREMENTAL"/>
    <s v="Media"/>
    <m/>
    <m/>
    <m/>
    <m/>
    <x v="45"/>
    <x v="0"/>
    <s v="Brazil"/>
    <x v="79"/>
    <n v="0"/>
  </r>
  <r>
    <s v="INCREMENTAL"/>
    <s v="Media"/>
    <m/>
    <m/>
    <m/>
    <m/>
    <x v="45"/>
    <x v="1"/>
    <s v="Brazil"/>
    <x v="79"/>
    <n v="0"/>
  </r>
  <r>
    <s v="INCREMENTAL"/>
    <s v="Media"/>
    <m/>
    <m/>
    <m/>
    <m/>
    <x v="45"/>
    <x v="2"/>
    <s v="Brazil"/>
    <x v="79"/>
    <n v="0"/>
  </r>
  <r>
    <s v="INCREMENTAL"/>
    <s v="Media"/>
    <m/>
    <m/>
    <m/>
    <m/>
    <x v="45"/>
    <x v="3"/>
    <s v="Brazil"/>
    <x v="79"/>
    <n v="0"/>
  </r>
  <r>
    <s v="BASE"/>
    <s v="BaseLine"/>
    <m/>
    <m/>
    <m/>
    <m/>
    <x v="46"/>
    <x v="0"/>
    <s v="Brazil"/>
    <x v="79"/>
    <n v="0"/>
  </r>
  <r>
    <s v="BASE"/>
    <s v="BaseLine"/>
    <m/>
    <m/>
    <m/>
    <m/>
    <x v="46"/>
    <x v="1"/>
    <s v="Brazil"/>
    <x v="79"/>
    <n v="0"/>
  </r>
  <r>
    <s v="BASE"/>
    <s v="BaseLine"/>
    <m/>
    <m/>
    <m/>
    <m/>
    <x v="46"/>
    <x v="2"/>
    <s v="Brazil"/>
    <x v="79"/>
    <n v="0"/>
  </r>
  <r>
    <s v="BASE"/>
    <s v="BaseLine"/>
    <m/>
    <m/>
    <m/>
    <m/>
    <x v="46"/>
    <x v="3"/>
    <s v="Brazil"/>
    <x v="79"/>
    <n v="0"/>
  </r>
  <r>
    <s v="INCREMENTAL"/>
    <s v="Media"/>
    <m/>
    <m/>
    <m/>
    <m/>
    <x v="47"/>
    <x v="0"/>
    <s v="Brazil"/>
    <x v="79"/>
    <n v="0"/>
  </r>
  <r>
    <s v="INCREMENTAL"/>
    <s v="Media"/>
    <m/>
    <m/>
    <m/>
    <m/>
    <x v="47"/>
    <x v="1"/>
    <s v="Brazil"/>
    <x v="79"/>
    <n v="0"/>
  </r>
  <r>
    <s v="INCREMENTAL"/>
    <s v="Media"/>
    <m/>
    <m/>
    <m/>
    <m/>
    <x v="47"/>
    <x v="2"/>
    <s v="Brazil"/>
    <x v="79"/>
    <n v="0"/>
  </r>
  <r>
    <s v="INCREMENTAL"/>
    <s v="Media"/>
    <m/>
    <m/>
    <m/>
    <m/>
    <x v="47"/>
    <x v="3"/>
    <s v="Brazil"/>
    <x v="79"/>
    <n v="0.84114222239590797"/>
  </r>
  <r>
    <s v="INCREMENTAL"/>
    <s v="Media"/>
    <m/>
    <m/>
    <m/>
    <m/>
    <x v="48"/>
    <x v="0"/>
    <s v="Brazil"/>
    <x v="79"/>
    <n v="0"/>
  </r>
  <r>
    <s v="INCREMENTAL"/>
    <s v="Media"/>
    <m/>
    <m/>
    <m/>
    <m/>
    <x v="48"/>
    <x v="1"/>
    <s v="Brazil"/>
    <x v="79"/>
    <n v="0"/>
  </r>
  <r>
    <s v="INCREMENTAL"/>
    <s v="Media"/>
    <m/>
    <m/>
    <m/>
    <m/>
    <x v="48"/>
    <x v="2"/>
    <s v="Brazil"/>
    <x v="79"/>
    <n v="0"/>
  </r>
  <r>
    <s v="INCREMENTAL"/>
    <s v="Media"/>
    <m/>
    <m/>
    <m/>
    <m/>
    <x v="48"/>
    <x v="3"/>
    <s v="Brazil"/>
    <x v="79"/>
    <n v="0.21207909663382199"/>
  </r>
  <r>
    <s v="INCREMENTAL"/>
    <s v="Media"/>
    <m/>
    <m/>
    <m/>
    <m/>
    <x v="49"/>
    <x v="0"/>
    <s v="Brazil"/>
    <x v="79"/>
    <n v="0"/>
  </r>
  <r>
    <s v="INCREMENTAL"/>
    <s v="Media"/>
    <m/>
    <m/>
    <m/>
    <m/>
    <x v="49"/>
    <x v="1"/>
    <s v="Brazil"/>
    <x v="79"/>
    <n v="0"/>
  </r>
  <r>
    <s v="INCREMENTAL"/>
    <s v="Media"/>
    <m/>
    <m/>
    <m/>
    <m/>
    <x v="49"/>
    <x v="2"/>
    <s v="Brazil"/>
    <x v="79"/>
    <n v="0"/>
  </r>
  <r>
    <s v="INCREMENTAL"/>
    <s v="Media"/>
    <m/>
    <m/>
    <m/>
    <m/>
    <x v="49"/>
    <x v="3"/>
    <s v="Brazil"/>
    <x v="79"/>
    <n v="19.553592502181299"/>
  </r>
  <r>
    <s v="BASE"/>
    <s v="BaseLine"/>
    <m/>
    <m/>
    <m/>
    <m/>
    <x v="50"/>
    <x v="0"/>
    <s v="Brazil"/>
    <x v="79"/>
    <n v="0"/>
  </r>
  <r>
    <s v="BASE"/>
    <s v="BaseLine"/>
    <m/>
    <m/>
    <m/>
    <m/>
    <x v="50"/>
    <x v="1"/>
    <s v="Brazil"/>
    <x v="79"/>
    <n v="0"/>
  </r>
  <r>
    <s v="BASE"/>
    <s v="BaseLine"/>
    <m/>
    <m/>
    <m/>
    <m/>
    <x v="50"/>
    <x v="2"/>
    <s v="Brazil"/>
    <x v="79"/>
    <n v="0"/>
  </r>
  <r>
    <s v="BASE"/>
    <s v="BaseLine"/>
    <m/>
    <m/>
    <m/>
    <m/>
    <x v="50"/>
    <x v="3"/>
    <s v="Brazil"/>
    <x v="79"/>
    <n v="414.858947027407"/>
  </r>
  <r>
    <s v="BASE"/>
    <s v="BaseLine"/>
    <m/>
    <m/>
    <m/>
    <m/>
    <x v="51"/>
    <x v="0"/>
    <s v="Brazil"/>
    <x v="79"/>
    <n v="0"/>
  </r>
  <r>
    <s v="BASE"/>
    <s v="BaseLine"/>
    <m/>
    <m/>
    <m/>
    <m/>
    <x v="51"/>
    <x v="1"/>
    <s v="Brazil"/>
    <x v="79"/>
    <n v="0"/>
  </r>
  <r>
    <s v="BASE"/>
    <s v="BaseLine"/>
    <m/>
    <m/>
    <m/>
    <m/>
    <x v="51"/>
    <x v="2"/>
    <s v="Brazil"/>
    <x v="79"/>
    <n v="0"/>
  </r>
  <r>
    <s v="BASE"/>
    <s v="BaseLine"/>
    <m/>
    <m/>
    <m/>
    <m/>
    <x v="51"/>
    <x v="3"/>
    <s v="Brazil"/>
    <x v="79"/>
    <n v="8645.3913627244001"/>
  </r>
  <r>
    <s v="INCREMENTAL"/>
    <s v="Media"/>
    <m/>
    <m/>
    <m/>
    <m/>
    <x v="52"/>
    <x v="0"/>
    <s v="Brazil"/>
    <x v="79"/>
    <n v="0"/>
  </r>
  <r>
    <s v="INCREMENTAL"/>
    <s v="Media"/>
    <m/>
    <m/>
    <m/>
    <m/>
    <x v="52"/>
    <x v="1"/>
    <s v="Brazil"/>
    <x v="79"/>
    <n v="0"/>
  </r>
  <r>
    <s v="INCREMENTAL"/>
    <s v="Media"/>
    <m/>
    <m/>
    <m/>
    <m/>
    <x v="52"/>
    <x v="2"/>
    <s v="Brazil"/>
    <x v="79"/>
    <n v="0"/>
  </r>
  <r>
    <s v="INCREMENTAL"/>
    <s v="Media"/>
    <m/>
    <m/>
    <m/>
    <m/>
    <x v="52"/>
    <x v="3"/>
    <s v="Brazil"/>
    <x v="79"/>
    <n v="11.1674665444169"/>
  </r>
  <r>
    <s v="BASE"/>
    <s v="BaseLine"/>
    <m/>
    <m/>
    <m/>
    <m/>
    <x v="53"/>
    <x v="0"/>
    <s v="Brazil"/>
    <x v="79"/>
    <n v="-227.15446232385401"/>
  </r>
  <r>
    <s v="BASE"/>
    <s v="BaseLine"/>
    <m/>
    <m/>
    <m/>
    <m/>
    <x v="53"/>
    <x v="1"/>
    <s v="Brazil"/>
    <x v="79"/>
    <n v="-166.34643669379199"/>
  </r>
  <r>
    <s v="BASE"/>
    <s v="BaseLine"/>
    <m/>
    <m/>
    <m/>
    <m/>
    <x v="53"/>
    <x v="2"/>
    <s v="Brazil"/>
    <x v="79"/>
    <n v="-310.39592150817202"/>
  </r>
  <r>
    <s v="BASE"/>
    <s v="BaseLine"/>
    <m/>
    <m/>
    <m/>
    <m/>
    <x v="53"/>
    <x v="3"/>
    <s v="Brazil"/>
    <x v="79"/>
    <n v="-164.31533223272601"/>
  </r>
  <r>
    <s v="BASE"/>
    <s v="BaseLine"/>
    <m/>
    <m/>
    <m/>
    <m/>
    <x v="54"/>
    <x v="0"/>
    <s v="Brazil"/>
    <x v="79"/>
    <n v="-526.70675186015706"/>
  </r>
  <r>
    <s v="BASE"/>
    <s v="BaseLine"/>
    <m/>
    <m/>
    <m/>
    <m/>
    <x v="54"/>
    <x v="1"/>
    <s v="Brazil"/>
    <x v="79"/>
    <n v="-2629.00067100971"/>
  </r>
  <r>
    <s v="BASE"/>
    <s v="BaseLine"/>
    <m/>
    <m/>
    <m/>
    <m/>
    <x v="54"/>
    <x v="2"/>
    <s v="Brazil"/>
    <x v="79"/>
    <n v="-2853.3302538810999"/>
  </r>
  <r>
    <s v="BASE"/>
    <s v="BaseLine"/>
    <m/>
    <m/>
    <m/>
    <m/>
    <x v="54"/>
    <x v="3"/>
    <s v="Brazil"/>
    <x v="79"/>
    <n v="-508.635850855412"/>
  </r>
  <r>
    <s v="INCREMENTAL"/>
    <s v="Media"/>
    <m/>
    <m/>
    <m/>
    <m/>
    <x v="0"/>
    <x v="0"/>
    <s v="Brazil"/>
    <x v="80"/>
    <n v="1.58668581932914"/>
  </r>
  <r>
    <s v="INCREMENTAL"/>
    <s v="Media"/>
    <m/>
    <m/>
    <m/>
    <m/>
    <x v="0"/>
    <x v="1"/>
    <s v="Brazil"/>
    <x v="80"/>
    <n v="0"/>
  </r>
  <r>
    <s v="INCREMENTAL"/>
    <s v="Media"/>
    <m/>
    <m/>
    <m/>
    <m/>
    <x v="0"/>
    <x v="2"/>
    <s v="Brazil"/>
    <x v="80"/>
    <n v="0"/>
  </r>
  <r>
    <s v="INCREMENTAL"/>
    <s v="Media"/>
    <m/>
    <m/>
    <m/>
    <m/>
    <x v="0"/>
    <x v="3"/>
    <s v="Brazil"/>
    <x v="80"/>
    <n v="0"/>
  </r>
  <r>
    <s v="INCREMENTAL"/>
    <s v="Media"/>
    <m/>
    <m/>
    <m/>
    <m/>
    <x v="1"/>
    <x v="0"/>
    <s v="Brazil"/>
    <x v="80"/>
    <n v="0.45794050138329201"/>
  </r>
  <r>
    <s v="INCREMENTAL"/>
    <s v="Media"/>
    <m/>
    <m/>
    <m/>
    <m/>
    <x v="1"/>
    <x v="1"/>
    <s v="Brazil"/>
    <x v="80"/>
    <n v="0"/>
  </r>
  <r>
    <s v="INCREMENTAL"/>
    <s v="Media"/>
    <m/>
    <m/>
    <m/>
    <m/>
    <x v="1"/>
    <x v="2"/>
    <s v="Brazil"/>
    <x v="80"/>
    <n v="0"/>
  </r>
  <r>
    <s v="INCREMENTAL"/>
    <s v="Media"/>
    <m/>
    <m/>
    <m/>
    <m/>
    <x v="1"/>
    <x v="3"/>
    <s v="Brazil"/>
    <x v="80"/>
    <n v="0"/>
  </r>
  <r>
    <s v="INCREMENTAL"/>
    <s v="Media"/>
    <m/>
    <m/>
    <m/>
    <m/>
    <x v="2"/>
    <x v="0"/>
    <s v="Brazil"/>
    <x v="80"/>
    <n v="40.337112410895699"/>
  </r>
  <r>
    <s v="INCREMENTAL"/>
    <s v="Media"/>
    <m/>
    <m/>
    <m/>
    <m/>
    <x v="2"/>
    <x v="1"/>
    <s v="Brazil"/>
    <x v="80"/>
    <n v="0"/>
  </r>
  <r>
    <s v="INCREMENTAL"/>
    <s v="Media"/>
    <m/>
    <m/>
    <m/>
    <m/>
    <x v="2"/>
    <x v="2"/>
    <s v="Brazil"/>
    <x v="80"/>
    <n v="0"/>
  </r>
  <r>
    <s v="INCREMENTAL"/>
    <s v="Media"/>
    <m/>
    <m/>
    <m/>
    <m/>
    <x v="2"/>
    <x v="3"/>
    <s v="Brazil"/>
    <x v="80"/>
    <n v="0"/>
  </r>
  <r>
    <s v="BASE"/>
    <s v="BaseLine"/>
    <m/>
    <m/>
    <m/>
    <m/>
    <x v="3"/>
    <x v="0"/>
    <s v="Brazil"/>
    <x v="80"/>
    <n v="0"/>
  </r>
  <r>
    <s v="BASE"/>
    <s v="BaseLine"/>
    <m/>
    <m/>
    <m/>
    <m/>
    <x v="3"/>
    <x v="1"/>
    <s v="Brazil"/>
    <x v="80"/>
    <n v="0"/>
  </r>
  <r>
    <s v="BASE"/>
    <s v="BaseLine"/>
    <m/>
    <m/>
    <m/>
    <m/>
    <x v="3"/>
    <x v="2"/>
    <s v="Brazil"/>
    <x v="80"/>
    <n v="0"/>
  </r>
  <r>
    <s v="BASE"/>
    <s v="BaseLine"/>
    <m/>
    <m/>
    <m/>
    <m/>
    <x v="3"/>
    <x v="3"/>
    <s v="Brazil"/>
    <x v="80"/>
    <n v="0"/>
  </r>
  <r>
    <s v="BASE"/>
    <s v="BaseLine"/>
    <m/>
    <m/>
    <m/>
    <m/>
    <x v="4"/>
    <x v="0"/>
    <s v="Brazil"/>
    <x v="80"/>
    <n v="0"/>
  </r>
  <r>
    <s v="BASE"/>
    <s v="BaseLine"/>
    <m/>
    <m/>
    <m/>
    <m/>
    <x v="4"/>
    <x v="1"/>
    <s v="Brazil"/>
    <x v="80"/>
    <n v="0"/>
  </r>
  <r>
    <s v="BASE"/>
    <s v="BaseLine"/>
    <m/>
    <m/>
    <m/>
    <m/>
    <x v="4"/>
    <x v="2"/>
    <s v="Brazil"/>
    <x v="80"/>
    <n v="0"/>
  </r>
  <r>
    <s v="BASE"/>
    <s v="BaseLine"/>
    <m/>
    <m/>
    <m/>
    <m/>
    <x v="4"/>
    <x v="3"/>
    <s v="Brazil"/>
    <x v="80"/>
    <n v="0"/>
  </r>
  <r>
    <s v="BASE"/>
    <s v="BaseLine"/>
    <m/>
    <m/>
    <m/>
    <m/>
    <x v="5"/>
    <x v="0"/>
    <s v="Brazil"/>
    <x v="80"/>
    <n v="0"/>
  </r>
  <r>
    <s v="BASE"/>
    <s v="BaseLine"/>
    <m/>
    <m/>
    <m/>
    <m/>
    <x v="5"/>
    <x v="1"/>
    <s v="Brazil"/>
    <x v="80"/>
    <n v="0"/>
  </r>
  <r>
    <s v="BASE"/>
    <s v="BaseLine"/>
    <m/>
    <m/>
    <m/>
    <m/>
    <x v="5"/>
    <x v="2"/>
    <s v="Brazil"/>
    <x v="80"/>
    <n v="0"/>
  </r>
  <r>
    <s v="BASE"/>
    <s v="BaseLine"/>
    <m/>
    <m/>
    <m/>
    <m/>
    <x v="5"/>
    <x v="3"/>
    <s v="Brazil"/>
    <x v="80"/>
    <n v="0"/>
  </r>
  <r>
    <s v="BASE"/>
    <s v="BaseLine"/>
    <m/>
    <m/>
    <m/>
    <m/>
    <x v="6"/>
    <x v="0"/>
    <s v="Brazil"/>
    <x v="80"/>
    <n v="0"/>
  </r>
  <r>
    <s v="BASE"/>
    <s v="BaseLine"/>
    <m/>
    <m/>
    <m/>
    <m/>
    <x v="6"/>
    <x v="1"/>
    <s v="Brazil"/>
    <x v="80"/>
    <n v="0"/>
  </r>
  <r>
    <s v="BASE"/>
    <s v="BaseLine"/>
    <m/>
    <m/>
    <m/>
    <m/>
    <x v="6"/>
    <x v="2"/>
    <s v="Brazil"/>
    <x v="80"/>
    <n v="0"/>
  </r>
  <r>
    <s v="BASE"/>
    <s v="BaseLine"/>
    <m/>
    <m/>
    <m/>
    <m/>
    <x v="6"/>
    <x v="3"/>
    <s v="Brazil"/>
    <x v="80"/>
    <n v="0"/>
  </r>
  <r>
    <s v="BASE"/>
    <s v="BaseLine"/>
    <m/>
    <m/>
    <m/>
    <m/>
    <x v="7"/>
    <x v="0"/>
    <s v="Brazil"/>
    <x v="80"/>
    <n v="0"/>
  </r>
  <r>
    <s v="BASE"/>
    <s v="BaseLine"/>
    <m/>
    <m/>
    <m/>
    <m/>
    <x v="7"/>
    <x v="1"/>
    <s v="Brazil"/>
    <x v="80"/>
    <n v="0"/>
  </r>
  <r>
    <s v="BASE"/>
    <s v="BaseLine"/>
    <m/>
    <m/>
    <m/>
    <m/>
    <x v="7"/>
    <x v="2"/>
    <s v="Brazil"/>
    <x v="80"/>
    <n v="0"/>
  </r>
  <r>
    <s v="BASE"/>
    <s v="BaseLine"/>
    <m/>
    <m/>
    <m/>
    <m/>
    <x v="7"/>
    <x v="3"/>
    <s v="Brazil"/>
    <x v="80"/>
    <n v="0"/>
  </r>
  <r>
    <s v="BASE"/>
    <s v="BaseLine"/>
    <m/>
    <m/>
    <m/>
    <m/>
    <x v="8"/>
    <x v="0"/>
    <s v="Brazil"/>
    <x v="80"/>
    <n v="2095.1696902122098"/>
  </r>
  <r>
    <s v="BASE"/>
    <s v="BaseLine"/>
    <m/>
    <m/>
    <m/>
    <m/>
    <x v="8"/>
    <x v="1"/>
    <s v="Brazil"/>
    <x v="80"/>
    <n v="0"/>
  </r>
  <r>
    <s v="BASE"/>
    <s v="BaseLine"/>
    <m/>
    <m/>
    <m/>
    <m/>
    <x v="8"/>
    <x v="2"/>
    <s v="Brazil"/>
    <x v="80"/>
    <n v="0"/>
  </r>
  <r>
    <s v="BASE"/>
    <s v="BaseLine"/>
    <m/>
    <m/>
    <m/>
    <m/>
    <x v="8"/>
    <x v="3"/>
    <s v="Brazil"/>
    <x v="80"/>
    <n v="0"/>
  </r>
  <r>
    <s v="INCREMENTAL"/>
    <s v="Media"/>
    <m/>
    <m/>
    <m/>
    <m/>
    <x v="9"/>
    <x v="0"/>
    <s v="Brazil"/>
    <x v="80"/>
    <n v="29.299380714640201"/>
  </r>
  <r>
    <s v="INCREMENTAL"/>
    <s v="Media"/>
    <m/>
    <m/>
    <m/>
    <m/>
    <x v="9"/>
    <x v="1"/>
    <s v="Brazil"/>
    <x v="80"/>
    <n v="0"/>
  </r>
  <r>
    <s v="INCREMENTAL"/>
    <s v="Media"/>
    <m/>
    <m/>
    <m/>
    <m/>
    <x v="9"/>
    <x v="2"/>
    <s v="Brazil"/>
    <x v="80"/>
    <n v="0"/>
  </r>
  <r>
    <s v="INCREMENTAL"/>
    <s v="Media"/>
    <m/>
    <m/>
    <m/>
    <m/>
    <x v="9"/>
    <x v="3"/>
    <s v="Brazil"/>
    <x v="80"/>
    <n v="0"/>
  </r>
  <r>
    <s v="BASE"/>
    <s v="Price"/>
    <m/>
    <m/>
    <m/>
    <m/>
    <x v="10"/>
    <x v="0"/>
    <s v="Brazil"/>
    <x v="80"/>
    <n v="0"/>
  </r>
  <r>
    <s v="BASE"/>
    <s v="Price"/>
    <m/>
    <m/>
    <m/>
    <m/>
    <x v="10"/>
    <x v="1"/>
    <s v="Brazil"/>
    <x v="80"/>
    <n v="0"/>
  </r>
  <r>
    <s v="BASE"/>
    <s v="Price"/>
    <m/>
    <m/>
    <m/>
    <m/>
    <x v="10"/>
    <x v="2"/>
    <s v="Brazil"/>
    <x v="80"/>
    <n v="0"/>
  </r>
  <r>
    <s v="BASE"/>
    <s v="Price"/>
    <m/>
    <m/>
    <m/>
    <m/>
    <x v="10"/>
    <x v="3"/>
    <s v="Brazil"/>
    <x v="80"/>
    <n v="0"/>
  </r>
  <r>
    <s v="BASE"/>
    <s v="Price"/>
    <m/>
    <m/>
    <m/>
    <m/>
    <x v="11"/>
    <x v="0"/>
    <s v="Brazil"/>
    <x v="80"/>
    <n v="-1117.28053065833"/>
  </r>
  <r>
    <s v="BASE"/>
    <s v="Price"/>
    <m/>
    <m/>
    <m/>
    <m/>
    <x v="11"/>
    <x v="1"/>
    <s v="Brazil"/>
    <x v="80"/>
    <n v="0"/>
  </r>
  <r>
    <s v="BASE"/>
    <s v="Price"/>
    <m/>
    <m/>
    <m/>
    <m/>
    <x v="11"/>
    <x v="2"/>
    <s v="Brazil"/>
    <x v="80"/>
    <n v="0"/>
  </r>
  <r>
    <s v="BASE"/>
    <s v="Price"/>
    <m/>
    <m/>
    <m/>
    <m/>
    <x v="11"/>
    <x v="3"/>
    <s v="Brazil"/>
    <x v="80"/>
    <n v="-1263.1738346761099"/>
  </r>
  <r>
    <s v="BASE"/>
    <s v="BaseLine"/>
    <m/>
    <m/>
    <m/>
    <m/>
    <x v="12"/>
    <x v="0"/>
    <s v="Brazil"/>
    <x v="80"/>
    <n v="417.75511531056401"/>
  </r>
  <r>
    <s v="BASE"/>
    <s v="BaseLine"/>
    <m/>
    <m/>
    <m/>
    <m/>
    <x v="12"/>
    <x v="1"/>
    <s v="Brazil"/>
    <x v="80"/>
    <n v="753.111303062567"/>
  </r>
  <r>
    <s v="BASE"/>
    <s v="BaseLine"/>
    <m/>
    <m/>
    <m/>
    <m/>
    <x v="12"/>
    <x v="2"/>
    <s v="Brazil"/>
    <x v="80"/>
    <n v="923.27614296241597"/>
  </r>
  <r>
    <s v="BASE"/>
    <s v="BaseLine"/>
    <m/>
    <m/>
    <m/>
    <m/>
    <x v="12"/>
    <x v="3"/>
    <s v="Brazil"/>
    <x v="80"/>
    <n v="24.4539778933656"/>
  </r>
  <r>
    <s v="INCREMENTAL"/>
    <s v="Media"/>
    <m/>
    <m/>
    <m/>
    <m/>
    <x v="13"/>
    <x v="0"/>
    <s v="Brazil"/>
    <x v="80"/>
    <n v="0"/>
  </r>
  <r>
    <s v="INCREMENTAL"/>
    <s v="Media"/>
    <m/>
    <m/>
    <m/>
    <m/>
    <x v="13"/>
    <x v="1"/>
    <s v="Brazil"/>
    <x v="80"/>
    <n v="0"/>
  </r>
  <r>
    <s v="INCREMENTAL"/>
    <s v="Media"/>
    <m/>
    <m/>
    <m/>
    <m/>
    <x v="13"/>
    <x v="2"/>
    <s v="Brazil"/>
    <x v="80"/>
    <n v="0"/>
  </r>
  <r>
    <s v="INCREMENTAL"/>
    <s v="Media"/>
    <m/>
    <m/>
    <m/>
    <m/>
    <x v="13"/>
    <x v="3"/>
    <s v="Brazil"/>
    <x v="80"/>
    <n v="0"/>
  </r>
  <r>
    <s v="INCREMENTAL"/>
    <s v="Media"/>
    <m/>
    <m/>
    <m/>
    <m/>
    <x v="14"/>
    <x v="0"/>
    <s v="Brazil"/>
    <x v="80"/>
    <n v="474.51139741827302"/>
  </r>
  <r>
    <s v="INCREMENTAL"/>
    <s v="Media"/>
    <m/>
    <m/>
    <m/>
    <m/>
    <x v="14"/>
    <x v="1"/>
    <s v="Brazil"/>
    <x v="80"/>
    <n v="590.728330186167"/>
  </r>
  <r>
    <s v="INCREMENTAL"/>
    <s v="Media"/>
    <m/>
    <m/>
    <m/>
    <m/>
    <x v="14"/>
    <x v="2"/>
    <s v="Brazil"/>
    <x v="80"/>
    <n v="488.79034944648799"/>
  </r>
  <r>
    <s v="INCREMENTAL"/>
    <s v="Media"/>
    <m/>
    <m/>
    <m/>
    <m/>
    <x v="14"/>
    <x v="3"/>
    <s v="Brazil"/>
    <x v="80"/>
    <n v="351.16472157370799"/>
  </r>
  <r>
    <s v="INCREMENTAL"/>
    <s v="Media"/>
    <m/>
    <m/>
    <m/>
    <m/>
    <x v="15"/>
    <x v="0"/>
    <s v="Brazil"/>
    <x v="80"/>
    <n v="0"/>
  </r>
  <r>
    <s v="INCREMENTAL"/>
    <s v="Media"/>
    <m/>
    <m/>
    <m/>
    <m/>
    <x v="15"/>
    <x v="1"/>
    <s v="Brazil"/>
    <x v="80"/>
    <n v="0"/>
  </r>
  <r>
    <s v="INCREMENTAL"/>
    <s v="Media"/>
    <m/>
    <m/>
    <m/>
    <m/>
    <x v="15"/>
    <x v="2"/>
    <s v="Brazil"/>
    <x v="80"/>
    <n v="0"/>
  </r>
  <r>
    <s v="INCREMENTAL"/>
    <s v="Media"/>
    <m/>
    <m/>
    <m/>
    <m/>
    <x v="15"/>
    <x v="3"/>
    <s v="Brazil"/>
    <x v="80"/>
    <n v="0"/>
  </r>
  <r>
    <s v="INCREMENTAL"/>
    <s v="Media"/>
    <m/>
    <m/>
    <m/>
    <m/>
    <x v="16"/>
    <x v="0"/>
    <s v="Brazil"/>
    <x v="80"/>
    <n v="10.205390900272601"/>
  </r>
  <r>
    <s v="INCREMENTAL"/>
    <s v="Media"/>
    <m/>
    <m/>
    <m/>
    <m/>
    <x v="16"/>
    <x v="1"/>
    <s v="Brazil"/>
    <x v="80"/>
    <n v="8.0073063738749592"/>
  </r>
  <r>
    <s v="INCREMENTAL"/>
    <s v="Media"/>
    <m/>
    <m/>
    <m/>
    <m/>
    <x v="16"/>
    <x v="2"/>
    <s v="Brazil"/>
    <x v="80"/>
    <n v="7.4706308308065497"/>
  </r>
  <r>
    <s v="INCREMENTAL"/>
    <s v="Media"/>
    <m/>
    <m/>
    <m/>
    <m/>
    <x v="16"/>
    <x v="3"/>
    <s v="Brazil"/>
    <x v="80"/>
    <n v="6.9427975150066796"/>
  </r>
  <r>
    <s v="INCREMENTAL"/>
    <s v="Media"/>
    <m/>
    <m/>
    <m/>
    <m/>
    <x v="17"/>
    <x v="0"/>
    <s v="Brazil"/>
    <x v="80"/>
    <n v="0"/>
  </r>
  <r>
    <s v="INCREMENTAL"/>
    <s v="Media"/>
    <m/>
    <m/>
    <m/>
    <m/>
    <x v="17"/>
    <x v="1"/>
    <s v="Brazil"/>
    <x v="80"/>
    <n v="0"/>
  </r>
  <r>
    <s v="INCREMENTAL"/>
    <s v="Media"/>
    <m/>
    <m/>
    <m/>
    <m/>
    <x v="17"/>
    <x v="2"/>
    <s v="Brazil"/>
    <x v="80"/>
    <n v="0"/>
  </r>
  <r>
    <s v="INCREMENTAL"/>
    <s v="Media"/>
    <m/>
    <m/>
    <m/>
    <m/>
    <x v="17"/>
    <x v="3"/>
    <s v="Brazil"/>
    <x v="80"/>
    <n v="0"/>
  </r>
  <r>
    <s v="INCREMENTAL"/>
    <s v="Media"/>
    <m/>
    <m/>
    <m/>
    <m/>
    <x v="18"/>
    <x v="0"/>
    <s v="Brazil"/>
    <x v="80"/>
    <n v="2675.9867088513201"/>
  </r>
  <r>
    <s v="INCREMENTAL"/>
    <s v="Media"/>
    <m/>
    <m/>
    <m/>
    <m/>
    <x v="18"/>
    <x v="1"/>
    <s v="Brazil"/>
    <x v="80"/>
    <n v="1246.0488731631399"/>
  </r>
  <r>
    <s v="INCREMENTAL"/>
    <s v="Media"/>
    <m/>
    <m/>
    <m/>
    <m/>
    <x v="18"/>
    <x v="2"/>
    <s v="Brazil"/>
    <x v="80"/>
    <n v="952.111661801845"/>
  </r>
  <r>
    <s v="INCREMENTAL"/>
    <s v="Media"/>
    <m/>
    <m/>
    <m/>
    <m/>
    <x v="18"/>
    <x v="3"/>
    <s v="Brazil"/>
    <x v="80"/>
    <n v="1452.6555848180101"/>
  </r>
  <r>
    <s v="INCREMENTAL"/>
    <s v="Media"/>
    <m/>
    <m/>
    <m/>
    <m/>
    <x v="19"/>
    <x v="0"/>
    <s v="Brazil"/>
    <x v="80"/>
    <n v="0"/>
  </r>
  <r>
    <s v="INCREMENTAL"/>
    <s v="Media"/>
    <m/>
    <m/>
    <m/>
    <m/>
    <x v="19"/>
    <x v="1"/>
    <s v="Brazil"/>
    <x v="80"/>
    <n v="0"/>
  </r>
  <r>
    <s v="INCREMENTAL"/>
    <s v="Media"/>
    <m/>
    <m/>
    <m/>
    <m/>
    <x v="19"/>
    <x v="2"/>
    <s v="Brazil"/>
    <x v="80"/>
    <n v="0"/>
  </r>
  <r>
    <s v="INCREMENTAL"/>
    <s v="Media"/>
    <m/>
    <m/>
    <m/>
    <m/>
    <x v="19"/>
    <x v="3"/>
    <s v="Brazil"/>
    <x v="80"/>
    <n v="0"/>
  </r>
  <r>
    <s v="INCREMENTAL"/>
    <s v="Media"/>
    <m/>
    <m/>
    <m/>
    <m/>
    <x v="20"/>
    <x v="0"/>
    <s v="Brazil"/>
    <x v="80"/>
    <n v="24.904441479380999"/>
  </r>
  <r>
    <s v="INCREMENTAL"/>
    <s v="Media"/>
    <m/>
    <m/>
    <m/>
    <m/>
    <x v="20"/>
    <x v="1"/>
    <s v="Brazil"/>
    <x v="80"/>
    <n v="28.408665347429999"/>
  </r>
  <r>
    <s v="INCREMENTAL"/>
    <s v="Media"/>
    <m/>
    <m/>
    <m/>
    <m/>
    <x v="20"/>
    <x v="2"/>
    <s v="Brazil"/>
    <x v="80"/>
    <n v="26.613822039938199"/>
  </r>
  <r>
    <s v="INCREMENTAL"/>
    <s v="Media"/>
    <m/>
    <m/>
    <m/>
    <m/>
    <x v="20"/>
    <x v="3"/>
    <s v="Brazil"/>
    <x v="80"/>
    <n v="26.214134406394098"/>
  </r>
  <r>
    <s v="INCREMENTAL"/>
    <s v="Media"/>
    <m/>
    <m/>
    <m/>
    <m/>
    <x v="21"/>
    <x v="0"/>
    <s v="Brazil"/>
    <x v="80"/>
    <n v="0"/>
  </r>
  <r>
    <s v="INCREMENTAL"/>
    <s v="Media"/>
    <m/>
    <m/>
    <m/>
    <m/>
    <x v="21"/>
    <x v="1"/>
    <s v="Brazil"/>
    <x v="80"/>
    <n v="0"/>
  </r>
  <r>
    <s v="INCREMENTAL"/>
    <s v="Media"/>
    <m/>
    <m/>
    <m/>
    <m/>
    <x v="21"/>
    <x v="2"/>
    <s v="Brazil"/>
    <x v="80"/>
    <n v="0"/>
  </r>
  <r>
    <s v="INCREMENTAL"/>
    <s v="Media"/>
    <m/>
    <m/>
    <m/>
    <m/>
    <x v="21"/>
    <x v="3"/>
    <s v="Brazil"/>
    <x v="80"/>
    <n v="0"/>
  </r>
  <r>
    <s v="INCREMENTAL"/>
    <s v="Media"/>
    <m/>
    <m/>
    <m/>
    <m/>
    <x v="22"/>
    <x v="0"/>
    <s v="Brazil"/>
    <x v="80"/>
    <n v="1677.92500172831"/>
  </r>
  <r>
    <s v="INCREMENTAL"/>
    <s v="Media"/>
    <m/>
    <m/>
    <m/>
    <m/>
    <x v="22"/>
    <x v="1"/>
    <s v="Brazil"/>
    <x v="80"/>
    <n v="636.31644417042696"/>
  </r>
  <r>
    <s v="INCREMENTAL"/>
    <s v="Media"/>
    <m/>
    <m/>
    <m/>
    <m/>
    <x v="22"/>
    <x v="2"/>
    <s v="Brazil"/>
    <x v="80"/>
    <n v="604.23053372465597"/>
  </r>
  <r>
    <s v="INCREMENTAL"/>
    <s v="Media"/>
    <m/>
    <m/>
    <m/>
    <m/>
    <x v="22"/>
    <x v="3"/>
    <s v="Brazil"/>
    <x v="80"/>
    <n v="909.53788856600295"/>
  </r>
  <r>
    <s v="INCREMENTAL"/>
    <s v="Media"/>
    <m/>
    <m/>
    <m/>
    <m/>
    <x v="23"/>
    <x v="0"/>
    <s v="Brazil"/>
    <x v="80"/>
    <n v="0"/>
  </r>
  <r>
    <s v="INCREMENTAL"/>
    <s v="Media"/>
    <m/>
    <m/>
    <m/>
    <m/>
    <x v="23"/>
    <x v="1"/>
    <s v="Brazil"/>
    <x v="80"/>
    <n v="0.19328826895127199"/>
  </r>
  <r>
    <s v="INCREMENTAL"/>
    <s v="Media"/>
    <m/>
    <m/>
    <m/>
    <m/>
    <x v="23"/>
    <x v="2"/>
    <s v="Brazil"/>
    <x v="80"/>
    <n v="0"/>
  </r>
  <r>
    <s v="INCREMENTAL"/>
    <s v="Media"/>
    <m/>
    <m/>
    <m/>
    <m/>
    <x v="23"/>
    <x v="3"/>
    <s v="Brazil"/>
    <x v="80"/>
    <n v="0"/>
  </r>
  <r>
    <s v="INCREMENTAL"/>
    <s v="Media"/>
    <m/>
    <m/>
    <m/>
    <m/>
    <x v="24"/>
    <x v="0"/>
    <s v="Brazil"/>
    <x v="80"/>
    <n v="0"/>
  </r>
  <r>
    <s v="INCREMENTAL"/>
    <s v="Media"/>
    <m/>
    <m/>
    <m/>
    <m/>
    <x v="24"/>
    <x v="1"/>
    <s v="Brazil"/>
    <x v="80"/>
    <n v="4.2507044700582401"/>
  </r>
  <r>
    <s v="INCREMENTAL"/>
    <s v="Media"/>
    <m/>
    <m/>
    <m/>
    <m/>
    <x v="24"/>
    <x v="2"/>
    <s v="Brazil"/>
    <x v="80"/>
    <n v="0"/>
  </r>
  <r>
    <s v="INCREMENTAL"/>
    <s v="Media"/>
    <m/>
    <m/>
    <m/>
    <m/>
    <x v="24"/>
    <x v="3"/>
    <s v="Brazil"/>
    <x v="80"/>
    <n v="0"/>
  </r>
  <r>
    <s v="BASE"/>
    <s v="BaseLine"/>
    <m/>
    <m/>
    <m/>
    <m/>
    <x v="25"/>
    <x v="0"/>
    <s v="Brazil"/>
    <x v="80"/>
    <n v="0"/>
  </r>
  <r>
    <s v="BASE"/>
    <s v="BaseLine"/>
    <m/>
    <m/>
    <m/>
    <m/>
    <x v="25"/>
    <x v="1"/>
    <s v="Brazil"/>
    <x v="80"/>
    <n v="0"/>
  </r>
  <r>
    <s v="BASE"/>
    <s v="BaseLine"/>
    <m/>
    <m/>
    <m/>
    <m/>
    <x v="25"/>
    <x v="2"/>
    <s v="Brazil"/>
    <x v="80"/>
    <n v="0"/>
  </r>
  <r>
    <s v="BASE"/>
    <s v="BaseLine"/>
    <m/>
    <m/>
    <m/>
    <m/>
    <x v="25"/>
    <x v="3"/>
    <s v="Brazil"/>
    <x v="80"/>
    <n v="0"/>
  </r>
  <r>
    <s v="BASE"/>
    <s v="BaseLine"/>
    <m/>
    <m/>
    <m/>
    <m/>
    <x v="26"/>
    <x v="0"/>
    <s v="Brazil"/>
    <x v="80"/>
    <n v="0"/>
  </r>
  <r>
    <s v="BASE"/>
    <s v="BaseLine"/>
    <m/>
    <m/>
    <m/>
    <m/>
    <x v="26"/>
    <x v="1"/>
    <s v="Brazil"/>
    <x v="80"/>
    <n v="3207.1082589020998"/>
  </r>
  <r>
    <s v="BASE"/>
    <s v="BaseLine"/>
    <m/>
    <m/>
    <m/>
    <m/>
    <x v="26"/>
    <x v="2"/>
    <s v="Brazil"/>
    <x v="80"/>
    <n v="0"/>
  </r>
  <r>
    <s v="BASE"/>
    <s v="BaseLine"/>
    <m/>
    <m/>
    <m/>
    <m/>
    <x v="26"/>
    <x v="3"/>
    <s v="Brazil"/>
    <x v="80"/>
    <n v="0"/>
  </r>
  <r>
    <s v="INCREMENTAL"/>
    <s v="Media"/>
    <m/>
    <m/>
    <m/>
    <m/>
    <x v="27"/>
    <x v="0"/>
    <s v="Brazil"/>
    <x v="80"/>
    <n v="0"/>
  </r>
  <r>
    <s v="INCREMENTAL"/>
    <s v="Media"/>
    <m/>
    <m/>
    <m/>
    <m/>
    <x v="27"/>
    <x v="1"/>
    <s v="Brazil"/>
    <x v="80"/>
    <n v="0"/>
  </r>
  <r>
    <s v="INCREMENTAL"/>
    <s v="Media"/>
    <m/>
    <m/>
    <m/>
    <m/>
    <x v="27"/>
    <x v="2"/>
    <s v="Brazil"/>
    <x v="80"/>
    <n v="0"/>
  </r>
  <r>
    <s v="INCREMENTAL"/>
    <s v="Media"/>
    <m/>
    <m/>
    <m/>
    <m/>
    <x v="27"/>
    <x v="3"/>
    <s v="Brazil"/>
    <x v="80"/>
    <n v="0"/>
  </r>
  <r>
    <s v="INCREMENTAL"/>
    <s v="Media"/>
    <m/>
    <m/>
    <m/>
    <m/>
    <x v="28"/>
    <x v="0"/>
    <s v="Brazil"/>
    <x v="80"/>
    <n v="0"/>
  </r>
  <r>
    <s v="INCREMENTAL"/>
    <s v="Media"/>
    <m/>
    <m/>
    <m/>
    <m/>
    <x v="28"/>
    <x v="1"/>
    <s v="Brazil"/>
    <x v="80"/>
    <n v="0"/>
  </r>
  <r>
    <s v="INCREMENTAL"/>
    <s v="Media"/>
    <m/>
    <m/>
    <m/>
    <m/>
    <x v="28"/>
    <x v="2"/>
    <s v="Brazil"/>
    <x v="80"/>
    <n v="0"/>
  </r>
  <r>
    <s v="INCREMENTAL"/>
    <s v="Media"/>
    <m/>
    <m/>
    <m/>
    <m/>
    <x v="28"/>
    <x v="3"/>
    <s v="Brazil"/>
    <x v="80"/>
    <n v="0"/>
  </r>
  <r>
    <s v="BASE"/>
    <s v="BaseLine"/>
    <m/>
    <m/>
    <m/>
    <m/>
    <x v="29"/>
    <x v="0"/>
    <s v="Brazil"/>
    <x v="80"/>
    <n v="0"/>
  </r>
  <r>
    <s v="BASE"/>
    <s v="BaseLine"/>
    <m/>
    <m/>
    <m/>
    <m/>
    <x v="29"/>
    <x v="1"/>
    <s v="Brazil"/>
    <x v="80"/>
    <n v="1470.3833861440801"/>
  </r>
  <r>
    <s v="BASE"/>
    <s v="BaseLine"/>
    <m/>
    <m/>
    <m/>
    <m/>
    <x v="29"/>
    <x v="2"/>
    <s v="Brazil"/>
    <x v="80"/>
    <n v="0"/>
  </r>
  <r>
    <s v="BASE"/>
    <s v="BaseLine"/>
    <m/>
    <m/>
    <m/>
    <m/>
    <x v="29"/>
    <x v="3"/>
    <s v="Brazil"/>
    <x v="80"/>
    <n v="0"/>
  </r>
  <r>
    <s v="BASE"/>
    <s v="BaseLine"/>
    <m/>
    <m/>
    <m/>
    <m/>
    <x v="30"/>
    <x v="0"/>
    <s v="Brazil"/>
    <x v="80"/>
    <n v="0"/>
  </r>
  <r>
    <s v="BASE"/>
    <s v="BaseLine"/>
    <m/>
    <m/>
    <m/>
    <m/>
    <x v="30"/>
    <x v="1"/>
    <s v="Brazil"/>
    <x v="80"/>
    <n v="947.46850179949604"/>
  </r>
  <r>
    <s v="BASE"/>
    <s v="BaseLine"/>
    <m/>
    <m/>
    <m/>
    <m/>
    <x v="30"/>
    <x v="2"/>
    <s v="Brazil"/>
    <x v="80"/>
    <n v="0"/>
  </r>
  <r>
    <s v="BASE"/>
    <s v="BaseLine"/>
    <m/>
    <m/>
    <m/>
    <m/>
    <x v="30"/>
    <x v="3"/>
    <s v="Brazil"/>
    <x v="80"/>
    <n v="0"/>
  </r>
  <r>
    <s v="INCREMENTAL"/>
    <s v="Media"/>
    <m/>
    <m/>
    <m/>
    <m/>
    <x v="31"/>
    <x v="0"/>
    <s v="Brazil"/>
    <x v="80"/>
    <n v="0"/>
  </r>
  <r>
    <s v="INCREMENTAL"/>
    <s v="Media"/>
    <m/>
    <m/>
    <m/>
    <m/>
    <x v="31"/>
    <x v="1"/>
    <s v="Brazil"/>
    <x v="80"/>
    <n v="20.1684648706728"/>
  </r>
  <r>
    <s v="INCREMENTAL"/>
    <s v="Media"/>
    <m/>
    <m/>
    <m/>
    <m/>
    <x v="31"/>
    <x v="2"/>
    <s v="Brazil"/>
    <x v="80"/>
    <n v="0"/>
  </r>
  <r>
    <s v="INCREMENTAL"/>
    <s v="Media"/>
    <m/>
    <m/>
    <m/>
    <m/>
    <x v="31"/>
    <x v="3"/>
    <s v="Brazil"/>
    <x v="80"/>
    <n v="0"/>
  </r>
  <r>
    <m/>
    <m/>
    <m/>
    <m/>
    <m/>
    <m/>
    <x v="32"/>
    <x v="0"/>
    <s v="Brazil"/>
    <x v="80"/>
    <n v="1288.8368238743701"/>
  </r>
  <r>
    <m/>
    <m/>
    <m/>
    <m/>
    <m/>
    <m/>
    <x v="32"/>
    <x v="1"/>
    <s v="Brazil"/>
    <x v="80"/>
    <n v="943.82215052234096"/>
  </r>
  <r>
    <m/>
    <m/>
    <m/>
    <m/>
    <m/>
    <m/>
    <x v="32"/>
    <x v="2"/>
    <s v="Brazil"/>
    <x v="80"/>
    <n v="1761.1350863528301"/>
  </r>
  <r>
    <m/>
    <m/>
    <m/>
    <m/>
    <m/>
    <m/>
    <x v="32"/>
    <x v="3"/>
    <s v="Brazil"/>
    <x v="80"/>
    <n v="932.29799996955103"/>
  </r>
  <r>
    <s v="BASE"/>
    <s v="BaseLine"/>
    <m/>
    <m/>
    <m/>
    <m/>
    <x v="33"/>
    <x v="0"/>
    <s v="Brazil"/>
    <x v="80"/>
    <n v="-119.298006626976"/>
  </r>
  <r>
    <s v="BASE"/>
    <s v="BaseLine"/>
    <m/>
    <m/>
    <m/>
    <m/>
    <x v="33"/>
    <x v="1"/>
    <s v="Brazil"/>
    <x v="80"/>
    <n v="-324.74448306386398"/>
  </r>
  <r>
    <s v="BASE"/>
    <s v="BaseLine"/>
    <m/>
    <m/>
    <m/>
    <m/>
    <x v="33"/>
    <x v="2"/>
    <s v="Brazil"/>
    <x v="80"/>
    <n v="-162.125994862753"/>
  </r>
  <r>
    <s v="BASE"/>
    <s v="BaseLine"/>
    <m/>
    <m/>
    <m/>
    <m/>
    <x v="33"/>
    <x v="3"/>
    <s v="Brazil"/>
    <x v="80"/>
    <n v="-101.261951956392"/>
  </r>
  <r>
    <s v="BASE"/>
    <s v="BaseLine"/>
    <m/>
    <m/>
    <m/>
    <m/>
    <x v="34"/>
    <x v="0"/>
    <s v="Brazil"/>
    <x v="80"/>
    <n v="0"/>
  </r>
  <r>
    <s v="BASE"/>
    <s v="BaseLine"/>
    <m/>
    <m/>
    <m/>
    <m/>
    <x v="34"/>
    <x v="1"/>
    <s v="Brazil"/>
    <x v="80"/>
    <n v="0"/>
  </r>
  <r>
    <s v="BASE"/>
    <s v="BaseLine"/>
    <m/>
    <m/>
    <m/>
    <m/>
    <x v="34"/>
    <x v="2"/>
    <s v="Brazil"/>
    <x v="80"/>
    <n v="0"/>
  </r>
  <r>
    <s v="BASE"/>
    <s v="BaseLine"/>
    <m/>
    <m/>
    <m/>
    <m/>
    <x v="34"/>
    <x v="3"/>
    <s v="Brazil"/>
    <x v="80"/>
    <n v="0"/>
  </r>
  <r>
    <s v="BASE"/>
    <s v="BaseLine"/>
    <s v="NY"/>
    <m/>
    <m/>
    <m/>
    <x v="35"/>
    <x v="0"/>
    <s v="Brazil"/>
    <x v="80"/>
    <n v="0"/>
  </r>
  <r>
    <s v="BASE"/>
    <s v="BaseLine"/>
    <s v="NY"/>
    <m/>
    <m/>
    <m/>
    <x v="35"/>
    <x v="1"/>
    <s v="Brazil"/>
    <x v="80"/>
    <n v="0"/>
  </r>
  <r>
    <s v="BASE"/>
    <s v="BaseLine"/>
    <s v="NY"/>
    <m/>
    <m/>
    <m/>
    <x v="35"/>
    <x v="2"/>
    <s v="Brazil"/>
    <x v="80"/>
    <n v="0"/>
  </r>
  <r>
    <s v="BASE"/>
    <s v="BaseLine"/>
    <s v="NY"/>
    <m/>
    <m/>
    <m/>
    <x v="35"/>
    <x v="3"/>
    <s v="Brazil"/>
    <x v="80"/>
    <n v="0"/>
  </r>
  <r>
    <s v="BASE"/>
    <s v="BaseLine"/>
    <s v="PL_Dummy"/>
    <m/>
    <m/>
    <m/>
    <x v="36"/>
    <x v="0"/>
    <s v="Brazil"/>
    <x v="80"/>
    <n v="0"/>
  </r>
  <r>
    <s v="BASE"/>
    <s v="BaseLine"/>
    <s v="PL_Dummy"/>
    <m/>
    <m/>
    <m/>
    <x v="36"/>
    <x v="1"/>
    <s v="Brazil"/>
    <x v="80"/>
    <n v="0"/>
  </r>
  <r>
    <s v="BASE"/>
    <s v="BaseLine"/>
    <s v="PL_Dummy"/>
    <m/>
    <m/>
    <m/>
    <x v="36"/>
    <x v="2"/>
    <s v="Brazil"/>
    <x v="80"/>
    <n v="0"/>
  </r>
  <r>
    <s v="BASE"/>
    <s v="BaseLine"/>
    <s v="PL_Dummy"/>
    <m/>
    <m/>
    <m/>
    <x v="36"/>
    <x v="3"/>
    <s v="Brazil"/>
    <x v="80"/>
    <n v="0"/>
  </r>
  <r>
    <s v="BASE"/>
    <s v="BaseLine"/>
    <s v="PL_Dummy"/>
    <m/>
    <m/>
    <m/>
    <x v="37"/>
    <x v="0"/>
    <s v="Brazil"/>
    <x v="80"/>
    <n v="0"/>
  </r>
  <r>
    <s v="BASE"/>
    <s v="BaseLine"/>
    <s v="PL_Dummy"/>
    <m/>
    <m/>
    <m/>
    <x v="37"/>
    <x v="1"/>
    <s v="Brazil"/>
    <x v="80"/>
    <n v="0"/>
  </r>
  <r>
    <s v="BASE"/>
    <s v="BaseLine"/>
    <s v="PL_Dummy"/>
    <m/>
    <m/>
    <m/>
    <x v="37"/>
    <x v="2"/>
    <s v="Brazil"/>
    <x v="80"/>
    <n v="0"/>
  </r>
  <r>
    <s v="BASE"/>
    <s v="BaseLine"/>
    <s v="PL_Dummy"/>
    <m/>
    <m/>
    <m/>
    <x v="37"/>
    <x v="3"/>
    <s v="Brazil"/>
    <x v="80"/>
    <n v="0"/>
  </r>
  <r>
    <s v="BASE"/>
    <s v="BaseLine"/>
    <m/>
    <m/>
    <m/>
    <m/>
    <x v="38"/>
    <x v="0"/>
    <s v="Brazil"/>
    <x v="80"/>
    <n v="0"/>
  </r>
  <r>
    <s v="BASE"/>
    <s v="BaseLine"/>
    <m/>
    <m/>
    <m/>
    <m/>
    <x v="38"/>
    <x v="1"/>
    <s v="Brazil"/>
    <x v="80"/>
    <n v="0"/>
  </r>
  <r>
    <s v="BASE"/>
    <s v="BaseLine"/>
    <m/>
    <m/>
    <m/>
    <m/>
    <x v="38"/>
    <x v="2"/>
    <s v="Brazil"/>
    <x v="80"/>
    <n v="0"/>
  </r>
  <r>
    <s v="BASE"/>
    <s v="BaseLine"/>
    <m/>
    <m/>
    <m/>
    <m/>
    <x v="38"/>
    <x v="3"/>
    <s v="Brazil"/>
    <x v="80"/>
    <n v="0"/>
  </r>
  <r>
    <s v="BASE"/>
    <s v="BaseLine"/>
    <m/>
    <m/>
    <m/>
    <m/>
    <x v="39"/>
    <x v="0"/>
    <s v="Brazil"/>
    <x v="80"/>
    <n v="0"/>
  </r>
  <r>
    <s v="BASE"/>
    <s v="BaseLine"/>
    <m/>
    <m/>
    <m/>
    <m/>
    <x v="39"/>
    <x v="1"/>
    <s v="Brazil"/>
    <x v="80"/>
    <n v="0"/>
  </r>
  <r>
    <s v="BASE"/>
    <s v="BaseLine"/>
    <m/>
    <m/>
    <m/>
    <m/>
    <x v="39"/>
    <x v="2"/>
    <s v="Brazil"/>
    <x v="80"/>
    <n v="0"/>
  </r>
  <r>
    <s v="BASE"/>
    <s v="BaseLine"/>
    <m/>
    <m/>
    <m/>
    <m/>
    <x v="39"/>
    <x v="3"/>
    <s v="Brazil"/>
    <x v="80"/>
    <n v="0"/>
  </r>
  <r>
    <s v="BASE"/>
    <s v="BaseLine"/>
    <s v="PL_Dummy"/>
    <m/>
    <m/>
    <m/>
    <x v="40"/>
    <x v="0"/>
    <s v="Brazil"/>
    <x v="80"/>
    <n v="0"/>
  </r>
  <r>
    <s v="BASE"/>
    <s v="BaseLine"/>
    <s v="PL_Dummy"/>
    <m/>
    <m/>
    <m/>
    <x v="40"/>
    <x v="1"/>
    <s v="Brazil"/>
    <x v="80"/>
    <n v="0"/>
  </r>
  <r>
    <s v="BASE"/>
    <s v="BaseLine"/>
    <s v="PL_Dummy"/>
    <m/>
    <m/>
    <m/>
    <x v="40"/>
    <x v="2"/>
    <s v="Brazil"/>
    <x v="80"/>
    <n v="0"/>
  </r>
  <r>
    <s v="BASE"/>
    <s v="BaseLine"/>
    <s v="PL_Dummy"/>
    <m/>
    <m/>
    <m/>
    <x v="40"/>
    <x v="3"/>
    <s v="Brazil"/>
    <x v="80"/>
    <n v="0"/>
  </r>
  <r>
    <s v="BASE"/>
    <s v="BaseLine"/>
    <m/>
    <m/>
    <m/>
    <m/>
    <x v="41"/>
    <x v="0"/>
    <s v="Brazil"/>
    <x v="80"/>
    <n v="0"/>
  </r>
  <r>
    <s v="BASE"/>
    <s v="BaseLine"/>
    <m/>
    <m/>
    <m/>
    <m/>
    <x v="41"/>
    <x v="1"/>
    <s v="Brazil"/>
    <x v="80"/>
    <n v="0"/>
  </r>
  <r>
    <s v="BASE"/>
    <s v="BaseLine"/>
    <m/>
    <m/>
    <m/>
    <m/>
    <x v="41"/>
    <x v="2"/>
    <s v="Brazil"/>
    <x v="80"/>
    <n v="3897.8181257467299"/>
  </r>
  <r>
    <s v="BASE"/>
    <s v="BaseLine"/>
    <m/>
    <m/>
    <m/>
    <m/>
    <x v="41"/>
    <x v="3"/>
    <s v="Brazil"/>
    <x v="80"/>
    <n v="0"/>
  </r>
  <r>
    <s v="BASE"/>
    <s v="BaseLine"/>
    <m/>
    <m/>
    <m/>
    <m/>
    <x v="42"/>
    <x v="0"/>
    <s v="Brazil"/>
    <x v="80"/>
    <n v="0"/>
  </r>
  <r>
    <s v="BASE"/>
    <s v="BaseLine"/>
    <m/>
    <m/>
    <m/>
    <m/>
    <x v="42"/>
    <x v="1"/>
    <s v="Brazil"/>
    <x v="80"/>
    <n v="0"/>
  </r>
  <r>
    <s v="BASE"/>
    <s v="BaseLine"/>
    <m/>
    <m/>
    <m/>
    <m/>
    <x v="42"/>
    <x v="2"/>
    <s v="Brazil"/>
    <x v="80"/>
    <n v="0"/>
  </r>
  <r>
    <s v="BASE"/>
    <s v="BaseLine"/>
    <m/>
    <m/>
    <m/>
    <m/>
    <x v="42"/>
    <x v="3"/>
    <s v="Brazil"/>
    <x v="80"/>
    <n v="0"/>
  </r>
  <r>
    <s v="BASE"/>
    <s v="BaseLine"/>
    <m/>
    <m/>
    <m/>
    <m/>
    <x v="43"/>
    <x v="0"/>
    <s v="Brazil"/>
    <x v="80"/>
    <n v="0"/>
  </r>
  <r>
    <s v="BASE"/>
    <s v="BaseLine"/>
    <m/>
    <m/>
    <m/>
    <m/>
    <x v="43"/>
    <x v="1"/>
    <s v="Brazil"/>
    <x v="80"/>
    <n v="0"/>
  </r>
  <r>
    <s v="BASE"/>
    <s v="BaseLine"/>
    <m/>
    <m/>
    <m/>
    <m/>
    <x v="43"/>
    <x v="2"/>
    <s v="Brazil"/>
    <x v="80"/>
    <n v="4320.4648465063801"/>
  </r>
  <r>
    <s v="BASE"/>
    <s v="BaseLine"/>
    <m/>
    <m/>
    <m/>
    <m/>
    <x v="43"/>
    <x v="3"/>
    <s v="Brazil"/>
    <x v="80"/>
    <n v="0"/>
  </r>
  <r>
    <s v="INCREMENTAL"/>
    <s v="Media"/>
    <m/>
    <m/>
    <m/>
    <m/>
    <x v="44"/>
    <x v="0"/>
    <s v="Brazil"/>
    <x v="80"/>
    <n v="0"/>
  </r>
  <r>
    <s v="INCREMENTAL"/>
    <s v="Media"/>
    <m/>
    <m/>
    <m/>
    <m/>
    <x v="44"/>
    <x v="1"/>
    <s v="Brazil"/>
    <x v="80"/>
    <n v="0"/>
  </r>
  <r>
    <s v="INCREMENTAL"/>
    <s v="Media"/>
    <m/>
    <m/>
    <m/>
    <m/>
    <x v="44"/>
    <x v="2"/>
    <s v="Brazil"/>
    <x v="80"/>
    <n v="0"/>
  </r>
  <r>
    <s v="INCREMENTAL"/>
    <s v="Media"/>
    <m/>
    <m/>
    <m/>
    <m/>
    <x v="44"/>
    <x v="3"/>
    <s v="Brazil"/>
    <x v="80"/>
    <n v="0"/>
  </r>
  <r>
    <s v="INCREMENTAL"/>
    <s v="Media"/>
    <m/>
    <m/>
    <m/>
    <m/>
    <x v="45"/>
    <x v="0"/>
    <s v="Brazil"/>
    <x v="80"/>
    <n v="0"/>
  </r>
  <r>
    <s v="INCREMENTAL"/>
    <s v="Media"/>
    <m/>
    <m/>
    <m/>
    <m/>
    <x v="45"/>
    <x v="1"/>
    <s v="Brazil"/>
    <x v="80"/>
    <n v="0"/>
  </r>
  <r>
    <s v="INCREMENTAL"/>
    <s v="Media"/>
    <m/>
    <m/>
    <m/>
    <m/>
    <x v="45"/>
    <x v="2"/>
    <s v="Brazil"/>
    <x v="80"/>
    <n v="0"/>
  </r>
  <r>
    <s v="INCREMENTAL"/>
    <s v="Media"/>
    <m/>
    <m/>
    <m/>
    <m/>
    <x v="45"/>
    <x v="3"/>
    <s v="Brazil"/>
    <x v="80"/>
    <n v="0"/>
  </r>
  <r>
    <s v="BASE"/>
    <s v="BaseLine"/>
    <m/>
    <m/>
    <m/>
    <m/>
    <x v="46"/>
    <x v="0"/>
    <s v="Brazil"/>
    <x v="80"/>
    <n v="0"/>
  </r>
  <r>
    <s v="BASE"/>
    <s v="BaseLine"/>
    <m/>
    <m/>
    <m/>
    <m/>
    <x v="46"/>
    <x v="1"/>
    <s v="Brazil"/>
    <x v="80"/>
    <n v="0"/>
  </r>
  <r>
    <s v="BASE"/>
    <s v="BaseLine"/>
    <m/>
    <m/>
    <m/>
    <m/>
    <x v="46"/>
    <x v="2"/>
    <s v="Brazil"/>
    <x v="80"/>
    <n v="0"/>
  </r>
  <r>
    <s v="BASE"/>
    <s v="BaseLine"/>
    <m/>
    <m/>
    <m/>
    <m/>
    <x v="46"/>
    <x v="3"/>
    <s v="Brazil"/>
    <x v="80"/>
    <n v="0"/>
  </r>
  <r>
    <s v="INCREMENTAL"/>
    <s v="Media"/>
    <m/>
    <m/>
    <m/>
    <m/>
    <x v="47"/>
    <x v="0"/>
    <s v="Brazil"/>
    <x v="80"/>
    <n v="0"/>
  </r>
  <r>
    <s v="INCREMENTAL"/>
    <s v="Media"/>
    <m/>
    <m/>
    <m/>
    <m/>
    <x v="47"/>
    <x v="1"/>
    <s v="Brazil"/>
    <x v="80"/>
    <n v="0"/>
  </r>
  <r>
    <s v="INCREMENTAL"/>
    <s v="Media"/>
    <m/>
    <m/>
    <m/>
    <m/>
    <x v="47"/>
    <x v="2"/>
    <s v="Brazil"/>
    <x v="80"/>
    <n v="0"/>
  </r>
  <r>
    <s v="INCREMENTAL"/>
    <s v="Media"/>
    <m/>
    <m/>
    <m/>
    <m/>
    <x v="47"/>
    <x v="3"/>
    <s v="Brazil"/>
    <x v="80"/>
    <n v="0.84114222239590797"/>
  </r>
  <r>
    <s v="INCREMENTAL"/>
    <s v="Media"/>
    <m/>
    <m/>
    <m/>
    <m/>
    <x v="48"/>
    <x v="0"/>
    <s v="Brazil"/>
    <x v="80"/>
    <n v="0"/>
  </r>
  <r>
    <s v="INCREMENTAL"/>
    <s v="Media"/>
    <m/>
    <m/>
    <m/>
    <m/>
    <x v="48"/>
    <x v="1"/>
    <s v="Brazil"/>
    <x v="80"/>
    <n v="0"/>
  </r>
  <r>
    <s v="INCREMENTAL"/>
    <s v="Media"/>
    <m/>
    <m/>
    <m/>
    <m/>
    <x v="48"/>
    <x v="2"/>
    <s v="Brazil"/>
    <x v="80"/>
    <n v="0"/>
  </r>
  <r>
    <s v="INCREMENTAL"/>
    <s v="Media"/>
    <m/>
    <m/>
    <m/>
    <m/>
    <x v="48"/>
    <x v="3"/>
    <s v="Brazil"/>
    <x v="80"/>
    <n v="0.24336550873616999"/>
  </r>
  <r>
    <s v="INCREMENTAL"/>
    <s v="Media"/>
    <m/>
    <m/>
    <m/>
    <m/>
    <x v="49"/>
    <x v="0"/>
    <s v="Brazil"/>
    <x v="80"/>
    <n v="0"/>
  </r>
  <r>
    <s v="INCREMENTAL"/>
    <s v="Media"/>
    <m/>
    <m/>
    <m/>
    <m/>
    <x v="49"/>
    <x v="1"/>
    <s v="Brazil"/>
    <x v="80"/>
    <n v="0"/>
  </r>
  <r>
    <s v="INCREMENTAL"/>
    <s v="Media"/>
    <m/>
    <m/>
    <m/>
    <m/>
    <x v="49"/>
    <x v="2"/>
    <s v="Brazil"/>
    <x v="80"/>
    <n v="0"/>
  </r>
  <r>
    <s v="INCREMENTAL"/>
    <s v="Media"/>
    <m/>
    <m/>
    <m/>
    <m/>
    <x v="49"/>
    <x v="3"/>
    <s v="Brazil"/>
    <x v="80"/>
    <n v="20.2251024272582"/>
  </r>
  <r>
    <s v="BASE"/>
    <s v="BaseLine"/>
    <m/>
    <m/>
    <m/>
    <m/>
    <x v="50"/>
    <x v="0"/>
    <s v="Brazil"/>
    <x v="80"/>
    <n v="0"/>
  </r>
  <r>
    <s v="BASE"/>
    <s v="BaseLine"/>
    <m/>
    <m/>
    <m/>
    <m/>
    <x v="50"/>
    <x v="1"/>
    <s v="Brazil"/>
    <x v="80"/>
    <n v="0"/>
  </r>
  <r>
    <s v="BASE"/>
    <s v="BaseLine"/>
    <m/>
    <m/>
    <m/>
    <m/>
    <x v="50"/>
    <x v="2"/>
    <s v="Brazil"/>
    <x v="80"/>
    <n v="0"/>
  </r>
  <r>
    <s v="BASE"/>
    <s v="BaseLine"/>
    <m/>
    <m/>
    <m/>
    <m/>
    <x v="50"/>
    <x v="3"/>
    <s v="Brazil"/>
    <x v="80"/>
    <n v="440.29468228655998"/>
  </r>
  <r>
    <s v="BASE"/>
    <s v="BaseLine"/>
    <m/>
    <m/>
    <m/>
    <m/>
    <x v="51"/>
    <x v="0"/>
    <s v="Brazil"/>
    <x v="80"/>
    <n v="0"/>
  </r>
  <r>
    <s v="BASE"/>
    <s v="BaseLine"/>
    <m/>
    <m/>
    <m/>
    <m/>
    <x v="51"/>
    <x v="1"/>
    <s v="Brazil"/>
    <x v="80"/>
    <n v="0"/>
  </r>
  <r>
    <s v="BASE"/>
    <s v="BaseLine"/>
    <m/>
    <m/>
    <m/>
    <m/>
    <x v="51"/>
    <x v="2"/>
    <s v="Brazil"/>
    <x v="80"/>
    <n v="0"/>
  </r>
  <r>
    <s v="BASE"/>
    <s v="BaseLine"/>
    <m/>
    <m/>
    <m/>
    <m/>
    <x v="51"/>
    <x v="3"/>
    <s v="Brazil"/>
    <x v="80"/>
    <n v="10009.2567836625"/>
  </r>
  <r>
    <s v="INCREMENTAL"/>
    <s v="Media"/>
    <m/>
    <m/>
    <m/>
    <m/>
    <x v="52"/>
    <x v="0"/>
    <s v="Brazil"/>
    <x v="80"/>
    <n v="0"/>
  </r>
  <r>
    <s v="INCREMENTAL"/>
    <s v="Media"/>
    <m/>
    <m/>
    <m/>
    <m/>
    <x v="52"/>
    <x v="1"/>
    <s v="Brazil"/>
    <x v="80"/>
    <n v="0"/>
  </r>
  <r>
    <s v="INCREMENTAL"/>
    <s v="Media"/>
    <m/>
    <m/>
    <m/>
    <m/>
    <x v="52"/>
    <x v="2"/>
    <s v="Brazil"/>
    <x v="80"/>
    <n v="0"/>
  </r>
  <r>
    <s v="INCREMENTAL"/>
    <s v="Media"/>
    <m/>
    <m/>
    <m/>
    <m/>
    <x v="52"/>
    <x v="3"/>
    <s v="Brazil"/>
    <x v="80"/>
    <n v="13.9459840507583"/>
  </r>
  <r>
    <s v="BASE"/>
    <s v="BaseLine"/>
    <m/>
    <m/>
    <m/>
    <m/>
    <x v="53"/>
    <x v="0"/>
    <s v="Brazil"/>
    <x v="80"/>
    <n v="-227.15446232385401"/>
  </r>
  <r>
    <s v="BASE"/>
    <s v="BaseLine"/>
    <m/>
    <m/>
    <m/>
    <m/>
    <x v="53"/>
    <x v="1"/>
    <s v="Brazil"/>
    <x v="80"/>
    <n v="-166.34643669379199"/>
  </r>
  <r>
    <s v="BASE"/>
    <s v="BaseLine"/>
    <m/>
    <m/>
    <m/>
    <m/>
    <x v="53"/>
    <x v="2"/>
    <s v="Brazil"/>
    <x v="80"/>
    <n v="-310.39592150817202"/>
  </r>
  <r>
    <s v="BASE"/>
    <s v="BaseLine"/>
    <m/>
    <m/>
    <m/>
    <m/>
    <x v="53"/>
    <x v="3"/>
    <s v="Brazil"/>
    <x v="80"/>
    <n v="-164.31533223272601"/>
  </r>
  <r>
    <s v="BASE"/>
    <s v="BaseLine"/>
    <m/>
    <m/>
    <m/>
    <m/>
    <x v="54"/>
    <x v="0"/>
    <s v="Brazil"/>
    <x v="80"/>
    <n v="-526.70675186015706"/>
  </r>
  <r>
    <s v="BASE"/>
    <s v="BaseLine"/>
    <m/>
    <m/>
    <m/>
    <m/>
    <x v="54"/>
    <x v="1"/>
    <s v="Brazil"/>
    <x v="80"/>
    <n v="-2629.00067100971"/>
  </r>
  <r>
    <s v="BASE"/>
    <s v="BaseLine"/>
    <m/>
    <m/>
    <m/>
    <m/>
    <x v="54"/>
    <x v="2"/>
    <s v="Brazil"/>
    <x v="80"/>
    <n v="-2853.3302538810999"/>
  </r>
  <r>
    <s v="BASE"/>
    <s v="BaseLine"/>
    <m/>
    <m/>
    <m/>
    <m/>
    <x v="54"/>
    <x v="3"/>
    <s v="Brazil"/>
    <x v="80"/>
    <n v="-508.635850855412"/>
  </r>
  <r>
    <s v="INCREMENTAL"/>
    <s v="Media"/>
    <m/>
    <m/>
    <m/>
    <m/>
    <x v="0"/>
    <x v="0"/>
    <s v="Brazil"/>
    <x v="81"/>
    <n v="2.4122731670593498"/>
  </r>
  <r>
    <s v="INCREMENTAL"/>
    <s v="Media"/>
    <m/>
    <m/>
    <m/>
    <m/>
    <x v="0"/>
    <x v="1"/>
    <s v="Brazil"/>
    <x v="81"/>
    <n v="0"/>
  </r>
  <r>
    <s v="INCREMENTAL"/>
    <s v="Media"/>
    <m/>
    <m/>
    <m/>
    <m/>
    <x v="0"/>
    <x v="2"/>
    <s v="Brazil"/>
    <x v="81"/>
    <n v="0"/>
  </r>
  <r>
    <s v="INCREMENTAL"/>
    <s v="Media"/>
    <m/>
    <m/>
    <m/>
    <m/>
    <x v="0"/>
    <x v="3"/>
    <s v="Brazil"/>
    <x v="81"/>
    <n v="0"/>
  </r>
  <r>
    <s v="INCREMENTAL"/>
    <s v="Media"/>
    <m/>
    <m/>
    <m/>
    <m/>
    <x v="1"/>
    <x v="0"/>
    <s v="Brazil"/>
    <x v="81"/>
    <n v="0.53454562103028003"/>
  </r>
  <r>
    <s v="INCREMENTAL"/>
    <s v="Media"/>
    <m/>
    <m/>
    <m/>
    <m/>
    <x v="1"/>
    <x v="1"/>
    <s v="Brazil"/>
    <x v="81"/>
    <n v="0"/>
  </r>
  <r>
    <s v="INCREMENTAL"/>
    <s v="Media"/>
    <m/>
    <m/>
    <m/>
    <m/>
    <x v="1"/>
    <x v="2"/>
    <s v="Brazil"/>
    <x v="81"/>
    <n v="0"/>
  </r>
  <r>
    <s v="INCREMENTAL"/>
    <s v="Media"/>
    <m/>
    <m/>
    <m/>
    <m/>
    <x v="1"/>
    <x v="3"/>
    <s v="Brazil"/>
    <x v="81"/>
    <n v="0"/>
  </r>
  <r>
    <s v="INCREMENTAL"/>
    <s v="Media"/>
    <m/>
    <m/>
    <m/>
    <m/>
    <x v="2"/>
    <x v="0"/>
    <s v="Brazil"/>
    <x v="81"/>
    <n v="38.3234345998085"/>
  </r>
  <r>
    <s v="INCREMENTAL"/>
    <s v="Media"/>
    <m/>
    <m/>
    <m/>
    <m/>
    <x v="2"/>
    <x v="1"/>
    <s v="Brazil"/>
    <x v="81"/>
    <n v="0"/>
  </r>
  <r>
    <s v="INCREMENTAL"/>
    <s v="Media"/>
    <m/>
    <m/>
    <m/>
    <m/>
    <x v="2"/>
    <x v="2"/>
    <s v="Brazil"/>
    <x v="81"/>
    <n v="0"/>
  </r>
  <r>
    <s v="INCREMENTAL"/>
    <s v="Media"/>
    <m/>
    <m/>
    <m/>
    <m/>
    <x v="2"/>
    <x v="3"/>
    <s v="Brazil"/>
    <x v="81"/>
    <n v="0"/>
  </r>
  <r>
    <s v="BASE"/>
    <s v="BaseLine"/>
    <m/>
    <m/>
    <m/>
    <m/>
    <x v="3"/>
    <x v="0"/>
    <s v="Brazil"/>
    <x v="81"/>
    <n v="0"/>
  </r>
  <r>
    <s v="BASE"/>
    <s v="BaseLine"/>
    <m/>
    <m/>
    <m/>
    <m/>
    <x v="3"/>
    <x v="1"/>
    <s v="Brazil"/>
    <x v="81"/>
    <n v="0"/>
  </r>
  <r>
    <s v="BASE"/>
    <s v="BaseLine"/>
    <m/>
    <m/>
    <m/>
    <m/>
    <x v="3"/>
    <x v="2"/>
    <s v="Brazil"/>
    <x v="81"/>
    <n v="0"/>
  </r>
  <r>
    <s v="BASE"/>
    <s v="BaseLine"/>
    <m/>
    <m/>
    <m/>
    <m/>
    <x v="3"/>
    <x v="3"/>
    <s v="Brazil"/>
    <x v="81"/>
    <n v="0"/>
  </r>
  <r>
    <s v="BASE"/>
    <s v="BaseLine"/>
    <m/>
    <m/>
    <m/>
    <m/>
    <x v="4"/>
    <x v="0"/>
    <s v="Brazil"/>
    <x v="81"/>
    <n v="0"/>
  </r>
  <r>
    <s v="BASE"/>
    <s v="BaseLine"/>
    <m/>
    <m/>
    <m/>
    <m/>
    <x v="4"/>
    <x v="1"/>
    <s v="Brazil"/>
    <x v="81"/>
    <n v="0"/>
  </r>
  <r>
    <s v="BASE"/>
    <s v="BaseLine"/>
    <m/>
    <m/>
    <m/>
    <m/>
    <x v="4"/>
    <x v="2"/>
    <s v="Brazil"/>
    <x v="81"/>
    <n v="0"/>
  </r>
  <r>
    <s v="BASE"/>
    <s v="BaseLine"/>
    <m/>
    <m/>
    <m/>
    <m/>
    <x v="4"/>
    <x v="3"/>
    <s v="Brazil"/>
    <x v="81"/>
    <n v="0"/>
  </r>
  <r>
    <s v="BASE"/>
    <s v="BaseLine"/>
    <m/>
    <m/>
    <m/>
    <m/>
    <x v="5"/>
    <x v="0"/>
    <s v="Brazil"/>
    <x v="81"/>
    <n v="0"/>
  </r>
  <r>
    <s v="BASE"/>
    <s v="BaseLine"/>
    <m/>
    <m/>
    <m/>
    <m/>
    <x v="5"/>
    <x v="1"/>
    <s v="Brazil"/>
    <x v="81"/>
    <n v="0"/>
  </r>
  <r>
    <s v="BASE"/>
    <s v="BaseLine"/>
    <m/>
    <m/>
    <m/>
    <m/>
    <x v="5"/>
    <x v="2"/>
    <s v="Brazil"/>
    <x v="81"/>
    <n v="0"/>
  </r>
  <r>
    <s v="BASE"/>
    <s v="BaseLine"/>
    <m/>
    <m/>
    <m/>
    <m/>
    <x v="5"/>
    <x v="3"/>
    <s v="Brazil"/>
    <x v="81"/>
    <n v="0"/>
  </r>
  <r>
    <s v="BASE"/>
    <s v="BaseLine"/>
    <m/>
    <m/>
    <m/>
    <m/>
    <x v="6"/>
    <x v="0"/>
    <s v="Brazil"/>
    <x v="81"/>
    <n v="0"/>
  </r>
  <r>
    <s v="BASE"/>
    <s v="BaseLine"/>
    <m/>
    <m/>
    <m/>
    <m/>
    <x v="6"/>
    <x v="1"/>
    <s v="Brazil"/>
    <x v="81"/>
    <n v="0"/>
  </r>
  <r>
    <s v="BASE"/>
    <s v="BaseLine"/>
    <m/>
    <m/>
    <m/>
    <m/>
    <x v="6"/>
    <x v="2"/>
    <s v="Brazil"/>
    <x v="81"/>
    <n v="0"/>
  </r>
  <r>
    <s v="BASE"/>
    <s v="BaseLine"/>
    <m/>
    <m/>
    <m/>
    <m/>
    <x v="6"/>
    <x v="3"/>
    <s v="Brazil"/>
    <x v="81"/>
    <n v="0"/>
  </r>
  <r>
    <s v="BASE"/>
    <s v="BaseLine"/>
    <m/>
    <m/>
    <m/>
    <m/>
    <x v="7"/>
    <x v="0"/>
    <s v="Brazil"/>
    <x v="81"/>
    <n v="0"/>
  </r>
  <r>
    <s v="BASE"/>
    <s v="BaseLine"/>
    <m/>
    <m/>
    <m/>
    <m/>
    <x v="7"/>
    <x v="1"/>
    <s v="Brazil"/>
    <x v="81"/>
    <n v="0"/>
  </r>
  <r>
    <s v="BASE"/>
    <s v="BaseLine"/>
    <m/>
    <m/>
    <m/>
    <m/>
    <x v="7"/>
    <x v="2"/>
    <s v="Brazil"/>
    <x v="81"/>
    <n v="0"/>
  </r>
  <r>
    <s v="BASE"/>
    <s v="BaseLine"/>
    <m/>
    <m/>
    <m/>
    <m/>
    <x v="7"/>
    <x v="3"/>
    <s v="Brazil"/>
    <x v="81"/>
    <n v="0"/>
  </r>
  <r>
    <s v="BASE"/>
    <s v="BaseLine"/>
    <m/>
    <m/>
    <m/>
    <m/>
    <x v="8"/>
    <x v="0"/>
    <s v="Brazil"/>
    <x v="81"/>
    <n v="2113.7238007421702"/>
  </r>
  <r>
    <s v="BASE"/>
    <s v="BaseLine"/>
    <m/>
    <m/>
    <m/>
    <m/>
    <x v="8"/>
    <x v="1"/>
    <s v="Brazil"/>
    <x v="81"/>
    <n v="0"/>
  </r>
  <r>
    <s v="BASE"/>
    <s v="BaseLine"/>
    <m/>
    <m/>
    <m/>
    <m/>
    <x v="8"/>
    <x v="2"/>
    <s v="Brazil"/>
    <x v="81"/>
    <n v="0"/>
  </r>
  <r>
    <s v="BASE"/>
    <s v="BaseLine"/>
    <m/>
    <m/>
    <m/>
    <m/>
    <x v="8"/>
    <x v="3"/>
    <s v="Brazil"/>
    <x v="81"/>
    <n v="0"/>
  </r>
  <r>
    <s v="INCREMENTAL"/>
    <s v="Media"/>
    <m/>
    <m/>
    <m/>
    <m/>
    <x v="9"/>
    <x v="0"/>
    <s v="Brazil"/>
    <x v="81"/>
    <n v="27.917521817599699"/>
  </r>
  <r>
    <s v="INCREMENTAL"/>
    <s v="Media"/>
    <m/>
    <m/>
    <m/>
    <m/>
    <x v="9"/>
    <x v="1"/>
    <s v="Brazil"/>
    <x v="81"/>
    <n v="0"/>
  </r>
  <r>
    <s v="INCREMENTAL"/>
    <s v="Media"/>
    <m/>
    <m/>
    <m/>
    <m/>
    <x v="9"/>
    <x v="2"/>
    <s v="Brazil"/>
    <x v="81"/>
    <n v="0"/>
  </r>
  <r>
    <s v="INCREMENTAL"/>
    <s v="Media"/>
    <m/>
    <m/>
    <m/>
    <m/>
    <x v="9"/>
    <x v="3"/>
    <s v="Brazil"/>
    <x v="81"/>
    <n v="0"/>
  </r>
  <r>
    <s v="BASE"/>
    <s v="Price"/>
    <m/>
    <m/>
    <m/>
    <m/>
    <x v="10"/>
    <x v="0"/>
    <s v="Brazil"/>
    <x v="81"/>
    <n v="0"/>
  </r>
  <r>
    <s v="BASE"/>
    <s v="Price"/>
    <m/>
    <m/>
    <m/>
    <m/>
    <x v="10"/>
    <x v="1"/>
    <s v="Brazil"/>
    <x v="81"/>
    <n v="0"/>
  </r>
  <r>
    <s v="BASE"/>
    <s v="Price"/>
    <m/>
    <m/>
    <m/>
    <m/>
    <x v="10"/>
    <x v="2"/>
    <s v="Brazil"/>
    <x v="81"/>
    <n v="0"/>
  </r>
  <r>
    <s v="BASE"/>
    <s v="Price"/>
    <m/>
    <m/>
    <m/>
    <m/>
    <x v="10"/>
    <x v="3"/>
    <s v="Brazil"/>
    <x v="81"/>
    <n v="0"/>
  </r>
  <r>
    <s v="BASE"/>
    <s v="Price"/>
    <m/>
    <m/>
    <m/>
    <m/>
    <x v="11"/>
    <x v="0"/>
    <s v="Brazil"/>
    <x v="81"/>
    <n v="-1144.85774019274"/>
  </r>
  <r>
    <s v="BASE"/>
    <s v="Price"/>
    <m/>
    <m/>
    <m/>
    <m/>
    <x v="11"/>
    <x v="1"/>
    <s v="Brazil"/>
    <x v="81"/>
    <n v="0"/>
  </r>
  <r>
    <s v="BASE"/>
    <s v="Price"/>
    <m/>
    <m/>
    <m/>
    <m/>
    <x v="11"/>
    <x v="2"/>
    <s v="Brazil"/>
    <x v="81"/>
    <n v="0"/>
  </r>
  <r>
    <s v="BASE"/>
    <s v="Price"/>
    <m/>
    <m/>
    <m/>
    <m/>
    <x v="11"/>
    <x v="3"/>
    <s v="Brazil"/>
    <x v="81"/>
    <n v="-1294.35204691678"/>
  </r>
  <r>
    <s v="BASE"/>
    <s v="BaseLine"/>
    <m/>
    <m/>
    <m/>
    <m/>
    <x v="12"/>
    <x v="0"/>
    <s v="Brazil"/>
    <x v="81"/>
    <n v="417.75511531056401"/>
  </r>
  <r>
    <s v="BASE"/>
    <s v="BaseLine"/>
    <m/>
    <m/>
    <m/>
    <m/>
    <x v="12"/>
    <x v="1"/>
    <s v="Brazil"/>
    <x v="81"/>
    <n v="753.111303062567"/>
  </r>
  <r>
    <s v="BASE"/>
    <s v="BaseLine"/>
    <m/>
    <m/>
    <m/>
    <m/>
    <x v="12"/>
    <x v="2"/>
    <s v="Brazil"/>
    <x v="81"/>
    <n v="923.27614296241597"/>
  </r>
  <r>
    <s v="BASE"/>
    <s v="BaseLine"/>
    <m/>
    <m/>
    <m/>
    <m/>
    <x v="12"/>
    <x v="3"/>
    <s v="Brazil"/>
    <x v="81"/>
    <n v="24.4539778933656"/>
  </r>
  <r>
    <s v="INCREMENTAL"/>
    <s v="Media"/>
    <m/>
    <m/>
    <m/>
    <m/>
    <x v="13"/>
    <x v="0"/>
    <s v="Brazil"/>
    <x v="81"/>
    <n v="0"/>
  </r>
  <r>
    <s v="INCREMENTAL"/>
    <s v="Media"/>
    <m/>
    <m/>
    <m/>
    <m/>
    <x v="13"/>
    <x v="1"/>
    <s v="Brazil"/>
    <x v="81"/>
    <n v="0"/>
  </r>
  <r>
    <s v="INCREMENTAL"/>
    <s v="Media"/>
    <m/>
    <m/>
    <m/>
    <m/>
    <x v="13"/>
    <x v="2"/>
    <s v="Brazil"/>
    <x v="81"/>
    <n v="0"/>
  </r>
  <r>
    <s v="INCREMENTAL"/>
    <s v="Media"/>
    <m/>
    <m/>
    <m/>
    <m/>
    <x v="13"/>
    <x v="3"/>
    <s v="Brazil"/>
    <x v="81"/>
    <n v="0"/>
  </r>
  <r>
    <s v="INCREMENTAL"/>
    <s v="Media"/>
    <m/>
    <m/>
    <m/>
    <m/>
    <x v="14"/>
    <x v="0"/>
    <s v="Brazil"/>
    <x v="81"/>
    <n v="381.62416652009199"/>
  </r>
  <r>
    <s v="INCREMENTAL"/>
    <s v="Media"/>
    <m/>
    <m/>
    <m/>
    <m/>
    <x v="14"/>
    <x v="1"/>
    <s v="Brazil"/>
    <x v="81"/>
    <n v="475.09123674090398"/>
  </r>
  <r>
    <s v="INCREMENTAL"/>
    <s v="Media"/>
    <m/>
    <m/>
    <m/>
    <m/>
    <x v="14"/>
    <x v="2"/>
    <s v="Brazil"/>
    <x v="81"/>
    <n v="393.10796479384499"/>
  </r>
  <r>
    <s v="INCREMENTAL"/>
    <s v="Media"/>
    <m/>
    <m/>
    <m/>
    <m/>
    <x v="14"/>
    <x v="3"/>
    <s v="Brazil"/>
    <x v="81"/>
    <n v="282.42302484400898"/>
  </r>
  <r>
    <s v="INCREMENTAL"/>
    <s v="Media"/>
    <m/>
    <m/>
    <m/>
    <m/>
    <x v="15"/>
    <x v="0"/>
    <s v="Brazil"/>
    <x v="81"/>
    <n v="0"/>
  </r>
  <r>
    <s v="INCREMENTAL"/>
    <s v="Media"/>
    <m/>
    <m/>
    <m/>
    <m/>
    <x v="15"/>
    <x v="1"/>
    <s v="Brazil"/>
    <x v="81"/>
    <n v="0"/>
  </r>
  <r>
    <s v="INCREMENTAL"/>
    <s v="Media"/>
    <m/>
    <m/>
    <m/>
    <m/>
    <x v="15"/>
    <x v="2"/>
    <s v="Brazil"/>
    <x v="81"/>
    <n v="0"/>
  </r>
  <r>
    <s v="INCREMENTAL"/>
    <s v="Media"/>
    <m/>
    <m/>
    <m/>
    <m/>
    <x v="15"/>
    <x v="3"/>
    <s v="Brazil"/>
    <x v="81"/>
    <n v="0"/>
  </r>
  <r>
    <s v="INCREMENTAL"/>
    <s v="Media"/>
    <m/>
    <m/>
    <m/>
    <m/>
    <x v="16"/>
    <x v="0"/>
    <s v="Brazil"/>
    <x v="81"/>
    <n v="19.7119310418963"/>
  </r>
  <r>
    <s v="INCREMENTAL"/>
    <s v="Media"/>
    <m/>
    <m/>
    <m/>
    <m/>
    <x v="16"/>
    <x v="1"/>
    <s v="Brazil"/>
    <x v="81"/>
    <n v="15.4662837137325"/>
  </r>
  <r>
    <s v="INCREMENTAL"/>
    <s v="Media"/>
    <m/>
    <m/>
    <m/>
    <m/>
    <x v="16"/>
    <x v="2"/>
    <s v="Brazil"/>
    <x v="81"/>
    <n v="14.429683410989201"/>
  </r>
  <r>
    <s v="INCREMENTAL"/>
    <s v="Media"/>
    <m/>
    <m/>
    <m/>
    <m/>
    <x v="16"/>
    <x v="3"/>
    <s v="Brazil"/>
    <x v="81"/>
    <n v="13.4101620595449"/>
  </r>
  <r>
    <s v="INCREMENTAL"/>
    <s v="Media"/>
    <m/>
    <m/>
    <m/>
    <m/>
    <x v="17"/>
    <x v="0"/>
    <s v="Brazil"/>
    <x v="81"/>
    <n v="0"/>
  </r>
  <r>
    <s v="INCREMENTAL"/>
    <s v="Media"/>
    <m/>
    <m/>
    <m/>
    <m/>
    <x v="17"/>
    <x v="1"/>
    <s v="Brazil"/>
    <x v="81"/>
    <n v="0"/>
  </r>
  <r>
    <s v="INCREMENTAL"/>
    <s v="Media"/>
    <m/>
    <m/>
    <m/>
    <m/>
    <x v="17"/>
    <x v="2"/>
    <s v="Brazil"/>
    <x v="81"/>
    <n v="0"/>
  </r>
  <r>
    <s v="INCREMENTAL"/>
    <s v="Media"/>
    <m/>
    <m/>
    <m/>
    <m/>
    <x v="17"/>
    <x v="3"/>
    <s v="Brazil"/>
    <x v="81"/>
    <n v="0"/>
  </r>
  <r>
    <s v="INCREMENTAL"/>
    <s v="Media"/>
    <m/>
    <m/>
    <m/>
    <m/>
    <x v="18"/>
    <x v="0"/>
    <s v="Brazil"/>
    <x v="81"/>
    <n v="2686.2498637539902"/>
  </r>
  <r>
    <s v="INCREMENTAL"/>
    <s v="Media"/>
    <m/>
    <m/>
    <m/>
    <m/>
    <x v="18"/>
    <x v="1"/>
    <s v="Brazil"/>
    <x v="81"/>
    <n v="1250.82781790127"/>
  </r>
  <r>
    <s v="INCREMENTAL"/>
    <s v="Media"/>
    <m/>
    <m/>
    <m/>
    <m/>
    <x v="18"/>
    <x v="2"/>
    <s v="Brazil"/>
    <x v="81"/>
    <n v="955.76327540567604"/>
  </r>
  <r>
    <s v="INCREMENTAL"/>
    <s v="Media"/>
    <m/>
    <m/>
    <m/>
    <m/>
    <x v="18"/>
    <x v="3"/>
    <s v="Brazil"/>
    <x v="81"/>
    <n v="1458.22692388255"/>
  </r>
  <r>
    <s v="INCREMENTAL"/>
    <s v="Media"/>
    <m/>
    <m/>
    <m/>
    <m/>
    <x v="19"/>
    <x v="0"/>
    <s v="Brazil"/>
    <x v="81"/>
    <n v="0"/>
  </r>
  <r>
    <s v="INCREMENTAL"/>
    <s v="Media"/>
    <m/>
    <m/>
    <m/>
    <m/>
    <x v="19"/>
    <x v="1"/>
    <s v="Brazil"/>
    <x v="81"/>
    <n v="0"/>
  </r>
  <r>
    <s v="INCREMENTAL"/>
    <s v="Media"/>
    <m/>
    <m/>
    <m/>
    <m/>
    <x v="19"/>
    <x v="2"/>
    <s v="Brazil"/>
    <x v="81"/>
    <n v="0"/>
  </r>
  <r>
    <s v="INCREMENTAL"/>
    <s v="Media"/>
    <m/>
    <m/>
    <m/>
    <m/>
    <x v="19"/>
    <x v="3"/>
    <s v="Brazil"/>
    <x v="81"/>
    <n v="0"/>
  </r>
  <r>
    <s v="INCREMENTAL"/>
    <s v="Media"/>
    <m/>
    <m/>
    <m/>
    <m/>
    <x v="20"/>
    <x v="0"/>
    <s v="Brazil"/>
    <x v="81"/>
    <n v="39.289464865752699"/>
  </r>
  <r>
    <s v="INCREMENTAL"/>
    <s v="Media"/>
    <m/>
    <m/>
    <m/>
    <m/>
    <x v="20"/>
    <x v="1"/>
    <s v="Brazil"/>
    <x v="81"/>
    <n v="44.817759112360598"/>
  </r>
  <r>
    <s v="INCREMENTAL"/>
    <s v="Media"/>
    <m/>
    <m/>
    <m/>
    <m/>
    <x v="20"/>
    <x v="2"/>
    <s v="Brazil"/>
    <x v="81"/>
    <n v="41.986198600248102"/>
  </r>
  <r>
    <s v="INCREMENTAL"/>
    <s v="Media"/>
    <m/>
    <m/>
    <m/>
    <m/>
    <x v="20"/>
    <x v="3"/>
    <s v="Brazil"/>
    <x v="81"/>
    <n v="41.355647891114202"/>
  </r>
  <r>
    <s v="INCREMENTAL"/>
    <s v="Media"/>
    <m/>
    <m/>
    <m/>
    <m/>
    <x v="21"/>
    <x v="0"/>
    <s v="Brazil"/>
    <x v="81"/>
    <n v="0"/>
  </r>
  <r>
    <s v="INCREMENTAL"/>
    <s v="Media"/>
    <m/>
    <m/>
    <m/>
    <m/>
    <x v="21"/>
    <x v="1"/>
    <s v="Brazil"/>
    <x v="81"/>
    <n v="0"/>
  </r>
  <r>
    <s v="INCREMENTAL"/>
    <s v="Media"/>
    <m/>
    <m/>
    <m/>
    <m/>
    <x v="21"/>
    <x v="2"/>
    <s v="Brazil"/>
    <x v="81"/>
    <n v="0"/>
  </r>
  <r>
    <s v="INCREMENTAL"/>
    <s v="Media"/>
    <m/>
    <m/>
    <m/>
    <m/>
    <x v="21"/>
    <x v="3"/>
    <s v="Brazil"/>
    <x v="81"/>
    <n v="0"/>
  </r>
  <r>
    <s v="INCREMENTAL"/>
    <s v="Media"/>
    <m/>
    <m/>
    <m/>
    <m/>
    <x v="22"/>
    <x v="0"/>
    <s v="Brazil"/>
    <x v="81"/>
    <n v="1611.7150688311101"/>
  </r>
  <r>
    <s v="INCREMENTAL"/>
    <s v="Media"/>
    <m/>
    <m/>
    <m/>
    <m/>
    <x v="22"/>
    <x v="1"/>
    <s v="Brazil"/>
    <x v="81"/>
    <n v="611.20777183613495"/>
  </r>
  <r>
    <s v="INCREMENTAL"/>
    <s v="Media"/>
    <m/>
    <m/>
    <m/>
    <m/>
    <x v="22"/>
    <x v="2"/>
    <s v="Brazil"/>
    <x v="81"/>
    <n v="580.38795252993896"/>
  </r>
  <r>
    <s v="INCREMENTAL"/>
    <s v="Media"/>
    <m/>
    <m/>
    <m/>
    <m/>
    <x v="22"/>
    <x v="3"/>
    <s v="Brazil"/>
    <x v="81"/>
    <n v="873.64805886122201"/>
  </r>
  <r>
    <s v="INCREMENTAL"/>
    <s v="Media"/>
    <m/>
    <m/>
    <m/>
    <m/>
    <x v="23"/>
    <x v="0"/>
    <s v="Brazil"/>
    <x v="81"/>
    <n v="0"/>
  </r>
  <r>
    <s v="INCREMENTAL"/>
    <s v="Media"/>
    <m/>
    <m/>
    <m/>
    <m/>
    <x v="23"/>
    <x v="1"/>
    <s v="Brazil"/>
    <x v="81"/>
    <n v="0.22401126652338699"/>
  </r>
  <r>
    <s v="INCREMENTAL"/>
    <s v="Media"/>
    <m/>
    <m/>
    <m/>
    <m/>
    <x v="23"/>
    <x v="2"/>
    <s v="Brazil"/>
    <x v="81"/>
    <n v="0"/>
  </r>
  <r>
    <s v="INCREMENTAL"/>
    <s v="Media"/>
    <m/>
    <m/>
    <m/>
    <m/>
    <x v="23"/>
    <x v="3"/>
    <s v="Brazil"/>
    <x v="81"/>
    <n v="0"/>
  </r>
  <r>
    <s v="INCREMENTAL"/>
    <s v="Media"/>
    <m/>
    <m/>
    <m/>
    <m/>
    <x v="24"/>
    <x v="0"/>
    <s v="Brazil"/>
    <x v="81"/>
    <n v="0"/>
  </r>
  <r>
    <s v="INCREMENTAL"/>
    <s v="Media"/>
    <m/>
    <m/>
    <m/>
    <m/>
    <x v="24"/>
    <x v="1"/>
    <s v="Brazil"/>
    <x v="81"/>
    <n v="4.5529568100582196"/>
  </r>
  <r>
    <s v="INCREMENTAL"/>
    <s v="Media"/>
    <m/>
    <m/>
    <m/>
    <m/>
    <x v="24"/>
    <x v="2"/>
    <s v="Brazil"/>
    <x v="81"/>
    <n v="0"/>
  </r>
  <r>
    <s v="INCREMENTAL"/>
    <s v="Media"/>
    <m/>
    <m/>
    <m/>
    <m/>
    <x v="24"/>
    <x v="3"/>
    <s v="Brazil"/>
    <x v="81"/>
    <n v="0"/>
  </r>
  <r>
    <s v="BASE"/>
    <s v="BaseLine"/>
    <m/>
    <m/>
    <m/>
    <m/>
    <x v="25"/>
    <x v="0"/>
    <s v="Brazil"/>
    <x v="81"/>
    <n v="0"/>
  </r>
  <r>
    <s v="BASE"/>
    <s v="BaseLine"/>
    <m/>
    <m/>
    <m/>
    <m/>
    <x v="25"/>
    <x v="1"/>
    <s v="Brazil"/>
    <x v="81"/>
    <n v="0"/>
  </r>
  <r>
    <s v="BASE"/>
    <s v="BaseLine"/>
    <m/>
    <m/>
    <m/>
    <m/>
    <x v="25"/>
    <x v="2"/>
    <s v="Brazil"/>
    <x v="81"/>
    <n v="0"/>
  </r>
  <r>
    <s v="BASE"/>
    <s v="BaseLine"/>
    <m/>
    <m/>
    <m/>
    <m/>
    <x v="25"/>
    <x v="3"/>
    <s v="Brazil"/>
    <x v="81"/>
    <n v="0"/>
  </r>
  <r>
    <s v="BASE"/>
    <s v="BaseLine"/>
    <m/>
    <m/>
    <m/>
    <m/>
    <x v="26"/>
    <x v="0"/>
    <s v="Brazil"/>
    <x v="81"/>
    <n v="0"/>
  </r>
  <r>
    <s v="BASE"/>
    <s v="BaseLine"/>
    <m/>
    <m/>
    <m/>
    <m/>
    <x v="26"/>
    <x v="1"/>
    <s v="Brazil"/>
    <x v="81"/>
    <n v="3208.3704030417698"/>
  </r>
  <r>
    <s v="BASE"/>
    <s v="BaseLine"/>
    <m/>
    <m/>
    <m/>
    <m/>
    <x v="26"/>
    <x v="2"/>
    <s v="Brazil"/>
    <x v="81"/>
    <n v="0"/>
  </r>
  <r>
    <s v="BASE"/>
    <s v="BaseLine"/>
    <m/>
    <m/>
    <m/>
    <m/>
    <x v="26"/>
    <x v="3"/>
    <s v="Brazil"/>
    <x v="81"/>
    <n v="0"/>
  </r>
  <r>
    <s v="INCREMENTAL"/>
    <s v="Media"/>
    <m/>
    <m/>
    <m/>
    <m/>
    <x v="27"/>
    <x v="0"/>
    <s v="Brazil"/>
    <x v="81"/>
    <n v="0"/>
  </r>
  <r>
    <s v="INCREMENTAL"/>
    <s v="Media"/>
    <m/>
    <m/>
    <m/>
    <m/>
    <x v="27"/>
    <x v="1"/>
    <s v="Brazil"/>
    <x v="81"/>
    <n v="0"/>
  </r>
  <r>
    <s v="INCREMENTAL"/>
    <s v="Media"/>
    <m/>
    <m/>
    <m/>
    <m/>
    <x v="27"/>
    <x v="2"/>
    <s v="Brazil"/>
    <x v="81"/>
    <n v="0"/>
  </r>
  <r>
    <s v="INCREMENTAL"/>
    <s v="Media"/>
    <m/>
    <m/>
    <m/>
    <m/>
    <x v="27"/>
    <x v="3"/>
    <s v="Brazil"/>
    <x v="81"/>
    <n v="0"/>
  </r>
  <r>
    <s v="INCREMENTAL"/>
    <s v="Media"/>
    <m/>
    <m/>
    <m/>
    <m/>
    <x v="28"/>
    <x v="0"/>
    <s v="Brazil"/>
    <x v="81"/>
    <n v="0"/>
  </r>
  <r>
    <s v="INCREMENTAL"/>
    <s v="Media"/>
    <m/>
    <m/>
    <m/>
    <m/>
    <x v="28"/>
    <x v="1"/>
    <s v="Brazil"/>
    <x v="81"/>
    <n v="0.90005854870646296"/>
  </r>
  <r>
    <s v="INCREMENTAL"/>
    <s v="Media"/>
    <m/>
    <m/>
    <m/>
    <m/>
    <x v="28"/>
    <x v="2"/>
    <s v="Brazil"/>
    <x v="81"/>
    <n v="0"/>
  </r>
  <r>
    <s v="INCREMENTAL"/>
    <s v="Media"/>
    <m/>
    <m/>
    <m/>
    <m/>
    <x v="28"/>
    <x v="3"/>
    <s v="Brazil"/>
    <x v="81"/>
    <n v="0"/>
  </r>
  <r>
    <s v="BASE"/>
    <s v="BaseLine"/>
    <m/>
    <m/>
    <m/>
    <m/>
    <x v="29"/>
    <x v="0"/>
    <s v="Brazil"/>
    <x v="81"/>
    <n v="0"/>
  </r>
  <r>
    <s v="BASE"/>
    <s v="BaseLine"/>
    <m/>
    <m/>
    <m/>
    <m/>
    <x v="29"/>
    <x v="1"/>
    <s v="Brazil"/>
    <x v="81"/>
    <n v="1486.2999047496701"/>
  </r>
  <r>
    <s v="BASE"/>
    <s v="BaseLine"/>
    <m/>
    <m/>
    <m/>
    <m/>
    <x v="29"/>
    <x v="2"/>
    <s v="Brazil"/>
    <x v="81"/>
    <n v="0"/>
  </r>
  <r>
    <s v="BASE"/>
    <s v="BaseLine"/>
    <m/>
    <m/>
    <m/>
    <m/>
    <x v="29"/>
    <x v="3"/>
    <s v="Brazil"/>
    <x v="81"/>
    <n v="0"/>
  </r>
  <r>
    <s v="BASE"/>
    <s v="BaseLine"/>
    <m/>
    <m/>
    <m/>
    <m/>
    <x v="30"/>
    <x v="0"/>
    <s v="Brazil"/>
    <x v="81"/>
    <n v="0"/>
  </r>
  <r>
    <s v="BASE"/>
    <s v="BaseLine"/>
    <m/>
    <m/>
    <m/>
    <m/>
    <x v="30"/>
    <x v="1"/>
    <s v="Brazil"/>
    <x v="81"/>
    <n v="951.46973507004498"/>
  </r>
  <r>
    <s v="BASE"/>
    <s v="BaseLine"/>
    <m/>
    <m/>
    <m/>
    <m/>
    <x v="30"/>
    <x v="2"/>
    <s v="Brazil"/>
    <x v="81"/>
    <n v="0"/>
  </r>
  <r>
    <s v="BASE"/>
    <s v="BaseLine"/>
    <m/>
    <m/>
    <m/>
    <m/>
    <x v="30"/>
    <x v="3"/>
    <s v="Brazil"/>
    <x v="81"/>
    <n v="0"/>
  </r>
  <r>
    <s v="INCREMENTAL"/>
    <s v="Media"/>
    <m/>
    <m/>
    <m/>
    <m/>
    <x v="31"/>
    <x v="0"/>
    <s v="Brazil"/>
    <x v="81"/>
    <n v="0"/>
  </r>
  <r>
    <s v="INCREMENTAL"/>
    <s v="Media"/>
    <m/>
    <m/>
    <m/>
    <m/>
    <x v="31"/>
    <x v="1"/>
    <s v="Brazil"/>
    <x v="81"/>
    <n v="17.496648515016901"/>
  </r>
  <r>
    <s v="INCREMENTAL"/>
    <s v="Media"/>
    <m/>
    <m/>
    <m/>
    <m/>
    <x v="31"/>
    <x v="2"/>
    <s v="Brazil"/>
    <x v="81"/>
    <n v="0"/>
  </r>
  <r>
    <s v="INCREMENTAL"/>
    <s v="Media"/>
    <m/>
    <m/>
    <m/>
    <m/>
    <x v="31"/>
    <x v="3"/>
    <s v="Brazil"/>
    <x v="81"/>
    <n v="0"/>
  </r>
  <r>
    <m/>
    <m/>
    <m/>
    <m/>
    <m/>
    <m/>
    <x v="32"/>
    <x v="0"/>
    <s v="Brazil"/>
    <x v="81"/>
    <n v="1288.8368238743701"/>
  </r>
  <r>
    <m/>
    <m/>
    <m/>
    <m/>
    <m/>
    <m/>
    <x v="32"/>
    <x v="1"/>
    <s v="Brazil"/>
    <x v="81"/>
    <n v="943.82215052234096"/>
  </r>
  <r>
    <m/>
    <m/>
    <m/>
    <m/>
    <m/>
    <m/>
    <x v="32"/>
    <x v="2"/>
    <s v="Brazil"/>
    <x v="81"/>
    <n v="1761.1350863528301"/>
  </r>
  <r>
    <m/>
    <m/>
    <m/>
    <m/>
    <m/>
    <m/>
    <x v="32"/>
    <x v="3"/>
    <s v="Brazil"/>
    <x v="81"/>
    <n v="932.29799996955103"/>
  </r>
  <r>
    <s v="BASE"/>
    <s v="BaseLine"/>
    <m/>
    <m/>
    <m/>
    <m/>
    <x v="33"/>
    <x v="0"/>
    <s v="Brazil"/>
    <x v="81"/>
    <n v="-138.44847465039501"/>
  </r>
  <r>
    <s v="BASE"/>
    <s v="BaseLine"/>
    <m/>
    <m/>
    <m/>
    <m/>
    <x v="33"/>
    <x v="1"/>
    <s v="Brazil"/>
    <x v="81"/>
    <n v="-376.87451452484203"/>
  </r>
  <r>
    <s v="BASE"/>
    <s v="BaseLine"/>
    <m/>
    <m/>
    <m/>
    <m/>
    <x v="33"/>
    <x v="2"/>
    <s v="Brazil"/>
    <x v="81"/>
    <n v="-188.15148152568"/>
  </r>
  <r>
    <s v="BASE"/>
    <s v="BaseLine"/>
    <m/>
    <m/>
    <m/>
    <m/>
    <x v="33"/>
    <x v="3"/>
    <s v="Brazil"/>
    <x v="81"/>
    <n v="-117.51715879311099"/>
  </r>
  <r>
    <s v="BASE"/>
    <s v="BaseLine"/>
    <m/>
    <m/>
    <m/>
    <m/>
    <x v="34"/>
    <x v="0"/>
    <s v="Brazil"/>
    <x v="81"/>
    <n v="0"/>
  </r>
  <r>
    <s v="BASE"/>
    <s v="BaseLine"/>
    <m/>
    <m/>
    <m/>
    <m/>
    <x v="34"/>
    <x v="1"/>
    <s v="Brazil"/>
    <x v="81"/>
    <n v="0"/>
  </r>
  <r>
    <s v="BASE"/>
    <s v="BaseLine"/>
    <m/>
    <m/>
    <m/>
    <m/>
    <x v="34"/>
    <x v="2"/>
    <s v="Brazil"/>
    <x v="81"/>
    <n v="0"/>
  </r>
  <r>
    <s v="BASE"/>
    <s v="BaseLine"/>
    <m/>
    <m/>
    <m/>
    <m/>
    <x v="34"/>
    <x v="3"/>
    <s v="Brazil"/>
    <x v="81"/>
    <n v="0"/>
  </r>
  <r>
    <s v="BASE"/>
    <s v="BaseLine"/>
    <s v="NY"/>
    <m/>
    <m/>
    <m/>
    <x v="35"/>
    <x v="0"/>
    <s v="Brazil"/>
    <x v="81"/>
    <n v="0"/>
  </r>
  <r>
    <s v="BASE"/>
    <s v="BaseLine"/>
    <s v="NY"/>
    <m/>
    <m/>
    <m/>
    <x v="35"/>
    <x v="1"/>
    <s v="Brazil"/>
    <x v="81"/>
    <n v="0"/>
  </r>
  <r>
    <s v="BASE"/>
    <s v="BaseLine"/>
    <s v="NY"/>
    <m/>
    <m/>
    <m/>
    <x v="35"/>
    <x v="2"/>
    <s v="Brazil"/>
    <x v="81"/>
    <n v="0"/>
  </r>
  <r>
    <s v="BASE"/>
    <s v="BaseLine"/>
    <s v="NY"/>
    <m/>
    <m/>
    <m/>
    <x v="35"/>
    <x v="3"/>
    <s v="Brazil"/>
    <x v="81"/>
    <n v="0"/>
  </r>
  <r>
    <s v="BASE"/>
    <s v="BaseLine"/>
    <s v="PL_Dummy"/>
    <m/>
    <m/>
    <m/>
    <x v="36"/>
    <x v="0"/>
    <s v="Brazil"/>
    <x v="81"/>
    <n v="0"/>
  </r>
  <r>
    <s v="BASE"/>
    <s v="BaseLine"/>
    <s v="PL_Dummy"/>
    <m/>
    <m/>
    <m/>
    <x v="36"/>
    <x v="1"/>
    <s v="Brazil"/>
    <x v="81"/>
    <n v="0"/>
  </r>
  <r>
    <s v="BASE"/>
    <s v="BaseLine"/>
    <s v="PL_Dummy"/>
    <m/>
    <m/>
    <m/>
    <x v="36"/>
    <x v="2"/>
    <s v="Brazil"/>
    <x v="81"/>
    <n v="0"/>
  </r>
  <r>
    <s v="BASE"/>
    <s v="BaseLine"/>
    <s v="PL_Dummy"/>
    <m/>
    <m/>
    <m/>
    <x v="36"/>
    <x v="3"/>
    <s v="Brazil"/>
    <x v="81"/>
    <n v="0"/>
  </r>
  <r>
    <s v="BASE"/>
    <s v="BaseLine"/>
    <s v="PL_Dummy"/>
    <m/>
    <m/>
    <m/>
    <x v="37"/>
    <x v="0"/>
    <s v="Brazil"/>
    <x v="81"/>
    <n v="0"/>
  </r>
  <r>
    <s v="BASE"/>
    <s v="BaseLine"/>
    <s v="PL_Dummy"/>
    <m/>
    <m/>
    <m/>
    <x v="37"/>
    <x v="1"/>
    <s v="Brazil"/>
    <x v="81"/>
    <n v="0"/>
  </r>
  <r>
    <s v="BASE"/>
    <s v="BaseLine"/>
    <s v="PL_Dummy"/>
    <m/>
    <m/>
    <m/>
    <x v="37"/>
    <x v="2"/>
    <s v="Brazil"/>
    <x v="81"/>
    <n v="0"/>
  </r>
  <r>
    <s v="BASE"/>
    <s v="BaseLine"/>
    <s v="PL_Dummy"/>
    <m/>
    <m/>
    <m/>
    <x v="37"/>
    <x v="3"/>
    <s v="Brazil"/>
    <x v="81"/>
    <n v="0"/>
  </r>
  <r>
    <s v="BASE"/>
    <s v="BaseLine"/>
    <m/>
    <m/>
    <m/>
    <m/>
    <x v="38"/>
    <x v="0"/>
    <s v="Brazil"/>
    <x v="81"/>
    <n v="0"/>
  </r>
  <r>
    <s v="BASE"/>
    <s v="BaseLine"/>
    <m/>
    <m/>
    <m/>
    <m/>
    <x v="38"/>
    <x v="1"/>
    <s v="Brazil"/>
    <x v="81"/>
    <n v="0"/>
  </r>
  <r>
    <s v="BASE"/>
    <s v="BaseLine"/>
    <m/>
    <m/>
    <m/>
    <m/>
    <x v="38"/>
    <x v="2"/>
    <s v="Brazil"/>
    <x v="81"/>
    <n v="0"/>
  </r>
  <r>
    <s v="BASE"/>
    <s v="BaseLine"/>
    <m/>
    <m/>
    <m/>
    <m/>
    <x v="38"/>
    <x v="3"/>
    <s v="Brazil"/>
    <x v="81"/>
    <n v="0"/>
  </r>
  <r>
    <s v="BASE"/>
    <s v="BaseLine"/>
    <m/>
    <m/>
    <m/>
    <m/>
    <x v="39"/>
    <x v="0"/>
    <s v="Brazil"/>
    <x v="81"/>
    <n v="0"/>
  </r>
  <r>
    <s v="BASE"/>
    <s v="BaseLine"/>
    <m/>
    <m/>
    <m/>
    <m/>
    <x v="39"/>
    <x v="1"/>
    <s v="Brazil"/>
    <x v="81"/>
    <n v="0"/>
  </r>
  <r>
    <s v="BASE"/>
    <s v="BaseLine"/>
    <m/>
    <m/>
    <m/>
    <m/>
    <x v="39"/>
    <x v="2"/>
    <s v="Brazil"/>
    <x v="81"/>
    <n v="0"/>
  </r>
  <r>
    <s v="BASE"/>
    <s v="BaseLine"/>
    <m/>
    <m/>
    <m/>
    <m/>
    <x v="39"/>
    <x v="3"/>
    <s v="Brazil"/>
    <x v="81"/>
    <n v="0"/>
  </r>
  <r>
    <s v="BASE"/>
    <s v="BaseLine"/>
    <s v="PL_Dummy"/>
    <m/>
    <m/>
    <m/>
    <x v="40"/>
    <x v="0"/>
    <s v="Brazil"/>
    <x v="81"/>
    <n v="0"/>
  </r>
  <r>
    <s v="BASE"/>
    <s v="BaseLine"/>
    <s v="PL_Dummy"/>
    <m/>
    <m/>
    <m/>
    <x v="40"/>
    <x v="1"/>
    <s v="Brazil"/>
    <x v="81"/>
    <n v="0"/>
  </r>
  <r>
    <s v="BASE"/>
    <s v="BaseLine"/>
    <s v="PL_Dummy"/>
    <m/>
    <m/>
    <m/>
    <x v="40"/>
    <x v="2"/>
    <s v="Brazil"/>
    <x v="81"/>
    <n v="0"/>
  </r>
  <r>
    <s v="BASE"/>
    <s v="BaseLine"/>
    <s v="PL_Dummy"/>
    <m/>
    <m/>
    <m/>
    <x v="40"/>
    <x v="3"/>
    <s v="Brazil"/>
    <x v="81"/>
    <n v="0"/>
  </r>
  <r>
    <s v="BASE"/>
    <s v="BaseLine"/>
    <m/>
    <m/>
    <m/>
    <m/>
    <x v="41"/>
    <x v="0"/>
    <s v="Brazil"/>
    <x v="81"/>
    <n v="0"/>
  </r>
  <r>
    <s v="BASE"/>
    <s v="BaseLine"/>
    <m/>
    <m/>
    <m/>
    <m/>
    <x v="41"/>
    <x v="1"/>
    <s v="Brazil"/>
    <x v="81"/>
    <n v="0"/>
  </r>
  <r>
    <s v="BASE"/>
    <s v="BaseLine"/>
    <m/>
    <m/>
    <m/>
    <m/>
    <x v="41"/>
    <x v="2"/>
    <s v="Brazil"/>
    <x v="81"/>
    <n v="3565.3309741217199"/>
  </r>
  <r>
    <s v="BASE"/>
    <s v="BaseLine"/>
    <m/>
    <m/>
    <m/>
    <m/>
    <x v="41"/>
    <x v="3"/>
    <s v="Brazil"/>
    <x v="81"/>
    <n v="0"/>
  </r>
  <r>
    <s v="BASE"/>
    <s v="BaseLine"/>
    <m/>
    <m/>
    <m/>
    <m/>
    <x v="42"/>
    <x v="0"/>
    <s v="Brazil"/>
    <x v="81"/>
    <n v="0"/>
  </r>
  <r>
    <s v="BASE"/>
    <s v="BaseLine"/>
    <m/>
    <m/>
    <m/>
    <m/>
    <x v="42"/>
    <x v="1"/>
    <s v="Brazil"/>
    <x v="81"/>
    <n v="0"/>
  </r>
  <r>
    <s v="BASE"/>
    <s v="BaseLine"/>
    <m/>
    <m/>
    <m/>
    <m/>
    <x v="42"/>
    <x v="2"/>
    <s v="Brazil"/>
    <x v="81"/>
    <n v="0"/>
  </r>
  <r>
    <s v="BASE"/>
    <s v="BaseLine"/>
    <m/>
    <m/>
    <m/>
    <m/>
    <x v="42"/>
    <x v="3"/>
    <s v="Brazil"/>
    <x v="81"/>
    <n v="0"/>
  </r>
  <r>
    <s v="BASE"/>
    <s v="BaseLine"/>
    <m/>
    <m/>
    <m/>
    <m/>
    <x v="43"/>
    <x v="0"/>
    <s v="Brazil"/>
    <x v="81"/>
    <n v="0"/>
  </r>
  <r>
    <s v="BASE"/>
    <s v="BaseLine"/>
    <m/>
    <m/>
    <m/>
    <m/>
    <x v="43"/>
    <x v="1"/>
    <s v="Brazil"/>
    <x v="81"/>
    <n v="0"/>
  </r>
  <r>
    <s v="BASE"/>
    <s v="BaseLine"/>
    <m/>
    <m/>
    <m/>
    <m/>
    <x v="43"/>
    <x v="2"/>
    <s v="Brazil"/>
    <x v="81"/>
    <n v="4327.5043004314402"/>
  </r>
  <r>
    <s v="BASE"/>
    <s v="BaseLine"/>
    <m/>
    <m/>
    <m/>
    <m/>
    <x v="43"/>
    <x v="3"/>
    <s v="Brazil"/>
    <x v="81"/>
    <n v="0"/>
  </r>
  <r>
    <s v="INCREMENTAL"/>
    <s v="Media"/>
    <m/>
    <m/>
    <m/>
    <m/>
    <x v="44"/>
    <x v="0"/>
    <s v="Brazil"/>
    <x v="81"/>
    <n v="0"/>
  </r>
  <r>
    <s v="INCREMENTAL"/>
    <s v="Media"/>
    <m/>
    <m/>
    <m/>
    <m/>
    <x v="44"/>
    <x v="1"/>
    <s v="Brazil"/>
    <x v="81"/>
    <n v="0"/>
  </r>
  <r>
    <s v="INCREMENTAL"/>
    <s v="Media"/>
    <m/>
    <m/>
    <m/>
    <m/>
    <x v="44"/>
    <x v="2"/>
    <s v="Brazil"/>
    <x v="81"/>
    <n v="0"/>
  </r>
  <r>
    <s v="INCREMENTAL"/>
    <s v="Media"/>
    <m/>
    <m/>
    <m/>
    <m/>
    <x v="44"/>
    <x v="3"/>
    <s v="Brazil"/>
    <x v="81"/>
    <n v="0"/>
  </r>
  <r>
    <s v="INCREMENTAL"/>
    <s v="Media"/>
    <m/>
    <m/>
    <m/>
    <m/>
    <x v="45"/>
    <x v="0"/>
    <s v="Brazil"/>
    <x v="81"/>
    <n v="0"/>
  </r>
  <r>
    <s v="INCREMENTAL"/>
    <s v="Media"/>
    <m/>
    <m/>
    <m/>
    <m/>
    <x v="45"/>
    <x v="1"/>
    <s v="Brazil"/>
    <x v="81"/>
    <n v="0"/>
  </r>
  <r>
    <s v="INCREMENTAL"/>
    <s v="Media"/>
    <m/>
    <m/>
    <m/>
    <m/>
    <x v="45"/>
    <x v="2"/>
    <s v="Brazil"/>
    <x v="81"/>
    <n v="0.77299102409310805"/>
  </r>
  <r>
    <s v="INCREMENTAL"/>
    <s v="Media"/>
    <m/>
    <m/>
    <m/>
    <m/>
    <x v="45"/>
    <x v="3"/>
    <s v="Brazil"/>
    <x v="81"/>
    <n v="0"/>
  </r>
  <r>
    <s v="BASE"/>
    <s v="BaseLine"/>
    <m/>
    <m/>
    <m/>
    <m/>
    <x v="46"/>
    <x v="0"/>
    <s v="Brazil"/>
    <x v="81"/>
    <n v="0"/>
  </r>
  <r>
    <s v="BASE"/>
    <s v="BaseLine"/>
    <m/>
    <m/>
    <m/>
    <m/>
    <x v="46"/>
    <x v="1"/>
    <s v="Brazil"/>
    <x v="81"/>
    <n v="0"/>
  </r>
  <r>
    <s v="BASE"/>
    <s v="BaseLine"/>
    <m/>
    <m/>
    <m/>
    <m/>
    <x v="46"/>
    <x v="2"/>
    <s v="Brazil"/>
    <x v="81"/>
    <n v="0"/>
  </r>
  <r>
    <s v="BASE"/>
    <s v="BaseLine"/>
    <m/>
    <m/>
    <m/>
    <m/>
    <x v="46"/>
    <x v="3"/>
    <s v="Brazil"/>
    <x v="81"/>
    <n v="0"/>
  </r>
  <r>
    <s v="INCREMENTAL"/>
    <s v="Media"/>
    <m/>
    <m/>
    <m/>
    <m/>
    <x v="47"/>
    <x v="0"/>
    <s v="Brazil"/>
    <x v="81"/>
    <n v="0"/>
  </r>
  <r>
    <s v="INCREMENTAL"/>
    <s v="Media"/>
    <m/>
    <m/>
    <m/>
    <m/>
    <x v="47"/>
    <x v="1"/>
    <s v="Brazil"/>
    <x v="81"/>
    <n v="0"/>
  </r>
  <r>
    <s v="INCREMENTAL"/>
    <s v="Media"/>
    <m/>
    <m/>
    <m/>
    <m/>
    <x v="47"/>
    <x v="2"/>
    <s v="Brazil"/>
    <x v="81"/>
    <n v="0"/>
  </r>
  <r>
    <s v="INCREMENTAL"/>
    <s v="Media"/>
    <m/>
    <m/>
    <m/>
    <m/>
    <x v="47"/>
    <x v="3"/>
    <s v="Brazil"/>
    <x v="81"/>
    <n v="1.2788069243831299"/>
  </r>
  <r>
    <s v="INCREMENTAL"/>
    <s v="Media"/>
    <m/>
    <m/>
    <m/>
    <m/>
    <x v="48"/>
    <x v="0"/>
    <s v="Brazil"/>
    <x v="81"/>
    <n v="0"/>
  </r>
  <r>
    <s v="INCREMENTAL"/>
    <s v="Media"/>
    <m/>
    <m/>
    <m/>
    <m/>
    <x v="48"/>
    <x v="1"/>
    <s v="Brazil"/>
    <x v="81"/>
    <n v="0"/>
  </r>
  <r>
    <s v="INCREMENTAL"/>
    <s v="Media"/>
    <m/>
    <m/>
    <m/>
    <m/>
    <x v="48"/>
    <x v="2"/>
    <s v="Brazil"/>
    <x v="81"/>
    <n v="0"/>
  </r>
  <r>
    <s v="INCREMENTAL"/>
    <s v="Media"/>
    <m/>
    <m/>
    <m/>
    <m/>
    <x v="48"/>
    <x v="3"/>
    <s v="Brazil"/>
    <x v="81"/>
    <n v="0.283829724086824"/>
  </r>
  <r>
    <s v="INCREMENTAL"/>
    <s v="Media"/>
    <m/>
    <m/>
    <m/>
    <m/>
    <x v="49"/>
    <x v="0"/>
    <s v="Brazil"/>
    <x v="81"/>
    <n v="0"/>
  </r>
  <r>
    <s v="INCREMENTAL"/>
    <s v="Media"/>
    <m/>
    <m/>
    <m/>
    <m/>
    <x v="49"/>
    <x v="1"/>
    <s v="Brazil"/>
    <x v="81"/>
    <n v="0"/>
  </r>
  <r>
    <s v="INCREMENTAL"/>
    <s v="Media"/>
    <m/>
    <m/>
    <m/>
    <m/>
    <x v="49"/>
    <x v="2"/>
    <s v="Brazil"/>
    <x v="81"/>
    <n v="0"/>
  </r>
  <r>
    <s v="INCREMENTAL"/>
    <s v="Media"/>
    <m/>
    <m/>
    <m/>
    <m/>
    <x v="49"/>
    <x v="3"/>
    <s v="Brazil"/>
    <x v="81"/>
    <n v="19.215440665408"/>
  </r>
  <r>
    <s v="BASE"/>
    <s v="BaseLine"/>
    <m/>
    <m/>
    <m/>
    <m/>
    <x v="50"/>
    <x v="0"/>
    <s v="Brazil"/>
    <x v="81"/>
    <n v="0"/>
  </r>
  <r>
    <s v="BASE"/>
    <s v="BaseLine"/>
    <m/>
    <m/>
    <m/>
    <m/>
    <x v="50"/>
    <x v="1"/>
    <s v="Brazil"/>
    <x v="81"/>
    <n v="0"/>
  </r>
  <r>
    <s v="BASE"/>
    <s v="BaseLine"/>
    <m/>
    <m/>
    <m/>
    <m/>
    <x v="50"/>
    <x v="2"/>
    <s v="Brazil"/>
    <x v="81"/>
    <n v="0"/>
  </r>
  <r>
    <s v="BASE"/>
    <s v="BaseLine"/>
    <m/>
    <m/>
    <m/>
    <m/>
    <x v="50"/>
    <x v="3"/>
    <s v="Brazil"/>
    <x v="81"/>
    <n v="465.100128213944"/>
  </r>
  <r>
    <s v="BASE"/>
    <s v="BaseLine"/>
    <m/>
    <m/>
    <m/>
    <m/>
    <x v="51"/>
    <x v="0"/>
    <s v="Brazil"/>
    <x v="81"/>
    <n v="0"/>
  </r>
  <r>
    <s v="BASE"/>
    <s v="BaseLine"/>
    <m/>
    <m/>
    <m/>
    <m/>
    <x v="51"/>
    <x v="1"/>
    <s v="Brazil"/>
    <x v="81"/>
    <n v="0"/>
  </r>
  <r>
    <s v="BASE"/>
    <s v="BaseLine"/>
    <m/>
    <m/>
    <m/>
    <m/>
    <x v="51"/>
    <x v="2"/>
    <s v="Brazil"/>
    <x v="81"/>
    <n v="0"/>
  </r>
  <r>
    <s v="BASE"/>
    <s v="BaseLine"/>
    <m/>
    <m/>
    <m/>
    <m/>
    <x v="51"/>
    <x v="3"/>
    <s v="Brazil"/>
    <x v="81"/>
    <n v="9774.3688500564804"/>
  </r>
  <r>
    <s v="INCREMENTAL"/>
    <s v="Media"/>
    <m/>
    <m/>
    <m/>
    <m/>
    <x v="52"/>
    <x v="0"/>
    <s v="Brazil"/>
    <x v="81"/>
    <n v="0"/>
  </r>
  <r>
    <s v="INCREMENTAL"/>
    <s v="Media"/>
    <m/>
    <m/>
    <m/>
    <m/>
    <x v="52"/>
    <x v="1"/>
    <s v="Brazil"/>
    <x v="81"/>
    <n v="0"/>
  </r>
  <r>
    <s v="INCREMENTAL"/>
    <s v="Media"/>
    <m/>
    <m/>
    <m/>
    <m/>
    <x v="52"/>
    <x v="2"/>
    <s v="Brazil"/>
    <x v="81"/>
    <n v="0"/>
  </r>
  <r>
    <s v="INCREMENTAL"/>
    <s v="Media"/>
    <m/>
    <m/>
    <m/>
    <m/>
    <x v="52"/>
    <x v="3"/>
    <s v="Brazil"/>
    <x v="81"/>
    <n v="15.119557732444401"/>
  </r>
  <r>
    <s v="BASE"/>
    <s v="BaseLine"/>
    <m/>
    <m/>
    <m/>
    <m/>
    <x v="53"/>
    <x v="0"/>
    <s v="Brazil"/>
    <x v="81"/>
    <n v="-227.15446232385401"/>
  </r>
  <r>
    <s v="BASE"/>
    <s v="BaseLine"/>
    <m/>
    <m/>
    <m/>
    <m/>
    <x v="53"/>
    <x v="1"/>
    <s v="Brazil"/>
    <x v="81"/>
    <n v="-166.34643669379199"/>
  </r>
  <r>
    <s v="BASE"/>
    <s v="BaseLine"/>
    <m/>
    <m/>
    <m/>
    <m/>
    <x v="53"/>
    <x v="2"/>
    <s v="Brazil"/>
    <x v="81"/>
    <n v="-310.39592150817202"/>
  </r>
  <r>
    <s v="BASE"/>
    <s v="BaseLine"/>
    <m/>
    <m/>
    <m/>
    <m/>
    <x v="53"/>
    <x v="3"/>
    <s v="Brazil"/>
    <x v="81"/>
    <n v="-164.31533223272601"/>
  </r>
  <r>
    <s v="BASE"/>
    <s v="BaseLine"/>
    <m/>
    <m/>
    <m/>
    <m/>
    <x v="54"/>
    <x v="0"/>
    <s v="Brazil"/>
    <x v="81"/>
    <n v="-526.70675186015706"/>
  </r>
  <r>
    <s v="BASE"/>
    <s v="BaseLine"/>
    <m/>
    <m/>
    <m/>
    <m/>
    <x v="54"/>
    <x v="1"/>
    <s v="Brazil"/>
    <x v="81"/>
    <n v="-2629.00067100971"/>
  </r>
  <r>
    <s v="BASE"/>
    <s v="BaseLine"/>
    <m/>
    <m/>
    <m/>
    <m/>
    <x v="54"/>
    <x v="2"/>
    <s v="Brazil"/>
    <x v="81"/>
    <n v="-2853.3302538810999"/>
  </r>
  <r>
    <s v="BASE"/>
    <s v="BaseLine"/>
    <m/>
    <m/>
    <m/>
    <m/>
    <x v="54"/>
    <x v="3"/>
    <s v="Brazil"/>
    <x v="81"/>
    <n v="-508.635850855412"/>
  </r>
  <r>
    <s v="INCREMENTAL"/>
    <s v="Media"/>
    <m/>
    <m/>
    <m/>
    <m/>
    <x v="0"/>
    <x v="0"/>
    <s v="Brazil"/>
    <x v="82"/>
    <n v="7.3657972534406602"/>
  </r>
  <r>
    <s v="INCREMENTAL"/>
    <s v="Media"/>
    <m/>
    <m/>
    <m/>
    <m/>
    <x v="0"/>
    <x v="1"/>
    <s v="Brazil"/>
    <x v="82"/>
    <n v="0"/>
  </r>
  <r>
    <s v="INCREMENTAL"/>
    <s v="Media"/>
    <m/>
    <m/>
    <m/>
    <m/>
    <x v="0"/>
    <x v="2"/>
    <s v="Brazil"/>
    <x v="82"/>
    <n v="0"/>
  </r>
  <r>
    <s v="INCREMENTAL"/>
    <s v="Media"/>
    <m/>
    <m/>
    <m/>
    <m/>
    <x v="0"/>
    <x v="3"/>
    <s v="Brazil"/>
    <x v="82"/>
    <n v="0"/>
  </r>
  <r>
    <s v="INCREMENTAL"/>
    <s v="Media"/>
    <m/>
    <m/>
    <m/>
    <m/>
    <x v="1"/>
    <x v="0"/>
    <s v="Brazil"/>
    <x v="82"/>
    <n v="0.61715366485358103"/>
  </r>
  <r>
    <s v="INCREMENTAL"/>
    <s v="Media"/>
    <m/>
    <m/>
    <m/>
    <m/>
    <x v="1"/>
    <x v="1"/>
    <s v="Brazil"/>
    <x v="82"/>
    <n v="0"/>
  </r>
  <r>
    <s v="INCREMENTAL"/>
    <s v="Media"/>
    <m/>
    <m/>
    <m/>
    <m/>
    <x v="1"/>
    <x v="2"/>
    <s v="Brazil"/>
    <x v="82"/>
    <n v="0"/>
  </r>
  <r>
    <s v="INCREMENTAL"/>
    <s v="Media"/>
    <m/>
    <m/>
    <m/>
    <m/>
    <x v="1"/>
    <x v="3"/>
    <s v="Brazil"/>
    <x v="82"/>
    <n v="0"/>
  </r>
  <r>
    <s v="INCREMENTAL"/>
    <s v="Media"/>
    <m/>
    <m/>
    <m/>
    <m/>
    <x v="2"/>
    <x v="0"/>
    <s v="Brazil"/>
    <x v="82"/>
    <n v="34.313057317159902"/>
  </r>
  <r>
    <s v="INCREMENTAL"/>
    <s v="Media"/>
    <m/>
    <m/>
    <m/>
    <m/>
    <x v="2"/>
    <x v="1"/>
    <s v="Brazil"/>
    <x v="82"/>
    <n v="0"/>
  </r>
  <r>
    <s v="INCREMENTAL"/>
    <s v="Media"/>
    <m/>
    <m/>
    <m/>
    <m/>
    <x v="2"/>
    <x v="2"/>
    <s v="Brazil"/>
    <x v="82"/>
    <n v="0"/>
  </r>
  <r>
    <s v="INCREMENTAL"/>
    <s v="Media"/>
    <m/>
    <m/>
    <m/>
    <m/>
    <x v="2"/>
    <x v="3"/>
    <s v="Brazil"/>
    <x v="82"/>
    <n v="0"/>
  </r>
  <r>
    <s v="BASE"/>
    <s v="BaseLine"/>
    <m/>
    <m/>
    <m/>
    <m/>
    <x v="3"/>
    <x v="0"/>
    <s v="Brazil"/>
    <x v="82"/>
    <n v="0"/>
  </r>
  <r>
    <s v="BASE"/>
    <s v="BaseLine"/>
    <m/>
    <m/>
    <m/>
    <m/>
    <x v="3"/>
    <x v="1"/>
    <s v="Brazil"/>
    <x v="82"/>
    <n v="0"/>
  </r>
  <r>
    <s v="BASE"/>
    <s v="BaseLine"/>
    <m/>
    <m/>
    <m/>
    <m/>
    <x v="3"/>
    <x v="2"/>
    <s v="Brazil"/>
    <x v="82"/>
    <n v="0"/>
  </r>
  <r>
    <s v="BASE"/>
    <s v="BaseLine"/>
    <m/>
    <m/>
    <m/>
    <m/>
    <x v="3"/>
    <x v="3"/>
    <s v="Brazil"/>
    <x v="82"/>
    <n v="0"/>
  </r>
  <r>
    <s v="BASE"/>
    <s v="BaseLine"/>
    <m/>
    <m/>
    <m/>
    <m/>
    <x v="4"/>
    <x v="0"/>
    <s v="Brazil"/>
    <x v="82"/>
    <n v="0"/>
  </r>
  <r>
    <s v="BASE"/>
    <s v="BaseLine"/>
    <m/>
    <m/>
    <m/>
    <m/>
    <x v="4"/>
    <x v="1"/>
    <s v="Brazil"/>
    <x v="82"/>
    <n v="0"/>
  </r>
  <r>
    <s v="BASE"/>
    <s v="BaseLine"/>
    <m/>
    <m/>
    <m/>
    <m/>
    <x v="4"/>
    <x v="2"/>
    <s v="Brazil"/>
    <x v="82"/>
    <n v="0"/>
  </r>
  <r>
    <s v="BASE"/>
    <s v="BaseLine"/>
    <m/>
    <m/>
    <m/>
    <m/>
    <x v="4"/>
    <x v="3"/>
    <s v="Brazil"/>
    <x v="82"/>
    <n v="0"/>
  </r>
  <r>
    <s v="BASE"/>
    <s v="BaseLine"/>
    <m/>
    <m/>
    <m/>
    <m/>
    <x v="5"/>
    <x v="0"/>
    <s v="Brazil"/>
    <x v="82"/>
    <n v="0"/>
  </r>
  <r>
    <s v="BASE"/>
    <s v="BaseLine"/>
    <m/>
    <m/>
    <m/>
    <m/>
    <x v="5"/>
    <x v="1"/>
    <s v="Brazil"/>
    <x v="82"/>
    <n v="0"/>
  </r>
  <r>
    <s v="BASE"/>
    <s v="BaseLine"/>
    <m/>
    <m/>
    <m/>
    <m/>
    <x v="5"/>
    <x v="2"/>
    <s v="Brazil"/>
    <x v="82"/>
    <n v="0"/>
  </r>
  <r>
    <s v="BASE"/>
    <s v="BaseLine"/>
    <m/>
    <m/>
    <m/>
    <m/>
    <x v="5"/>
    <x v="3"/>
    <s v="Brazil"/>
    <x v="82"/>
    <n v="0"/>
  </r>
  <r>
    <s v="BASE"/>
    <s v="BaseLine"/>
    <m/>
    <m/>
    <m/>
    <m/>
    <x v="6"/>
    <x v="0"/>
    <s v="Brazil"/>
    <x v="82"/>
    <n v="0"/>
  </r>
  <r>
    <s v="BASE"/>
    <s v="BaseLine"/>
    <m/>
    <m/>
    <m/>
    <m/>
    <x v="6"/>
    <x v="1"/>
    <s v="Brazil"/>
    <x v="82"/>
    <n v="0"/>
  </r>
  <r>
    <s v="BASE"/>
    <s v="BaseLine"/>
    <m/>
    <m/>
    <m/>
    <m/>
    <x v="6"/>
    <x v="2"/>
    <s v="Brazil"/>
    <x v="82"/>
    <n v="0"/>
  </r>
  <r>
    <s v="BASE"/>
    <s v="BaseLine"/>
    <m/>
    <m/>
    <m/>
    <m/>
    <x v="6"/>
    <x v="3"/>
    <s v="Brazil"/>
    <x v="82"/>
    <n v="0"/>
  </r>
  <r>
    <s v="BASE"/>
    <s v="BaseLine"/>
    <m/>
    <m/>
    <m/>
    <m/>
    <x v="7"/>
    <x v="0"/>
    <s v="Brazil"/>
    <x v="82"/>
    <n v="0"/>
  </r>
  <r>
    <s v="BASE"/>
    <s v="BaseLine"/>
    <m/>
    <m/>
    <m/>
    <m/>
    <x v="7"/>
    <x v="1"/>
    <s v="Brazil"/>
    <x v="82"/>
    <n v="0"/>
  </r>
  <r>
    <s v="BASE"/>
    <s v="BaseLine"/>
    <m/>
    <m/>
    <m/>
    <m/>
    <x v="7"/>
    <x v="2"/>
    <s v="Brazil"/>
    <x v="82"/>
    <n v="0"/>
  </r>
  <r>
    <s v="BASE"/>
    <s v="BaseLine"/>
    <m/>
    <m/>
    <m/>
    <m/>
    <x v="7"/>
    <x v="3"/>
    <s v="Brazil"/>
    <x v="82"/>
    <n v="0"/>
  </r>
  <r>
    <s v="BASE"/>
    <s v="BaseLine"/>
    <m/>
    <m/>
    <m/>
    <m/>
    <x v="8"/>
    <x v="0"/>
    <s v="Brazil"/>
    <x v="82"/>
    <n v="2129.6776753731501"/>
  </r>
  <r>
    <s v="BASE"/>
    <s v="BaseLine"/>
    <m/>
    <m/>
    <m/>
    <m/>
    <x v="8"/>
    <x v="1"/>
    <s v="Brazil"/>
    <x v="82"/>
    <n v="0"/>
  </r>
  <r>
    <s v="BASE"/>
    <s v="BaseLine"/>
    <m/>
    <m/>
    <m/>
    <m/>
    <x v="8"/>
    <x v="2"/>
    <s v="Brazil"/>
    <x v="82"/>
    <n v="0"/>
  </r>
  <r>
    <s v="BASE"/>
    <s v="BaseLine"/>
    <m/>
    <m/>
    <m/>
    <m/>
    <x v="8"/>
    <x v="3"/>
    <s v="Brazil"/>
    <x v="82"/>
    <n v="0"/>
  </r>
  <r>
    <s v="INCREMENTAL"/>
    <s v="Media"/>
    <m/>
    <m/>
    <m/>
    <m/>
    <x v="9"/>
    <x v="0"/>
    <s v="Brazil"/>
    <x v="82"/>
    <n v="22.5415297482201"/>
  </r>
  <r>
    <s v="INCREMENTAL"/>
    <s v="Media"/>
    <m/>
    <m/>
    <m/>
    <m/>
    <x v="9"/>
    <x v="1"/>
    <s v="Brazil"/>
    <x v="82"/>
    <n v="0"/>
  </r>
  <r>
    <s v="INCREMENTAL"/>
    <s v="Media"/>
    <m/>
    <m/>
    <m/>
    <m/>
    <x v="9"/>
    <x v="2"/>
    <s v="Brazil"/>
    <x v="82"/>
    <n v="0"/>
  </r>
  <r>
    <s v="INCREMENTAL"/>
    <s v="Media"/>
    <m/>
    <m/>
    <m/>
    <m/>
    <x v="9"/>
    <x v="3"/>
    <s v="Brazil"/>
    <x v="82"/>
    <n v="0"/>
  </r>
  <r>
    <s v="BASE"/>
    <s v="Price"/>
    <m/>
    <m/>
    <m/>
    <m/>
    <x v="10"/>
    <x v="0"/>
    <s v="Brazil"/>
    <x v="82"/>
    <n v="0"/>
  </r>
  <r>
    <s v="BASE"/>
    <s v="Price"/>
    <m/>
    <m/>
    <m/>
    <m/>
    <x v="10"/>
    <x v="1"/>
    <s v="Brazil"/>
    <x v="82"/>
    <n v="0"/>
  </r>
  <r>
    <s v="BASE"/>
    <s v="Price"/>
    <m/>
    <m/>
    <m/>
    <m/>
    <x v="10"/>
    <x v="2"/>
    <s v="Brazil"/>
    <x v="82"/>
    <n v="0"/>
  </r>
  <r>
    <s v="BASE"/>
    <s v="Price"/>
    <m/>
    <m/>
    <m/>
    <m/>
    <x v="10"/>
    <x v="3"/>
    <s v="Brazil"/>
    <x v="82"/>
    <n v="0"/>
  </r>
  <r>
    <s v="BASE"/>
    <s v="Price"/>
    <m/>
    <m/>
    <m/>
    <m/>
    <x v="11"/>
    <x v="0"/>
    <s v="Brazil"/>
    <x v="82"/>
    <n v="-1144.85774019274"/>
  </r>
  <r>
    <s v="BASE"/>
    <s v="Price"/>
    <m/>
    <m/>
    <m/>
    <m/>
    <x v="11"/>
    <x v="1"/>
    <s v="Brazil"/>
    <x v="82"/>
    <n v="0"/>
  </r>
  <r>
    <s v="BASE"/>
    <s v="Price"/>
    <m/>
    <m/>
    <m/>
    <m/>
    <x v="11"/>
    <x v="2"/>
    <s v="Brazil"/>
    <x v="82"/>
    <n v="0"/>
  </r>
  <r>
    <s v="BASE"/>
    <s v="Price"/>
    <m/>
    <m/>
    <m/>
    <m/>
    <x v="11"/>
    <x v="3"/>
    <s v="Brazil"/>
    <x v="82"/>
    <n v="-1294.35204691678"/>
  </r>
  <r>
    <s v="BASE"/>
    <s v="BaseLine"/>
    <m/>
    <m/>
    <m/>
    <m/>
    <x v="12"/>
    <x v="0"/>
    <s v="Brazil"/>
    <x v="82"/>
    <n v="415.722243703213"/>
  </r>
  <r>
    <s v="BASE"/>
    <s v="BaseLine"/>
    <m/>
    <m/>
    <m/>
    <m/>
    <x v="12"/>
    <x v="1"/>
    <s v="Brazil"/>
    <x v="82"/>
    <n v="749.44652786518202"/>
  </r>
  <r>
    <s v="BASE"/>
    <s v="BaseLine"/>
    <m/>
    <m/>
    <m/>
    <m/>
    <x v="12"/>
    <x v="2"/>
    <s v="Brazil"/>
    <x v="82"/>
    <n v="918.78331501612695"/>
  </r>
  <r>
    <s v="BASE"/>
    <s v="BaseLine"/>
    <m/>
    <m/>
    <m/>
    <m/>
    <x v="12"/>
    <x v="3"/>
    <s v="Brazil"/>
    <x v="82"/>
    <n v="24.334980434030498"/>
  </r>
  <r>
    <s v="INCREMENTAL"/>
    <s v="Media"/>
    <m/>
    <m/>
    <m/>
    <m/>
    <x v="13"/>
    <x v="0"/>
    <s v="Brazil"/>
    <x v="82"/>
    <n v="0"/>
  </r>
  <r>
    <s v="INCREMENTAL"/>
    <s v="Media"/>
    <m/>
    <m/>
    <m/>
    <m/>
    <x v="13"/>
    <x v="1"/>
    <s v="Brazil"/>
    <x v="82"/>
    <n v="0"/>
  </r>
  <r>
    <s v="INCREMENTAL"/>
    <s v="Media"/>
    <m/>
    <m/>
    <m/>
    <m/>
    <x v="13"/>
    <x v="2"/>
    <s v="Brazil"/>
    <x v="82"/>
    <n v="0"/>
  </r>
  <r>
    <s v="INCREMENTAL"/>
    <s v="Media"/>
    <m/>
    <m/>
    <m/>
    <m/>
    <x v="13"/>
    <x v="3"/>
    <s v="Brazil"/>
    <x v="82"/>
    <n v="0"/>
  </r>
  <r>
    <s v="INCREMENTAL"/>
    <s v="Media"/>
    <m/>
    <m/>
    <m/>
    <m/>
    <x v="14"/>
    <x v="0"/>
    <s v="Brazil"/>
    <x v="82"/>
    <n v="289.36405619183802"/>
  </r>
  <r>
    <s v="INCREMENTAL"/>
    <s v="Media"/>
    <m/>
    <m/>
    <m/>
    <m/>
    <x v="14"/>
    <x v="1"/>
    <s v="Brazil"/>
    <x v="82"/>
    <n v="360.23485770864198"/>
  </r>
  <r>
    <s v="INCREMENTAL"/>
    <s v="Media"/>
    <m/>
    <m/>
    <m/>
    <m/>
    <x v="14"/>
    <x v="2"/>
    <s v="Brazil"/>
    <x v="82"/>
    <n v="298.07157196392097"/>
  </r>
  <r>
    <s v="INCREMENTAL"/>
    <s v="Media"/>
    <m/>
    <m/>
    <m/>
    <m/>
    <x v="14"/>
    <x v="3"/>
    <s v="Brazil"/>
    <x v="82"/>
    <n v="214.145432077945"/>
  </r>
  <r>
    <s v="INCREMENTAL"/>
    <s v="Media"/>
    <m/>
    <m/>
    <m/>
    <m/>
    <x v="15"/>
    <x v="0"/>
    <s v="Brazil"/>
    <x v="82"/>
    <n v="0"/>
  </r>
  <r>
    <s v="INCREMENTAL"/>
    <s v="Media"/>
    <m/>
    <m/>
    <m/>
    <m/>
    <x v="15"/>
    <x v="1"/>
    <s v="Brazil"/>
    <x v="82"/>
    <n v="0"/>
  </r>
  <r>
    <s v="INCREMENTAL"/>
    <s v="Media"/>
    <m/>
    <m/>
    <m/>
    <m/>
    <x v="15"/>
    <x v="2"/>
    <s v="Brazil"/>
    <x v="82"/>
    <n v="0"/>
  </r>
  <r>
    <s v="INCREMENTAL"/>
    <s v="Media"/>
    <m/>
    <m/>
    <m/>
    <m/>
    <x v="15"/>
    <x v="3"/>
    <s v="Brazil"/>
    <x v="82"/>
    <n v="0"/>
  </r>
  <r>
    <s v="INCREMENTAL"/>
    <s v="Media"/>
    <m/>
    <m/>
    <m/>
    <m/>
    <x v="16"/>
    <x v="0"/>
    <s v="Brazil"/>
    <x v="82"/>
    <n v="30.9954610406344"/>
  </r>
  <r>
    <s v="INCREMENTAL"/>
    <s v="Media"/>
    <m/>
    <m/>
    <m/>
    <m/>
    <x v="16"/>
    <x v="1"/>
    <s v="Brazil"/>
    <x v="82"/>
    <n v="24.319514575892999"/>
  </r>
  <r>
    <s v="INCREMENTAL"/>
    <s v="Media"/>
    <m/>
    <m/>
    <m/>
    <m/>
    <x v="16"/>
    <x v="2"/>
    <s v="Brazil"/>
    <x v="82"/>
    <n v="22.689542137875598"/>
  </r>
  <r>
    <s v="INCREMENTAL"/>
    <s v="Media"/>
    <m/>
    <m/>
    <m/>
    <m/>
    <x v="16"/>
    <x v="3"/>
    <s v="Brazil"/>
    <x v="82"/>
    <n v="21.0864250073611"/>
  </r>
  <r>
    <s v="INCREMENTAL"/>
    <s v="Media"/>
    <m/>
    <m/>
    <m/>
    <m/>
    <x v="17"/>
    <x v="0"/>
    <s v="Brazil"/>
    <x v="82"/>
    <n v="0"/>
  </r>
  <r>
    <s v="INCREMENTAL"/>
    <s v="Media"/>
    <m/>
    <m/>
    <m/>
    <m/>
    <x v="17"/>
    <x v="1"/>
    <s v="Brazil"/>
    <x v="82"/>
    <n v="0"/>
  </r>
  <r>
    <s v="INCREMENTAL"/>
    <s v="Media"/>
    <m/>
    <m/>
    <m/>
    <m/>
    <x v="17"/>
    <x v="2"/>
    <s v="Brazil"/>
    <x v="82"/>
    <n v="0"/>
  </r>
  <r>
    <s v="INCREMENTAL"/>
    <s v="Media"/>
    <m/>
    <m/>
    <m/>
    <m/>
    <x v="17"/>
    <x v="3"/>
    <s v="Brazil"/>
    <x v="82"/>
    <n v="0"/>
  </r>
  <r>
    <s v="INCREMENTAL"/>
    <s v="Media"/>
    <m/>
    <m/>
    <m/>
    <m/>
    <x v="18"/>
    <x v="0"/>
    <s v="Brazil"/>
    <x v="82"/>
    <n v="2619.5133392573298"/>
  </r>
  <r>
    <s v="INCREMENTAL"/>
    <s v="Media"/>
    <m/>
    <m/>
    <m/>
    <m/>
    <x v="18"/>
    <x v="1"/>
    <s v="Brazil"/>
    <x v="82"/>
    <n v="1219.7525622309699"/>
  </r>
  <r>
    <s v="INCREMENTAL"/>
    <s v="Media"/>
    <m/>
    <m/>
    <m/>
    <m/>
    <x v="18"/>
    <x v="2"/>
    <s v="Brazil"/>
    <x v="82"/>
    <n v="932.01852995114098"/>
  </r>
  <r>
    <s v="INCREMENTAL"/>
    <s v="Media"/>
    <m/>
    <m/>
    <m/>
    <m/>
    <x v="18"/>
    <x v="3"/>
    <s v="Brazil"/>
    <x v="82"/>
    <n v="1421.9990963299099"/>
  </r>
  <r>
    <s v="INCREMENTAL"/>
    <s v="Media"/>
    <m/>
    <m/>
    <m/>
    <m/>
    <x v="19"/>
    <x v="0"/>
    <s v="Brazil"/>
    <x v="82"/>
    <n v="0"/>
  </r>
  <r>
    <s v="INCREMENTAL"/>
    <s v="Media"/>
    <m/>
    <m/>
    <m/>
    <m/>
    <x v="19"/>
    <x v="1"/>
    <s v="Brazil"/>
    <x v="82"/>
    <n v="0"/>
  </r>
  <r>
    <s v="INCREMENTAL"/>
    <s v="Media"/>
    <m/>
    <m/>
    <m/>
    <m/>
    <x v="19"/>
    <x v="2"/>
    <s v="Brazil"/>
    <x v="82"/>
    <n v="0"/>
  </r>
  <r>
    <s v="INCREMENTAL"/>
    <s v="Media"/>
    <m/>
    <m/>
    <m/>
    <m/>
    <x v="19"/>
    <x v="3"/>
    <s v="Brazil"/>
    <x v="82"/>
    <n v="0"/>
  </r>
  <r>
    <s v="INCREMENTAL"/>
    <s v="Media"/>
    <m/>
    <m/>
    <m/>
    <m/>
    <x v="20"/>
    <x v="0"/>
    <s v="Brazil"/>
    <x v="82"/>
    <n v="38.736474121695103"/>
  </r>
  <r>
    <s v="INCREMENTAL"/>
    <s v="Media"/>
    <m/>
    <m/>
    <m/>
    <m/>
    <x v="20"/>
    <x v="1"/>
    <s v="Brazil"/>
    <x v="82"/>
    <n v="44.186958819121202"/>
  </r>
  <r>
    <s v="INCREMENTAL"/>
    <s v="Media"/>
    <m/>
    <m/>
    <m/>
    <m/>
    <x v="20"/>
    <x v="2"/>
    <s v="Brazil"/>
    <x v="82"/>
    <n v="41.395251910507397"/>
  </r>
  <r>
    <s v="INCREMENTAL"/>
    <s v="Media"/>
    <m/>
    <m/>
    <m/>
    <m/>
    <x v="20"/>
    <x v="3"/>
    <s v="Brazil"/>
    <x v="82"/>
    <n v="40.773576066607703"/>
  </r>
  <r>
    <s v="INCREMENTAL"/>
    <s v="Media"/>
    <m/>
    <m/>
    <m/>
    <m/>
    <x v="21"/>
    <x v="0"/>
    <s v="Brazil"/>
    <x v="82"/>
    <n v="0"/>
  </r>
  <r>
    <s v="INCREMENTAL"/>
    <s v="Media"/>
    <m/>
    <m/>
    <m/>
    <m/>
    <x v="21"/>
    <x v="1"/>
    <s v="Brazil"/>
    <x v="82"/>
    <n v="0"/>
  </r>
  <r>
    <s v="INCREMENTAL"/>
    <s v="Media"/>
    <m/>
    <m/>
    <m/>
    <m/>
    <x v="21"/>
    <x v="2"/>
    <s v="Brazil"/>
    <x v="82"/>
    <n v="0"/>
  </r>
  <r>
    <s v="INCREMENTAL"/>
    <s v="Media"/>
    <m/>
    <m/>
    <m/>
    <m/>
    <x v="21"/>
    <x v="3"/>
    <s v="Brazil"/>
    <x v="82"/>
    <n v="0"/>
  </r>
  <r>
    <s v="INCREMENTAL"/>
    <s v="Media"/>
    <m/>
    <m/>
    <m/>
    <m/>
    <x v="22"/>
    <x v="0"/>
    <s v="Brazil"/>
    <x v="82"/>
    <n v="1704.59443135428"/>
  </r>
  <r>
    <s v="INCREMENTAL"/>
    <s v="Media"/>
    <m/>
    <m/>
    <m/>
    <m/>
    <x v="22"/>
    <x v="1"/>
    <s v="Brazil"/>
    <x v="82"/>
    <n v="646.43024342258002"/>
  </r>
  <r>
    <s v="INCREMENTAL"/>
    <s v="Media"/>
    <m/>
    <m/>
    <m/>
    <m/>
    <x v="22"/>
    <x v="2"/>
    <s v="Brazil"/>
    <x v="82"/>
    <n v="613.83435015294106"/>
  </r>
  <r>
    <s v="INCREMENTAL"/>
    <s v="Media"/>
    <m/>
    <m/>
    <m/>
    <m/>
    <x v="22"/>
    <x v="3"/>
    <s v="Brazil"/>
    <x v="82"/>
    <n v="923.99434918627799"/>
  </r>
  <r>
    <s v="INCREMENTAL"/>
    <s v="Media"/>
    <m/>
    <m/>
    <m/>
    <m/>
    <x v="23"/>
    <x v="0"/>
    <s v="Brazil"/>
    <x v="82"/>
    <n v="0"/>
  </r>
  <r>
    <s v="INCREMENTAL"/>
    <s v="Media"/>
    <m/>
    <m/>
    <m/>
    <m/>
    <x v="23"/>
    <x v="1"/>
    <s v="Brazil"/>
    <x v="82"/>
    <n v="0.22625340106536801"/>
  </r>
  <r>
    <s v="INCREMENTAL"/>
    <s v="Media"/>
    <m/>
    <m/>
    <m/>
    <m/>
    <x v="23"/>
    <x v="2"/>
    <s v="Brazil"/>
    <x v="82"/>
    <n v="0"/>
  </r>
  <r>
    <s v="INCREMENTAL"/>
    <s v="Media"/>
    <m/>
    <m/>
    <m/>
    <m/>
    <x v="23"/>
    <x v="3"/>
    <s v="Brazil"/>
    <x v="82"/>
    <n v="0"/>
  </r>
  <r>
    <s v="INCREMENTAL"/>
    <s v="Media"/>
    <m/>
    <m/>
    <m/>
    <m/>
    <x v="24"/>
    <x v="0"/>
    <s v="Brazil"/>
    <x v="82"/>
    <n v="0"/>
  </r>
  <r>
    <s v="INCREMENTAL"/>
    <s v="Media"/>
    <m/>
    <m/>
    <m/>
    <m/>
    <x v="24"/>
    <x v="1"/>
    <s v="Brazil"/>
    <x v="82"/>
    <n v="4.9897191122433204"/>
  </r>
  <r>
    <s v="INCREMENTAL"/>
    <s v="Media"/>
    <m/>
    <m/>
    <m/>
    <m/>
    <x v="24"/>
    <x v="2"/>
    <s v="Brazil"/>
    <x v="82"/>
    <n v="0"/>
  </r>
  <r>
    <s v="INCREMENTAL"/>
    <s v="Media"/>
    <m/>
    <m/>
    <m/>
    <m/>
    <x v="24"/>
    <x v="3"/>
    <s v="Brazil"/>
    <x v="82"/>
    <n v="0"/>
  </r>
  <r>
    <s v="BASE"/>
    <s v="BaseLine"/>
    <m/>
    <m/>
    <m/>
    <m/>
    <x v="25"/>
    <x v="0"/>
    <s v="Brazil"/>
    <x v="82"/>
    <n v="0"/>
  </r>
  <r>
    <s v="BASE"/>
    <s v="BaseLine"/>
    <m/>
    <m/>
    <m/>
    <m/>
    <x v="25"/>
    <x v="1"/>
    <s v="Brazil"/>
    <x v="82"/>
    <n v="0"/>
  </r>
  <r>
    <s v="BASE"/>
    <s v="BaseLine"/>
    <m/>
    <m/>
    <m/>
    <m/>
    <x v="25"/>
    <x v="2"/>
    <s v="Brazil"/>
    <x v="82"/>
    <n v="0"/>
  </r>
  <r>
    <s v="BASE"/>
    <s v="BaseLine"/>
    <m/>
    <m/>
    <m/>
    <m/>
    <x v="25"/>
    <x v="3"/>
    <s v="Brazil"/>
    <x v="82"/>
    <n v="0"/>
  </r>
  <r>
    <s v="BASE"/>
    <s v="BaseLine"/>
    <m/>
    <m/>
    <m/>
    <m/>
    <x v="26"/>
    <x v="0"/>
    <s v="Brazil"/>
    <x v="82"/>
    <n v="0"/>
  </r>
  <r>
    <s v="BASE"/>
    <s v="BaseLine"/>
    <m/>
    <m/>
    <m/>
    <m/>
    <x v="26"/>
    <x v="1"/>
    <s v="Brazil"/>
    <x v="82"/>
    <n v="3215.9432678797898"/>
  </r>
  <r>
    <s v="BASE"/>
    <s v="BaseLine"/>
    <m/>
    <m/>
    <m/>
    <m/>
    <x v="26"/>
    <x v="2"/>
    <s v="Brazil"/>
    <x v="82"/>
    <n v="0"/>
  </r>
  <r>
    <s v="BASE"/>
    <s v="BaseLine"/>
    <m/>
    <m/>
    <m/>
    <m/>
    <x v="26"/>
    <x v="3"/>
    <s v="Brazil"/>
    <x v="82"/>
    <n v="0"/>
  </r>
  <r>
    <s v="INCREMENTAL"/>
    <s v="Media"/>
    <m/>
    <m/>
    <m/>
    <m/>
    <x v="27"/>
    <x v="0"/>
    <s v="Brazil"/>
    <x v="82"/>
    <n v="0"/>
  </r>
  <r>
    <s v="INCREMENTAL"/>
    <s v="Media"/>
    <m/>
    <m/>
    <m/>
    <m/>
    <x v="27"/>
    <x v="1"/>
    <s v="Brazil"/>
    <x v="82"/>
    <n v="0"/>
  </r>
  <r>
    <s v="INCREMENTAL"/>
    <s v="Media"/>
    <m/>
    <m/>
    <m/>
    <m/>
    <x v="27"/>
    <x v="2"/>
    <s v="Brazil"/>
    <x v="82"/>
    <n v="0"/>
  </r>
  <r>
    <s v="INCREMENTAL"/>
    <s v="Media"/>
    <m/>
    <m/>
    <m/>
    <m/>
    <x v="27"/>
    <x v="3"/>
    <s v="Brazil"/>
    <x v="82"/>
    <n v="0"/>
  </r>
  <r>
    <s v="INCREMENTAL"/>
    <s v="Media"/>
    <m/>
    <m/>
    <m/>
    <m/>
    <x v="28"/>
    <x v="0"/>
    <s v="Brazil"/>
    <x v="82"/>
    <n v="0"/>
  </r>
  <r>
    <s v="INCREMENTAL"/>
    <s v="Media"/>
    <m/>
    <m/>
    <m/>
    <m/>
    <x v="28"/>
    <x v="1"/>
    <s v="Brazil"/>
    <x v="82"/>
    <n v="2.45262794497744"/>
  </r>
  <r>
    <s v="INCREMENTAL"/>
    <s v="Media"/>
    <m/>
    <m/>
    <m/>
    <m/>
    <x v="28"/>
    <x v="2"/>
    <s v="Brazil"/>
    <x v="82"/>
    <n v="0"/>
  </r>
  <r>
    <s v="INCREMENTAL"/>
    <s v="Media"/>
    <m/>
    <m/>
    <m/>
    <m/>
    <x v="28"/>
    <x v="3"/>
    <s v="Brazil"/>
    <x v="82"/>
    <n v="0"/>
  </r>
  <r>
    <s v="BASE"/>
    <s v="BaseLine"/>
    <m/>
    <m/>
    <m/>
    <m/>
    <x v="29"/>
    <x v="0"/>
    <s v="Brazil"/>
    <x v="82"/>
    <n v="0"/>
  </r>
  <r>
    <s v="BASE"/>
    <s v="BaseLine"/>
    <m/>
    <m/>
    <m/>
    <m/>
    <x v="29"/>
    <x v="1"/>
    <s v="Brazil"/>
    <x v="82"/>
    <n v="1499.43118469459"/>
  </r>
  <r>
    <s v="BASE"/>
    <s v="BaseLine"/>
    <m/>
    <m/>
    <m/>
    <m/>
    <x v="29"/>
    <x v="2"/>
    <s v="Brazil"/>
    <x v="82"/>
    <n v="0"/>
  </r>
  <r>
    <s v="BASE"/>
    <s v="BaseLine"/>
    <m/>
    <m/>
    <m/>
    <m/>
    <x v="29"/>
    <x v="3"/>
    <s v="Brazil"/>
    <x v="82"/>
    <n v="0"/>
  </r>
  <r>
    <s v="BASE"/>
    <s v="BaseLine"/>
    <m/>
    <m/>
    <m/>
    <m/>
    <x v="30"/>
    <x v="0"/>
    <s v="Brazil"/>
    <x v="82"/>
    <n v="0"/>
  </r>
  <r>
    <s v="BASE"/>
    <s v="BaseLine"/>
    <m/>
    <m/>
    <m/>
    <m/>
    <x v="30"/>
    <x v="1"/>
    <s v="Brazil"/>
    <x v="82"/>
    <n v="957.58926830735504"/>
  </r>
  <r>
    <s v="BASE"/>
    <s v="BaseLine"/>
    <m/>
    <m/>
    <m/>
    <m/>
    <x v="30"/>
    <x v="2"/>
    <s v="Brazil"/>
    <x v="82"/>
    <n v="0"/>
  </r>
  <r>
    <s v="BASE"/>
    <s v="BaseLine"/>
    <m/>
    <m/>
    <m/>
    <m/>
    <x v="30"/>
    <x v="3"/>
    <s v="Brazil"/>
    <x v="82"/>
    <n v="0"/>
  </r>
  <r>
    <s v="INCREMENTAL"/>
    <s v="Media"/>
    <m/>
    <m/>
    <m/>
    <m/>
    <x v="31"/>
    <x v="0"/>
    <s v="Brazil"/>
    <x v="82"/>
    <n v="0"/>
  </r>
  <r>
    <s v="INCREMENTAL"/>
    <s v="Media"/>
    <m/>
    <m/>
    <m/>
    <m/>
    <x v="31"/>
    <x v="1"/>
    <s v="Brazil"/>
    <x v="82"/>
    <n v="15.4839826629182"/>
  </r>
  <r>
    <s v="INCREMENTAL"/>
    <s v="Media"/>
    <m/>
    <m/>
    <m/>
    <m/>
    <x v="31"/>
    <x v="2"/>
    <s v="Brazil"/>
    <x v="82"/>
    <n v="0"/>
  </r>
  <r>
    <s v="INCREMENTAL"/>
    <s v="Media"/>
    <m/>
    <m/>
    <m/>
    <m/>
    <x v="31"/>
    <x v="3"/>
    <s v="Brazil"/>
    <x v="82"/>
    <n v="0"/>
  </r>
  <r>
    <m/>
    <m/>
    <m/>
    <m/>
    <m/>
    <m/>
    <x v="32"/>
    <x v="0"/>
    <s v="Brazil"/>
    <x v="82"/>
    <n v="1288.8368238743701"/>
  </r>
  <r>
    <m/>
    <m/>
    <m/>
    <m/>
    <m/>
    <m/>
    <x v="32"/>
    <x v="1"/>
    <s v="Brazil"/>
    <x v="82"/>
    <n v="943.82215052234096"/>
  </r>
  <r>
    <m/>
    <m/>
    <m/>
    <m/>
    <m/>
    <m/>
    <x v="32"/>
    <x v="2"/>
    <s v="Brazil"/>
    <x v="82"/>
    <n v="1761.1350863528301"/>
  </r>
  <r>
    <m/>
    <m/>
    <m/>
    <m/>
    <m/>
    <m/>
    <x v="32"/>
    <x v="3"/>
    <s v="Brazil"/>
    <x v="82"/>
    <n v="932.29799996955103"/>
  </r>
  <r>
    <s v="BASE"/>
    <s v="BaseLine"/>
    <m/>
    <m/>
    <m/>
    <m/>
    <x v="33"/>
    <x v="0"/>
    <s v="Brazil"/>
    <x v="82"/>
    <n v="-84.141993964448204"/>
  </r>
  <r>
    <s v="BASE"/>
    <s v="BaseLine"/>
    <m/>
    <m/>
    <m/>
    <m/>
    <x v="33"/>
    <x v="1"/>
    <s v="Brazil"/>
    <x v="82"/>
    <n v="-229.04530516915401"/>
  </r>
  <r>
    <s v="BASE"/>
    <s v="BaseLine"/>
    <m/>
    <m/>
    <m/>
    <m/>
    <x v="33"/>
    <x v="2"/>
    <s v="Brazil"/>
    <x v="82"/>
    <n v="-114.34897251784599"/>
  </r>
  <r>
    <s v="BASE"/>
    <s v="BaseLine"/>
    <m/>
    <m/>
    <m/>
    <m/>
    <x v="33"/>
    <x v="3"/>
    <s v="Brazil"/>
    <x v="82"/>
    <n v="-71.420996806633198"/>
  </r>
  <r>
    <s v="BASE"/>
    <s v="BaseLine"/>
    <m/>
    <m/>
    <m/>
    <m/>
    <x v="34"/>
    <x v="0"/>
    <s v="Brazil"/>
    <x v="82"/>
    <n v="0"/>
  </r>
  <r>
    <s v="BASE"/>
    <s v="BaseLine"/>
    <m/>
    <m/>
    <m/>
    <m/>
    <x v="34"/>
    <x v="1"/>
    <s v="Brazil"/>
    <x v="82"/>
    <n v="0"/>
  </r>
  <r>
    <s v="BASE"/>
    <s v="BaseLine"/>
    <m/>
    <m/>
    <m/>
    <m/>
    <x v="34"/>
    <x v="2"/>
    <s v="Brazil"/>
    <x v="82"/>
    <n v="0"/>
  </r>
  <r>
    <s v="BASE"/>
    <s v="BaseLine"/>
    <m/>
    <m/>
    <m/>
    <m/>
    <x v="34"/>
    <x v="3"/>
    <s v="Brazil"/>
    <x v="82"/>
    <n v="0"/>
  </r>
  <r>
    <s v="BASE"/>
    <s v="BaseLine"/>
    <s v="NY"/>
    <m/>
    <m/>
    <m/>
    <x v="35"/>
    <x v="0"/>
    <s v="Brazil"/>
    <x v="82"/>
    <n v="0"/>
  </r>
  <r>
    <s v="BASE"/>
    <s v="BaseLine"/>
    <s v="NY"/>
    <m/>
    <m/>
    <m/>
    <x v="35"/>
    <x v="1"/>
    <s v="Brazil"/>
    <x v="82"/>
    <n v="0"/>
  </r>
  <r>
    <s v="BASE"/>
    <s v="BaseLine"/>
    <s v="NY"/>
    <m/>
    <m/>
    <m/>
    <x v="35"/>
    <x v="2"/>
    <s v="Brazil"/>
    <x v="82"/>
    <n v="0"/>
  </r>
  <r>
    <s v="BASE"/>
    <s v="BaseLine"/>
    <s v="NY"/>
    <m/>
    <m/>
    <m/>
    <x v="35"/>
    <x v="3"/>
    <s v="Brazil"/>
    <x v="82"/>
    <n v="0"/>
  </r>
  <r>
    <s v="BASE"/>
    <s v="BaseLine"/>
    <s v="PL_Dummy"/>
    <m/>
    <m/>
    <m/>
    <x v="36"/>
    <x v="0"/>
    <s v="Brazil"/>
    <x v="82"/>
    <n v="0"/>
  </r>
  <r>
    <s v="BASE"/>
    <s v="BaseLine"/>
    <s v="PL_Dummy"/>
    <m/>
    <m/>
    <m/>
    <x v="36"/>
    <x v="1"/>
    <s v="Brazil"/>
    <x v="82"/>
    <n v="0"/>
  </r>
  <r>
    <s v="BASE"/>
    <s v="BaseLine"/>
    <s v="PL_Dummy"/>
    <m/>
    <m/>
    <m/>
    <x v="36"/>
    <x v="2"/>
    <s v="Brazil"/>
    <x v="82"/>
    <n v="0"/>
  </r>
  <r>
    <s v="BASE"/>
    <s v="BaseLine"/>
    <s v="PL_Dummy"/>
    <m/>
    <m/>
    <m/>
    <x v="36"/>
    <x v="3"/>
    <s v="Brazil"/>
    <x v="82"/>
    <n v="0"/>
  </r>
  <r>
    <s v="BASE"/>
    <s v="BaseLine"/>
    <s v="PL_Dummy"/>
    <m/>
    <m/>
    <m/>
    <x v="37"/>
    <x v="0"/>
    <s v="Brazil"/>
    <x v="82"/>
    <n v="0"/>
  </r>
  <r>
    <s v="BASE"/>
    <s v="BaseLine"/>
    <s v="PL_Dummy"/>
    <m/>
    <m/>
    <m/>
    <x v="37"/>
    <x v="1"/>
    <s v="Brazil"/>
    <x v="82"/>
    <n v="0"/>
  </r>
  <r>
    <s v="BASE"/>
    <s v="BaseLine"/>
    <s v="PL_Dummy"/>
    <m/>
    <m/>
    <m/>
    <x v="37"/>
    <x v="2"/>
    <s v="Brazil"/>
    <x v="82"/>
    <n v="0"/>
  </r>
  <r>
    <s v="BASE"/>
    <s v="BaseLine"/>
    <s v="PL_Dummy"/>
    <m/>
    <m/>
    <m/>
    <x v="37"/>
    <x v="3"/>
    <s v="Brazil"/>
    <x v="82"/>
    <n v="0"/>
  </r>
  <r>
    <s v="BASE"/>
    <s v="BaseLine"/>
    <m/>
    <m/>
    <m/>
    <m/>
    <x v="38"/>
    <x v="0"/>
    <s v="Brazil"/>
    <x v="82"/>
    <n v="0"/>
  </r>
  <r>
    <s v="BASE"/>
    <s v="BaseLine"/>
    <m/>
    <m/>
    <m/>
    <m/>
    <x v="38"/>
    <x v="1"/>
    <s v="Brazil"/>
    <x v="82"/>
    <n v="0"/>
  </r>
  <r>
    <s v="BASE"/>
    <s v="BaseLine"/>
    <m/>
    <m/>
    <m/>
    <m/>
    <x v="38"/>
    <x v="2"/>
    <s v="Brazil"/>
    <x v="82"/>
    <n v="0"/>
  </r>
  <r>
    <s v="BASE"/>
    <s v="BaseLine"/>
    <m/>
    <m/>
    <m/>
    <m/>
    <x v="38"/>
    <x v="3"/>
    <s v="Brazil"/>
    <x v="82"/>
    <n v="0"/>
  </r>
  <r>
    <s v="BASE"/>
    <s v="BaseLine"/>
    <m/>
    <m/>
    <m/>
    <m/>
    <x v="39"/>
    <x v="0"/>
    <s v="Brazil"/>
    <x v="82"/>
    <n v="0"/>
  </r>
  <r>
    <s v="BASE"/>
    <s v="BaseLine"/>
    <m/>
    <m/>
    <m/>
    <m/>
    <x v="39"/>
    <x v="1"/>
    <s v="Brazil"/>
    <x v="82"/>
    <n v="0"/>
  </r>
  <r>
    <s v="BASE"/>
    <s v="BaseLine"/>
    <m/>
    <m/>
    <m/>
    <m/>
    <x v="39"/>
    <x v="2"/>
    <s v="Brazil"/>
    <x v="82"/>
    <n v="0"/>
  </r>
  <r>
    <s v="BASE"/>
    <s v="BaseLine"/>
    <m/>
    <m/>
    <m/>
    <m/>
    <x v="39"/>
    <x v="3"/>
    <s v="Brazil"/>
    <x v="82"/>
    <n v="0"/>
  </r>
  <r>
    <s v="BASE"/>
    <s v="BaseLine"/>
    <s v="PL_Dummy"/>
    <m/>
    <m/>
    <m/>
    <x v="40"/>
    <x v="0"/>
    <s v="Brazil"/>
    <x v="82"/>
    <n v="0"/>
  </r>
  <r>
    <s v="BASE"/>
    <s v="BaseLine"/>
    <s v="PL_Dummy"/>
    <m/>
    <m/>
    <m/>
    <x v="40"/>
    <x v="1"/>
    <s v="Brazil"/>
    <x v="82"/>
    <n v="0"/>
  </r>
  <r>
    <s v="BASE"/>
    <s v="BaseLine"/>
    <s v="PL_Dummy"/>
    <m/>
    <m/>
    <m/>
    <x v="40"/>
    <x v="2"/>
    <s v="Brazil"/>
    <x v="82"/>
    <n v="0"/>
  </r>
  <r>
    <s v="BASE"/>
    <s v="BaseLine"/>
    <s v="PL_Dummy"/>
    <m/>
    <m/>
    <m/>
    <x v="40"/>
    <x v="3"/>
    <s v="Brazil"/>
    <x v="82"/>
    <n v="0"/>
  </r>
  <r>
    <s v="BASE"/>
    <s v="BaseLine"/>
    <m/>
    <m/>
    <m/>
    <m/>
    <x v="41"/>
    <x v="0"/>
    <s v="Brazil"/>
    <x v="82"/>
    <n v="0"/>
  </r>
  <r>
    <s v="BASE"/>
    <s v="BaseLine"/>
    <m/>
    <m/>
    <m/>
    <m/>
    <x v="41"/>
    <x v="1"/>
    <s v="Brazil"/>
    <x v="82"/>
    <n v="0"/>
  </r>
  <r>
    <s v="BASE"/>
    <s v="BaseLine"/>
    <m/>
    <m/>
    <m/>
    <m/>
    <x v="41"/>
    <x v="2"/>
    <s v="Brazil"/>
    <x v="82"/>
    <n v="3909.0989398197098"/>
  </r>
  <r>
    <s v="BASE"/>
    <s v="BaseLine"/>
    <m/>
    <m/>
    <m/>
    <m/>
    <x v="41"/>
    <x v="3"/>
    <s v="Brazil"/>
    <x v="82"/>
    <n v="0"/>
  </r>
  <r>
    <s v="BASE"/>
    <s v="BaseLine"/>
    <m/>
    <m/>
    <m/>
    <m/>
    <x v="42"/>
    <x v="0"/>
    <s v="Brazil"/>
    <x v="82"/>
    <n v="0"/>
  </r>
  <r>
    <s v="BASE"/>
    <s v="BaseLine"/>
    <m/>
    <m/>
    <m/>
    <m/>
    <x v="42"/>
    <x v="1"/>
    <s v="Brazil"/>
    <x v="82"/>
    <n v="0"/>
  </r>
  <r>
    <s v="BASE"/>
    <s v="BaseLine"/>
    <m/>
    <m/>
    <m/>
    <m/>
    <x v="42"/>
    <x v="2"/>
    <s v="Brazil"/>
    <x v="82"/>
    <n v="0"/>
  </r>
  <r>
    <s v="BASE"/>
    <s v="BaseLine"/>
    <m/>
    <m/>
    <m/>
    <m/>
    <x v="42"/>
    <x v="3"/>
    <s v="Brazil"/>
    <x v="82"/>
    <n v="0"/>
  </r>
  <r>
    <s v="BASE"/>
    <s v="BaseLine"/>
    <m/>
    <m/>
    <m/>
    <m/>
    <x v="43"/>
    <x v="0"/>
    <s v="Brazil"/>
    <x v="82"/>
    <n v="0"/>
  </r>
  <r>
    <s v="BASE"/>
    <s v="BaseLine"/>
    <m/>
    <m/>
    <m/>
    <m/>
    <x v="43"/>
    <x v="1"/>
    <s v="Brazil"/>
    <x v="82"/>
    <n v="0"/>
  </r>
  <r>
    <s v="BASE"/>
    <s v="BaseLine"/>
    <m/>
    <m/>
    <m/>
    <m/>
    <x v="43"/>
    <x v="2"/>
    <s v="Brazil"/>
    <x v="82"/>
    <n v="4369.74102398181"/>
  </r>
  <r>
    <s v="BASE"/>
    <s v="BaseLine"/>
    <m/>
    <m/>
    <m/>
    <m/>
    <x v="43"/>
    <x v="3"/>
    <s v="Brazil"/>
    <x v="82"/>
    <n v="0"/>
  </r>
  <r>
    <s v="INCREMENTAL"/>
    <s v="Media"/>
    <m/>
    <m/>
    <m/>
    <m/>
    <x v="44"/>
    <x v="0"/>
    <s v="Brazil"/>
    <x v="82"/>
    <n v="0"/>
  </r>
  <r>
    <s v="INCREMENTAL"/>
    <s v="Media"/>
    <m/>
    <m/>
    <m/>
    <m/>
    <x v="44"/>
    <x v="1"/>
    <s v="Brazil"/>
    <x v="82"/>
    <n v="0"/>
  </r>
  <r>
    <s v="INCREMENTAL"/>
    <s v="Media"/>
    <m/>
    <m/>
    <m/>
    <m/>
    <x v="44"/>
    <x v="2"/>
    <s v="Brazil"/>
    <x v="82"/>
    <n v="0"/>
  </r>
  <r>
    <s v="INCREMENTAL"/>
    <s v="Media"/>
    <m/>
    <m/>
    <m/>
    <m/>
    <x v="44"/>
    <x v="3"/>
    <s v="Brazil"/>
    <x v="82"/>
    <n v="0"/>
  </r>
  <r>
    <s v="INCREMENTAL"/>
    <s v="Media"/>
    <m/>
    <m/>
    <m/>
    <m/>
    <x v="45"/>
    <x v="0"/>
    <s v="Brazil"/>
    <x v="82"/>
    <n v="0"/>
  </r>
  <r>
    <s v="INCREMENTAL"/>
    <s v="Media"/>
    <m/>
    <m/>
    <m/>
    <m/>
    <x v="45"/>
    <x v="1"/>
    <s v="Brazil"/>
    <x v="82"/>
    <n v="0"/>
  </r>
  <r>
    <s v="INCREMENTAL"/>
    <s v="Media"/>
    <m/>
    <m/>
    <m/>
    <m/>
    <x v="45"/>
    <x v="2"/>
    <s v="Brazil"/>
    <x v="82"/>
    <n v="2.1063734016327702"/>
  </r>
  <r>
    <s v="INCREMENTAL"/>
    <s v="Media"/>
    <m/>
    <m/>
    <m/>
    <m/>
    <x v="45"/>
    <x v="3"/>
    <s v="Brazil"/>
    <x v="82"/>
    <n v="0"/>
  </r>
  <r>
    <s v="BASE"/>
    <s v="BaseLine"/>
    <m/>
    <m/>
    <m/>
    <m/>
    <x v="46"/>
    <x v="0"/>
    <s v="Brazil"/>
    <x v="82"/>
    <n v="0"/>
  </r>
  <r>
    <s v="BASE"/>
    <s v="BaseLine"/>
    <m/>
    <m/>
    <m/>
    <m/>
    <x v="46"/>
    <x v="1"/>
    <s v="Brazil"/>
    <x v="82"/>
    <n v="0"/>
  </r>
  <r>
    <s v="BASE"/>
    <s v="BaseLine"/>
    <m/>
    <m/>
    <m/>
    <m/>
    <x v="46"/>
    <x v="2"/>
    <s v="Brazil"/>
    <x v="82"/>
    <n v="0"/>
  </r>
  <r>
    <s v="BASE"/>
    <s v="BaseLine"/>
    <m/>
    <m/>
    <m/>
    <m/>
    <x v="46"/>
    <x v="3"/>
    <s v="Brazil"/>
    <x v="82"/>
    <n v="0"/>
  </r>
  <r>
    <s v="INCREMENTAL"/>
    <s v="Media"/>
    <m/>
    <m/>
    <m/>
    <m/>
    <x v="47"/>
    <x v="0"/>
    <s v="Brazil"/>
    <x v="82"/>
    <n v="0"/>
  </r>
  <r>
    <s v="INCREMENTAL"/>
    <s v="Media"/>
    <m/>
    <m/>
    <m/>
    <m/>
    <x v="47"/>
    <x v="1"/>
    <s v="Brazil"/>
    <x v="82"/>
    <n v="0"/>
  </r>
  <r>
    <s v="INCREMENTAL"/>
    <s v="Media"/>
    <m/>
    <m/>
    <m/>
    <m/>
    <x v="47"/>
    <x v="2"/>
    <s v="Brazil"/>
    <x v="82"/>
    <n v="0"/>
  </r>
  <r>
    <s v="INCREMENTAL"/>
    <s v="Media"/>
    <m/>
    <m/>
    <m/>
    <m/>
    <x v="47"/>
    <x v="3"/>
    <s v="Brazil"/>
    <x v="82"/>
    <n v="3.9047951366507201"/>
  </r>
  <r>
    <s v="INCREMENTAL"/>
    <s v="Media"/>
    <m/>
    <m/>
    <m/>
    <m/>
    <x v="48"/>
    <x v="0"/>
    <s v="Brazil"/>
    <x v="82"/>
    <n v="0"/>
  </r>
  <r>
    <s v="INCREMENTAL"/>
    <s v="Media"/>
    <m/>
    <m/>
    <m/>
    <m/>
    <x v="48"/>
    <x v="1"/>
    <s v="Brazil"/>
    <x v="82"/>
    <n v="0"/>
  </r>
  <r>
    <s v="INCREMENTAL"/>
    <s v="Media"/>
    <m/>
    <m/>
    <m/>
    <m/>
    <x v="48"/>
    <x v="2"/>
    <s v="Brazil"/>
    <x v="82"/>
    <n v="0"/>
  </r>
  <r>
    <s v="INCREMENTAL"/>
    <s v="Media"/>
    <m/>
    <m/>
    <m/>
    <m/>
    <x v="48"/>
    <x v="3"/>
    <s v="Brazil"/>
    <x v="82"/>
    <n v="0.33422984530656802"/>
  </r>
  <r>
    <s v="INCREMENTAL"/>
    <s v="Media"/>
    <m/>
    <m/>
    <m/>
    <m/>
    <x v="49"/>
    <x v="0"/>
    <s v="Brazil"/>
    <x v="82"/>
    <n v="0"/>
  </r>
  <r>
    <s v="INCREMENTAL"/>
    <s v="Media"/>
    <m/>
    <m/>
    <m/>
    <m/>
    <x v="49"/>
    <x v="1"/>
    <s v="Brazil"/>
    <x v="82"/>
    <n v="0"/>
  </r>
  <r>
    <s v="INCREMENTAL"/>
    <s v="Media"/>
    <m/>
    <m/>
    <m/>
    <m/>
    <x v="49"/>
    <x v="2"/>
    <s v="Brazil"/>
    <x v="82"/>
    <n v="0"/>
  </r>
  <r>
    <s v="INCREMENTAL"/>
    <s v="Media"/>
    <m/>
    <m/>
    <m/>
    <m/>
    <x v="49"/>
    <x v="3"/>
    <s v="Brazil"/>
    <x v="82"/>
    <n v="17.204630112404502"/>
  </r>
  <r>
    <s v="BASE"/>
    <s v="BaseLine"/>
    <m/>
    <m/>
    <m/>
    <m/>
    <x v="50"/>
    <x v="0"/>
    <s v="Brazil"/>
    <x v="82"/>
    <n v="0"/>
  </r>
  <r>
    <s v="BASE"/>
    <s v="BaseLine"/>
    <m/>
    <m/>
    <m/>
    <m/>
    <x v="50"/>
    <x v="1"/>
    <s v="Brazil"/>
    <x v="82"/>
    <n v="0"/>
  </r>
  <r>
    <s v="BASE"/>
    <s v="BaseLine"/>
    <m/>
    <m/>
    <m/>
    <m/>
    <x v="50"/>
    <x v="2"/>
    <s v="Brazil"/>
    <x v="82"/>
    <n v="0"/>
  </r>
  <r>
    <s v="BASE"/>
    <s v="BaseLine"/>
    <m/>
    <m/>
    <m/>
    <m/>
    <x v="50"/>
    <x v="3"/>
    <s v="Brazil"/>
    <x v="82"/>
    <n v="488.96001811755099"/>
  </r>
  <r>
    <s v="BASE"/>
    <s v="BaseLine"/>
    <m/>
    <m/>
    <m/>
    <m/>
    <x v="51"/>
    <x v="0"/>
    <s v="Brazil"/>
    <x v="82"/>
    <n v="0"/>
  </r>
  <r>
    <s v="BASE"/>
    <s v="BaseLine"/>
    <m/>
    <m/>
    <m/>
    <m/>
    <x v="51"/>
    <x v="1"/>
    <s v="Brazil"/>
    <x v="82"/>
    <n v="0"/>
  </r>
  <r>
    <s v="BASE"/>
    <s v="BaseLine"/>
    <m/>
    <m/>
    <m/>
    <m/>
    <x v="51"/>
    <x v="2"/>
    <s v="Brazil"/>
    <x v="82"/>
    <n v="0"/>
  </r>
  <r>
    <s v="BASE"/>
    <s v="BaseLine"/>
    <m/>
    <m/>
    <m/>
    <m/>
    <x v="51"/>
    <x v="3"/>
    <s v="Brazil"/>
    <x v="82"/>
    <n v="9570.7361656803296"/>
  </r>
  <r>
    <s v="INCREMENTAL"/>
    <s v="Media"/>
    <m/>
    <m/>
    <m/>
    <m/>
    <x v="52"/>
    <x v="0"/>
    <s v="Brazil"/>
    <x v="82"/>
    <n v="0"/>
  </r>
  <r>
    <s v="INCREMENTAL"/>
    <s v="Media"/>
    <m/>
    <m/>
    <m/>
    <m/>
    <x v="52"/>
    <x v="1"/>
    <s v="Brazil"/>
    <x v="82"/>
    <n v="0"/>
  </r>
  <r>
    <s v="INCREMENTAL"/>
    <s v="Media"/>
    <m/>
    <m/>
    <m/>
    <m/>
    <x v="52"/>
    <x v="2"/>
    <s v="Brazil"/>
    <x v="82"/>
    <n v="0"/>
  </r>
  <r>
    <s v="INCREMENTAL"/>
    <s v="Media"/>
    <m/>
    <m/>
    <m/>
    <m/>
    <x v="52"/>
    <x v="3"/>
    <s v="Brazil"/>
    <x v="82"/>
    <n v="15.296257878428399"/>
  </r>
  <r>
    <s v="BASE"/>
    <s v="BaseLine"/>
    <m/>
    <m/>
    <m/>
    <m/>
    <x v="53"/>
    <x v="0"/>
    <s v="Brazil"/>
    <x v="82"/>
    <n v="-280.60257110593699"/>
  </r>
  <r>
    <s v="BASE"/>
    <s v="BaseLine"/>
    <m/>
    <m/>
    <m/>
    <m/>
    <x v="53"/>
    <x v="1"/>
    <s v="Brazil"/>
    <x v="82"/>
    <n v="-205.48677473939"/>
  </r>
  <r>
    <s v="BASE"/>
    <s v="BaseLine"/>
    <m/>
    <m/>
    <m/>
    <m/>
    <x v="53"/>
    <x v="2"/>
    <s v="Brazil"/>
    <x v="82"/>
    <n v="-383.430255980683"/>
  </r>
  <r>
    <s v="BASE"/>
    <s v="BaseLine"/>
    <m/>
    <m/>
    <m/>
    <m/>
    <x v="53"/>
    <x v="3"/>
    <s v="Brazil"/>
    <x v="82"/>
    <n v="-202.977763346308"/>
  </r>
  <r>
    <s v="BASE"/>
    <s v="BaseLine"/>
    <m/>
    <m/>
    <m/>
    <m/>
    <x v="54"/>
    <x v="0"/>
    <s v="Brazil"/>
    <x v="82"/>
    <n v="-508.66884939919299"/>
  </r>
  <r>
    <s v="BASE"/>
    <s v="BaseLine"/>
    <m/>
    <m/>
    <m/>
    <m/>
    <x v="54"/>
    <x v="1"/>
    <s v="Brazil"/>
    <x v="82"/>
    <n v="-2538.9664014545901"/>
  </r>
  <r>
    <s v="BASE"/>
    <s v="BaseLine"/>
    <m/>
    <m/>
    <m/>
    <m/>
    <x v="54"/>
    <x v="2"/>
    <s v="Brazil"/>
    <x v="82"/>
    <n v="-2755.6134643646201"/>
  </r>
  <r>
    <s v="BASE"/>
    <s v="BaseLine"/>
    <m/>
    <m/>
    <m/>
    <m/>
    <x v="54"/>
    <x v="3"/>
    <s v="Brazil"/>
    <x v="82"/>
    <n v="-491.21681486721297"/>
  </r>
  <r>
    <s v="INCREMENTAL"/>
    <s v="Media"/>
    <m/>
    <m/>
    <m/>
    <m/>
    <x v="0"/>
    <x v="0"/>
    <s v="Brazil"/>
    <x v="83"/>
    <n v="7.3657972534406602"/>
  </r>
  <r>
    <s v="INCREMENTAL"/>
    <s v="Media"/>
    <m/>
    <m/>
    <m/>
    <m/>
    <x v="0"/>
    <x v="1"/>
    <s v="Brazil"/>
    <x v="83"/>
    <n v="0"/>
  </r>
  <r>
    <s v="INCREMENTAL"/>
    <s v="Media"/>
    <m/>
    <m/>
    <m/>
    <m/>
    <x v="0"/>
    <x v="2"/>
    <s v="Brazil"/>
    <x v="83"/>
    <n v="0"/>
  </r>
  <r>
    <s v="INCREMENTAL"/>
    <s v="Media"/>
    <m/>
    <m/>
    <m/>
    <m/>
    <x v="0"/>
    <x v="3"/>
    <s v="Brazil"/>
    <x v="83"/>
    <n v="0"/>
  </r>
  <r>
    <s v="INCREMENTAL"/>
    <s v="Media"/>
    <m/>
    <m/>
    <m/>
    <m/>
    <x v="1"/>
    <x v="0"/>
    <s v="Brazil"/>
    <x v="83"/>
    <n v="0.68808053234283795"/>
  </r>
  <r>
    <s v="INCREMENTAL"/>
    <s v="Media"/>
    <m/>
    <m/>
    <m/>
    <m/>
    <x v="1"/>
    <x v="1"/>
    <s v="Brazil"/>
    <x v="83"/>
    <n v="0"/>
  </r>
  <r>
    <s v="INCREMENTAL"/>
    <s v="Media"/>
    <m/>
    <m/>
    <m/>
    <m/>
    <x v="1"/>
    <x v="2"/>
    <s v="Brazil"/>
    <x v="83"/>
    <n v="0"/>
  </r>
  <r>
    <s v="INCREMENTAL"/>
    <s v="Media"/>
    <m/>
    <m/>
    <m/>
    <m/>
    <x v="1"/>
    <x v="3"/>
    <s v="Brazil"/>
    <x v="83"/>
    <n v="0"/>
  </r>
  <r>
    <s v="INCREMENTAL"/>
    <s v="Media"/>
    <m/>
    <m/>
    <m/>
    <m/>
    <x v="2"/>
    <x v="0"/>
    <s v="Brazil"/>
    <x v="83"/>
    <n v="24.882162584584702"/>
  </r>
  <r>
    <s v="INCREMENTAL"/>
    <s v="Media"/>
    <m/>
    <m/>
    <m/>
    <m/>
    <x v="2"/>
    <x v="1"/>
    <s v="Brazil"/>
    <x v="83"/>
    <n v="0"/>
  </r>
  <r>
    <s v="INCREMENTAL"/>
    <s v="Media"/>
    <m/>
    <m/>
    <m/>
    <m/>
    <x v="2"/>
    <x v="2"/>
    <s v="Brazil"/>
    <x v="83"/>
    <n v="0"/>
  </r>
  <r>
    <s v="INCREMENTAL"/>
    <s v="Media"/>
    <m/>
    <m/>
    <m/>
    <m/>
    <x v="2"/>
    <x v="3"/>
    <s v="Brazil"/>
    <x v="83"/>
    <n v="0"/>
  </r>
  <r>
    <s v="BASE"/>
    <s v="BaseLine"/>
    <m/>
    <m/>
    <m/>
    <m/>
    <x v="3"/>
    <x v="0"/>
    <s v="Brazil"/>
    <x v="83"/>
    <n v="0"/>
  </r>
  <r>
    <s v="BASE"/>
    <s v="BaseLine"/>
    <m/>
    <m/>
    <m/>
    <m/>
    <x v="3"/>
    <x v="1"/>
    <s v="Brazil"/>
    <x v="83"/>
    <n v="0"/>
  </r>
  <r>
    <s v="BASE"/>
    <s v="BaseLine"/>
    <m/>
    <m/>
    <m/>
    <m/>
    <x v="3"/>
    <x v="2"/>
    <s v="Brazil"/>
    <x v="83"/>
    <n v="0"/>
  </r>
  <r>
    <s v="BASE"/>
    <s v="BaseLine"/>
    <m/>
    <m/>
    <m/>
    <m/>
    <x v="3"/>
    <x v="3"/>
    <s v="Brazil"/>
    <x v="83"/>
    <n v="0"/>
  </r>
  <r>
    <s v="BASE"/>
    <s v="BaseLine"/>
    <m/>
    <m/>
    <m/>
    <m/>
    <x v="4"/>
    <x v="0"/>
    <s v="Brazil"/>
    <x v="83"/>
    <n v="0"/>
  </r>
  <r>
    <s v="BASE"/>
    <s v="BaseLine"/>
    <m/>
    <m/>
    <m/>
    <m/>
    <x v="4"/>
    <x v="1"/>
    <s v="Brazil"/>
    <x v="83"/>
    <n v="0"/>
  </r>
  <r>
    <s v="BASE"/>
    <s v="BaseLine"/>
    <m/>
    <m/>
    <m/>
    <m/>
    <x v="4"/>
    <x v="2"/>
    <s v="Brazil"/>
    <x v="83"/>
    <n v="0"/>
  </r>
  <r>
    <s v="BASE"/>
    <s v="BaseLine"/>
    <m/>
    <m/>
    <m/>
    <m/>
    <x v="4"/>
    <x v="3"/>
    <s v="Brazil"/>
    <x v="83"/>
    <n v="0"/>
  </r>
  <r>
    <s v="BASE"/>
    <s v="BaseLine"/>
    <m/>
    <m/>
    <m/>
    <m/>
    <x v="5"/>
    <x v="0"/>
    <s v="Brazil"/>
    <x v="83"/>
    <n v="0"/>
  </r>
  <r>
    <s v="BASE"/>
    <s v="BaseLine"/>
    <m/>
    <m/>
    <m/>
    <m/>
    <x v="5"/>
    <x v="1"/>
    <s v="Brazil"/>
    <x v="83"/>
    <n v="0"/>
  </r>
  <r>
    <s v="BASE"/>
    <s v="BaseLine"/>
    <m/>
    <m/>
    <m/>
    <m/>
    <x v="5"/>
    <x v="2"/>
    <s v="Brazil"/>
    <x v="83"/>
    <n v="0"/>
  </r>
  <r>
    <s v="BASE"/>
    <s v="BaseLine"/>
    <m/>
    <m/>
    <m/>
    <m/>
    <x v="5"/>
    <x v="3"/>
    <s v="Brazil"/>
    <x v="83"/>
    <n v="0"/>
  </r>
  <r>
    <s v="BASE"/>
    <s v="BaseLine"/>
    <m/>
    <m/>
    <m/>
    <m/>
    <x v="6"/>
    <x v="0"/>
    <s v="Brazil"/>
    <x v="83"/>
    <n v="0"/>
  </r>
  <r>
    <s v="BASE"/>
    <s v="BaseLine"/>
    <m/>
    <m/>
    <m/>
    <m/>
    <x v="6"/>
    <x v="1"/>
    <s v="Brazil"/>
    <x v="83"/>
    <n v="0"/>
  </r>
  <r>
    <s v="BASE"/>
    <s v="BaseLine"/>
    <m/>
    <m/>
    <m/>
    <m/>
    <x v="6"/>
    <x v="2"/>
    <s v="Brazil"/>
    <x v="83"/>
    <n v="0"/>
  </r>
  <r>
    <s v="BASE"/>
    <s v="BaseLine"/>
    <m/>
    <m/>
    <m/>
    <m/>
    <x v="6"/>
    <x v="3"/>
    <s v="Brazil"/>
    <x v="83"/>
    <n v="0"/>
  </r>
  <r>
    <s v="BASE"/>
    <s v="BaseLine"/>
    <m/>
    <m/>
    <m/>
    <m/>
    <x v="7"/>
    <x v="0"/>
    <s v="Brazil"/>
    <x v="83"/>
    <n v="0"/>
  </r>
  <r>
    <s v="BASE"/>
    <s v="BaseLine"/>
    <m/>
    <m/>
    <m/>
    <m/>
    <x v="7"/>
    <x v="1"/>
    <s v="Brazil"/>
    <x v="83"/>
    <n v="0"/>
  </r>
  <r>
    <s v="BASE"/>
    <s v="BaseLine"/>
    <m/>
    <m/>
    <m/>
    <m/>
    <x v="7"/>
    <x v="2"/>
    <s v="Brazil"/>
    <x v="83"/>
    <n v="0"/>
  </r>
  <r>
    <s v="BASE"/>
    <s v="BaseLine"/>
    <m/>
    <m/>
    <m/>
    <m/>
    <x v="7"/>
    <x v="3"/>
    <s v="Brazil"/>
    <x v="83"/>
    <n v="0"/>
  </r>
  <r>
    <s v="BASE"/>
    <s v="BaseLine"/>
    <m/>
    <m/>
    <m/>
    <m/>
    <x v="8"/>
    <x v="0"/>
    <s v="Brazil"/>
    <x v="83"/>
    <n v="2142.7112362138901"/>
  </r>
  <r>
    <s v="BASE"/>
    <s v="BaseLine"/>
    <m/>
    <m/>
    <m/>
    <m/>
    <x v="8"/>
    <x v="1"/>
    <s v="Brazil"/>
    <x v="83"/>
    <n v="0"/>
  </r>
  <r>
    <s v="BASE"/>
    <s v="BaseLine"/>
    <m/>
    <m/>
    <m/>
    <m/>
    <x v="8"/>
    <x v="2"/>
    <s v="Brazil"/>
    <x v="83"/>
    <n v="0"/>
  </r>
  <r>
    <s v="BASE"/>
    <s v="BaseLine"/>
    <m/>
    <m/>
    <m/>
    <m/>
    <x v="8"/>
    <x v="3"/>
    <s v="Brazil"/>
    <x v="83"/>
    <n v="0"/>
  </r>
  <r>
    <s v="INCREMENTAL"/>
    <s v="Media"/>
    <m/>
    <m/>
    <m/>
    <m/>
    <x v="9"/>
    <x v="0"/>
    <s v="Brazil"/>
    <x v="83"/>
    <n v="20.109976118960699"/>
  </r>
  <r>
    <s v="INCREMENTAL"/>
    <s v="Media"/>
    <m/>
    <m/>
    <m/>
    <m/>
    <x v="9"/>
    <x v="1"/>
    <s v="Brazil"/>
    <x v="83"/>
    <n v="0"/>
  </r>
  <r>
    <s v="INCREMENTAL"/>
    <s v="Media"/>
    <m/>
    <m/>
    <m/>
    <m/>
    <x v="9"/>
    <x v="2"/>
    <s v="Brazil"/>
    <x v="83"/>
    <n v="0"/>
  </r>
  <r>
    <s v="INCREMENTAL"/>
    <s v="Media"/>
    <m/>
    <m/>
    <m/>
    <m/>
    <x v="9"/>
    <x v="3"/>
    <s v="Brazil"/>
    <x v="83"/>
    <n v="0"/>
  </r>
  <r>
    <s v="BASE"/>
    <s v="Price"/>
    <m/>
    <m/>
    <m/>
    <m/>
    <x v="10"/>
    <x v="0"/>
    <s v="Brazil"/>
    <x v="83"/>
    <n v="0"/>
  </r>
  <r>
    <s v="BASE"/>
    <s v="Price"/>
    <m/>
    <m/>
    <m/>
    <m/>
    <x v="10"/>
    <x v="1"/>
    <s v="Brazil"/>
    <x v="83"/>
    <n v="0"/>
  </r>
  <r>
    <s v="BASE"/>
    <s v="Price"/>
    <m/>
    <m/>
    <m/>
    <m/>
    <x v="10"/>
    <x v="2"/>
    <s v="Brazil"/>
    <x v="83"/>
    <n v="0"/>
  </r>
  <r>
    <s v="BASE"/>
    <s v="Price"/>
    <m/>
    <m/>
    <m/>
    <m/>
    <x v="10"/>
    <x v="3"/>
    <s v="Brazil"/>
    <x v="83"/>
    <n v="0"/>
  </r>
  <r>
    <s v="BASE"/>
    <s v="Price"/>
    <m/>
    <m/>
    <m/>
    <m/>
    <x v="11"/>
    <x v="0"/>
    <s v="Brazil"/>
    <x v="83"/>
    <n v="-1144.85774019274"/>
  </r>
  <r>
    <s v="BASE"/>
    <s v="Price"/>
    <m/>
    <m/>
    <m/>
    <m/>
    <x v="11"/>
    <x v="1"/>
    <s v="Brazil"/>
    <x v="83"/>
    <n v="0"/>
  </r>
  <r>
    <s v="BASE"/>
    <s v="Price"/>
    <m/>
    <m/>
    <m/>
    <m/>
    <x v="11"/>
    <x v="2"/>
    <s v="Brazil"/>
    <x v="83"/>
    <n v="0"/>
  </r>
  <r>
    <s v="BASE"/>
    <s v="Price"/>
    <m/>
    <m/>
    <m/>
    <m/>
    <x v="11"/>
    <x v="3"/>
    <s v="Brazil"/>
    <x v="83"/>
    <n v="-1294.35204691678"/>
  </r>
  <r>
    <s v="BASE"/>
    <s v="BaseLine"/>
    <m/>
    <m/>
    <m/>
    <m/>
    <x v="12"/>
    <x v="0"/>
    <s v="Brazil"/>
    <x v="83"/>
    <n v="415.722243703213"/>
  </r>
  <r>
    <s v="BASE"/>
    <s v="BaseLine"/>
    <m/>
    <m/>
    <m/>
    <m/>
    <x v="12"/>
    <x v="1"/>
    <s v="Brazil"/>
    <x v="83"/>
    <n v="749.44652786518202"/>
  </r>
  <r>
    <s v="BASE"/>
    <s v="BaseLine"/>
    <m/>
    <m/>
    <m/>
    <m/>
    <x v="12"/>
    <x v="2"/>
    <s v="Brazil"/>
    <x v="83"/>
    <n v="918.78331501612695"/>
  </r>
  <r>
    <s v="BASE"/>
    <s v="BaseLine"/>
    <m/>
    <m/>
    <m/>
    <m/>
    <x v="12"/>
    <x v="3"/>
    <s v="Brazil"/>
    <x v="83"/>
    <n v="24.334980434030498"/>
  </r>
  <r>
    <s v="INCREMENTAL"/>
    <s v="Media"/>
    <m/>
    <m/>
    <m/>
    <m/>
    <x v="13"/>
    <x v="0"/>
    <s v="Brazil"/>
    <x v="83"/>
    <n v="0"/>
  </r>
  <r>
    <s v="INCREMENTAL"/>
    <s v="Media"/>
    <m/>
    <m/>
    <m/>
    <m/>
    <x v="13"/>
    <x v="1"/>
    <s v="Brazil"/>
    <x v="83"/>
    <n v="0"/>
  </r>
  <r>
    <s v="INCREMENTAL"/>
    <s v="Media"/>
    <m/>
    <m/>
    <m/>
    <m/>
    <x v="13"/>
    <x v="2"/>
    <s v="Brazil"/>
    <x v="83"/>
    <n v="0"/>
  </r>
  <r>
    <s v="INCREMENTAL"/>
    <s v="Media"/>
    <m/>
    <m/>
    <m/>
    <m/>
    <x v="13"/>
    <x v="3"/>
    <s v="Brazil"/>
    <x v="83"/>
    <n v="0"/>
  </r>
  <r>
    <s v="INCREMENTAL"/>
    <s v="Media"/>
    <m/>
    <m/>
    <m/>
    <m/>
    <x v="14"/>
    <x v="0"/>
    <s v="Brazil"/>
    <x v="83"/>
    <n v="236.132466307172"/>
  </r>
  <r>
    <s v="INCREMENTAL"/>
    <s v="Media"/>
    <m/>
    <m/>
    <m/>
    <m/>
    <x v="14"/>
    <x v="1"/>
    <s v="Brazil"/>
    <x v="83"/>
    <n v="293.96583155497802"/>
  </r>
  <r>
    <s v="INCREMENTAL"/>
    <s v="Media"/>
    <m/>
    <m/>
    <m/>
    <m/>
    <x v="14"/>
    <x v="2"/>
    <s v="Brazil"/>
    <x v="83"/>
    <n v="243.23814211822599"/>
  </r>
  <r>
    <s v="INCREMENTAL"/>
    <s v="Media"/>
    <m/>
    <m/>
    <m/>
    <m/>
    <x v="14"/>
    <x v="3"/>
    <s v="Brazil"/>
    <x v="83"/>
    <n v="174.751106583384"/>
  </r>
  <r>
    <s v="INCREMENTAL"/>
    <s v="Media"/>
    <m/>
    <m/>
    <m/>
    <m/>
    <x v="15"/>
    <x v="0"/>
    <s v="Brazil"/>
    <x v="83"/>
    <n v="0"/>
  </r>
  <r>
    <s v="INCREMENTAL"/>
    <s v="Media"/>
    <m/>
    <m/>
    <m/>
    <m/>
    <x v="15"/>
    <x v="1"/>
    <s v="Brazil"/>
    <x v="83"/>
    <n v="0"/>
  </r>
  <r>
    <s v="INCREMENTAL"/>
    <s v="Media"/>
    <m/>
    <m/>
    <m/>
    <m/>
    <x v="15"/>
    <x v="2"/>
    <s v="Brazil"/>
    <x v="83"/>
    <n v="0"/>
  </r>
  <r>
    <s v="INCREMENTAL"/>
    <s v="Media"/>
    <m/>
    <m/>
    <m/>
    <m/>
    <x v="15"/>
    <x v="3"/>
    <s v="Brazil"/>
    <x v="83"/>
    <n v="0"/>
  </r>
  <r>
    <s v="INCREMENTAL"/>
    <s v="Media"/>
    <m/>
    <m/>
    <m/>
    <m/>
    <x v="16"/>
    <x v="0"/>
    <s v="Brazil"/>
    <x v="83"/>
    <n v="40.940019610475701"/>
  </r>
  <r>
    <s v="INCREMENTAL"/>
    <s v="Media"/>
    <m/>
    <m/>
    <m/>
    <m/>
    <x v="16"/>
    <x v="1"/>
    <s v="Brazil"/>
    <x v="83"/>
    <n v="32.122167899004403"/>
  </r>
  <r>
    <s v="INCREMENTAL"/>
    <s v="Media"/>
    <m/>
    <m/>
    <m/>
    <m/>
    <x v="16"/>
    <x v="2"/>
    <s v="Brazil"/>
    <x v="83"/>
    <n v="29.969236426570902"/>
  </r>
  <r>
    <s v="INCREMENTAL"/>
    <s v="Media"/>
    <m/>
    <m/>
    <m/>
    <m/>
    <x v="16"/>
    <x v="3"/>
    <s v="Brazil"/>
    <x v="83"/>
    <n v="27.851776496708499"/>
  </r>
  <r>
    <s v="INCREMENTAL"/>
    <s v="Media"/>
    <m/>
    <m/>
    <m/>
    <m/>
    <x v="17"/>
    <x v="0"/>
    <s v="Brazil"/>
    <x v="83"/>
    <n v="0"/>
  </r>
  <r>
    <s v="INCREMENTAL"/>
    <s v="Media"/>
    <m/>
    <m/>
    <m/>
    <m/>
    <x v="17"/>
    <x v="1"/>
    <s v="Brazil"/>
    <x v="83"/>
    <n v="0"/>
  </r>
  <r>
    <s v="INCREMENTAL"/>
    <s v="Media"/>
    <m/>
    <m/>
    <m/>
    <m/>
    <x v="17"/>
    <x v="2"/>
    <s v="Brazil"/>
    <x v="83"/>
    <n v="0"/>
  </r>
  <r>
    <s v="INCREMENTAL"/>
    <s v="Media"/>
    <m/>
    <m/>
    <m/>
    <m/>
    <x v="17"/>
    <x v="3"/>
    <s v="Brazil"/>
    <x v="83"/>
    <n v="0"/>
  </r>
  <r>
    <s v="INCREMENTAL"/>
    <s v="Media"/>
    <m/>
    <m/>
    <m/>
    <m/>
    <x v="18"/>
    <x v="0"/>
    <s v="Brazil"/>
    <x v="83"/>
    <n v="2498.9725695647498"/>
  </r>
  <r>
    <s v="INCREMENTAL"/>
    <s v="Media"/>
    <m/>
    <m/>
    <m/>
    <m/>
    <x v="18"/>
    <x v="1"/>
    <s v="Brazil"/>
    <x v="83"/>
    <n v="1163.6238491290501"/>
  </r>
  <r>
    <s v="INCREMENTAL"/>
    <s v="Media"/>
    <m/>
    <m/>
    <m/>
    <m/>
    <x v="18"/>
    <x v="2"/>
    <s v="Brazil"/>
    <x v="83"/>
    <n v="889.13032270883195"/>
  </r>
  <r>
    <s v="INCREMENTAL"/>
    <s v="Media"/>
    <m/>
    <m/>
    <m/>
    <m/>
    <x v="18"/>
    <x v="3"/>
    <s v="Brazil"/>
    <x v="83"/>
    <n v="1356.5637106783299"/>
  </r>
  <r>
    <s v="INCREMENTAL"/>
    <s v="Media"/>
    <m/>
    <m/>
    <m/>
    <m/>
    <x v="19"/>
    <x v="0"/>
    <s v="Brazil"/>
    <x v="83"/>
    <n v="0"/>
  </r>
  <r>
    <s v="INCREMENTAL"/>
    <s v="Media"/>
    <m/>
    <m/>
    <m/>
    <m/>
    <x v="19"/>
    <x v="1"/>
    <s v="Brazil"/>
    <x v="83"/>
    <n v="0"/>
  </r>
  <r>
    <s v="INCREMENTAL"/>
    <s v="Media"/>
    <m/>
    <m/>
    <m/>
    <m/>
    <x v="19"/>
    <x v="2"/>
    <s v="Brazil"/>
    <x v="83"/>
    <n v="0"/>
  </r>
  <r>
    <s v="INCREMENTAL"/>
    <s v="Media"/>
    <m/>
    <m/>
    <m/>
    <m/>
    <x v="19"/>
    <x v="3"/>
    <s v="Brazil"/>
    <x v="83"/>
    <n v="0"/>
  </r>
  <r>
    <s v="INCREMENTAL"/>
    <s v="Media"/>
    <m/>
    <m/>
    <m/>
    <m/>
    <x v="20"/>
    <x v="0"/>
    <s v="Brazil"/>
    <x v="83"/>
    <n v="31.124647060550998"/>
  </r>
  <r>
    <s v="INCREMENTAL"/>
    <s v="Media"/>
    <m/>
    <m/>
    <m/>
    <m/>
    <x v="20"/>
    <x v="1"/>
    <s v="Brazil"/>
    <x v="83"/>
    <n v="35.504096051787599"/>
  </r>
  <r>
    <s v="INCREMENTAL"/>
    <s v="Media"/>
    <m/>
    <m/>
    <m/>
    <m/>
    <x v="20"/>
    <x v="2"/>
    <s v="Brazil"/>
    <x v="83"/>
    <n v="33.260967470850503"/>
  </r>
  <r>
    <s v="INCREMENTAL"/>
    <s v="Media"/>
    <m/>
    <m/>
    <m/>
    <m/>
    <x v="20"/>
    <x v="3"/>
    <s v="Brazil"/>
    <x v="83"/>
    <n v="32.761452693985198"/>
  </r>
  <r>
    <s v="INCREMENTAL"/>
    <s v="Media"/>
    <m/>
    <m/>
    <m/>
    <m/>
    <x v="21"/>
    <x v="0"/>
    <s v="Brazil"/>
    <x v="83"/>
    <n v="0"/>
  </r>
  <r>
    <s v="INCREMENTAL"/>
    <s v="Media"/>
    <m/>
    <m/>
    <m/>
    <m/>
    <x v="21"/>
    <x v="1"/>
    <s v="Brazil"/>
    <x v="83"/>
    <n v="0"/>
  </r>
  <r>
    <s v="INCREMENTAL"/>
    <s v="Media"/>
    <m/>
    <m/>
    <m/>
    <m/>
    <x v="21"/>
    <x v="2"/>
    <s v="Brazil"/>
    <x v="83"/>
    <n v="0"/>
  </r>
  <r>
    <s v="INCREMENTAL"/>
    <s v="Media"/>
    <m/>
    <m/>
    <m/>
    <m/>
    <x v="21"/>
    <x v="3"/>
    <s v="Brazil"/>
    <x v="83"/>
    <n v="0"/>
  </r>
  <r>
    <s v="INCREMENTAL"/>
    <s v="Media"/>
    <m/>
    <m/>
    <m/>
    <m/>
    <x v="22"/>
    <x v="0"/>
    <s v="Brazil"/>
    <x v="83"/>
    <n v="2081.5081342512499"/>
  </r>
  <r>
    <s v="INCREMENTAL"/>
    <s v="Media"/>
    <m/>
    <m/>
    <m/>
    <m/>
    <x v="22"/>
    <x v="1"/>
    <s v="Brazil"/>
    <x v="83"/>
    <n v="789.36654089682395"/>
  </r>
  <r>
    <s v="INCREMENTAL"/>
    <s v="Media"/>
    <m/>
    <m/>
    <m/>
    <m/>
    <x v="22"/>
    <x v="2"/>
    <s v="Brazil"/>
    <x v="83"/>
    <n v="749.56316260581798"/>
  </r>
  <r>
    <s v="INCREMENTAL"/>
    <s v="Media"/>
    <m/>
    <m/>
    <m/>
    <m/>
    <x v="22"/>
    <x v="3"/>
    <s v="Brazil"/>
    <x v="83"/>
    <n v="1128.30460927025"/>
  </r>
  <r>
    <s v="INCREMENTAL"/>
    <s v="Media"/>
    <m/>
    <m/>
    <m/>
    <m/>
    <x v="23"/>
    <x v="0"/>
    <s v="Brazil"/>
    <x v="83"/>
    <n v="0"/>
  </r>
  <r>
    <s v="INCREMENTAL"/>
    <s v="Media"/>
    <m/>
    <m/>
    <m/>
    <m/>
    <x v="23"/>
    <x v="1"/>
    <s v="Brazil"/>
    <x v="83"/>
    <n v="0.23622342090901399"/>
  </r>
  <r>
    <s v="INCREMENTAL"/>
    <s v="Media"/>
    <m/>
    <m/>
    <m/>
    <m/>
    <x v="23"/>
    <x v="2"/>
    <s v="Brazil"/>
    <x v="83"/>
    <n v="0"/>
  </r>
  <r>
    <s v="INCREMENTAL"/>
    <s v="Media"/>
    <m/>
    <m/>
    <m/>
    <m/>
    <x v="23"/>
    <x v="3"/>
    <s v="Brazil"/>
    <x v="83"/>
    <n v="0"/>
  </r>
  <r>
    <s v="INCREMENTAL"/>
    <s v="Media"/>
    <m/>
    <m/>
    <m/>
    <m/>
    <x v="24"/>
    <x v="0"/>
    <s v="Brazil"/>
    <x v="83"/>
    <n v="0"/>
  </r>
  <r>
    <s v="INCREMENTAL"/>
    <s v="Media"/>
    <m/>
    <m/>
    <m/>
    <m/>
    <x v="24"/>
    <x v="1"/>
    <s v="Brazil"/>
    <x v="83"/>
    <n v="4.4055930992209396"/>
  </r>
  <r>
    <s v="INCREMENTAL"/>
    <s v="Media"/>
    <m/>
    <m/>
    <m/>
    <m/>
    <x v="24"/>
    <x v="2"/>
    <s v="Brazil"/>
    <x v="83"/>
    <n v="0"/>
  </r>
  <r>
    <s v="INCREMENTAL"/>
    <s v="Media"/>
    <m/>
    <m/>
    <m/>
    <m/>
    <x v="24"/>
    <x v="3"/>
    <s v="Brazil"/>
    <x v="83"/>
    <n v="0"/>
  </r>
  <r>
    <s v="BASE"/>
    <s v="BaseLine"/>
    <m/>
    <m/>
    <m/>
    <m/>
    <x v="25"/>
    <x v="0"/>
    <s v="Brazil"/>
    <x v="83"/>
    <n v="0"/>
  </r>
  <r>
    <s v="BASE"/>
    <s v="BaseLine"/>
    <m/>
    <m/>
    <m/>
    <m/>
    <x v="25"/>
    <x v="1"/>
    <s v="Brazil"/>
    <x v="83"/>
    <n v="0"/>
  </r>
  <r>
    <s v="BASE"/>
    <s v="BaseLine"/>
    <m/>
    <m/>
    <m/>
    <m/>
    <x v="25"/>
    <x v="2"/>
    <s v="Brazil"/>
    <x v="83"/>
    <n v="0"/>
  </r>
  <r>
    <s v="BASE"/>
    <s v="BaseLine"/>
    <m/>
    <m/>
    <m/>
    <m/>
    <x v="25"/>
    <x v="3"/>
    <s v="Brazil"/>
    <x v="83"/>
    <n v="0"/>
  </r>
  <r>
    <s v="BASE"/>
    <s v="BaseLine"/>
    <m/>
    <m/>
    <m/>
    <m/>
    <x v="26"/>
    <x v="0"/>
    <s v="Brazil"/>
    <x v="83"/>
    <n v="0"/>
  </r>
  <r>
    <s v="BASE"/>
    <s v="BaseLine"/>
    <m/>
    <m/>
    <m/>
    <m/>
    <x v="26"/>
    <x v="1"/>
    <s v="Brazil"/>
    <x v="83"/>
    <n v="3215.9432678797898"/>
  </r>
  <r>
    <s v="BASE"/>
    <s v="BaseLine"/>
    <m/>
    <m/>
    <m/>
    <m/>
    <x v="26"/>
    <x v="2"/>
    <s v="Brazil"/>
    <x v="83"/>
    <n v="0"/>
  </r>
  <r>
    <s v="BASE"/>
    <s v="BaseLine"/>
    <m/>
    <m/>
    <m/>
    <m/>
    <x v="26"/>
    <x v="3"/>
    <s v="Brazil"/>
    <x v="83"/>
    <n v="0"/>
  </r>
  <r>
    <s v="INCREMENTAL"/>
    <s v="Media"/>
    <m/>
    <m/>
    <m/>
    <m/>
    <x v="27"/>
    <x v="0"/>
    <s v="Brazil"/>
    <x v="83"/>
    <n v="0"/>
  </r>
  <r>
    <s v="INCREMENTAL"/>
    <s v="Media"/>
    <m/>
    <m/>
    <m/>
    <m/>
    <x v="27"/>
    <x v="1"/>
    <s v="Brazil"/>
    <x v="83"/>
    <n v="0"/>
  </r>
  <r>
    <s v="INCREMENTAL"/>
    <s v="Media"/>
    <m/>
    <m/>
    <m/>
    <m/>
    <x v="27"/>
    <x v="2"/>
    <s v="Brazil"/>
    <x v="83"/>
    <n v="0"/>
  </r>
  <r>
    <s v="INCREMENTAL"/>
    <s v="Media"/>
    <m/>
    <m/>
    <m/>
    <m/>
    <x v="27"/>
    <x v="3"/>
    <s v="Brazil"/>
    <x v="83"/>
    <n v="0"/>
  </r>
  <r>
    <s v="INCREMENTAL"/>
    <s v="Media"/>
    <m/>
    <m/>
    <m/>
    <m/>
    <x v="28"/>
    <x v="0"/>
    <s v="Brazil"/>
    <x v="83"/>
    <n v="0"/>
  </r>
  <r>
    <s v="INCREMENTAL"/>
    <s v="Media"/>
    <m/>
    <m/>
    <m/>
    <m/>
    <x v="28"/>
    <x v="1"/>
    <s v="Brazil"/>
    <x v="83"/>
    <n v="4.3343050798650902"/>
  </r>
  <r>
    <s v="INCREMENTAL"/>
    <s v="Media"/>
    <m/>
    <m/>
    <m/>
    <m/>
    <x v="28"/>
    <x v="2"/>
    <s v="Brazil"/>
    <x v="83"/>
    <n v="0"/>
  </r>
  <r>
    <s v="INCREMENTAL"/>
    <s v="Media"/>
    <m/>
    <m/>
    <m/>
    <m/>
    <x v="28"/>
    <x v="3"/>
    <s v="Brazil"/>
    <x v="83"/>
    <n v="0"/>
  </r>
  <r>
    <s v="BASE"/>
    <s v="BaseLine"/>
    <m/>
    <m/>
    <m/>
    <m/>
    <x v="29"/>
    <x v="0"/>
    <s v="Brazil"/>
    <x v="83"/>
    <n v="0"/>
  </r>
  <r>
    <s v="BASE"/>
    <s v="BaseLine"/>
    <m/>
    <m/>
    <m/>
    <m/>
    <x v="29"/>
    <x v="1"/>
    <s v="Brazil"/>
    <x v="83"/>
    <n v="1509.51748503671"/>
  </r>
  <r>
    <s v="BASE"/>
    <s v="BaseLine"/>
    <m/>
    <m/>
    <m/>
    <m/>
    <x v="29"/>
    <x v="2"/>
    <s v="Brazil"/>
    <x v="83"/>
    <n v="0"/>
  </r>
  <r>
    <s v="BASE"/>
    <s v="BaseLine"/>
    <m/>
    <m/>
    <m/>
    <m/>
    <x v="29"/>
    <x v="3"/>
    <s v="Brazil"/>
    <x v="83"/>
    <n v="0"/>
  </r>
  <r>
    <s v="BASE"/>
    <s v="BaseLine"/>
    <m/>
    <m/>
    <m/>
    <m/>
    <x v="30"/>
    <x v="0"/>
    <s v="Brazil"/>
    <x v="83"/>
    <n v="0"/>
  </r>
  <r>
    <s v="BASE"/>
    <s v="BaseLine"/>
    <m/>
    <m/>
    <m/>
    <m/>
    <x v="30"/>
    <x v="1"/>
    <s v="Brazil"/>
    <x v="83"/>
    <n v="989.24608447727701"/>
  </r>
  <r>
    <s v="BASE"/>
    <s v="BaseLine"/>
    <m/>
    <m/>
    <m/>
    <m/>
    <x v="30"/>
    <x v="2"/>
    <s v="Brazil"/>
    <x v="83"/>
    <n v="0"/>
  </r>
  <r>
    <s v="BASE"/>
    <s v="BaseLine"/>
    <m/>
    <m/>
    <m/>
    <m/>
    <x v="30"/>
    <x v="3"/>
    <s v="Brazil"/>
    <x v="83"/>
    <n v="0"/>
  </r>
  <r>
    <s v="INCREMENTAL"/>
    <s v="Media"/>
    <m/>
    <m/>
    <m/>
    <m/>
    <x v="31"/>
    <x v="0"/>
    <s v="Brazil"/>
    <x v="83"/>
    <n v="0"/>
  </r>
  <r>
    <s v="INCREMENTAL"/>
    <s v="Media"/>
    <m/>
    <m/>
    <m/>
    <m/>
    <x v="31"/>
    <x v="1"/>
    <s v="Brazil"/>
    <x v="83"/>
    <n v="16.569420895596501"/>
  </r>
  <r>
    <s v="INCREMENTAL"/>
    <s v="Media"/>
    <m/>
    <m/>
    <m/>
    <m/>
    <x v="31"/>
    <x v="2"/>
    <s v="Brazil"/>
    <x v="83"/>
    <n v="0"/>
  </r>
  <r>
    <s v="INCREMENTAL"/>
    <s v="Media"/>
    <m/>
    <m/>
    <m/>
    <m/>
    <x v="31"/>
    <x v="3"/>
    <s v="Brazil"/>
    <x v="83"/>
    <n v="0"/>
  </r>
  <r>
    <m/>
    <m/>
    <m/>
    <m/>
    <m/>
    <m/>
    <x v="32"/>
    <x v="0"/>
    <s v="Brazil"/>
    <x v="83"/>
    <n v="1288.8368238743701"/>
  </r>
  <r>
    <m/>
    <m/>
    <m/>
    <m/>
    <m/>
    <m/>
    <x v="32"/>
    <x v="1"/>
    <s v="Brazil"/>
    <x v="83"/>
    <n v="943.82215052234096"/>
  </r>
  <r>
    <m/>
    <m/>
    <m/>
    <m/>
    <m/>
    <m/>
    <x v="32"/>
    <x v="2"/>
    <s v="Brazil"/>
    <x v="83"/>
    <n v="1761.1350863528301"/>
  </r>
  <r>
    <m/>
    <m/>
    <m/>
    <m/>
    <m/>
    <m/>
    <x v="32"/>
    <x v="3"/>
    <s v="Brazil"/>
    <x v="83"/>
    <n v="932.29799996955103"/>
  </r>
  <r>
    <s v="BASE"/>
    <s v="BaseLine"/>
    <m/>
    <m/>
    <m/>
    <m/>
    <x v="33"/>
    <x v="0"/>
    <s v="Brazil"/>
    <x v="83"/>
    <n v="-100.436546428445"/>
  </r>
  <r>
    <s v="BASE"/>
    <s v="BaseLine"/>
    <m/>
    <m/>
    <m/>
    <m/>
    <x v="33"/>
    <x v="1"/>
    <s v="Brazil"/>
    <x v="83"/>
    <n v="-273.40116798942302"/>
  </r>
  <r>
    <s v="BASE"/>
    <s v="BaseLine"/>
    <m/>
    <m/>
    <m/>
    <m/>
    <x v="33"/>
    <x v="2"/>
    <s v="Brazil"/>
    <x v="83"/>
    <n v="-136.493269843192"/>
  </r>
  <r>
    <s v="BASE"/>
    <s v="BaseLine"/>
    <m/>
    <m/>
    <m/>
    <m/>
    <x v="33"/>
    <x v="3"/>
    <s v="Brazil"/>
    <x v="83"/>
    <n v="-85.252059331587901"/>
  </r>
  <r>
    <s v="BASE"/>
    <s v="BaseLine"/>
    <m/>
    <m/>
    <m/>
    <m/>
    <x v="34"/>
    <x v="0"/>
    <s v="Brazil"/>
    <x v="83"/>
    <n v="0"/>
  </r>
  <r>
    <s v="BASE"/>
    <s v="BaseLine"/>
    <m/>
    <m/>
    <m/>
    <m/>
    <x v="34"/>
    <x v="1"/>
    <s v="Brazil"/>
    <x v="83"/>
    <n v="0"/>
  </r>
  <r>
    <s v="BASE"/>
    <s v="BaseLine"/>
    <m/>
    <m/>
    <m/>
    <m/>
    <x v="34"/>
    <x v="2"/>
    <s v="Brazil"/>
    <x v="83"/>
    <n v="0"/>
  </r>
  <r>
    <s v="BASE"/>
    <s v="BaseLine"/>
    <m/>
    <m/>
    <m/>
    <m/>
    <x v="34"/>
    <x v="3"/>
    <s v="Brazil"/>
    <x v="83"/>
    <n v="0"/>
  </r>
  <r>
    <s v="BASE"/>
    <s v="BaseLine"/>
    <s v="NY"/>
    <m/>
    <m/>
    <m/>
    <x v="35"/>
    <x v="0"/>
    <s v="Brazil"/>
    <x v="83"/>
    <n v="0"/>
  </r>
  <r>
    <s v="BASE"/>
    <s v="BaseLine"/>
    <s v="NY"/>
    <m/>
    <m/>
    <m/>
    <x v="35"/>
    <x v="1"/>
    <s v="Brazil"/>
    <x v="83"/>
    <n v="0"/>
  </r>
  <r>
    <s v="BASE"/>
    <s v="BaseLine"/>
    <s v="NY"/>
    <m/>
    <m/>
    <m/>
    <x v="35"/>
    <x v="2"/>
    <s v="Brazil"/>
    <x v="83"/>
    <n v="0"/>
  </r>
  <r>
    <s v="BASE"/>
    <s v="BaseLine"/>
    <s v="NY"/>
    <m/>
    <m/>
    <m/>
    <x v="35"/>
    <x v="3"/>
    <s v="Brazil"/>
    <x v="83"/>
    <n v="0"/>
  </r>
  <r>
    <s v="BASE"/>
    <s v="BaseLine"/>
    <s v="PL_Dummy"/>
    <m/>
    <m/>
    <m/>
    <x v="36"/>
    <x v="0"/>
    <s v="Brazil"/>
    <x v="83"/>
    <n v="0"/>
  </r>
  <r>
    <s v="BASE"/>
    <s v="BaseLine"/>
    <s v="PL_Dummy"/>
    <m/>
    <m/>
    <m/>
    <x v="36"/>
    <x v="1"/>
    <s v="Brazil"/>
    <x v="83"/>
    <n v="0"/>
  </r>
  <r>
    <s v="BASE"/>
    <s v="BaseLine"/>
    <s v="PL_Dummy"/>
    <m/>
    <m/>
    <m/>
    <x v="36"/>
    <x v="2"/>
    <s v="Brazil"/>
    <x v="83"/>
    <n v="0"/>
  </r>
  <r>
    <s v="BASE"/>
    <s v="BaseLine"/>
    <s v="PL_Dummy"/>
    <m/>
    <m/>
    <m/>
    <x v="36"/>
    <x v="3"/>
    <s v="Brazil"/>
    <x v="83"/>
    <n v="0"/>
  </r>
  <r>
    <s v="BASE"/>
    <s v="BaseLine"/>
    <s v="PL_Dummy"/>
    <m/>
    <m/>
    <m/>
    <x v="37"/>
    <x v="0"/>
    <s v="Brazil"/>
    <x v="83"/>
    <n v="0"/>
  </r>
  <r>
    <s v="BASE"/>
    <s v="BaseLine"/>
    <s v="PL_Dummy"/>
    <m/>
    <m/>
    <m/>
    <x v="37"/>
    <x v="1"/>
    <s v="Brazil"/>
    <x v="83"/>
    <n v="0"/>
  </r>
  <r>
    <s v="BASE"/>
    <s v="BaseLine"/>
    <s v="PL_Dummy"/>
    <m/>
    <m/>
    <m/>
    <x v="37"/>
    <x v="2"/>
    <s v="Brazil"/>
    <x v="83"/>
    <n v="0"/>
  </r>
  <r>
    <s v="BASE"/>
    <s v="BaseLine"/>
    <s v="PL_Dummy"/>
    <m/>
    <m/>
    <m/>
    <x v="37"/>
    <x v="3"/>
    <s v="Brazil"/>
    <x v="83"/>
    <n v="0"/>
  </r>
  <r>
    <s v="BASE"/>
    <s v="BaseLine"/>
    <m/>
    <m/>
    <m/>
    <m/>
    <x v="38"/>
    <x v="0"/>
    <s v="Brazil"/>
    <x v="83"/>
    <n v="0"/>
  </r>
  <r>
    <s v="BASE"/>
    <s v="BaseLine"/>
    <m/>
    <m/>
    <m/>
    <m/>
    <x v="38"/>
    <x v="1"/>
    <s v="Brazil"/>
    <x v="83"/>
    <n v="0"/>
  </r>
  <r>
    <s v="BASE"/>
    <s v="BaseLine"/>
    <m/>
    <m/>
    <m/>
    <m/>
    <x v="38"/>
    <x v="2"/>
    <s v="Brazil"/>
    <x v="83"/>
    <n v="0"/>
  </r>
  <r>
    <s v="BASE"/>
    <s v="BaseLine"/>
    <m/>
    <m/>
    <m/>
    <m/>
    <x v="38"/>
    <x v="3"/>
    <s v="Brazil"/>
    <x v="83"/>
    <n v="0"/>
  </r>
  <r>
    <s v="BASE"/>
    <s v="BaseLine"/>
    <m/>
    <m/>
    <m/>
    <m/>
    <x v="39"/>
    <x v="0"/>
    <s v="Brazil"/>
    <x v="83"/>
    <n v="0"/>
  </r>
  <r>
    <s v="BASE"/>
    <s v="BaseLine"/>
    <m/>
    <m/>
    <m/>
    <m/>
    <x v="39"/>
    <x v="1"/>
    <s v="Brazil"/>
    <x v="83"/>
    <n v="0"/>
  </r>
  <r>
    <s v="BASE"/>
    <s v="BaseLine"/>
    <m/>
    <m/>
    <m/>
    <m/>
    <x v="39"/>
    <x v="2"/>
    <s v="Brazil"/>
    <x v="83"/>
    <n v="0"/>
  </r>
  <r>
    <s v="BASE"/>
    <s v="BaseLine"/>
    <m/>
    <m/>
    <m/>
    <m/>
    <x v="39"/>
    <x v="3"/>
    <s v="Brazil"/>
    <x v="83"/>
    <n v="0"/>
  </r>
  <r>
    <s v="BASE"/>
    <s v="BaseLine"/>
    <s v="PL_Dummy"/>
    <m/>
    <m/>
    <m/>
    <x v="40"/>
    <x v="0"/>
    <s v="Brazil"/>
    <x v="83"/>
    <n v="0"/>
  </r>
  <r>
    <s v="BASE"/>
    <s v="BaseLine"/>
    <s v="PL_Dummy"/>
    <m/>
    <m/>
    <m/>
    <x v="40"/>
    <x v="1"/>
    <s v="Brazil"/>
    <x v="83"/>
    <n v="0"/>
  </r>
  <r>
    <s v="BASE"/>
    <s v="BaseLine"/>
    <s v="PL_Dummy"/>
    <m/>
    <m/>
    <m/>
    <x v="40"/>
    <x v="2"/>
    <s v="Brazil"/>
    <x v="83"/>
    <n v="0"/>
  </r>
  <r>
    <s v="BASE"/>
    <s v="BaseLine"/>
    <s v="PL_Dummy"/>
    <m/>
    <m/>
    <m/>
    <x v="40"/>
    <x v="3"/>
    <s v="Brazil"/>
    <x v="83"/>
    <n v="0"/>
  </r>
  <r>
    <s v="BASE"/>
    <s v="BaseLine"/>
    <m/>
    <m/>
    <m/>
    <m/>
    <x v="41"/>
    <x v="0"/>
    <s v="Brazil"/>
    <x v="83"/>
    <n v="0"/>
  </r>
  <r>
    <s v="BASE"/>
    <s v="BaseLine"/>
    <m/>
    <m/>
    <m/>
    <m/>
    <x v="41"/>
    <x v="1"/>
    <s v="Brazil"/>
    <x v="83"/>
    <n v="0"/>
  </r>
  <r>
    <s v="BASE"/>
    <s v="BaseLine"/>
    <m/>
    <m/>
    <m/>
    <m/>
    <x v="41"/>
    <x v="2"/>
    <s v="Brazil"/>
    <x v="83"/>
    <n v="4172.1200258373601"/>
  </r>
  <r>
    <s v="BASE"/>
    <s v="BaseLine"/>
    <m/>
    <m/>
    <m/>
    <m/>
    <x v="41"/>
    <x v="3"/>
    <s v="Brazil"/>
    <x v="83"/>
    <n v="0"/>
  </r>
  <r>
    <s v="BASE"/>
    <s v="BaseLine"/>
    <m/>
    <m/>
    <m/>
    <m/>
    <x v="42"/>
    <x v="0"/>
    <s v="Brazil"/>
    <x v="83"/>
    <n v="0"/>
  </r>
  <r>
    <s v="BASE"/>
    <s v="BaseLine"/>
    <m/>
    <m/>
    <m/>
    <m/>
    <x v="42"/>
    <x v="1"/>
    <s v="Brazil"/>
    <x v="83"/>
    <n v="0"/>
  </r>
  <r>
    <s v="BASE"/>
    <s v="BaseLine"/>
    <m/>
    <m/>
    <m/>
    <m/>
    <x v="42"/>
    <x v="2"/>
    <s v="Brazil"/>
    <x v="83"/>
    <n v="0"/>
  </r>
  <r>
    <s v="BASE"/>
    <s v="BaseLine"/>
    <m/>
    <m/>
    <m/>
    <m/>
    <x v="42"/>
    <x v="3"/>
    <s v="Brazil"/>
    <x v="83"/>
    <n v="0"/>
  </r>
  <r>
    <s v="BASE"/>
    <s v="BaseLine"/>
    <m/>
    <m/>
    <m/>
    <m/>
    <x v="43"/>
    <x v="0"/>
    <s v="Brazil"/>
    <x v="83"/>
    <n v="0"/>
  </r>
  <r>
    <s v="BASE"/>
    <s v="BaseLine"/>
    <m/>
    <m/>
    <m/>
    <m/>
    <x v="43"/>
    <x v="1"/>
    <s v="Brazil"/>
    <x v="83"/>
    <n v="0"/>
  </r>
  <r>
    <s v="BASE"/>
    <s v="BaseLine"/>
    <m/>
    <m/>
    <m/>
    <m/>
    <x v="43"/>
    <x v="2"/>
    <s v="Brazil"/>
    <x v="83"/>
    <n v="4369.74102398181"/>
  </r>
  <r>
    <s v="BASE"/>
    <s v="BaseLine"/>
    <m/>
    <m/>
    <m/>
    <m/>
    <x v="43"/>
    <x v="3"/>
    <s v="Brazil"/>
    <x v="83"/>
    <n v="0"/>
  </r>
  <r>
    <s v="INCREMENTAL"/>
    <s v="Media"/>
    <m/>
    <m/>
    <m/>
    <m/>
    <x v="44"/>
    <x v="0"/>
    <s v="Brazil"/>
    <x v="83"/>
    <n v="0"/>
  </r>
  <r>
    <s v="INCREMENTAL"/>
    <s v="Media"/>
    <m/>
    <m/>
    <m/>
    <m/>
    <x v="44"/>
    <x v="1"/>
    <s v="Brazil"/>
    <x v="83"/>
    <n v="0"/>
  </r>
  <r>
    <s v="INCREMENTAL"/>
    <s v="Media"/>
    <m/>
    <m/>
    <m/>
    <m/>
    <x v="44"/>
    <x v="2"/>
    <s v="Brazil"/>
    <x v="83"/>
    <n v="0"/>
  </r>
  <r>
    <s v="INCREMENTAL"/>
    <s v="Media"/>
    <m/>
    <m/>
    <m/>
    <m/>
    <x v="44"/>
    <x v="3"/>
    <s v="Brazil"/>
    <x v="83"/>
    <n v="0"/>
  </r>
  <r>
    <s v="INCREMENTAL"/>
    <s v="Media"/>
    <m/>
    <m/>
    <m/>
    <m/>
    <x v="45"/>
    <x v="0"/>
    <s v="Brazil"/>
    <x v="83"/>
    <n v="0"/>
  </r>
  <r>
    <s v="INCREMENTAL"/>
    <s v="Media"/>
    <m/>
    <m/>
    <m/>
    <m/>
    <x v="45"/>
    <x v="1"/>
    <s v="Brazil"/>
    <x v="83"/>
    <n v="0"/>
  </r>
  <r>
    <s v="INCREMENTAL"/>
    <s v="Media"/>
    <m/>
    <m/>
    <m/>
    <m/>
    <x v="45"/>
    <x v="2"/>
    <s v="Brazil"/>
    <x v="83"/>
    <n v="3.72240108960905"/>
  </r>
  <r>
    <s v="INCREMENTAL"/>
    <s v="Media"/>
    <m/>
    <m/>
    <m/>
    <m/>
    <x v="45"/>
    <x v="3"/>
    <s v="Brazil"/>
    <x v="83"/>
    <n v="0"/>
  </r>
  <r>
    <s v="BASE"/>
    <s v="BaseLine"/>
    <m/>
    <m/>
    <m/>
    <m/>
    <x v="46"/>
    <x v="0"/>
    <s v="Brazil"/>
    <x v="83"/>
    <n v="0"/>
  </r>
  <r>
    <s v="BASE"/>
    <s v="BaseLine"/>
    <m/>
    <m/>
    <m/>
    <m/>
    <x v="46"/>
    <x v="1"/>
    <s v="Brazil"/>
    <x v="83"/>
    <n v="0"/>
  </r>
  <r>
    <s v="BASE"/>
    <s v="BaseLine"/>
    <m/>
    <m/>
    <m/>
    <m/>
    <x v="46"/>
    <x v="2"/>
    <s v="Brazil"/>
    <x v="83"/>
    <n v="0"/>
  </r>
  <r>
    <s v="BASE"/>
    <s v="BaseLine"/>
    <m/>
    <m/>
    <m/>
    <m/>
    <x v="46"/>
    <x v="3"/>
    <s v="Brazil"/>
    <x v="83"/>
    <n v="0"/>
  </r>
  <r>
    <s v="INCREMENTAL"/>
    <s v="Media"/>
    <m/>
    <m/>
    <m/>
    <m/>
    <x v="47"/>
    <x v="0"/>
    <s v="Brazil"/>
    <x v="83"/>
    <n v="0"/>
  </r>
  <r>
    <s v="INCREMENTAL"/>
    <s v="Media"/>
    <m/>
    <m/>
    <m/>
    <m/>
    <x v="47"/>
    <x v="1"/>
    <s v="Brazil"/>
    <x v="83"/>
    <n v="0"/>
  </r>
  <r>
    <s v="INCREMENTAL"/>
    <s v="Media"/>
    <m/>
    <m/>
    <m/>
    <m/>
    <x v="47"/>
    <x v="2"/>
    <s v="Brazil"/>
    <x v="83"/>
    <n v="0"/>
  </r>
  <r>
    <s v="INCREMENTAL"/>
    <s v="Media"/>
    <m/>
    <m/>
    <m/>
    <m/>
    <x v="47"/>
    <x v="3"/>
    <s v="Brazil"/>
    <x v="83"/>
    <n v="3.9047951366507201"/>
  </r>
  <r>
    <s v="INCREMENTAL"/>
    <s v="Media"/>
    <m/>
    <m/>
    <m/>
    <m/>
    <x v="48"/>
    <x v="0"/>
    <s v="Brazil"/>
    <x v="83"/>
    <n v="0"/>
  </r>
  <r>
    <s v="INCREMENTAL"/>
    <s v="Media"/>
    <m/>
    <m/>
    <m/>
    <m/>
    <x v="48"/>
    <x v="1"/>
    <s v="Brazil"/>
    <x v="83"/>
    <n v="0"/>
  </r>
  <r>
    <s v="INCREMENTAL"/>
    <s v="Media"/>
    <m/>
    <m/>
    <m/>
    <m/>
    <x v="48"/>
    <x v="2"/>
    <s v="Brazil"/>
    <x v="83"/>
    <n v="0"/>
  </r>
  <r>
    <s v="INCREMENTAL"/>
    <s v="Media"/>
    <m/>
    <m/>
    <m/>
    <m/>
    <x v="48"/>
    <x v="3"/>
    <s v="Brazil"/>
    <x v="83"/>
    <n v="0.37634283555547099"/>
  </r>
  <r>
    <s v="INCREMENTAL"/>
    <s v="Media"/>
    <m/>
    <m/>
    <m/>
    <m/>
    <x v="49"/>
    <x v="0"/>
    <s v="Brazil"/>
    <x v="83"/>
    <n v="0"/>
  </r>
  <r>
    <s v="INCREMENTAL"/>
    <s v="Media"/>
    <m/>
    <m/>
    <m/>
    <m/>
    <x v="49"/>
    <x v="1"/>
    <s v="Brazil"/>
    <x v="83"/>
    <n v="0"/>
  </r>
  <r>
    <s v="INCREMENTAL"/>
    <s v="Media"/>
    <m/>
    <m/>
    <m/>
    <m/>
    <x v="49"/>
    <x v="2"/>
    <s v="Brazil"/>
    <x v="83"/>
    <n v="0"/>
  </r>
  <r>
    <s v="INCREMENTAL"/>
    <s v="Media"/>
    <m/>
    <m/>
    <m/>
    <m/>
    <x v="49"/>
    <x v="3"/>
    <s v="Brazil"/>
    <x v="83"/>
    <n v="12.475962130322999"/>
  </r>
  <r>
    <s v="BASE"/>
    <s v="BaseLine"/>
    <m/>
    <m/>
    <m/>
    <m/>
    <x v="50"/>
    <x v="0"/>
    <s v="Brazil"/>
    <x v="83"/>
    <n v="0"/>
  </r>
  <r>
    <s v="BASE"/>
    <s v="BaseLine"/>
    <m/>
    <m/>
    <m/>
    <m/>
    <x v="50"/>
    <x v="1"/>
    <s v="Brazil"/>
    <x v="83"/>
    <n v="0"/>
  </r>
  <r>
    <s v="BASE"/>
    <s v="BaseLine"/>
    <m/>
    <m/>
    <m/>
    <m/>
    <x v="50"/>
    <x v="2"/>
    <s v="Brazil"/>
    <x v="83"/>
    <n v="0"/>
  </r>
  <r>
    <s v="BASE"/>
    <s v="BaseLine"/>
    <m/>
    <m/>
    <m/>
    <m/>
    <x v="50"/>
    <x v="3"/>
    <s v="Brazil"/>
    <x v="83"/>
    <n v="511.55439950224098"/>
  </r>
  <r>
    <s v="BASE"/>
    <s v="BaseLine"/>
    <m/>
    <m/>
    <m/>
    <m/>
    <x v="51"/>
    <x v="0"/>
    <s v="Brazil"/>
    <x v="83"/>
    <n v="0"/>
  </r>
  <r>
    <s v="BASE"/>
    <s v="BaseLine"/>
    <m/>
    <m/>
    <m/>
    <m/>
    <x v="51"/>
    <x v="1"/>
    <s v="Brazil"/>
    <x v="83"/>
    <n v="0"/>
  </r>
  <r>
    <s v="BASE"/>
    <s v="BaseLine"/>
    <m/>
    <m/>
    <m/>
    <m/>
    <x v="51"/>
    <x v="2"/>
    <s v="Brazil"/>
    <x v="83"/>
    <n v="0"/>
  </r>
  <r>
    <s v="BASE"/>
    <s v="BaseLine"/>
    <m/>
    <m/>
    <m/>
    <m/>
    <x v="51"/>
    <x v="3"/>
    <s v="Brazil"/>
    <x v="83"/>
    <n v="10539.6488918051"/>
  </r>
  <r>
    <s v="INCREMENTAL"/>
    <s v="Media"/>
    <m/>
    <m/>
    <m/>
    <m/>
    <x v="52"/>
    <x v="0"/>
    <s v="Brazil"/>
    <x v="83"/>
    <n v="0"/>
  </r>
  <r>
    <s v="INCREMENTAL"/>
    <s v="Media"/>
    <m/>
    <m/>
    <m/>
    <m/>
    <x v="52"/>
    <x v="1"/>
    <s v="Brazil"/>
    <x v="83"/>
    <n v="0"/>
  </r>
  <r>
    <s v="INCREMENTAL"/>
    <s v="Media"/>
    <m/>
    <m/>
    <m/>
    <m/>
    <x v="52"/>
    <x v="2"/>
    <s v="Brazil"/>
    <x v="83"/>
    <n v="0"/>
  </r>
  <r>
    <s v="INCREMENTAL"/>
    <s v="Media"/>
    <m/>
    <m/>
    <m/>
    <m/>
    <x v="52"/>
    <x v="3"/>
    <s v="Brazil"/>
    <x v="83"/>
    <n v="12.295490531905701"/>
  </r>
  <r>
    <s v="BASE"/>
    <s v="BaseLine"/>
    <m/>
    <m/>
    <m/>
    <m/>
    <x v="53"/>
    <x v="0"/>
    <s v="Brazil"/>
    <x v="83"/>
    <n v="-280.60257110593699"/>
  </r>
  <r>
    <s v="BASE"/>
    <s v="BaseLine"/>
    <m/>
    <m/>
    <m/>
    <m/>
    <x v="53"/>
    <x v="1"/>
    <s v="Brazil"/>
    <x v="83"/>
    <n v="-205.48677473939"/>
  </r>
  <r>
    <s v="BASE"/>
    <s v="BaseLine"/>
    <m/>
    <m/>
    <m/>
    <m/>
    <x v="53"/>
    <x v="2"/>
    <s v="Brazil"/>
    <x v="83"/>
    <n v="-383.430255980683"/>
  </r>
  <r>
    <s v="BASE"/>
    <s v="BaseLine"/>
    <m/>
    <m/>
    <m/>
    <m/>
    <x v="53"/>
    <x v="3"/>
    <s v="Brazil"/>
    <x v="83"/>
    <n v="-202.977763346308"/>
  </r>
  <r>
    <s v="BASE"/>
    <s v="BaseLine"/>
    <m/>
    <m/>
    <m/>
    <m/>
    <x v="54"/>
    <x v="0"/>
    <s v="Brazil"/>
    <x v="83"/>
    <n v="-508.66884939919299"/>
  </r>
  <r>
    <s v="BASE"/>
    <s v="BaseLine"/>
    <m/>
    <m/>
    <m/>
    <m/>
    <x v="54"/>
    <x v="1"/>
    <s v="Brazil"/>
    <x v="83"/>
    <n v="-2538.9664014545901"/>
  </r>
  <r>
    <s v="BASE"/>
    <s v="BaseLine"/>
    <m/>
    <m/>
    <m/>
    <m/>
    <x v="54"/>
    <x v="2"/>
    <s v="Brazil"/>
    <x v="83"/>
    <n v="-2755.6134643646201"/>
  </r>
  <r>
    <s v="BASE"/>
    <s v="BaseLine"/>
    <m/>
    <m/>
    <m/>
    <m/>
    <x v="54"/>
    <x v="3"/>
    <s v="Brazil"/>
    <x v="83"/>
    <n v="-491.21681486721297"/>
  </r>
  <r>
    <s v="INCREMENTAL"/>
    <s v="Media"/>
    <m/>
    <m/>
    <m/>
    <m/>
    <x v="0"/>
    <x v="0"/>
    <s v="Brazil"/>
    <x v="84"/>
    <n v="7.3657972534406602"/>
  </r>
  <r>
    <s v="INCREMENTAL"/>
    <s v="Media"/>
    <m/>
    <m/>
    <m/>
    <m/>
    <x v="0"/>
    <x v="1"/>
    <s v="Brazil"/>
    <x v="84"/>
    <n v="0"/>
  </r>
  <r>
    <s v="INCREMENTAL"/>
    <s v="Media"/>
    <m/>
    <m/>
    <m/>
    <m/>
    <x v="0"/>
    <x v="2"/>
    <s v="Brazil"/>
    <x v="84"/>
    <n v="0"/>
  </r>
  <r>
    <s v="INCREMENTAL"/>
    <s v="Media"/>
    <m/>
    <m/>
    <m/>
    <m/>
    <x v="0"/>
    <x v="3"/>
    <s v="Brazil"/>
    <x v="84"/>
    <n v="0"/>
  </r>
  <r>
    <s v="INCREMENTAL"/>
    <s v="Media"/>
    <m/>
    <m/>
    <m/>
    <m/>
    <x v="1"/>
    <x v="0"/>
    <s v="Brazil"/>
    <x v="84"/>
    <n v="0.70929819710238295"/>
  </r>
  <r>
    <s v="INCREMENTAL"/>
    <s v="Media"/>
    <m/>
    <m/>
    <m/>
    <m/>
    <x v="1"/>
    <x v="1"/>
    <s v="Brazil"/>
    <x v="84"/>
    <n v="0"/>
  </r>
  <r>
    <s v="INCREMENTAL"/>
    <s v="Media"/>
    <m/>
    <m/>
    <m/>
    <m/>
    <x v="1"/>
    <x v="2"/>
    <s v="Brazil"/>
    <x v="84"/>
    <n v="0"/>
  </r>
  <r>
    <s v="INCREMENTAL"/>
    <s v="Media"/>
    <m/>
    <m/>
    <m/>
    <m/>
    <x v="1"/>
    <x v="3"/>
    <s v="Brazil"/>
    <x v="84"/>
    <n v="0"/>
  </r>
  <r>
    <s v="INCREMENTAL"/>
    <s v="Media"/>
    <m/>
    <m/>
    <m/>
    <m/>
    <x v="2"/>
    <x v="0"/>
    <s v="Brazil"/>
    <x v="84"/>
    <n v="24.9128956841232"/>
  </r>
  <r>
    <s v="INCREMENTAL"/>
    <s v="Media"/>
    <m/>
    <m/>
    <m/>
    <m/>
    <x v="2"/>
    <x v="1"/>
    <s v="Brazil"/>
    <x v="84"/>
    <n v="0"/>
  </r>
  <r>
    <s v="INCREMENTAL"/>
    <s v="Media"/>
    <m/>
    <m/>
    <m/>
    <m/>
    <x v="2"/>
    <x v="2"/>
    <s v="Brazil"/>
    <x v="84"/>
    <n v="0"/>
  </r>
  <r>
    <s v="INCREMENTAL"/>
    <s v="Media"/>
    <m/>
    <m/>
    <m/>
    <m/>
    <x v="2"/>
    <x v="3"/>
    <s v="Brazil"/>
    <x v="84"/>
    <n v="0"/>
  </r>
  <r>
    <s v="BASE"/>
    <s v="BaseLine"/>
    <m/>
    <m/>
    <m/>
    <m/>
    <x v="3"/>
    <x v="0"/>
    <s v="Brazil"/>
    <x v="84"/>
    <n v="0"/>
  </r>
  <r>
    <s v="BASE"/>
    <s v="BaseLine"/>
    <m/>
    <m/>
    <m/>
    <m/>
    <x v="3"/>
    <x v="1"/>
    <s v="Brazil"/>
    <x v="84"/>
    <n v="0"/>
  </r>
  <r>
    <s v="BASE"/>
    <s v="BaseLine"/>
    <m/>
    <m/>
    <m/>
    <m/>
    <x v="3"/>
    <x v="2"/>
    <s v="Brazil"/>
    <x v="84"/>
    <n v="0"/>
  </r>
  <r>
    <s v="BASE"/>
    <s v="BaseLine"/>
    <m/>
    <m/>
    <m/>
    <m/>
    <x v="3"/>
    <x v="3"/>
    <s v="Brazil"/>
    <x v="84"/>
    <n v="0"/>
  </r>
  <r>
    <s v="BASE"/>
    <s v="BaseLine"/>
    <m/>
    <m/>
    <m/>
    <m/>
    <x v="4"/>
    <x v="0"/>
    <s v="Brazil"/>
    <x v="84"/>
    <n v="0"/>
  </r>
  <r>
    <s v="BASE"/>
    <s v="BaseLine"/>
    <m/>
    <m/>
    <m/>
    <m/>
    <x v="4"/>
    <x v="1"/>
    <s v="Brazil"/>
    <x v="84"/>
    <n v="0"/>
  </r>
  <r>
    <s v="BASE"/>
    <s v="BaseLine"/>
    <m/>
    <m/>
    <m/>
    <m/>
    <x v="4"/>
    <x v="2"/>
    <s v="Brazil"/>
    <x v="84"/>
    <n v="0"/>
  </r>
  <r>
    <s v="BASE"/>
    <s v="BaseLine"/>
    <m/>
    <m/>
    <m/>
    <m/>
    <x v="4"/>
    <x v="3"/>
    <s v="Brazil"/>
    <x v="84"/>
    <n v="0"/>
  </r>
  <r>
    <s v="BASE"/>
    <s v="BaseLine"/>
    <m/>
    <m/>
    <m/>
    <m/>
    <x v="5"/>
    <x v="0"/>
    <s v="Brazil"/>
    <x v="84"/>
    <n v="0"/>
  </r>
  <r>
    <s v="BASE"/>
    <s v="BaseLine"/>
    <m/>
    <m/>
    <m/>
    <m/>
    <x v="5"/>
    <x v="1"/>
    <s v="Brazil"/>
    <x v="84"/>
    <n v="0"/>
  </r>
  <r>
    <s v="BASE"/>
    <s v="BaseLine"/>
    <m/>
    <m/>
    <m/>
    <m/>
    <x v="5"/>
    <x v="2"/>
    <s v="Brazil"/>
    <x v="84"/>
    <n v="0"/>
  </r>
  <r>
    <s v="BASE"/>
    <s v="BaseLine"/>
    <m/>
    <m/>
    <m/>
    <m/>
    <x v="5"/>
    <x v="3"/>
    <s v="Brazil"/>
    <x v="84"/>
    <n v="0"/>
  </r>
  <r>
    <s v="BASE"/>
    <s v="BaseLine"/>
    <m/>
    <m/>
    <m/>
    <m/>
    <x v="6"/>
    <x v="0"/>
    <s v="Brazil"/>
    <x v="84"/>
    <n v="0"/>
  </r>
  <r>
    <s v="BASE"/>
    <s v="BaseLine"/>
    <m/>
    <m/>
    <m/>
    <m/>
    <x v="6"/>
    <x v="1"/>
    <s v="Brazil"/>
    <x v="84"/>
    <n v="0"/>
  </r>
  <r>
    <s v="BASE"/>
    <s v="BaseLine"/>
    <m/>
    <m/>
    <m/>
    <m/>
    <x v="6"/>
    <x v="2"/>
    <s v="Brazil"/>
    <x v="84"/>
    <n v="0"/>
  </r>
  <r>
    <s v="BASE"/>
    <s v="BaseLine"/>
    <m/>
    <m/>
    <m/>
    <m/>
    <x v="6"/>
    <x v="3"/>
    <s v="Brazil"/>
    <x v="84"/>
    <n v="0"/>
  </r>
  <r>
    <s v="BASE"/>
    <s v="BaseLine"/>
    <m/>
    <m/>
    <m/>
    <m/>
    <x v="7"/>
    <x v="0"/>
    <s v="Brazil"/>
    <x v="84"/>
    <n v="0"/>
  </r>
  <r>
    <s v="BASE"/>
    <s v="BaseLine"/>
    <m/>
    <m/>
    <m/>
    <m/>
    <x v="7"/>
    <x v="1"/>
    <s v="Brazil"/>
    <x v="84"/>
    <n v="0"/>
  </r>
  <r>
    <s v="BASE"/>
    <s v="BaseLine"/>
    <m/>
    <m/>
    <m/>
    <m/>
    <x v="7"/>
    <x v="2"/>
    <s v="Brazil"/>
    <x v="84"/>
    <n v="0"/>
  </r>
  <r>
    <s v="BASE"/>
    <s v="BaseLine"/>
    <m/>
    <m/>
    <m/>
    <m/>
    <x v="7"/>
    <x v="3"/>
    <s v="Brazil"/>
    <x v="84"/>
    <n v="0"/>
  </r>
  <r>
    <s v="BASE"/>
    <s v="BaseLine"/>
    <m/>
    <m/>
    <m/>
    <m/>
    <x v="8"/>
    <x v="0"/>
    <s v="Brazil"/>
    <x v="84"/>
    <n v="2152.4837027066501"/>
  </r>
  <r>
    <s v="BASE"/>
    <s v="BaseLine"/>
    <m/>
    <m/>
    <m/>
    <m/>
    <x v="8"/>
    <x v="1"/>
    <s v="Brazil"/>
    <x v="84"/>
    <n v="0"/>
  </r>
  <r>
    <s v="BASE"/>
    <s v="BaseLine"/>
    <m/>
    <m/>
    <m/>
    <m/>
    <x v="8"/>
    <x v="2"/>
    <s v="Brazil"/>
    <x v="84"/>
    <n v="0"/>
  </r>
  <r>
    <s v="BASE"/>
    <s v="BaseLine"/>
    <m/>
    <m/>
    <m/>
    <m/>
    <x v="8"/>
    <x v="3"/>
    <s v="Brazil"/>
    <x v="84"/>
    <n v="0"/>
  </r>
  <r>
    <s v="INCREMENTAL"/>
    <s v="Media"/>
    <m/>
    <m/>
    <m/>
    <m/>
    <x v="9"/>
    <x v="0"/>
    <s v="Brazil"/>
    <x v="84"/>
    <n v="25.069345640607001"/>
  </r>
  <r>
    <s v="INCREMENTAL"/>
    <s v="Media"/>
    <m/>
    <m/>
    <m/>
    <m/>
    <x v="9"/>
    <x v="1"/>
    <s v="Brazil"/>
    <x v="84"/>
    <n v="0"/>
  </r>
  <r>
    <s v="INCREMENTAL"/>
    <s v="Media"/>
    <m/>
    <m/>
    <m/>
    <m/>
    <x v="9"/>
    <x v="2"/>
    <s v="Brazil"/>
    <x v="84"/>
    <n v="0"/>
  </r>
  <r>
    <s v="INCREMENTAL"/>
    <s v="Media"/>
    <m/>
    <m/>
    <m/>
    <m/>
    <x v="9"/>
    <x v="3"/>
    <s v="Brazil"/>
    <x v="84"/>
    <n v="0"/>
  </r>
  <r>
    <s v="BASE"/>
    <s v="Price"/>
    <m/>
    <m/>
    <m/>
    <m/>
    <x v="10"/>
    <x v="0"/>
    <s v="Brazil"/>
    <x v="84"/>
    <n v="0"/>
  </r>
  <r>
    <s v="BASE"/>
    <s v="Price"/>
    <m/>
    <m/>
    <m/>
    <m/>
    <x v="10"/>
    <x v="1"/>
    <s v="Brazil"/>
    <x v="84"/>
    <n v="0"/>
  </r>
  <r>
    <s v="BASE"/>
    <s v="Price"/>
    <m/>
    <m/>
    <m/>
    <m/>
    <x v="10"/>
    <x v="2"/>
    <s v="Brazil"/>
    <x v="84"/>
    <n v="0"/>
  </r>
  <r>
    <s v="BASE"/>
    <s v="Price"/>
    <m/>
    <m/>
    <m/>
    <m/>
    <x v="10"/>
    <x v="3"/>
    <s v="Brazil"/>
    <x v="84"/>
    <n v="0"/>
  </r>
  <r>
    <s v="BASE"/>
    <s v="Price"/>
    <m/>
    <m/>
    <m/>
    <m/>
    <x v="11"/>
    <x v="0"/>
    <s v="Brazil"/>
    <x v="84"/>
    <n v="-1144.85774019274"/>
  </r>
  <r>
    <s v="BASE"/>
    <s v="Price"/>
    <m/>
    <m/>
    <m/>
    <m/>
    <x v="11"/>
    <x v="1"/>
    <s v="Brazil"/>
    <x v="84"/>
    <n v="0"/>
  </r>
  <r>
    <s v="BASE"/>
    <s v="Price"/>
    <m/>
    <m/>
    <m/>
    <m/>
    <x v="11"/>
    <x v="2"/>
    <s v="Brazil"/>
    <x v="84"/>
    <n v="0"/>
  </r>
  <r>
    <s v="BASE"/>
    <s v="Price"/>
    <m/>
    <m/>
    <m/>
    <m/>
    <x v="11"/>
    <x v="3"/>
    <s v="Brazil"/>
    <x v="84"/>
    <n v="-1294.35204691678"/>
  </r>
  <r>
    <s v="BASE"/>
    <s v="BaseLine"/>
    <m/>
    <m/>
    <m/>
    <m/>
    <x v="12"/>
    <x v="0"/>
    <s v="Brazil"/>
    <x v="84"/>
    <n v="415.722243703213"/>
  </r>
  <r>
    <s v="BASE"/>
    <s v="BaseLine"/>
    <m/>
    <m/>
    <m/>
    <m/>
    <x v="12"/>
    <x v="1"/>
    <s v="Brazil"/>
    <x v="84"/>
    <n v="749.44652786518202"/>
  </r>
  <r>
    <s v="BASE"/>
    <s v="BaseLine"/>
    <m/>
    <m/>
    <m/>
    <m/>
    <x v="12"/>
    <x v="2"/>
    <s v="Brazil"/>
    <x v="84"/>
    <n v="918.78331501612695"/>
  </r>
  <r>
    <s v="BASE"/>
    <s v="BaseLine"/>
    <m/>
    <m/>
    <m/>
    <m/>
    <x v="12"/>
    <x v="3"/>
    <s v="Brazil"/>
    <x v="84"/>
    <n v="24.334980434030498"/>
  </r>
  <r>
    <s v="INCREMENTAL"/>
    <s v="Media"/>
    <m/>
    <m/>
    <m/>
    <m/>
    <x v="13"/>
    <x v="0"/>
    <s v="Brazil"/>
    <x v="84"/>
    <n v="0"/>
  </r>
  <r>
    <s v="INCREMENTAL"/>
    <s v="Media"/>
    <m/>
    <m/>
    <m/>
    <m/>
    <x v="13"/>
    <x v="1"/>
    <s v="Brazil"/>
    <x v="84"/>
    <n v="0"/>
  </r>
  <r>
    <s v="INCREMENTAL"/>
    <s v="Media"/>
    <m/>
    <m/>
    <m/>
    <m/>
    <x v="13"/>
    <x v="2"/>
    <s v="Brazil"/>
    <x v="84"/>
    <n v="0"/>
  </r>
  <r>
    <s v="INCREMENTAL"/>
    <s v="Media"/>
    <m/>
    <m/>
    <m/>
    <m/>
    <x v="13"/>
    <x v="3"/>
    <s v="Brazil"/>
    <x v="84"/>
    <n v="0"/>
  </r>
  <r>
    <s v="INCREMENTAL"/>
    <s v="Media"/>
    <m/>
    <m/>
    <m/>
    <m/>
    <x v="14"/>
    <x v="0"/>
    <s v="Brazil"/>
    <x v="84"/>
    <n v="245.451726766869"/>
  </r>
  <r>
    <s v="INCREMENTAL"/>
    <s v="Media"/>
    <m/>
    <m/>
    <m/>
    <m/>
    <x v="14"/>
    <x v="1"/>
    <s v="Brazil"/>
    <x v="84"/>
    <n v="305.56755745635502"/>
  </r>
  <r>
    <s v="INCREMENTAL"/>
    <s v="Media"/>
    <m/>
    <m/>
    <m/>
    <m/>
    <x v="14"/>
    <x v="2"/>
    <s v="Brazil"/>
    <x v="84"/>
    <n v="252.83783688100999"/>
  </r>
  <r>
    <s v="INCREMENTAL"/>
    <s v="Media"/>
    <m/>
    <m/>
    <m/>
    <m/>
    <x v="14"/>
    <x v="3"/>
    <s v="Brazil"/>
    <x v="84"/>
    <n v="181.647875601805"/>
  </r>
  <r>
    <s v="INCREMENTAL"/>
    <s v="Media"/>
    <m/>
    <m/>
    <m/>
    <m/>
    <x v="15"/>
    <x v="0"/>
    <s v="Brazil"/>
    <x v="84"/>
    <n v="0"/>
  </r>
  <r>
    <s v="INCREMENTAL"/>
    <s v="Media"/>
    <m/>
    <m/>
    <m/>
    <m/>
    <x v="15"/>
    <x v="1"/>
    <s v="Brazil"/>
    <x v="84"/>
    <n v="0"/>
  </r>
  <r>
    <s v="INCREMENTAL"/>
    <s v="Media"/>
    <m/>
    <m/>
    <m/>
    <m/>
    <x v="15"/>
    <x v="2"/>
    <s v="Brazil"/>
    <x v="84"/>
    <n v="0"/>
  </r>
  <r>
    <s v="INCREMENTAL"/>
    <s v="Media"/>
    <m/>
    <m/>
    <m/>
    <m/>
    <x v="15"/>
    <x v="3"/>
    <s v="Brazil"/>
    <x v="84"/>
    <n v="0"/>
  </r>
  <r>
    <s v="INCREMENTAL"/>
    <s v="Media"/>
    <m/>
    <m/>
    <m/>
    <m/>
    <x v="16"/>
    <x v="0"/>
    <s v="Brazil"/>
    <x v="84"/>
    <n v="44.218219367339699"/>
  </r>
  <r>
    <s v="INCREMENTAL"/>
    <s v="Media"/>
    <m/>
    <m/>
    <m/>
    <m/>
    <x v="16"/>
    <x v="1"/>
    <s v="Brazil"/>
    <x v="84"/>
    <n v="34.694293755278203"/>
  </r>
  <r>
    <s v="INCREMENTAL"/>
    <s v="Media"/>
    <m/>
    <m/>
    <m/>
    <m/>
    <x v="16"/>
    <x v="2"/>
    <s v="Brazil"/>
    <x v="84"/>
    <n v="32.368970097969701"/>
  </r>
  <r>
    <s v="INCREMENTAL"/>
    <s v="Media"/>
    <m/>
    <m/>
    <m/>
    <m/>
    <x v="16"/>
    <x v="3"/>
    <s v="Brazil"/>
    <x v="84"/>
    <n v="30.0819583043493"/>
  </r>
  <r>
    <s v="INCREMENTAL"/>
    <s v="Media"/>
    <m/>
    <m/>
    <m/>
    <m/>
    <x v="17"/>
    <x v="0"/>
    <s v="Brazil"/>
    <x v="84"/>
    <n v="0"/>
  </r>
  <r>
    <s v="INCREMENTAL"/>
    <s v="Media"/>
    <m/>
    <m/>
    <m/>
    <m/>
    <x v="17"/>
    <x v="1"/>
    <s v="Brazil"/>
    <x v="84"/>
    <n v="0"/>
  </r>
  <r>
    <s v="INCREMENTAL"/>
    <s v="Media"/>
    <m/>
    <m/>
    <m/>
    <m/>
    <x v="17"/>
    <x v="2"/>
    <s v="Brazil"/>
    <x v="84"/>
    <n v="0"/>
  </r>
  <r>
    <s v="INCREMENTAL"/>
    <s v="Media"/>
    <m/>
    <m/>
    <m/>
    <m/>
    <x v="17"/>
    <x v="3"/>
    <s v="Brazil"/>
    <x v="84"/>
    <n v="0"/>
  </r>
  <r>
    <s v="INCREMENTAL"/>
    <s v="Media"/>
    <m/>
    <m/>
    <m/>
    <m/>
    <x v="18"/>
    <x v="0"/>
    <s v="Brazil"/>
    <x v="84"/>
    <n v="2312.2962224604198"/>
  </r>
  <r>
    <s v="INCREMENTAL"/>
    <s v="Media"/>
    <m/>
    <m/>
    <m/>
    <m/>
    <x v="18"/>
    <x v="1"/>
    <s v="Brazil"/>
    <x v="84"/>
    <n v="1076.69970590137"/>
  </r>
  <r>
    <s v="INCREMENTAL"/>
    <s v="Media"/>
    <m/>
    <m/>
    <m/>
    <m/>
    <x v="18"/>
    <x v="2"/>
    <s v="Brazil"/>
    <x v="84"/>
    <n v="822.711185994625"/>
  </r>
  <r>
    <s v="INCREMENTAL"/>
    <s v="Media"/>
    <m/>
    <m/>
    <m/>
    <m/>
    <x v="18"/>
    <x v="3"/>
    <s v="Brazil"/>
    <x v="84"/>
    <n v="1255.2267207457701"/>
  </r>
  <r>
    <s v="INCREMENTAL"/>
    <s v="Media"/>
    <m/>
    <m/>
    <m/>
    <m/>
    <x v="19"/>
    <x v="0"/>
    <s v="Brazil"/>
    <x v="84"/>
    <n v="0"/>
  </r>
  <r>
    <s v="INCREMENTAL"/>
    <s v="Media"/>
    <m/>
    <m/>
    <m/>
    <m/>
    <x v="19"/>
    <x v="1"/>
    <s v="Brazil"/>
    <x v="84"/>
    <n v="0"/>
  </r>
  <r>
    <s v="INCREMENTAL"/>
    <s v="Media"/>
    <m/>
    <m/>
    <m/>
    <m/>
    <x v="19"/>
    <x v="2"/>
    <s v="Brazil"/>
    <x v="84"/>
    <n v="0"/>
  </r>
  <r>
    <s v="INCREMENTAL"/>
    <s v="Media"/>
    <m/>
    <m/>
    <m/>
    <m/>
    <x v="19"/>
    <x v="3"/>
    <s v="Brazil"/>
    <x v="84"/>
    <n v="0"/>
  </r>
  <r>
    <s v="INCREMENTAL"/>
    <s v="Media"/>
    <m/>
    <m/>
    <m/>
    <m/>
    <x v="20"/>
    <x v="0"/>
    <s v="Brazil"/>
    <x v="84"/>
    <n v="40.568228222450799"/>
  </r>
  <r>
    <s v="INCREMENTAL"/>
    <s v="Media"/>
    <m/>
    <m/>
    <m/>
    <m/>
    <x v="20"/>
    <x v="1"/>
    <s v="Brazil"/>
    <x v="84"/>
    <n v="46.276453148485501"/>
  </r>
  <r>
    <s v="INCREMENTAL"/>
    <s v="Media"/>
    <m/>
    <m/>
    <m/>
    <m/>
    <x v="20"/>
    <x v="2"/>
    <s v="Brazil"/>
    <x v="84"/>
    <n v="43.352733177405099"/>
  </r>
  <r>
    <s v="INCREMENTAL"/>
    <s v="Media"/>
    <m/>
    <m/>
    <m/>
    <m/>
    <x v="20"/>
    <x v="3"/>
    <s v="Brazil"/>
    <x v="84"/>
    <n v="42.701659787594998"/>
  </r>
  <r>
    <s v="INCREMENTAL"/>
    <s v="Media"/>
    <m/>
    <m/>
    <m/>
    <m/>
    <x v="21"/>
    <x v="0"/>
    <s v="Brazil"/>
    <x v="84"/>
    <n v="0"/>
  </r>
  <r>
    <s v="INCREMENTAL"/>
    <s v="Media"/>
    <m/>
    <m/>
    <m/>
    <m/>
    <x v="21"/>
    <x v="1"/>
    <s v="Brazil"/>
    <x v="84"/>
    <n v="0"/>
  </r>
  <r>
    <s v="INCREMENTAL"/>
    <s v="Media"/>
    <m/>
    <m/>
    <m/>
    <m/>
    <x v="21"/>
    <x v="2"/>
    <s v="Brazil"/>
    <x v="84"/>
    <n v="0"/>
  </r>
  <r>
    <s v="INCREMENTAL"/>
    <s v="Media"/>
    <m/>
    <m/>
    <m/>
    <m/>
    <x v="21"/>
    <x v="3"/>
    <s v="Brazil"/>
    <x v="84"/>
    <n v="0"/>
  </r>
  <r>
    <s v="INCREMENTAL"/>
    <s v="Media"/>
    <m/>
    <m/>
    <m/>
    <m/>
    <x v="22"/>
    <x v="0"/>
    <s v="Brazil"/>
    <x v="84"/>
    <n v="1932.4707006399501"/>
  </r>
  <r>
    <s v="INCREMENTAL"/>
    <s v="Media"/>
    <m/>
    <m/>
    <m/>
    <m/>
    <x v="22"/>
    <x v="1"/>
    <s v="Brazil"/>
    <x v="84"/>
    <n v="732.84734623308896"/>
  </r>
  <r>
    <s v="INCREMENTAL"/>
    <s v="Media"/>
    <m/>
    <m/>
    <m/>
    <m/>
    <x v="22"/>
    <x v="2"/>
    <s v="Brazil"/>
    <x v="84"/>
    <n v="695.89391757808801"/>
  </r>
  <r>
    <s v="INCREMENTAL"/>
    <s v="Media"/>
    <m/>
    <m/>
    <m/>
    <m/>
    <x v="22"/>
    <x v="3"/>
    <s v="Brazil"/>
    <x v="84"/>
    <n v="1047.5172126079999"/>
  </r>
  <r>
    <s v="INCREMENTAL"/>
    <s v="Media"/>
    <m/>
    <m/>
    <m/>
    <m/>
    <x v="23"/>
    <x v="0"/>
    <s v="Brazil"/>
    <x v="84"/>
    <n v="0"/>
  </r>
  <r>
    <s v="INCREMENTAL"/>
    <s v="Media"/>
    <m/>
    <m/>
    <m/>
    <m/>
    <x v="23"/>
    <x v="1"/>
    <s v="Brazil"/>
    <x v="84"/>
    <n v="0.19894317908555301"/>
  </r>
  <r>
    <s v="INCREMENTAL"/>
    <s v="Media"/>
    <m/>
    <m/>
    <m/>
    <m/>
    <x v="23"/>
    <x v="2"/>
    <s v="Brazil"/>
    <x v="84"/>
    <n v="0"/>
  </r>
  <r>
    <s v="INCREMENTAL"/>
    <s v="Media"/>
    <m/>
    <m/>
    <m/>
    <m/>
    <x v="23"/>
    <x v="3"/>
    <s v="Brazil"/>
    <x v="84"/>
    <n v="0"/>
  </r>
  <r>
    <s v="INCREMENTAL"/>
    <s v="Media"/>
    <m/>
    <m/>
    <m/>
    <m/>
    <x v="24"/>
    <x v="0"/>
    <s v="Brazil"/>
    <x v="84"/>
    <n v="0"/>
  </r>
  <r>
    <s v="INCREMENTAL"/>
    <s v="Media"/>
    <m/>
    <m/>
    <m/>
    <m/>
    <x v="24"/>
    <x v="1"/>
    <s v="Brazil"/>
    <x v="84"/>
    <n v="3.8970558236087398"/>
  </r>
  <r>
    <s v="INCREMENTAL"/>
    <s v="Media"/>
    <m/>
    <m/>
    <m/>
    <m/>
    <x v="24"/>
    <x v="2"/>
    <s v="Brazil"/>
    <x v="84"/>
    <n v="0"/>
  </r>
  <r>
    <s v="INCREMENTAL"/>
    <s v="Media"/>
    <m/>
    <m/>
    <m/>
    <m/>
    <x v="24"/>
    <x v="3"/>
    <s v="Brazil"/>
    <x v="84"/>
    <n v="0"/>
  </r>
  <r>
    <s v="BASE"/>
    <s v="BaseLine"/>
    <m/>
    <m/>
    <m/>
    <m/>
    <x v="25"/>
    <x v="0"/>
    <s v="Brazil"/>
    <x v="84"/>
    <n v="0"/>
  </r>
  <r>
    <s v="BASE"/>
    <s v="BaseLine"/>
    <m/>
    <m/>
    <m/>
    <m/>
    <x v="25"/>
    <x v="1"/>
    <s v="Brazil"/>
    <x v="84"/>
    <n v="0"/>
  </r>
  <r>
    <s v="BASE"/>
    <s v="BaseLine"/>
    <m/>
    <m/>
    <m/>
    <m/>
    <x v="25"/>
    <x v="2"/>
    <s v="Brazil"/>
    <x v="84"/>
    <n v="0"/>
  </r>
  <r>
    <s v="BASE"/>
    <s v="BaseLine"/>
    <m/>
    <m/>
    <m/>
    <m/>
    <x v="25"/>
    <x v="3"/>
    <s v="Brazil"/>
    <x v="84"/>
    <n v="0"/>
  </r>
  <r>
    <s v="BASE"/>
    <s v="BaseLine"/>
    <m/>
    <m/>
    <m/>
    <m/>
    <x v="26"/>
    <x v="0"/>
    <s v="Brazil"/>
    <x v="84"/>
    <n v="0"/>
  </r>
  <r>
    <s v="BASE"/>
    <s v="BaseLine"/>
    <m/>
    <m/>
    <m/>
    <m/>
    <x v="26"/>
    <x v="1"/>
    <s v="Brazil"/>
    <x v="84"/>
    <n v="3215.9432678797898"/>
  </r>
  <r>
    <s v="BASE"/>
    <s v="BaseLine"/>
    <m/>
    <m/>
    <m/>
    <m/>
    <x v="26"/>
    <x v="2"/>
    <s v="Brazil"/>
    <x v="84"/>
    <n v="0"/>
  </r>
  <r>
    <s v="BASE"/>
    <s v="BaseLine"/>
    <m/>
    <m/>
    <m/>
    <m/>
    <x v="26"/>
    <x v="3"/>
    <s v="Brazil"/>
    <x v="84"/>
    <n v="0"/>
  </r>
  <r>
    <s v="INCREMENTAL"/>
    <s v="Media"/>
    <m/>
    <m/>
    <m/>
    <m/>
    <x v="27"/>
    <x v="0"/>
    <s v="Brazil"/>
    <x v="84"/>
    <n v="0"/>
  </r>
  <r>
    <s v="INCREMENTAL"/>
    <s v="Media"/>
    <m/>
    <m/>
    <m/>
    <m/>
    <x v="27"/>
    <x v="1"/>
    <s v="Brazil"/>
    <x v="84"/>
    <n v="0"/>
  </r>
  <r>
    <s v="INCREMENTAL"/>
    <s v="Media"/>
    <m/>
    <m/>
    <m/>
    <m/>
    <x v="27"/>
    <x v="2"/>
    <s v="Brazil"/>
    <x v="84"/>
    <n v="0"/>
  </r>
  <r>
    <s v="INCREMENTAL"/>
    <s v="Media"/>
    <m/>
    <m/>
    <m/>
    <m/>
    <x v="27"/>
    <x v="3"/>
    <s v="Brazil"/>
    <x v="84"/>
    <n v="0"/>
  </r>
  <r>
    <s v="INCREMENTAL"/>
    <s v="Media"/>
    <m/>
    <m/>
    <m/>
    <m/>
    <x v="28"/>
    <x v="0"/>
    <s v="Brazil"/>
    <x v="84"/>
    <n v="0"/>
  </r>
  <r>
    <s v="INCREMENTAL"/>
    <s v="Media"/>
    <m/>
    <m/>
    <m/>
    <m/>
    <x v="28"/>
    <x v="1"/>
    <s v="Brazil"/>
    <x v="84"/>
    <n v="3.5291752034256998"/>
  </r>
  <r>
    <s v="INCREMENTAL"/>
    <s v="Media"/>
    <m/>
    <m/>
    <m/>
    <m/>
    <x v="28"/>
    <x v="2"/>
    <s v="Brazil"/>
    <x v="84"/>
    <n v="0"/>
  </r>
  <r>
    <s v="INCREMENTAL"/>
    <s v="Media"/>
    <m/>
    <m/>
    <m/>
    <m/>
    <x v="28"/>
    <x v="3"/>
    <s v="Brazil"/>
    <x v="84"/>
    <n v="0"/>
  </r>
  <r>
    <s v="BASE"/>
    <s v="BaseLine"/>
    <m/>
    <m/>
    <m/>
    <m/>
    <x v="29"/>
    <x v="0"/>
    <s v="Brazil"/>
    <x v="84"/>
    <n v="0"/>
  </r>
  <r>
    <s v="BASE"/>
    <s v="BaseLine"/>
    <m/>
    <m/>
    <m/>
    <m/>
    <x v="29"/>
    <x v="1"/>
    <s v="Brazil"/>
    <x v="84"/>
    <n v="1516.2893449370899"/>
  </r>
  <r>
    <s v="BASE"/>
    <s v="BaseLine"/>
    <m/>
    <m/>
    <m/>
    <m/>
    <x v="29"/>
    <x v="2"/>
    <s v="Brazil"/>
    <x v="84"/>
    <n v="0"/>
  </r>
  <r>
    <s v="BASE"/>
    <s v="BaseLine"/>
    <m/>
    <m/>
    <m/>
    <m/>
    <x v="29"/>
    <x v="3"/>
    <s v="Brazil"/>
    <x v="84"/>
    <n v="0"/>
  </r>
  <r>
    <s v="BASE"/>
    <s v="BaseLine"/>
    <m/>
    <m/>
    <m/>
    <m/>
    <x v="30"/>
    <x v="0"/>
    <s v="Brazil"/>
    <x v="84"/>
    <n v="0"/>
  </r>
  <r>
    <s v="BASE"/>
    <s v="BaseLine"/>
    <m/>
    <m/>
    <m/>
    <m/>
    <x v="30"/>
    <x v="1"/>
    <s v="Brazil"/>
    <x v="84"/>
    <n v="937.81846861758902"/>
  </r>
  <r>
    <s v="BASE"/>
    <s v="BaseLine"/>
    <m/>
    <m/>
    <m/>
    <m/>
    <x v="30"/>
    <x v="2"/>
    <s v="Brazil"/>
    <x v="84"/>
    <n v="0"/>
  </r>
  <r>
    <s v="BASE"/>
    <s v="BaseLine"/>
    <m/>
    <m/>
    <m/>
    <m/>
    <x v="30"/>
    <x v="3"/>
    <s v="Brazil"/>
    <x v="84"/>
    <n v="0"/>
  </r>
  <r>
    <s v="INCREMENTAL"/>
    <s v="Media"/>
    <m/>
    <m/>
    <m/>
    <m/>
    <x v="31"/>
    <x v="0"/>
    <s v="Brazil"/>
    <x v="84"/>
    <n v="0"/>
  </r>
  <r>
    <s v="INCREMENTAL"/>
    <s v="Media"/>
    <m/>
    <m/>
    <m/>
    <m/>
    <x v="31"/>
    <x v="1"/>
    <s v="Brazil"/>
    <x v="84"/>
    <n v="18.295300527426299"/>
  </r>
  <r>
    <s v="INCREMENTAL"/>
    <s v="Media"/>
    <m/>
    <m/>
    <m/>
    <m/>
    <x v="31"/>
    <x v="2"/>
    <s v="Brazil"/>
    <x v="84"/>
    <n v="0"/>
  </r>
  <r>
    <s v="INCREMENTAL"/>
    <s v="Media"/>
    <m/>
    <m/>
    <m/>
    <m/>
    <x v="31"/>
    <x v="3"/>
    <s v="Brazil"/>
    <x v="84"/>
    <n v="0"/>
  </r>
  <r>
    <m/>
    <m/>
    <m/>
    <m/>
    <m/>
    <m/>
    <x v="32"/>
    <x v="0"/>
    <s v="Brazil"/>
    <x v="84"/>
    <n v="1288.8368238743701"/>
  </r>
  <r>
    <m/>
    <m/>
    <m/>
    <m/>
    <m/>
    <m/>
    <x v="32"/>
    <x v="1"/>
    <s v="Brazil"/>
    <x v="84"/>
    <n v="943.82215052234096"/>
  </r>
  <r>
    <m/>
    <m/>
    <m/>
    <m/>
    <m/>
    <m/>
    <x v="32"/>
    <x v="2"/>
    <s v="Brazil"/>
    <x v="84"/>
    <n v="1761.1350863528301"/>
  </r>
  <r>
    <m/>
    <m/>
    <m/>
    <m/>
    <m/>
    <m/>
    <x v="32"/>
    <x v="3"/>
    <s v="Brazil"/>
    <x v="84"/>
    <n v="932.29799996955103"/>
  </r>
  <r>
    <s v="BASE"/>
    <s v="BaseLine"/>
    <m/>
    <m/>
    <m/>
    <m/>
    <x v="33"/>
    <x v="0"/>
    <s v="Brazil"/>
    <x v="84"/>
    <n v="-89.203867433895297"/>
  </r>
  <r>
    <s v="BASE"/>
    <s v="BaseLine"/>
    <m/>
    <m/>
    <m/>
    <m/>
    <x v="33"/>
    <x v="1"/>
    <s v="Brazil"/>
    <x v="84"/>
    <n v="-242.82437432250799"/>
  </r>
  <r>
    <s v="BASE"/>
    <s v="BaseLine"/>
    <m/>
    <m/>
    <m/>
    <m/>
    <x v="33"/>
    <x v="2"/>
    <s v="Brazil"/>
    <x v="84"/>
    <n v="-121.228058726467"/>
  </r>
  <r>
    <s v="BASE"/>
    <s v="BaseLine"/>
    <m/>
    <m/>
    <m/>
    <m/>
    <x v="33"/>
    <x v="3"/>
    <s v="Brazil"/>
    <x v="84"/>
    <n v="-75.717591549202695"/>
  </r>
  <r>
    <s v="BASE"/>
    <s v="BaseLine"/>
    <m/>
    <m/>
    <m/>
    <m/>
    <x v="34"/>
    <x v="0"/>
    <s v="Brazil"/>
    <x v="84"/>
    <n v="0"/>
  </r>
  <r>
    <s v="BASE"/>
    <s v="BaseLine"/>
    <m/>
    <m/>
    <m/>
    <m/>
    <x v="34"/>
    <x v="1"/>
    <s v="Brazil"/>
    <x v="84"/>
    <n v="0"/>
  </r>
  <r>
    <s v="BASE"/>
    <s v="BaseLine"/>
    <m/>
    <m/>
    <m/>
    <m/>
    <x v="34"/>
    <x v="2"/>
    <s v="Brazil"/>
    <x v="84"/>
    <n v="0"/>
  </r>
  <r>
    <s v="BASE"/>
    <s v="BaseLine"/>
    <m/>
    <m/>
    <m/>
    <m/>
    <x v="34"/>
    <x v="3"/>
    <s v="Brazil"/>
    <x v="84"/>
    <n v="0"/>
  </r>
  <r>
    <s v="BASE"/>
    <s v="BaseLine"/>
    <s v="NY"/>
    <m/>
    <m/>
    <m/>
    <x v="35"/>
    <x v="0"/>
    <s v="Brazil"/>
    <x v="84"/>
    <n v="0"/>
  </r>
  <r>
    <s v="BASE"/>
    <s v="BaseLine"/>
    <s v="NY"/>
    <m/>
    <m/>
    <m/>
    <x v="35"/>
    <x v="1"/>
    <s v="Brazil"/>
    <x v="84"/>
    <n v="0"/>
  </r>
  <r>
    <s v="BASE"/>
    <s v="BaseLine"/>
    <s v="NY"/>
    <m/>
    <m/>
    <m/>
    <x v="35"/>
    <x v="2"/>
    <s v="Brazil"/>
    <x v="84"/>
    <n v="0"/>
  </r>
  <r>
    <s v="BASE"/>
    <s v="BaseLine"/>
    <s v="NY"/>
    <m/>
    <m/>
    <m/>
    <x v="35"/>
    <x v="3"/>
    <s v="Brazil"/>
    <x v="84"/>
    <n v="0"/>
  </r>
  <r>
    <s v="BASE"/>
    <s v="BaseLine"/>
    <s v="PL_Dummy"/>
    <m/>
    <m/>
    <m/>
    <x v="36"/>
    <x v="0"/>
    <s v="Brazil"/>
    <x v="84"/>
    <n v="0"/>
  </r>
  <r>
    <s v="BASE"/>
    <s v="BaseLine"/>
    <s v="PL_Dummy"/>
    <m/>
    <m/>
    <m/>
    <x v="36"/>
    <x v="1"/>
    <s v="Brazil"/>
    <x v="84"/>
    <n v="0"/>
  </r>
  <r>
    <s v="BASE"/>
    <s v="BaseLine"/>
    <s v="PL_Dummy"/>
    <m/>
    <m/>
    <m/>
    <x v="36"/>
    <x v="2"/>
    <s v="Brazil"/>
    <x v="84"/>
    <n v="0"/>
  </r>
  <r>
    <s v="BASE"/>
    <s v="BaseLine"/>
    <s v="PL_Dummy"/>
    <m/>
    <m/>
    <m/>
    <x v="36"/>
    <x v="3"/>
    <s v="Brazil"/>
    <x v="84"/>
    <n v="0"/>
  </r>
  <r>
    <s v="BASE"/>
    <s v="BaseLine"/>
    <s v="PL_Dummy"/>
    <m/>
    <m/>
    <m/>
    <x v="37"/>
    <x v="0"/>
    <s v="Brazil"/>
    <x v="84"/>
    <n v="0"/>
  </r>
  <r>
    <s v="BASE"/>
    <s v="BaseLine"/>
    <s v="PL_Dummy"/>
    <m/>
    <m/>
    <m/>
    <x v="37"/>
    <x v="1"/>
    <s v="Brazil"/>
    <x v="84"/>
    <n v="0"/>
  </r>
  <r>
    <s v="BASE"/>
    <s v="BaseLine"/>
    <s v="PL_Dummy"/>
    <m/>
    <m/>
    <m/>
    <x v="37"/>
    <x v="2"/>
    <s v="Brazil"/>
    <x v="84"/>
    <n v="0"/>
  </r>
  <r>
    <s v="BASE"/>
    <s v="BaseLine"/>
    <s v="PL_Dummy"/>
    <m/>
    <m/>
    <m/>
    <x v="37"/>
    <x v="3"/>
    <s v="Brazil"/>
    <x v="84"/>
    <n v="0"/>
  </r>
  <r>
    <s v="BASE"/>
    <s v="BaseLine"/>
    <m/>
    <m/>
    <m/>
    <m/>
    <x v="38"/>
    <x v="0"/>
    <s v="Brazil"/>
    <x v="84"/>
    <n v="0"/>
  </r>
  <r>
    <s v="BASE"/>
    <s v="BaseLine"/>
    <m/>
    <m/>
    <m/>
    <m/>
    <x v="38"/>
    <x v="1"/>
    <s v="Brazil"/>
    <x v="84"/>
    <n v="0"/>
  </r>
  <r>
    <s v="BASE"/>
    <s v="BaseLine"/>
    <m/>
    <m/>
    <m/>
    <m/>
    <x v="38"/>
    <x v="2"/>
    <s v="Brazil"/>
    <x v="84"/>
    <n v="0"/>
  </r>
  <r>
    <s v="BASE"/>
    <s v="BaseLine"/>
    <m/>
    <m/>
    <m/>
    <m/>
    <x v="38"/>
    <x v="3"/>
    <s v="Brazil"/>
    <x v="84"/>
    <n v="0"/>
  </r>
  <r>
    <s v="BASE"/>
    <s v="BaseLine"/>
    <m/>
    <m/>
    <m/>
    <m/>
    <x v="39"/>
    <x v="0"/>
    <s v="Brazil"/>
    <x v="84"/>
    <n v="0"/>
  </r>
  <r>
    <s v="BASE"/>
    <s v="BaseLine"/>
    <m/>
    <m/>
    <m/>
    <m/>
    <x v="39"/>
    <x v="1"/>
    <s v="Brazil"/>
    <x v="84"/>
    <n v="0"/>
  </r>
  <r>
    <s v="BASE"/>
    <s v="BaseLine"/>
    <m/>
    <m/>
    <m/>
    <m/>
    <x v="39"/>
    <x v="2"/>
    <s v="Brazil"/>
    <x v="84"/>
    <n v="0"/>
  </r>
  <r>
    <s v="BASE"/>
    <s v="BaseLine"/>
    <m/>
    <m/>
    <m/>
    <m/>
    <x v="39"/>
    <x v="3"/>
    <s v="Brazil"/>
    <x v="84"/>
    <n v="0"/>
  </r>
  <r>
    <s v="BASE"/>
    <s v="BaseLine"/>
    <s v="PL_Dummy"/>
    <m/>
    <m/>
    <m/>
    <x v="40"/>
    <x v="0"/>
    <s v="Brazil"/>
    <x v="84"/>
    <n v="0"/>
  </r>
  <r>
    <s v="BASE"/>
    <s v="BaseLine"/>
    <s v="PL_Dummy"/>
    <m/>
    <m/>
    <m/>
    <x v="40"/>
    <x v="1"/>
    <s v="Brazil"/>
    <x v="84"/>
    <n v="0"/>
  </r>
  <r>
    <s v="BASE"/>
    <s v="BaseLine"/>
    <s v="PL_Dummy"/>
    <m/>
    <m/>
    <m/>
    <x v="40"/>
    <x v="2"/>
    <s v="Brazil"/>
    <x v="84"/>
    <n v="0"/>
  </r>
  <r>
    <s v="BASE"/>
    <s v="BaseLine"/>
    <s v="PL_Dummy"/>
    <m/>
    <m/>
    <m/>
    <x v="40"/>
    <x v="3"/>
    <s v="Brazil"/>
    <x v="84"/>
    <n v="0"/>
  </r>
  <r>
    <s v="BASE"/>
    <s v="BaseLine"/>
    <m/>
    <m/>
    <m/>
    <m/>
    <x v="41"/>
    <x v="0"/>
    <s v="Brazil"/>
    <x v="84"/>
    <n v="0"/>
  </r>
  <r>
    <s v="BASE"/>
    <s v="BaseLine"/>
    <m/>
    <m/>
    <m/>
    <m/>
    <x v="41"/>
    <x v="1"/>
    <s v="Brazil"/>
    <x v="84"/>
    <n v="0"/>
  </r>
  <r>
    <s v="BASE"/>
    <s v="BaseLine"/>
    <m/>
    <m/>
    <m/>
    <m/>
    <x v="41"/>
    <x v="2"/>
    <s v="Brazil"/>
    <x v="84"/>
    <n v="3943.2382455669099"/>
  </r>
  <r>
    <s v="BASE"/>
    <s v="BaseLine"/>
    <m/>
    <m/>
    <m/>
    <m/>
    <x v="41"/>
    <x v="3"/>
    <s v="Brazil"/>
    <x v="84"/>
    <n v="0"/>
  </r>
  <r>
    <s v="BASE"/>
    <s v="BaseLine"/>
    <m/>
    <m/>
    <m/>
    <m/>
    <x v="42"/>
    <x v="0"/>
    <s v="Brazil"/>
    <x v="84"/>
    <n v="0"/>
  </r>
  <r>
    <s v="BASE"/>
    <s v="BaseLine"/>
    <m/>
    <m/>
    <m/>
    <m/>
    <x v="42"/>
    <x v="1"/>
    <s v="Brazil"/>
    <x v="84"/>
    <n v="0"/>
  </r>
  <r>
    <s v="BASE"/>
    <s v="BaseLine"/>
    <m/>
    <m/>
    <m/>
    <m/>
    <x v="42"/>
    <x v="2"/>
    <s v="Brazil"/>
    <x v="84"/>
    <n v="0"/>
  </r>
  <r>
    <s v="BASE"/>
    <s v="BaseLine"/>
    <m/>
    <m/>
    <m/>
    <m/>
    <x v="42"/>
    <x v="3"/>
    <s v="Brazil"/>
    <x v="84"/>
    <n v="0"/>
  </r>
  <r>
    <s v="BASE"/>
    <s v="BaseLine"/>
    <m/>
    <m/>
    <m/>
    <m/>
    <x v="43"/>
    <x v="0"/>
    <s v="Brazil"/>
    <x v="84"/>
    <n v="0"/>
  </r>
  <r>
    <s v="BASE"/>
    <s v="BaseLine"/>
    <m/>
    <m/>
    <m/>
    <m/>
    <x v="43"/>
    <x v="1"/>
    <s v="Brazil"/>
    <x v="84"/>
    <n v="0"/>
  </r>
  <r>
    <s v="BASE"/>
    <s v="BaseLine"/>
    <m/>
    <m/>
    <m/>
    <m/>
    <x v="43"/>
    <x v="2"/>
    <s v="Brazil"/>
    <x v="84"/>
    <n v="4369.74102398181"/>
  </r>
  <r>
    <s v="BASE"/>
    <s v="BaseLine"/>
    <m/>
    <m/>
    <m/>
    <m/>
    <x v="43"/>
    <x v="3"/>
    <s v="Brazil"/>
    <x v="84"/>
    <n v="0"/>
  </r>
  <r>
    <s v="INCREMENTAL"/>
    <s v="Media"/>
    <m/>
    <m/>
    <m/>
    <m/>
    <x v="44"/>
    <x v="0"/>
    <s v="Brazil"/>
    <x v="84"/>
    <n v="0"/>
  </r>
  <r>
    <s v="INCREMENTAL"/>
    <s v="Media"/>
    <m/>
    <m/>
    <m/>
    <m/>
    <x v="44"/>
    <x v="1"/>
    <s v="Brazil"/>
    <x v="84"/>
    <n v="0"/>
  </r>
  <r>
    <s v="INCREMENTAL"/>
    <s v="Media"/>
    <m/>
    <m/>
    <m/>
    <m/>
    <x v="44"/>
    <x v="2"/>
    <s v="Brazil"/>
    <x v="84"/>
    <n v="0"/>
  </r>
  <r>
    <s v="INCREMENTAL"/>
    <s v="Media"/>
    <m/>
    <m/>
    <m/>
    <m/>
    <x v="44"/>
    <x v="3"/>
    <s v="Brazil"/>
    <x v="84"/>
    <n v="0"/>
  </r>
  <r>
    <s v="INCREMENTAL"/>
    <s v="Media"/>
    <m/>
    <m/>
    <m/>
    <m/>
    <x v="45"/>
    <x v="0"/>
    <s v="Brazil"/>
    <x v="84"/>
    <n v="0"/>
  </r>
  <r>
    <s v="INCREMENTAL"/>
    <s v="Media"/>
    <m/>
    <m/>
    <m/>
    <m/>
    <x v="45"/>
    <x v="1"/>
    <s v="Brazil"/>
    <x v="84"/>
    <n v="0"/>
  </r>
  <r>
    <s v="INCREMENTAL"/>
    <s v="Media"/>
    <m/>
    <m/>
    <m/>
    <m/>
    <x v="45"/>
    <x v="2"/>
    <s v="Brazil"/>
    <x v="84"/>
    <n v="3.0309369969549902"/>
  </r>
  <r>
    <s v="INCREMENTAL"/>
    <s v="Media"/>
    <m/>
    <m/>
    <m/>
    <m/>
    <x v="45"/>
    <x v="3"/>
    <s v="Brazil"/>
    <x v="84"/>
    <n v="0"/>
  </r>
  <r>
    <s v="BASE"/>
    <s v="BaseLine"/>
    <m/>
    <m/>
    <m/>
    <m/>
    <x v="46"/>
    <x v="0"/>
    <s v="Brazil"/>
    <x v="84"/>
    <n v="0"/>
  </r>
  <r>
    <s v="BASE"/>
    <s v="BaseLine"/>
    <m/>
    <m/>
    <m/>
    <m/>
    <x v="46"/>
    <x v="1"/>
    <s v="Brazil"/>
    <x v="84"/>
    <n v="0"/>
  </r>
  <r>
    <s v="BASE"/>
    <s v="BaseLine"/>
    <m/>
    <m/>
    <m/>
    <m/>
    <x v="46"/>
    <x v="2"/>
    <s v="Brazil"/>
    <x v="84"/>
    <n v="0"/>
  </r>
  <r>
    <s v="BASE"/>
    <s v="BaseLine"/>
    <m/>
    <m/>
    <m/>
    <m/>
    <x v="46"/>
    <x v="3"/>
    <s v="Brazil"/>
    <x v="84"/>
    <n v="0"/>
  </r>
  <r>
    <s v="INCREMENTAL"/>
    <s v="Media"/>
    <m/>
    <m/>
    <m/>
    <m/>
    <x v="47"/>
    <x v="0"/>
    <s v="Brazil"/>
    <x v="84"/>
    <n v="0"/>
  </r>
  <r>
    <s v="INCREMENTAL"/>
    <s v="Media"/>
    <m/>
    <m/>
    <m/>
    <m/>
    <x v="47"/>
    <x v="1"/>
    <s v="Brazil"/>
    <x v="84"/>
    <n v="0"/>
  </r>
  <r>
    <s v="INCREMENTAL"/>
    <s v="Media"/>
    <m/>
    <m/>
    <m/>
    <m/>
    <x v="47"/>
    <x v="2"/>
    <s v="Brazil"/>
    <x v="84"/>
    <n v="0"/>
  </r>
  <r>
    <s v="INCREMENTAL"/>
    <s v="Media"/>
    <m/>
    <m/>
    <m/>
    <m/>
    <x v="47"/>
    <x v="3"/>
    <s v="Brazil"/>
    <x v="84"/>
    <n v="3.9047951366507201"/>
  </r>
  <r>
    <s v="INCREMENTAL"/>
    <s v="Media"/>
    <m/>
    <m/>
    <m/>
    <m/>
    <x v="48"/>
    <x v="0"/>
    <s v="Brazil"/>
    <x v="84"/>
    <n v="0"/>
  </r>
  <r>
    <s v="INCREMENTAL"/>
    <s v="Media"/>
    <m/>
    <m/>
    <m/>
    <m/>
    <x v="48"/>
    <x v="1"/>
    <s v="Brazil"/>
    <x v="84"/>
    <n v="0"/>
  </r>
  <r>
    <s v="INCREMENTAL"/>
    <s v="Media"/>
    <m/>
    <m/>
    <m/>
    <m/>
    <x v="48"/>
    <x v="2"/>
    <s v="Brazil"/>
    <x v="84"/>
    <n v="0"/>
  </r>
  <r>
    <s v="INCREMENTAL"/>
    <s v="Media"/>
    <m/>
    <m/>
    <m/>
    <m/>
    <x v="48"/>
    <x v="3"/>
    <s v="Brazil"/>
    <x v="84"/>
    <n v="0.391023886683382"/>
  </r>
  <r>
    <s v="INCREMENTAL"/>
    <s v="Media"/>
    <m/>
    <m/>
    <m/>
    <m/>
    <x v="49"/>
    <x v="0"/>
    <s v="Brazil"/>
    <x v="84"/>
    <n v="0"/>
  </r>
  <r>
    <s v="INCREMENTAL"/>
    <s v="Media"/>
    <m/>
    <m/>
    <m/>
    <m/>
    <x v="49"/>
    <x v="1"/>
    <s v="Brazil"/>
    <x v="84"/>
    <n v="0"/>
  </r>
  <r>
    <s v="INCREMENTAL"/>
    <s v="Media"/>
    <m/>
    <m/>
    <m/>
    <m/>
    <x v="49"/>
    <x v="2"/>
    <s v="Brazil"/>
    <x v="84"/>
    <n v="0"/>
  </r>
  <r>
    <s v="INCREMENTAL"/>
    <s v="Media"/>
    <m/>
    <m/>
    <m/>
    <m/>
    <x v="49"/>
    <x v="3"/>
    <s v="Brazil"/>
    <x v="84"/>
    <n v="12.4913717630142"/>
  </r>
  <r>
    <s v="BASE"/>
    <s v="BaseLine"/>
    <m/>
    <m/>
    <m/>
    <m/>
    <x v="50"/>
    <x v="0"/>
    <s v="Brazil"/>
    <x v="84"/>
    <n v="0"/>
  </r>
  <r>
    <s v="BASE"/>
    <s v="BaseLine"/>
    <m/>
    <m/>
    <m/>
    <m/>
    <x v="50"/>
    <x v="1"/>
    <s v="Brazil"/>
    <x v="84"/>
    <n v="0"/>
  </r>
  <r>
    <s v="BASE"/>
    <s v="BaseLine"/>
    <m/>
    <m/>
    <m/>
    <m/>
    <x v="50"/>
    <x v="2"/>
    <s v="Brazil"/>
    <x v="84"/>
    <n v="0"/>
  </r>
  <r>
    <s v="BASE"/>
    <s v="BaseLine"/>
    <m/>
    <m/>
    <m/>
    <m/>
    <x v="50"/>
    <x v="3"/>
    <s v="Brazil"/>
    <x v="84"/>
    <n v="532.56156269669998"/>
  </r>
  <r>
    <s v="BASE"/>
    <s v="BaseLine"/>
    <m/>
    <m/>
    <m/>
    <m/>
    <x v="51"/>
    <x v="0"/>
    <s v="Brazil"/>
    <x v="84"/>
    <n v="0"/>
  </r>
  <r>
    <s v="BASE"/>
    <s v="BaseLine"/>
    <m/>
    <m/>
    <m/>
    <m/>
    <x v="51"/>
    <x v="1"/>
    <s v="Brazil"/>
    <x v="84"/>
    <n v="0"/>
  </r>
  <r>
    <s v="BASE"/>
    <s v="BaseLine"/>
    <m/>
    <m/>
    <m/>
    <m/>
    <x v="51"/>
    <x v="2"/>
    <s v="Brazil"/>
    <x v="84"/>
    <n v="0"/>
  </r>
  <r>
    <s v="BASE"/>
    <s v="BaseLine"/>
    <m/>
    <m/>
    <m/>
    <m/>
    <x v="51"/>
    <x v="3"/>
    <s v="Brazil"/>
    <x v="84"/>
    <n v="10546.2787931569"/>
  </r>
  <r>
    <s v="INCREMENTAL"/>
    <s v="Media"/>
    <m/>
    <m/>
    <m/>
    <m/>
    <x v="52"/>
    <x v="0"/>
    <s v="Brazil"/>
    <x v="84"/>
    <n v="0"/>
  </r>
  <r>
    <s v="INCREMENTAL"/>
    <s v="Media"/>
    <m/>
    <m/>
    <m/>
    <m/>
    <x v="52"/>
    <x v="1"/>
    <s v="Brazil"/>
    <x v="84"/>
    <n v="0"/>
  </r>
  <r>
    <s v="INCREMENTAL"/>
    <s v="Media"/>
    <m/>
    <m/>
    <m/>
    <m/>
    <x v="52"/>
    <x v="2"/>
    <s v="Brazil"/>
    <x v="84"/>
    <n v="0"/>
  </r>
  <r>
    <s v="INCREMENTAL"/>
    <s v="Media"/>
    <m/>
    <m/>
    <m/>
    <m/>
    <x v="52"/>
    <x v="3"/>
    <s v="Brazil"/>
    <x v="84"/>
    <n v="12.099853315509099"/>
  </r>
  <r>
    <s v="BASE"/>
    <s v="BaseLine"/>
    <m/>
    <m/>
    <m/>
    <m/>
    <x v="53"/>
    <x v="0"/>
    <s v="Brazil"/>
    <x v="84"/>
    <n v="-280.60257110593699"/>
  </r>
  <r>
    <s v="BASE"/>
    <s v="BaseLine"/>
    <m/>
    <m/>
    <m/>
    <m/>
    <x v="53"/>
    <x v="1"/>
    <s v="Brazil"/>
    <x v="84"/>
    <n v="-205.48677473939"/>
  </r>
  <r>
    <s v="BASE"/>
    <s v="BaseLine"/>
    <m/>
    <m/>
    <m/>
    <m/>
    <x v="53"/>
    <x v="2"/>
    <s v="Brazil"/>
    <x v="84"/>
    <n v="-383.430255980683"/>
  </r>
  <r>
    <s v="BASE"/>
    <s v="BaseLine"/>
    <m/>
    <m/>
    <m/>
    <m/>
    <x v="53"/>
    <x v="3"/>
    <s v="Brazil"/>
    <x v="84"/>
    <n v="-202.977763346308"/>
  </r>
  <r>
    <s v="BASE"/>
    <s v="BaseLine"/>
    <m/>
    <m/>
    <m/>
    <m/>
    <x v="54"/>
    <x v="0"/>
    <s v="Brazil"/>
    <x v="84"/>
    <n v="-508.66884939919299"/>
  </r>
  <r>
    <s v="BASE"/>
    <s v="BaseLine"/>
    <m/>
    <m/>
    <m/>
    <m/>
    <x v="54"/>
    <x v="1"/>
    <s v="Brazil"/>
    <x v="84"/>
    <n v="-2538.9664014545901"/>
  </r>
  <r>
    <s v="BASE"/>
    <s v="BaseLine"/>
    <m/>
    <m/>
    <m/>
    <m/>
    <x v="54"/>
    <x v="2"/>
    <s v="Brazil"/>
    <x v="84"/>
    <n v="-2755.6134643646201"/>
  </r>
  <r>
    <s v="BASE"/>
    <s v="BaseLine"/>
    <m/>
    <m/>
    <m/>
    <m/>
    <x v="54"/>
    <x v="3"/>
    <s v="Brazil"/>
    <x v="84"/>
    <n v="-491.21681486721297"/>
  </r>
  <r>
    <s v="INCREMENTAL"/>
    <s v="Media"/>
    <m/>
    <m/>
    <m/>
    <m/>
    <x v="0"/>
    <x v="0"/>
    <s v="Brazil"/>
    <x v="85"/>
    <n v="7.3657972534406602"/>
  </r>
  <r>
    <s v="INCREMENTAL"/>
    <s v="Media"/>
    <m/>
    <m/>
    <m/>
    <m/>
    <x v="0"/>
    <x v="1"/>
    <s v="Brazil"/>
    <x v="85"/>
    <n v="0"/>
  </r>
  <r>
    <s v="INCREMENTAL"/>
    <s v="Media"/>
    <m/>
    <m/>
    <m/>
    <m/>
    <x v="0"/>
    <x v="2"/>
    <s v="Brazil"/>
    <x v="85"/>
    <n v="0"/>
  </r>
  <r>
    <s v="INCREMENTAL"/>
    <s v="Media"/>
    <m/>
    <m/>
    <m/>
    <m/>
    <x v="0"/>
    <x v="3"/>
    <s v="Brazil"/>
    <x v="85"/>
    <n v="0"/>
  </r>
  <r>
    <s v="INCREMENTAL"/>
    <s v="Media"/>
    <m/>
    <m/>
    <m/>
    <m/>
    <x v="1"/>
    <x v="0"/>
    <s v="Brazil"/>
    <x v="85"/>
    <n v="0.77435694967744895"/>
  </r>
  <r>
    <s v="INCREMENTAL"/>
    <s v="Media"/>
    <m/>
    <m/>
    <m/>
    <m/>
    <x v="1"/>
    <x v="1"/>
    <s v="Brazil"/>
    <x v="85"/>
    <n v="0"/>
  </r>
  <r>
    <s v="INCREMENTAL"/>
    <s v="Media"/>
    <m/>
    <m/>
    <m/>
    <m/>
    <x v="1"/>
    <x v="2"/>
    <s v="Brazil"/>
    <x v="85"/>
    <n v="0"/>
  </r>
  <r>
    <s v="INCREMENTAL"/>
    <s v="Media"/>
    <m/>
    <m/>
    <m/>
    <m/>
    <x v="1"/>
    <x v="3"/>
    <s v="Brazil"/>
    <x v="85"/>
    <n v="0"/>
  </r>
  <r>
    <s v="INCREMENTAL"/>
    <s v="Media"/>
    <m/>
    <m/>
    <m/>
    <m/>
    <x v="2"/>
    <x v="0"/>
    <s v="Brazil"/>
    <x v="85"/>
    <n v="27.301699135283702"/>
  </r>
  <r>
    <s v="INCREMENTAL"/>
    <s v="Media"/>
    <m/>
    <m/>
    <m/>
    <m/>
    <x v="2"/>
    <x v="1"/>
    <s v="Brazil"/>
    <x v="85"/>
    <n v="0"/>
  </r>
  <r>
    <s v="INCREMENTAL"/>
    <s v="Media"/>
    <m/>
    <m/>
    <m/>
    <m/>
    <x v="2"/>
    <x v="2"/>
    <s v="Brazil"/>
    <x v="85"/>
    <n v="0"/>
  </r>
  <r>
    <s v="INCREMENTAL"/>
    <s v="Media"/>
    <m/>
    <m/>
    <m/>
    <m/>
    <x v="2"/>
    <x v="3"/>
    <s v="Brazil"/>
    <x v="85"/>
    <n v="0"/>
  </r>
  <r>
    <s v="BASE"/>
    <s v="BaseLine"/>
    <m/>
    <m/>
    <m/>
    <m/>
    <x v="3"/>
    <x v="0"/>
    <s v="Brazil"/>
    <x v="85"/>
    <n v="0"/>
  </r>
  <r>
    <s v="BASE"/>
    <s v="BaseLine"/>
    <m/>
    <m/>
    <m/>
    <m/>
    <x v="3"/>
    <x v="1"/>
    <s v="Brazil"/>
    <x v="85"/>
    <n v="0"/>
  </r>
  <r>
    <s v="BASE"/>
    <s v="BaseLine"/>
    <m/>
    <m/>
    <m/>
    <m/>
    <x v="3"/>
    <x v="2"/>
    <s v="Brazil"/>
    <x v="85"/>
    <n v="0"/>
  </r>
  <r>
    <s v="BASE"/>
    <s v="BaseLine"/>
    <m/>
    <m/>
    <m/>
    <m/>
    <x v="3"/>
    <x v="3"/>
    <s v="Brazil"/>
    <x v="85"/>
    <n v="0"/>
  </r>
  <r>
    <s v="BASE"/>
    <s v="BaseLine"/>
    <m/>
    <m/>
    <m/>
    <m/>
    <x v="4"/>
    <x v="0"/>
    <s v="Brazil"/>
    <x v="85"/>
    <n v="0"/>
  </r>
  <r>
    <s v="BASE"/>
    <s v="BaseLine"/>
    <m/>
    <m/>
    <m/>
    <m/>
    <x v="4"/>
    <x v="1"/>
    <s v="Brazil"/>
    <x v="85"/>
    <n v="0"/>
  </r>
  <r>
    <s v="BASE"/>
    <s v="BaseLine"/>
    <m/>
    <m/>
    <m/>
    <m/>
    <x v="4"/>
    <x v="2"/>
    <s v="Brazil"/>
    <x v="85"/>
    <n v="0"/>
  </r>
  <r>
    <s v="BASE"/>
    <s v="BaseLine"/>
    <m/>
    <m/>
    <m/>
    <m/>
    <x v="4"/>
    <x v="3"/>
    <s v="Brazil"/>
    <x v="85"/>
    <n v="0"/>
  </r>
  <r>
    <s v="BASE"/>
    <s v="BaseLine"/>
    <m/>
    <m/>
    <m/>
    <m/>
    <x v="5"/>
    <x v="0"/>
    <s v="Brazil"/>
    <x v="85"/>
    <n v="0"/>
  </r>
  <r>
    <s v="BASE"/>
    <s v="BaseLine"/>
    <m/>
    <m/>
    <m/>
    <m/>
    <x v="5"/>
    <x v="1"/>
    <s v="Brazil"/>
    <x v="85"/>
    <n v="0"/>
  </r>
  <r>
    <s v="BASE"/>
    <s v="BaseLine"/>
    <m/>
    <m/>
    <m/>
    <m/>
    <x v="5"/>
    <x v="2"/>
    <s v="Brazil"/>
    <x v="85"/>
    <n v="0"/>
  </r>
  <r>
    <s v="BASE"/>
    <s v="BaseLine"/>
    <m/>
    <m/>
    <m/>
    <m/>
    <x v="5"/>
    <x v="3"/>
    <s v="Brazil"/>
    <x v="85"/>
    <n v="0"/>
  </r>
  <r>
    <s v="BASE"/>
    <s v="BaseLine"/>
    <m/>
    <m/>
    <m/>
    <m/>
    <x v="6"/>
    <x v="0"/>
    <s v="Brazil"/>
    <x v="85"/>
    <n v="0"/>
  </r>
  <r>
    <s v="BASE"/>
    <s v="BaseLine"/>
    <m/>
    <m/>
    <m/>
    <m/>
    <x v="6"/>
    <x v="1"/>
    <s v="Brazil"/>
    <x v="85"/>
    <n v="0"/>
  </r>
  <r>
    <s v="BASE"/>
    <s v="BaseLine"/>
    <m/>
    <m/>
    <m/>
    <m/>
    <x v="6"/>
    <x v="2"/>
    <s v="Brazil"/>
    <x v="85"/>
    <n v="0"/>
  </r>
  <r>
    <s v="BASE"/>
    <s v="BaseLine"/>
    <m/>
    <m/>
    <m/>
    <m/>
    <x v="6"/>
    <x v="3"/>
    <s v="Brazil"/>
    <x v="85"/>
    <n v="0"/>
  </r>
  <r>
    <s v="BASE"/>
    <s v="BaseLine"/>
    <m/>
    <m/>
    <m/>
    <m/>
    <x v="7"/>
    <x v="0"/>
    <s v="Brazil"/>
    <x v="85"/>
    <n v="0"/>
  </r>
  <r>
    <s v="BASE"/>
    <s v="BaseLine"/>
    <m/>
    <m/>
    <m/>
    <m/>
    <x v="7"/>
    <x v="1"/>
    <s v="Brazil"/>
    <x v="85"/>
    <n v="0"/>
  </r>
  <r>
    <s v="BASE"/>
    <s v="BaseLine"/>
    <m/>
    <m/>
    <m/>
    <m/>
    <x v="7"/>
    <x v="2"/>
    <s v="Brazil"/>
    <x v="85"/>
    <n v="0"/>
  </r>
  <r>
    <s v="BASE"/>
    <s v="BaseLine"/>
    <m/>
    <m/>
    <m/>
    <m/>
    <x v="7"/>
    <x v="3"/>
    <s v="Brazil"/>
    <x v="85"/>
    <n v="0"/>
  </r>
  <r>
    <s v="BASE"/>
    <s v="BaseLine"/>
    <m/>
    <m/>
    <m/>
    <m/>
    <x v="8"/>
    <x v="0"/>
    <s v="Brazil"/>
    <x v="85"/>
    <n v="2158.6330213814999"/>
  </r>
  <r>
    <s v="BASE"/>
    <s v="BaseLine"/>
    <m/>
    <m/>
    <m/>
    <m/>
    <x v="8"/>
    <x v="1"/>
    <s v="Brazil"/>
    <x v="85"/>
    <n v="0"/>
  </r>
  <r>
    <s v="BASE"/>
    <s v="BaseLine"/>
    <m/>
    <m/>
    <m/>
    <m/>
    <x v="8"/>
    <x v="2"/>
    <s v="Brazil"/>
    <x v="85"/>
    <n v="0"/>
  </r>
  <r>
    <s v="BASE"/>
    <s v="BaseLine"/>
    <m/>
    <m/>
    <m/>
    <m/>
    <x v="8"/>
    <x v="3"/>
    <s v="Brazil"/>
    <x v="85"/>
    <n v="0"/>
  </r>
  <r>
    <s v="INCREMENTAL"/>
    <s v="Media"/>
    <m/>
    <m/>
    <m/>
    <m/>
    <x v="9"/>
    <x v="0"/>
    <s v="Brazil"/>
    <x v="85"/>
    <n v="29.1412510912436"/>
  </r>
  <r>
    <s v="INCREMENTAL"/>
    <s v="Media"/>
    <m/>
    <m/>
    <m/>
    <m/>
    <x v="9"/>
    <x v="1"/>
    <s v="Brazil"/>
    <x v="85"/>
    <n v="0"/>
  </r>
  <r>
    <s v="INCREMENTAL"/>
    <s v="Media"/>
    <m/>
    <m/>
    <m/>
    <m/>
    <x v="9"/>
    <x v="2"/>
    <s v="Brazil"/>
    <x v="85"/>
    <n v="0"/>
  </r>
  <r>
    <s v="INCREMENTAL"/>
    <s v="Media"/>
    <m/>
    <m/>
    <m/>
    <m/>
    <x v="9"/>
    <x v="3"/>
    <s v="Brazil"/>
    <x v="85"/>
    <n v="0"/>
  </r>
  <r>
    <s v="BASE"/>
    <s v="Price"/>
    <m/>
    <m/>
    <m/>
    <m/>
    <x v="10"/>
    <x v="0"/>
    <s v="Brazil"/>
    <x v="85"/>
    <n v="0"/>
  </r>
  <r>
    <s v="BASE"/>
    <s v="Price"/>
    <m/>
    <m/>
    <m/>
    <m/>
    <x v="10"/>
    <x v="1"/>
    <s v="Brazil"/>
    <x v="85"/>
    <n v="0"/>
  </r>
  <r>
    <s v="BASE"/>
    <s v="Price"/>
    <m/>
    <m/>
    <m/>
    <m/>
    <x v="10"/>
    <x v="2"/>
    <s v="Brazil"/>
    <x v="85"/>
    <n v="0"/>
  </r>
  <r>
    <s v="BASE"/>
    <s v="Price"/>
    <m/>
    <m/>
    <m/>
    <m/>
    <x v="10"/>
    <x v="3"/>
    <s v="Brazil"/>
    <x v="85"/>
    <n v="0"/>
  </r>
  <r>
    <s v="BASE"/>
    <s v="Price"/>
    <m/>
    <m/>
    <m/>
    <m/>
    <x v="11"/>
    <x v="0"/>
    <s v="Brazil"/>
    <x v="85"/>
    <n v="-1144.85774019274"/>
  </r>
  <r>
    <s v="BASE"/>
    <s v="Price"/>
    <m/>
    <m/>
    <m/>
    <m/>
    <x v="11"/>
    <x v="1"/>
    <s v="Brazil"/>
    <x v="85"/>
    <n v="0"/>
  </r>
  <r>
    <s v="BASE"/>
    <s v="Price"/>
    <m/>
    <m/>
    <m/>
    <m/>
    <x v="11"/>
    <x v="2"/>
    <s v="Brazil"/>
    <x v="85"/>
    <n v="0"/>
  </r>
  <r>
    <s v="BASE"/>
    <s v="Price"/>
    <m/>
    <m/>
    <m/>
    <m/>
    <x v="11"/>
    <x v="3"/>
    <s v="Brazil"/>
    <x v="85"/>
    <n v="-1294.35204691678"/>
  </r>
  <r>
    <s v="BASE"/>
    <s v="BaseLine"/>
    <m/>
    <m/>
    <m/>
    <m/>
    <x v="12"/>
    <x v="0"/>
    <s v="Brazil"/>
    <x v="85"/>
    <n v="415.722243703213"/>
  </r>
  <r>
    <s v="BASE"/>
    <s v="BaseLine"/>
    <m/>
    <m/>
    <m/>
    <m/>
    <x v="12"/>
    <x v="1"/>
    <s v="Brazil"/>
    <x v="85"/>
    <n v="749.44652786518202"/>
  </r>
  <r>
    <s v="BASE"/>
    <s v="BaseLine"/>
    <m/>
    <m/>
    <m/>
    <m/>
    <x v="12"/>
    <x v="2"/>
    <s v="Brazil"/>
    <x v="85"/>
    <n v="918.78331501612695"/>
  </r>
  <r>
    <s v="BASE"/>
    <s v="BaseLine"/>
    <m/>
    <m/>
    <m/>
    <m/>
    <x v="12"/>
    <x v="3"/>
    <s v="Brazil"/>
    <x v="85"/>
    <n v="24.334980434030498"/>
  </r>
  <r>
    <s v="INCREMENTAL"/>
    <s v="Media"/>
    <m/>
    <m/>
    <m/>
    <m/>
    <x v="13"/>
    <x v="0"/>
    <s v="Brazil"/>
    <x v="85"/>
    <n v="0"/>
  </r>
  <r>
    <s v="INCREMENTAL"/>
    <s v="Media"/>
    <m/>
    <m/>
    <m/>
    <m/>
    <x v="13"/>
    <x v="1"/>
    <s v="Brazil"/>
    <x v="85"/>
    <n v="0"/>
  </r>
  <r>
    <s v="INCREMENTAL"/>
    <s v="Media"/>
    <m/>
    <m/>
    <m/>
    <m/>
    <x v="13"/>
    <x v="2"/>
    <s v="Brazil"/>
    <x v="85"/>
    <n v="0"/>
  </r>
  <r>
    <s v="INCREMENTAL"/>
    <s v="Media"/>
    <m/>
    <m/>
    <m/>
    <m/>
    <x v="13"/>
    <x v="3"/>
    <s v="Brazil"/>
    <x v="85"/>
    <n v="0"/>
  </r>
  <r>
    <s v="INCREMENTAL"/>
    <s v="Media"/>
    <m/>
    <m/>
    <m/>
    <m/>
    <x v="14"/>
    <x v="0"/>
    <s v="Brazil"/>
    <x v="85"/>
    <n v="311.66801860218101"/>
  </r>
  <r>
    <s v="INCREMENTAL"/>
    <s v="Media"/>
    <m/>
    <m/>
    <m/>
    <m/>
    <x v="14"/>
    <x v="1"/>
    <s v="Brazil"/>
    <x v="85"/>
    <n v="388.00148785258199"/>
  </r>
  <r>
    <s v="INCREMENTAL"/>
    <s v="Media"/>
    <m/>
    <m/>
    <m/>
    <m/>
    <x v="14"/>
    <x v="2"/>
    <s v="Brazil"/>
    <x v="85"/>
    <n v="321.04670309861802"/>
  </r>
  <r>
    <s v="INCREMENTAL"/>
    <s v="Media"/>
    <m/>
    <m/>
    <m/>
    <m/>
    <x v="14"/>
    <x v="3"/>
    <s v="Brazil"/>
    <x v="85"/>
    <n v="230.65159988009501"/>
  </r>
  <r>
    <s v="INCREMENTAL"/>
    <s v="Media"/>
    <m/>
    <m/>
    <m/>
    <m/>
    <x v="15"/>
    <x v="0"/>
    <s v="Brazil"/>
    <x v="85"/>
    <n v="0"/>
  </r>
  <r>
    <s v="INCREMENTAL"/>
    <s v="Media"/>
    <m/>
    <m/>
    <m/>
    <m/>
    <x v="15"/>
    <x v="1"/>
    <s v="Brazil"/>
    <x v="85"/>
    <n v="0"/>
  </r>
  <r>
    <s v="INCREMENTAL"/>
    <s v="Media"/>
    <m/>
    <m/>
    <m/>
    <m/>
    <x v="15"/>
    <x v="2"/>
    <s v="Brazil"/>
    <x v="85"/>
    <n v="0"/>
  </r>
  <r>
    <s v="INCREMENTAL"/>
    <s v="Media"/>
    <m/>
    <m/>
    <m/>
    <m/>
    <x v="15"/>
    <x v="3"/>
    <s v="Brazil"/>
    <x v="85"/>
    <n v="0"/>
  </r>
  <r>
    <s v="INCREMENTAL"/>
    <s v="Media"/>
    <m/>
    <m/>
    <m/>
    <m/>
    <x v="16"/>
    <x v="0"/>
    <s v="Brazil"/>
    <x v="85"/>
    <n v="31.631128352919699"/>
  </r>
  <r>
    <s v="INCREMENTAL"/>
    <s v="Media"/>
    <m/>
    <m/>
    <m/>
    <m/>
    <x v="16"/>
    <x v="1"/>
    <s v="Brazil"/>
    <x v="85"/>
    <n v="24.818268907899"/>
  </r>
  <r>
    <s v="INCREMENTAL"/>
    <s v="Media"/>
    <m/>
    <m/>
    <m/>
    <m/>
    <x v="16"/>
    <x v="2"/>
    <s v="Brazil"/>
    <x v="85"/>
    <n v="23.154868343182201"/>
  </r>
  <r>
    <s v="INCREMENTAL"/>
    <s v="Media"/>
    <m/>
    <m/>
    <m/>
    <m/>
    <x v="16"/>
    <x v="3"/>
    <s v="Brazil"/>
    <x v="85"/>
    <n v="21.518873845355799"/>
  </r>
  <r>
    <s v="INCREMENTAL"/>
    <s v="Media"/>
    <m/>
    <m/>
    <m/>
    <m/>
    <x v="17"/>
    <x v="0"/>
    <s v="Brazil"/>
    <x v="85"/>
    <n v="0"/>
  </r>
  <r>
    <s v="INCREMENTAL"/>
    <s v="Media"/>
    <m/>
    <m/>
    <m/>
    <m/>
    <x v="17"/>
    <x v="1"/>
    <s v="Brazil"/>
    <x v="85"/>
    <n v="0"/>
  </r>
  <r>
    <s v="INCREMENTAL"/>
    <s v="Media"/>
    <m/>
    <m/>
    <m/>
    <m/>
    <x v="17"/>
    <x v="2"/>
    <s v="Brazil"/>
    <x v="85"/>
    <n v="0"/>
  </r>
  <r>
    <s v="INCREMENTAL"/>
    <s v="Media"/>
    <m/>
    <m/>
    <m/>
    <m/>
    <x v="17"/>
    <x v="3"/>
    <s v="Brazil"/>
    <x v="85"/>
    <n v="0"/>
  </r>
  <r>
    <s v="INCREMENTAL"/>
    <s v="Media"/>
    <m/>
    <m/>
    <m/>
    <m/>
    <x v="18"/>
    <x v="0"/>
    <s v="Brazil"/>
    <x v="85"/>
    <n v="2250.4571905306502"/>
  </r>
  <r>
    <s v="INCREMENTAL"/>
    <s v="Media"/>
    <m/>
    <m/>
    <m/>
    <m/>
    <x v="18"/>
    <x v="1"/>
    <s v="Brazil"/>
    <x v="85"/>
    <n v="1047.90492310267"/>
  </r>
  <r>
    <s v="INCREMENTAL"/>
    <s v="Media"/>
    <m/>
    <m/>
    <m/>
    <m/>
    <x v="18"/>
    <x v="2"/>
    <s v="Brazil"/>
    <x v="85"/>
    <n v="800.70896032581697"/>
  </r>
  <r>
    <s v="INCREMENTAL"/>
    <s v="Media"/>
    <m/>
    <m/>
    <m/>
    <m/>
    <x v="18"/>
    <x v="3"/>
    <s v="Brazil"/>
    <x v="85"/>
    <n v="1221.65749007829"/>
  </r>
  <r>
    <s v="INCREMENTAL"/>
    <s v="Media"/>
    <m/>
    <m/>
    <m/>
    <m/>
    <x v="19"/>
    <x v="0"/>
    <s v="Brazil"/>
    <x v="85"/>
    <n v="0"/>
  </r>
  <r>
    <s v="INCREMENTAL"/>
    <s v="Media"/>
    <m/>
    <m/>
    <m/>
    <m/>
    <x v="19"/>
    <x v="1"/>
    <s v="Brazil"/>
    <x v="85"/>
    <n v="0"/>
  </r>
  <r>
    <s v="INCREMENTAL"/>
    <s v="Media"/>
    <m/>
    <m/>
    <m/>
    <m/>
    <x v="19"/>
    <x v="2"/>
    <s v="Brazil"/>
    <x v="85"/>
    <n v="0"/>
  </r>
  <r>
    <s v="INCREMENTAL"/>
    <s v="Media"/>
    <m/>
    <m/>
    <m/>
    <m/>
    <x v="19"/>
    <x v="3"/>
    <s v="Brazil"/>
    <x v="85"/>
    <n v="0"/>
  </r>
  <r>
    <s v="INCREMENTAL"/>
    <s v="Media"/>
    <m/>
    <m/>
    <m/>
    <m/>
    <x v="20"/>
    <x v="0"/>
    <s v="Brazil"/>
    <x v="85"/>
    <n v="58.783780022549202"/>
  </r>
  <r>
    <s v="INCREMENTAL"/>
    <s v="Media"/>
    <m/>
    <m/>
    <m/>
    <m/>
    <x v="20"/>
    <x v="1"/>
    <s v="Brazil"/>
    <x v="85"/>
    <n v="67.055056661284894"/>
  </r>
  <r>
    <s v="INCREMENTAL"/>
    <s v="Media"/>
    <m/>
    <m/>
    <m/>
    <m/>
    <x v="20"/>
    <x v="2"/>
    <s v="Brazil"/>
    <x v="85"/>
    <n v="62.818556346676402"/>
  </r>
  <r>
    <s v="INCREMENTAL"/>
    <s v="Media"/>
    <m/>
    <m/>
    <m/>
    <m/>
    <x v="20"/>
    <x v="3"/>
    <s v="Brazil"/>
    <x v="85"/>
    <n v="61.875144307203698"/>
  </r>
  <r>
    <s v="INCREMENTAL"/>
    <s v="Media"/>
    <m/>
    <m/>
    <m/>
    <m/>
    <x v="21"/>
    <x v="0"/>
    <s v="Brazil"/>
    <x v="85"/>
    <n v="0"/>
  </r>
  <r>
    <s v="INCREMENTAL"/>
    <s v="Media"/>
    <m/>
    <m/>
    <m/>
    <m/>
    <x v="21"/>
    <x v="1"/>
    <s v="Brazil"/>
    <x v="85"/>
    <n v="0"/>
  </r>
  <r>
    <s v="INCREMENTAL"/>
    <s v="Media"/>
    <m/>
    <m/>
    <m/>
    <m/>
    <x v="21"/>
    <x v="2"/>
    <s v="Brazil"/>
    <x v="85"/>
    <n v="0"/>
  </r>
  <r>
    <s v="INCREMENTAL"/>
    <s v="Media"/>
    <m/>
    <m/>
    <m/>
    <m/>
    <x v="21"/>
    <x v="3"/>
    <s v="Brazil"/>
    <x v="85"/>
    <n v="0"/>
  </r>
  <r>
    <s v="INCREMENTAL"/>
    <s v="Media"/>
    <m/>
    <m/>
    <m/>
    <m/>
    <x v="22"/>
    <x v="0"/>
    <s v="Brazil"/>
    <x v="85"/>
    <n v="1712.87678233515"/>
  </r>
  <r>
    <s v="INCREMENTAL"/>
    <s v="Media"/>
    <m/>
    <m/>
    <m/>
    <m/>
    <x v="22"/>
    <x v="1"/>
    <s v="Brazil"/>
    <x v="85"/>
    <n v="649.57114430914601"/>
  </r>
  <r>
    <s v="INCREMENTAL"/>
    <s v="Media"/>
    <m/>
    <m/>
    <m/>
    <m/>
    <x v="22"/>
    <x v="2"/>
    <s v="Brazil"/>
    <x v="85"/>
    <n v="616.816872821424"/>
  </r>
  <r>
    <s v="INCREMENTAL"/>
    <s v="Media"/>
    <m/>
    <m/>
    <m/>
    <m/>
    <x v="22"/>
    <x v="3"/>
    <s v="Brazil"/>
    <x v="85"/>
    <n v="928.48388955056498"/>
  </r>
  <r>
    <s v="INCREMENTAL"/>
    <s v="Media"/>
    <m/>
    <m/>
    <m/>
    <m/>
    <x v="23"/>
    <x v="0"/>
    <s v="Brazil"/>
    <x v="85"/>
    <n v="0"/>
  </r>
  <r>
    <s v="INCREMENTAL"/>
    <s v="Media"/>
    <m/>
    <m/>
    <m/>
    <m/>
    <x v="23"/>
    <x v="1"/>
    <s v="Brazil"/>
    <x v="85"/>
    <n v="0.17792824985936001"/>
  </r>
  <r>
    <s v="INCREMENTAL"/>
    <s v="Media"/>
    <m/>
    <m/>
    <m/>
    <m/>
    <x v="23"/>
    <x v="2"/>
    <s v="Brazil"/>
    <x v="85"/>
    <n v="0"/>
  </r>
  <r>
    <s v="INCREMENTAL"/>
    <s v="Media"/>
    <m/>
    <m/>
    <m/>
    <m/>
    <x v="23"/>
    <x v="3"/>
    <s v="Brazil"/>
    <x v="85"/>
    <n v="0"/>
  </r>
  <r>
    <s v="INCREMENTAL"/>
    <s v="Media"/>
    <m/>
    <m/>
    <m/>
    <m/>
    <x v="24"/>
    <x v="0"/>
    <s v="Brazil"/>
    <x v="85"/>
    <n v="0"/>
  </r>
  <r>
    <s v="INCREMENTAL"/>
    <s v="Media"/>
    <m/>
    <m/>
    <m/>
    <m/>
    <x v="24"/>
    <x v="1"/>
    <s v="Brazil"/>
    <x v="85"/>
    <n v="3.73477584742621"/>
  </r>
  <r>
    <s v="INCREMENTAL"/>
    <s v="Media"/>
    <m/>
    <m/>
    <m/>
    <m/>
    <x v="24"/>
    <x v="2"/>
    <s v="Brazil"/>
    <x v="85"/>
    <n v="0"/>
  </r>
  <r>
    <s v="INCREMENTAL"/>
    <s v="Media"/>
    <m/>
    <m/>
    <m/>
    <m/>
    <x v="24"/>
    <x v="3"/>
    <s v="Brazil"/>
    <x v="85"/>
    <n v="0"/>
  </r>
  <r>
    <s v="BASE"/>
    <s v="BaseLine"/>
    <m/>
    <m/>
    <m/>
    <m/>
    <x v="25"/>
    <x v="0"/>
    <s v="Brazil"/>
    <x v="85"/>
    <n v="0"/>
  </r>
  <r>
    <s v="BASE"/>
    <s v="BaseLine"/>
    <m/>
    <m/>
    <m/>
    <m/>
    <x v="25"/>
    <x v="1"/>
    <s v="Brazil"/>
    <x v="85"/>
    <n v="0"/>
  </r>
  <r>
    <s v="BASE"/>
    <s v="BaseLine"/>
    <m/>
    <m/>
    <m/>
    <m/>
    <x v="25"/>
    <x v="2"/>
    <s v="Brazil"/>
    <x v="85"/>
    <n v="0"/>
  </r>
  <r>
    <s v="BASE"/>
    <s v="BaseLine"/>
    <m/>
    <m/>
    <m/>
    <m/>
    <x v="25"/>
    <x v="3"/>
    <s v="Brazil"/>
    <x v="85"/>
    <n v="0"/>
  </r>
  <r>
    <s v="BASE"/>
    <s v="BaseLine"/>
    <m/>
    <m/>
    <m/>
    <m/>
    <x v="26"/>
    <x v="0"/>
    <s v="Brazil"/>
    <x v="85"/>
    <n v="0"/>
  </r>
  <r>
    <s v="BASE"/>
    <s v="BaseLine"/>
    <m/>
    <m/>
    <m/>
    <m/>
    <x v="26"/>
    <x v="1"/>
    <s v="Brazil"/>
    <x v="85"/>
    <n v="3215.9432678797898"/>
  </r>
  <r>
    <s v="BASE"/>
    <s v="BaseLine"/>
    <m/>
    <m/>
    <m/>
    <m/>
    <x v="26"/>
    <x v="2"/>
    <s v="Brazil"/>
    <x v="85"/>
    <n v="0"/>
  </r>
  <r>
    <s v="BASE"/>
    <s v="BaseLine"/>
    <m/>
    <m/>
    <m/>
    <m/>
    <x v="26"/>
    <x v="3"/>
    <s v="Brazil"/>
    <x v="85"/>
    <n v="0"/>
  </r>
  <r>
    <s v="INCREMENTAL"/>
    <s v="Media"/>
    <m/>
    <m/>
    <m/>
    <m/>
    <x v="27"/>
    <x v="0"/>
    <s v="Brazil"/>
    <x v="85"/>
    <n v="0"/>
  </r>
  <r>
    <s v="INCREMENTAL"/>
    <s v="Media"/>
    <m/>
    <m/>
    <m/>
    <m/>
    <x v="27"/>
    <x v="1"/>
    <s v="Brazil"/>
    <x v="85"/>
    <n v="0"/>
  </r>
  <r>
    <s v="INCREMENTAL"/>
    <s v="Media"/>
    <m/>
    <m/>
    <m/>
    <m/>
    <x v="27"/>
    <x v="2"/>
    <s v="Brazil"/>
    <x v="85"/>
    <n v="0"/>
  </r>
  <r>
    <s v="INCREMENTAL"/>
    <s v="Media"/>
    <m/>
    <m/>
    <m/>
    <m/>
    <x v="27"/>
    <x v="3"/>
    <s v="Brazil"/>
    <x v="85"/>
    <n v="0"/>
  </r>
  <r>
    <s v="INCREMENTAL"/>
    <s v="Media"/>
    <m/>
    <m/>
    <m/>
    <m/>
    <x v="28"/>
    <x v="0"/>
    <s v="Brazil"/>
    <x v="85"/>
    <n v="0"/>
  </r>
  <r>
    <s v="INCREMENTAL"/>
    <s v="Media"/>
    <m/>
    <m/>
    <m/>
    <m/>
    <x v="28"/>
    <x v="1"/>
    <s v="Brazil"/>
    <x v="85"/>
    <n v="1.9380400712564101"/>
  </r>
  <r>
    <s v="INCREMENTAL"/>
    <s v="Media"/>
    <m/>
    <m/>
    <m/>
    <m/>
    <x v="28"/>
    <x v="2"/>
    <s v="Brazil"/>
    <x v="85"/>
    <n v="0"/>
  </r>
  <r>
    <s v="INCREMENTAL"/>
    <s v="Media"/>
    <m/>
    <m/>
    <m/>
    <m/>
    <x v="28"/>
    <x v="3"/>
    <s v="Brazil"/>
    <x v="85"/>
    <n v="0"/>
  </r>
  <r>
    <s v="BASE"/>
    <s v="BaseLine"/>
    <m/>
    <m/>
    <m/>
    <m/>
    <x v="29"/>
    <x v="0"/>
    <s v="Brazil"/>
    <x v="85"/>
    <n v="0"/>
  </r>
  <r>
    <s v="BASE"/>
    <s v="BaseLine"/>
    <m/>
    <m/>
    <m/>
    <m/>
    <x v="29"/>
    <x v="1"/>
    <s v="Brazil"/>
    <x v="85"/>
    <n v="1519.46745051063"/>
  </r>
  <r>
    <s v="BASE"/>
    <s v="BaseLine"/>
    <m/>
    <m/>
    <m/>
    <m/>
    <x v="29"/>
    <x v="2"/>
    <s v="Brazil"/>
    <x v="85"/>
    <n v="0"/>
  </r>
  <r>
    <s v="BASE"/>
    <s v="BaseLine"/>
    <m/>
    <m/>
    <m/>
    <m/>
    <x v="29"/>
    <x v="3"/>
    <s v="Brazil"/>
    <x v="85"/>
    <n v="0"/>
  </r>
  <r>
    <s v="BASE"/>
    <s v="BaseLine"/>
    <m/>
    <m/>
    <m/>
    <m/>
    <x v="30"/>
    <x v="0"/>
    <s v="Brazil"/>
    <x v="85"/>
    <n v="0"/>
  </r>
  <r>
    <s v="BASE"/>
    <s v="BaseLine"/>
    <m/>
    <m/>
    <m/>
    <m/>
    <x v="30"/>
    <x v="1"/>
    <s v="Brazil"/>
    <x v="85"/>
    <n v="926.28550213188601"/>
  </r>
  <r>
    <s v="BASE"/>
    <s v="BaseLine"/>
    <m/>
    <m/>
    <m/>
    <m/>
    <x v="30"/>
    <x v="2"/>
    <s v="Brazil"/>
    <x v="85"/>
    <n v="0"/>
  </r>
  <r>
    <s v="BASE"/>
    <s v="BaseLine"/>
    <m/>
    <m/>
    <m/>
    <m/>
    <x v="30"/>
    <x v="3"/>
    <s v="Brazil"/>
    <x v="85"/>
    <n v="0"/>
  </r>
  <r>
    <s v="INCREMENTAL"/>
    <s v="Media"/>
    <m/>
    <m/>
    <m/>
    <m/>
    <x v="31"/>
    <x v="0"/>
    <s v="Brazil"/>
    <x v="85"/>
    <n v="0"/>
  </r>
  <r>
    <s v="INCREMENTAL"/>
    <s v="Media"/>
    <m/>
    <m/>
    <m/>
    <m/>
    <x v="31"/>
    <x v="1"/>
    <s v="Brazil"/>
    <x v="85"/>
    <n v="17.8995306790402"/>
  </r>
  <r>
    <s v="INCREMENTAL"/>
    <s v="Media"/>
    <m/>
    <m/>
    <m/>
    <m/>
    <x v="31"/>
    <x v="2"/>
    <s v="Brazil"/>
    <x v="85"/>
    <n v="0"/>
  </r>
  <r>
    <s v="INCREMENTAL"/>
    <s v="Media"/>
    <m/>
    <m/>
    <m/>
    <m/>
    <x v="31"/>
    <x v="3"/>
    <s v="Brazil"/>
    <x v="85"/>
    <n v="0"/>
  </r>
  <r>
    <m/>
    <m/>
    <m/>
    <m/>
    <m/>
    <m/>
    <x v="32"/>
    <x v="0"/>
    <s v="Brazil"/>
    <x v="85"/>
    <n v="1288.8368238743701"/>
  </r>
  <r>
    <m/>
    <m/>
    <m/>
    <m/>
    <m/>
    <m/>
    <x v="32"/>
    <x v="1"/>
    <s v="Brazil"/>
    <x v="85"/>
    <n v="943.82215052234096"/>
  </r>
  <r>
    <m/>
    <m/>
    <m/>
    <m/>
    <m/>
    <m/>
    <x v="32"/>
    <x v="2"/>
    <s v="Brazil"/>
    <x v="85"/>
    <n v="1761.1350863528301"/>
  </r>
  <r>
    <m/>
    <m/>
    <m/>
    <m/>
    <m/>
    <m/>
    <x v="32"/>
    <x v="3"/>
    <s v="Brazil"/>
    <x v="85"/>
    <n v="932.29799996955103"/>
  </r>
  <r>
    <s v="BASE"/>
    <s v="BaseLine"/>
    <m/>
    <m/>
    <m/>
    <m/>
    <x v="33"/>
    <x v="0"/>
    <s v="Brazil"/>
    <x v="85"/>
    <n v="-102.374543294585"/>
  </r>
  <r>
    <s v="BASE"/>
    <s v="BaseLine"/>
    <m/>
    <m/>
    <m/>
    <m/>
    <x v="33"/>
    <x v="1"/>
    <s v="Brazil"/>
    <x v="85"/>
    <n v="-278.676644154266"/>
  </r>
  <r>
    <s v="BASE"/>
    <s v="BaseLine"/>
    <m/>
    <m/>
    <m/>
    <m/>
    <x v="33"/>
    <x v="2"/>
    <s v="Brazil"/>
    <x v="85"/>
    <n v="-139.12700764692801"/>
  </r>
  <r>
    <s v="BASE"/>
    <s v="BaseLine"/>
    <m/>
    <m/>
    <m/>
    <m/>
    <x v="33"/>
    <x v="3"/>
    <s v="Brazil"/>
    <x v="85"/>
    <n v="-86.897060376444003"/>
  </r>
  <r>
    <s v="BASE"/>
    <s v="BaseLine"/>
    <m/>
    <m/>
    <m/>
    <m/>
    <x v="34"/>
    <x v="0"/>
    <s v="Brazil"/>
    <x v="85"/>
    <n v="0"/>
  </r>
  <r>
    <s v="BASE"/>
    <s v="BaseLine"/>
    <m/>
    <m/>
    <m/>
    <m/>
    <x v="34"/>
    <x v="1"/>
    <s v="Brazil"/>
    <x v="85"/>
    <n v="0"/>
  </r>
  <r>
    <s v="BASE"/>
    <s v="BaseLine"/>
    <m/>
    <m/>
    <m/>
    <m/>
    <x v="34"/>
    <x v="2"/>
    <s v="Brazil"/>
    <x v="85"/>
    <n v="0"/>
  </r>
  <r>
    <s v="BASE"/>
    <s v="BaseLine"/>
    <m/>
    <m/>
    <m/>
    <m/>
    <x v="34"/>
    <x v="3"/>
    <s v="Brazil"/>
    <x v="85"/>
    <n v="0"/>
  </r>
  <r>
    <s v="BASE"/>
    <s v="BaseLine"/>
    <s v="NY"/>
    <m/>
    <m/>
    <m/>
    <x v="35"/>
    <x v="0"/>
    <s v="Brazil"/>
    <x v="85"/>
    <n v="0"/>
  </r>
  <r>
    <s v="BASE"/>
    <s v="BaseLine"/>
    <s v="NY"/>
    <m/>
    <m/>
    <m/>
    <x v="35"/>
    <x v="1"/>
    <s v="Brazil"/>
    <x v="85"/>
    <n v="0"/>
  </r>
  <r>
    <s v="BASE"/>
    <s v="BaseLine"/>
    <s v="NY"/>
    <m/>
    <m/>
    <m/>
    <x v="35"/>
    <x v="2"/>
    <s v="Brazil"/>
    <x v="85"/>
    <n v="0"/>
  </r>
  <r>
    <s v="BASE"/>
    <s v="BaseLine"/>
    <s v="NY"/>
    <m/>
    <m/>
    <m/>
    <x v="35"/>
    <x v="3"/>
    <s v="Brazil"/>
    <x v="85"/>
    <n v="0"/>
  </r>
  <r>
    <s v="BASE"/>
    <s v="BaseLine"/>
    <s v="PL_Dummy"/>
    <m/>
    <m/>
    <m/>
    <x v="36"/>
    <x v="0"/>
    <s v="Brazil"/>
    <x v="85"/>
    <n v="0"/>
  </r>
  <r>
    <s v="BASE"/>
    <s v="BaseLine"/>
    <s v="PL_Dummy"/>
    <m/>
    <m/>
    <m/>
    <x v="36"/>
    <x v="1"/>
    <s v="Brazil"/>
    <x v="85"/>
    <n v="0"/>
  </r>
  <r>
    <s v="BASE"/>
    <s v="BaseLine"/>
    <s v="PL_Dummy"/>
    <m/>
    <m/>
    <m/>
    <x v="36"/>
    <x v="2"/>
    <s v="Brazil"/>
    <x v="85"/>
    <n v="0"/>
  </r>
  <r>
    <s v="BASE"/>
    <s v="BaseLine"/>
    <s v="PL_Dummy"/>
    <m/>
    <m/>
    <m/>
    <x v="36"/>
    <x v="3"/>
    <s v="Brazil"/>
    <x v="85"/>
    <n v="0"/>
  </r>
  <r>
    <s v="BASE"/>
    <s v="BaseLine"/>
    <s v="PL_Dummy"/>
    <m/>
    <m/>
    <m/>
    <x v="37"/>
    <x v="0"/>
    <s v="Brazil"/>
    <x v="85"/>
    <n v="0"/>
  </r>
  <r>
    <s v="BASE"/>
    <s v="BaseLine"/>
    <s v="PL_Dummy"/>
    <m/>
    <m/>
    <m/>
    <x v="37"/>
    <x v="1"/>
    <s v="Brazil"/>
    <x v="85"/>
    <n v="0"/>
  </r>
  <r>
    <s v="BASE"/>
    <s v="BaseLine"/>
    <s v="PL_Dummy"/>
    <m/>
    <m/>
    <m/>
    <x v="37"/>
    <x v="2"/>
    <s v="Brazil"/>
    <x v="85"/>
    <n v="0"/>
  </r>
  <r>
    <s v="BASE"/>
    <s v="BaseLine"/>
    <s v="PL_Dummy"/>
    <m/>
    <m/>
    <m/>
    <x v="37"/>
    <x v="3"/>
    <s v="Brazil"/>
    <x v="85"/>
    <n v="0"/>
  </r>
  <r>
    <s v="BASE"/>
    <s v="BaseLine"/>
    <m/>
    <m/>
    <m/>
    <m/>
    <x v="38"/>
    <x v="0"/>
    <s v="Brazil"/>
    <x v="85"/>
    <n v="0"/>
  </r>
  <r>
    <s v="BASE"/>
    <s v="BaseLine"/>
    <m/>
    <m/>
    <m/>
    <m/>
    <x v="38"/>
    <x v="1"/>
    <s v="Brazil"/>
    <x v="85"/>
    <n v="0"/>
  </r>
  <r>
    <s v="BASE"/>
    <s v="BaseLine"/>
    <m/>
    <m/>
    <m/>
    <m/>
    <x v="38"/>
    <x v="2"/>
    <s v="Brazil"/>
    <x v="85"/>
    <n v="0"/>
  </r>
  <r>
    <s v="BASE"/>
    <s v="BaseLine"/>
    <m/>
    <m/>
    <m/>
    <m/>
    <x v="38"/>
    <x v="3"/>
    <s v="Brazil"/>
    <x v="85"/>
    <n v="0"/>
  </r>
  <r>
    <s v="BASE"/>
    <s v="BaseLine"/>
    <m/>
    <m/>
    <m/>
    <m/>
    <x v="39"/>
    <x v="0"/>
    <s v="Brazil"/>
    <x v="85"/>
    <n v="0"/>
  </r>
  <r>
    <s v="BASE"/>
    <s v="BaseLine"/>
    <m/>
    <m/>
    <m/>
    <m/>
    <x v="39"/>
    <x v="1"/>
    <s v="Brazil"/>
    <x v="85"/>
    <n v="0"/>
  </r>
  <r>
    <s v="BASE"/>
    <s v="BaseLine"/>
    <m/>
    <m/>
    <m/>
    <m/>
    <x v="39"/>
    <x v="2"/>
    <s v="Brazil"/>
    <x v="85"/>
    <n v="0"/>
  </r>
  <r>
    <s v="BASE"/>
    <s v="BaseLine"/>
    <m/>
    <m/>
    <m/>
    <m/>
    <x v="39"/>
    <x v="3"/>
    <s v="Brazil"/>
    <x v="85"/>
    <n v="0"/>
  </r>
  <r>
    <s v="BASE"/>
    <s v="BaseLine"/>
    <s v="PL_Dummy"/>
    <m/>
    <m/>
    <m/>
    <x v="40"/>
    <x v="0"/>
    <s v="Brazil"/>
    <x v="85"/>
    <n v="0"/>
  </r>
  <r>
    <s v="BASE"/>
    <s v="BaseLine"/>
    <s v="PL_Dummy"/>
    <m/>
    <m/>
    <m/>
    <x v="40"/>
    <x v="1"/>
    <s v="Brazil"/>
    <x v="85"/>
    <n v="0"/>
  </r>
  <r>
    <s v="BASE"/>
    <s v="BaseLine"/>
    <s v="PL_Dummy"/>
    <m/>
    <m/>
    <m/>
    <x v="40"/>
    <x v="2"/>
    <s v="Brazil"/>
    <x v="85"/>
    <n v="0"/>
  </r>
  <r>
    <s v="BASE"/>
    <s v="BaseLine"/>
    <s v="PL_Dummy"/>
    <m/>
    <m/>
    <m/>
    <x v="40"/>
    <x v="3"/>
    <s v="Brazil"/>
    <x v="85"/>
    <n v="0"/>
  </r>
  <r>
    <s v="BASE"/>
    <s v="BaseLine"/>
    <m/>
    <m/>
    <m/>
    <m/>
    <x v="41"/>
    <x v="0"/>
    <s v="Brazil"/>
    <x v="85"/>
    <n v="0"/>
  </r>
  <r>
    <s v="BASE"/>
    <s v="BaseLine"/>
    <m/>
    <m/>
    <m/>
    <m/>
    <x v="41"/>
    <x v="1"/>
    <s v="Brazil"/>
    <x v="85"/>
    <n v="0"/>
  </r>
  <r>
    <s v="BASE"/>
    <s v="BaseLine"/>
    <m/>
    <m/>
    <m/>
    <m/>
    <x v="41"/>
    <x v="2"/>
    <s v="Brazil"/>
    <x v="85"/>
    <n v="4026.95376052967"/>
  </r>
  <r>
    <s v="BASE"/>
    <s v="BaseLine"/>
    <m/>
    <m/>
    <m/>
    <m/>
    <x v="41"/>
    <x v="3"/>
    <s v="Brazil"/>
    <x v="85"/>
    <n v="0"/>
  </r>
  <r>
    <s v="BASE"/>
    <s v="BaseLine"/>
    <m/>
    <m/>
    <m/>
    <m/>
    <x v="42"/>
    <x v="0"/>
    <s v="Brazil"/>
    <x v="85"/>
    <n v="0"/>
  </r>
  <r>
    <s v="BASE"/>
    <s v="BaseLine"/>
    <m/>
    <m/>
    <m/>
    <m/>
    <x v="42"/>
    <x v="1"/>
    <s v="Brazil"/>
    <x v="85"/>
    <n v="0"/>
  </r>
  <r>
    <s v="BASE"/>
    <s v="BaseLine"/>
    <m/>
    <m/>
    <m/>
    <m/>
    <x v="42"/>
    <x v="2"/>
    <s v="Brazil"/>
    <x v="85"/>
    <n v="0"/>
  </r>
  <r>
    <s v="BASE"/>
    <s v="BaseLine"/>
    <m/>
    <m/>
    <m/>
    <m/>
    <x v="42"/>
    <x v="3"/>
    <s v="Brazil"/>
    <x v="85"/>
    <n v="0"/>
  </r>
  <r>
    <s v="BASE"/>
    <s v="BaseLine"/>
    <m/>
    <m/>
    <m/>
    <m/>
    <x v="43"/>
    <x v="0"/>
    <s v="Brazil"/>
    <x v="85"/>
    <n v="0"/>
  </r>
  <r>
    <s v="BASE"/>
    <s v="BaseLine"/>
    <m/>
    <m/>
    <m/>
    <m/>
    <x v="43"/>
    <x v="1"/>
    <s v="Brazil"/>
    <x v="85"/>
    <n v="0"/>
  </r>
  <r>
    <s v="BASE"/>
    <s v="BaseLine"/>
    <m/>
    <m/>
    <m/>
    <m/>
    <x v="43"/>
    <x v="2"/>
    <s v="Brazil"/>
    <x v="85"/>
    <n v="4369.74102398181"/>
  </r>
  <r>
    <s v="BASE"/>
    <s v="BaseLine"/>
    <m/>
    <m/>
    <m/>
    <m/>
    <x v="43"/>
    <x v="3"/>
    <s v="Brazil"/>
    <x v="85"/>
    <n v="0"/>
  </r>
  <r>
    <s v="INCREMENTAL"/>
    <s v="Media"/>
    <m/>
    <m/>
    <m/>
    <m/>
    <x v="44"/>
    <x v="0"/>
    <s v="Brazil"/>
    <x v="85"/>
    <n v="0"/>
  </r>
  <r>
    <s v="INCREMENTAL"/>
    <s v="Media"/>
    <m/>
    <m/>
    <m/>
    <m/>
    <x v="44"/>
    <x v="1"/>
    <s v="Brazil"/>
    <x v="85"/>
    <n v="0"/>
  </r>
  <r>
    <s v="INCREMENTAL"/>
    <s v="Media"/>
    <m/>
    <m/>
    <m/>
    <m/>
    <x v="44"/>
    <x v="2"/>
    <s v="Brazil"/>
    <x v="85"/>
    <n v="0"/>
  </r>
  <r>
    <s v="INCREMENTAL"/>
    <s v="Media"/>
    <m/>
    <m/>
    <m/>
    <m/>
    <x v="44"/>
    <x v="3"/>
    <s v="Brazil"/>
    <x v="85"/>
    <n v="0"/>
  </r>
  <r>
    <s v="INCREMENTAL"/>
    <s v="Media"/>
    <m/>
    <m/>
    <m/>
    <m/>
    <x v="45"/>
    <x v="0"/>
    <s v="Brazil"/>
    <x v="85"/>
    <n v="0"/>
  </r>
  <r>
    <s v="INCREMENTAL"/>
    <s v="Media"/>
    <m/>
    <m/>
    <m/>
    <m/>
    <x v="45"/>
    <x v="1"/>
    <s v="Brazil"/>
    <x v="85"/>
    <n v="0"/>
  </r>
  <r>
    <s v="INCREMENTAL"/>
    <s v="Media"/>
    <m/>
    <m/>
    <m/>
    <m/>
    <x v="45"/>
    <x v="2"/>
    <s v="Brazil"/>
    <x v="85"/>
    <n v="1.66443347665214"/>
  </r>
  <r>
    <s v="INCREMENTAL"/>
    <s v="Media"/>
    <m/>
    <m/>
    <m/>
    <m/>
    <x v="45"/>
    <x v="3"/>
    <s v="Brazil"/>
    <x v="85"/>
    <n v="0"/>
  </r>
  <r>
    <s v="BASE"/>
    <s v="BaseLine"/>
    <m/>
    <m/>
    <m/>
    <m/>
    <x v="46"/>
    <x v="0"/>
    <s v="Brazil"/>
    <x v="85"/>
    <n v="0"/>
  </r>
  <r>
    <s v="BASE"/>
    <s v="BaseLine"/>
    <m/>
    <m/>
    <m/>
    <m/>
    <x v="46"/>
    <x v="1"/>
    <s v="Brazil"/>
    <x v="85"/>
    <n v="0"/>
  </r>
  <r>
    <s v="BASE"/>
    <s v="BaseLine"/>
    <m/>
    <m/>
    <m/>
    <m/>
    <x v="46"/>
    <x v="2"/>
    <s v="Brazil"/>
    <x v="85"/>
    <n v="0"/>
  </r>
  <r>
    <s v="BASE"/>
    <s v="BaseLine"/>
    <m/>
    <m/>
    <m/>
    <m/>
    <x v="46"/>
    <x v="3"/>
    <s v="Brazil"/>
    <x v="85"/>
    <n v="0"/>
  </r>
  <r>
    <s v="INCREMENTAL"/>
    <s v="Media"/>
    <m/>
    <m/>
    <m/>
    <m/>
    <x v="47"/>
    <x v="0"/>
    <s v="Brazil"/>
    <x v="85"/>
    <n v="0"/>
  </r>
  <r>
    <s v="INCREMENTAL"/>
    <s v="Media"/>
    <m/>
    <m/>
    <m/>
    <m/>
    <x v="47"/>
    <x v="1"/>
    <s v="Brazil"/>
    <x v="85"/>
    <n v="0"/>
  </r>
  <r>
    <s v="INCREMENTAL"/>
    <s v="Media"/>
    <m/>
    <m/>
    <m/>
    <m/>
    <x v="47"/>
    <x v="2"/>
    <s v="Brazil"/>
    <x v="85"/>
    <n v="0"/>
  </r>
  <r>
    <s v="INCREMENTAL"/>
    <s v="Media"/>
    <m/>
    <m/>
    <m/>
    <m/>
    <x v="47"/>
    <x v="3"/>
    <s v="Brazil"/>
    <x v="85"/>
    <n v="3.9047951366507201"/>
  </r>
  <r>
    <s v="INCREMENTAL"/>
    <s v="Media"/>
    <m/>
    <m/>
    <m/>
    <m/>
    <x v="48"/>
    <x v="0"/>
    <s v="Brazil"/>
    <x v="85"/>
    <n v="0"/>
  </r>
  <r>
    <s v="INCREMENTAL"/>
    <s v="Media"/>
    <m/>
    <m/>
    <m/>
    <m/>
    <x v="48"/>
    <x v="1"/>
    <s v="Brazil"/>
    <x v="85"/>
    <n v="0"/>
  </r>
  <r>
    <s v="INCREMENTAL"/>
    <s v="Media"/>
    <m/>
    <m/>
    <m/>
    <m/>
    <x v="48"/>
    <x v="2"/>
    <s v="Brazil"/>
    <x v="85"/>
    <n v="0"/>
  </r>
  <r>
    <s v="INCREMENTAL"/>
    <s v="Media"/>
    <m/>
    <m/>
    <m/>
    <m/>
    <x v="48"/>
    <x v="3"/>
    <s v="Brazil"/>
    <x v="85"/>
    <n v="0.423696520669198"/>
  </r>
  <r>
    <s v="INCREMENTAL"/>
    <s v="Media"/>
    <m/>
    <m/>
    <m/>
    <m/>
    <x v="49"/>
    <x v="0"/>
    <s v="Brazil"/>
    <x v="85"/>
    <n v="0"/>
  </r>
  <r>
    <s v="INCREMENTAL"/>
    <s v="Media"/>
    <m/>
    <m/>
    <m/>
    <m/>
    <x v="49"/>
    <x v="1"/>
    <s v="Brazil"/>
    <x v="85"/>
    <n v="0"/>
  </r>
  <r>
    <s v="INCREMENTAL"/>
    <s v="Media"/>
    <m/>
    <m/>
    <m/>
    <m/>
    <x v="49"/>
    <x v="2"/>
    <s v="Brazil"/>
    <x v="85"/>
    <n v="0"/>
  </r>
  <r>
    <s v="INCREMENTAL"/>
    <s v="Media"/>
    <m/>
    <m/>
    <m/>
    <m/>
    <x v="49"/>
    <x v="3"/>
    <s v="Brazil"/>
    <x v="85"/>
    <n v="13.6891222114389"/>
  </r>
  <r>
    <s v="BASE"/>
    <s v="BaseLine"/>
    <m/>
    <m/>
    <m/>
    <m/>
    <x v="50"/>
    <x v="0"/>
    <s v="Brazil"/>
    <x v="85"/>
    <n v="0"/>
  </r>
  <r>
    <s v="BASE"/>
    <s v="BaseLine"/>
    <m/>
    <m/>
    <m/>
    <m/>
    <x v="50"/>
    <x v="1"/>
    <s v="Brazil"/>
    <x v="85"/>
    <n v="0"/>
  </r>
  <r>
    <s v="BASE"/>
    <s v="BaseLine"/>
    <m/>
    <m/>
    <m/>
    <m/>
    <x v="50"/>
    <x v="2"/>
    <s v="Brazil"/>
    <x v="85"/>
    <n v="0"/>
  </r>
  <r>
    <s v="BASE"/>
    <s v="BaseLine"/>
    <m/>
    <m/>
    <m/>
    <m/>
    <x v="50"/>
    <x v="3"/>
    <s v="Brazil"/>
    <x v="85"/>
    <n v="551.66096948039501"/>
  </r>
  <r>
    <s v="BASE"/>
    <s v="BaseLine"/>
    <m/>
    <m/>
    <m/>
    <m/>
    <x v="51"/>
    <x v="0"/>
    <s v="Brazil"/>
    <x v="85"/>
    <n v="0"/>
  </r>
  <r>
    <s v="BASE"/>
    <s v="BaseLine"/>
    <m/>
    <m/>
    <m/>
    <m/>
    <x v="51"/>
    <x v="1"/>
    <s v="Brazil"/>
    <x v="85"/>
    <n v="0"/>
  </r>
  <r>
    <s v="BASE"/>
    <s v="BaseLine"/>
    <m/>
    <m/>
    <m/>
    <m/>
    <x v="51"/>
    <x v="2"/>
    <s v="Brazil"/>
    <x v="85"/>
    <n v="0"/>
  </r>
  <r>
    <s v="BASE"/>
    <s v="BaseLine"/>
    <m/>
    <m/>
    <m/>
    <m/>
    <x v="51"/>
    <x v="3"/>
    <s v="Brazil"/>
    <x v="85"/>
    <n v="10730.0217734777"/>
  </r>
  <r>
    <s v="INCREMENTAL"/>
    <s v="Media"/>
    <m/>
    <m/>
    <m/>
    <m/>
    <x v="52"/>
    <x v="0"/>
    <s v="Brazil"/>
    <x v="85"/>
    <n v="0"/>
  </r>
  <r>
    <s v="INCREMENTAL"/>
    <s v="Media"/>
    <m/>
    <m/>
    <m/>
    <m/>
    <x v="52"/>
    <x v="1"/>
    <s v="Brazil"/>
    <x v="85"/>
    <n v="0"/>
  </r>
  <r>
    <s v="INCREMENTAL"/>
    <s v="Media"/>
    <m/>
    <m/>
    <m/>
    <m/>
    <x v="52"/>
    <x v="2"/>
    <s v="Brazil"/>
    <x v="85"/>
    <n v="0"/>
  </r>
  <r>
    <s v="INCREMENTAL"/>
    <s v="Media"/>
    <m/>
    <m/>
    <m/>
    <m/>
    <x v="52"/>
    <x v="3"/>
    <s v="Brazil"/>
    <x v="85"/>
    <n v="13.3855073167326"/>
  </r>
  <r>
    <s v="BASE"/>
    <s v="BaseLine"/>
    <m/>
    <m/>
    <m/>
    <m/>
    <x v="53"/>
    <x v="0"/>
    <s v="Brazil"/>
    <x v="85"/>
    <n v="-280.60257110593699"/>
  </r>
  <r>
    <s v="BASE"/>
    <s v="BaseLine"/>
    <m/>
    <m/>
    <m/>
    <m/>
    <x v="53"/>
    <x v="1"/>
    <s v="Brazil"/>
    <x v="85"/>
    <n v="-205.48677473939"/>
  </r>
  <r>
    <s v="BASE"/>
    <s v="BaseLine"/>
    <m/>
    <m/>
    <m/>
    <m/>
    <x v="53"/>
    <x v="2"/>
    <s v="Brazil"/>
    <x v="85"/>
    <n v="-383.430255980683"/>
  </r>
  <r>
    <s v="BASE"/>
    <s v="BaseLine"/>
    <m/>
    <m/>
    <m/>
    <m/>
    <x v="53"/>
    <x v="3"/>
    <s v="Brazil"/>
    <x v="85"/>
    <n v="-202.977763346308"/>
  </r>
  <r>
    <s v="BASE"/>
    <s v="BaseLine"/>
    <m/>
    <m/>
    <m/>
    <m/>
    <x v="54"/>
    <x v="0"/>
    <s v="Brazil"/>
    <x v="85"/>
    <n v="-508.66884939919299"/>
  </r>
  <r>
    <s v="BASE"/>
    <s v="BaseLine"/>
    <m/>
    <m/>
    <m/>
    <m/>
    <x v="54"/>
    <x v="1"/>
    <s v="Brazil"/>
    <x v="85"/>
    <n v="-2538.9664014545901"/>
  </r>
  <r>
    <s v="BASE"/>
    <s v="BaseLine"/>
    <m/>
    <m/>
    <m/>
    <m/>
    <x v="54"/>
    <x v="2"/>
    <s v="Brazil"/>
    <x v="85"/>
    <n v="-2755.6134643646201"/>
  </r>
  <r>
    <s v="BASE"/>
    <s v="BaseLine"/>
    <m/>
    <m/>
    <m/>
    <m/>
    <x v="54"/>
    <x v="3"/>
    <s v="Brazil"/>
    <x v="85"/>
    <n v="-491.21681486721297"/>
  </r>
  <r>
    <s v="INCREMENTAL"/>
    <s v="Media"/>
    <m/>
    <m/>
    <m/>
    <m/>
    <x v="0"/>
    <x v="0"/>
    <s v="Brazil"/>
    <x v="86"/>
    <n v="10.277963306670999"/>
  </r>
  <r>
    <s v="INCREMENTAL"/>
    <s v="Media"/>
    <m/>
    <m/>
    <m/>
    <m/>
    <x v="0"/>
    <x v="1"/>
    <s v="Brazil"/>
    <x v="86"/>
    <n v="0"/>
  </r>
  <r>
    <s v="INCREMENTAL"/>
    <s v="Media"/>
    <m/>
    <m/>
    <m/>
    <m/>
    <x v="0"/>
    <x v="2"/>
    <s v="Brazil"/>
    <x v="86"/>
    <n v="0"/>
  </r>
  <r>
    <s v="INCREMENTAL"/>
    <s v="Media"/>
    <m/>
    <m/>
    <m/>
    <m/>
    <x v="0"/>
    <x v="3"/>
    <s v="Brazil"/>
    <x v="86"/>
    <n v="0"/>
  </r>
  <r>
    <s v="INCREMENTAL"/>
    <s v="Media"/>
    <m/>
    <m/>
    <m/>
    <m/>
    <x v="1"/>
    <x v="0"/>
    <s v="Brazil"/>
    <x v="86"/>
    <n v="0.78457666729215703"/>
  </r>
  <r>
    <s v="INCREMENTAL"/>
    <s v="Media"/>
    <m/>
    <m/>
    <m/>
    <m/>
    <x v="1"/>
    <x v="1"/>
    <s v="Brazil"/>
    <x v="86"/>
    <n v="0"/>
  </r>
  <r>
    <s v="INCREMENTAL"/>
    <s v="Media"/>
    <m/>
    <m/>
    <m/>
    <m/>
    <x v="1"/>
    <x v="2"/>
    <s v="Brazil"/>
    <x v="86"/>
    <n v="0"/>
  </r>
  <r>
    <s v="INCREMENTAL"/>
    <s v="Media"/>
    <m/>
    <m/>
    <m/>
    <m/>
    <x v="1"/>
    <x v="3"/>
    <s v="Brazil"/>
    <x v="86"/>
    <n v="0"/>
  </r>
  <r>
    <s v="INCREMENTAL"/>
    <s v="Media"/>
    <m/>
    <m/>
    <m/>
    <m/>
    <x v="2"/>
    <x v="0"/>
    <s v="Brazil"/>
    <x v="86"/>
    <n v="31.233241631612199"/>
  </r>
  <r>
    <s v="INCREMENTAL"/>
    <s v="Media"/>
    <m/>
    <m/>
    <m/>
    <m/>
    <x v="2"/>
    <x v="1"/>
    <s v="Brazil"/>
    <x v="86"/>
    <n v="0"/>
  </r>
  <r>
    <s v="INCREMENTAL"/>
    <s v="Media"/>
    <m/>
    <m/>
    <m/>
    <m/>
    <x v="2"/>
    <x v="2"/>
    <s v="Brazil"/>
    <x v="86"/>
    <n v="0"/>
  </r>
  <r>
    <s v="INCREMENTAL"/>
    <s v="Media"/>
    <m/>
    <m/>
    <m/>
    <m/>
    <x v="2"/>
    <x v="3"/>
    <s v="Brazil"/>
    <x v="86"/>
    <n v="0"/>
  </r>
  <r>
    <s v="BASE"/>
    <s v="BaseLine"/>
    <m/>
    <m/>
    <m/>
    <m/>
    <x v="3"/>
    <x v="0"/>
    <s v="Brazil"/>
    <x v="86"/>
    <n v="0"/>
  </r>
  <r>
    <s v="BASE"/>
    <s v="BaseLine"/>
    <m/>
    <m/>
    <m/>
    <m/>
    <x v="3"/>
    <x v="1"/>
    <s v="Brazil"/>
    <x v="86"/>
    <n v="0"/>
  </r>
  <r>
    <s v="BASE"/>
    <s v="BaseLine"/>
    <m/>
    <m/>
    <m/>
    <m/>
    <x v="3"/>
    <x v="2"/>
    <s v="Brazil"/>
    <x v="86"/>
    <n v="0"/>
  </r>
  <r>
    <s v="BASE"/>
    <s v="BaseLine"/>
    <m/>
    <m/>
    <m/>
    <m/>
    <x v="3"/>
    <x v="3"/>
    <s v="Brazil"/>
    <x v="86"/>
    <n v="0"/>
  </r>
  <r>
    <s v="BASE"/>
    <s v="BaseLine"/>
    <m/>
    <m/>
    <m/>
    <m/>
    <x v="4"/>
    <x v="0"/>
    <s v="Brazil"/>
    <x v="86"/>
    <n v="0"/>
  </r>
  <r>
    <s v="BASE"/>
    <s v="BaseLine"/>
    <m/>
    <m/>
    <m/>
    <m/>
    <x v="4"/>
    <x v="1"/>
    <s v="Brazil"/>
    <x v="86"/>
    <n v="0"/>
  </r>
  <r>
    <s v="BASE"/>
    <s v="BaseLine"/>
    <m/>
    <m/>
    <m/>
    <m/>
    <x v="4"/>
    <x v="2"/>
    <s v="Brazil"/>
    <x v="86"/>
    <n v="0"/>
  </r>
  <r>
    <s v="BASE"/>
    <s v="BaseLine"/>
    <m/>
    <m/>
    <m/>
    <m/>
    <x v="4"/>
    <x v="3"/>
    <s v="Brazil"/>
    <x v="86"/>
    <n v="0"/>
  </r>
  <r>
    <s v="BASE"/>
    <s v="BaseLine"/>
    <m/>
    <m/>
    <m/>
    <m/>
    <x v="5"/>
    <x v="0"/>
    <s v="Brazil"/>
    <x v="86"/>
    <n v="0"/>
  </r>
  <r>
    <s v="BASE"/>
    <s v="BaseLine"/>
    <m/>
    <m/>
    <m/>
    <m/>
    <x v="5"/>
    <x v="1"/>
    <s v="Brazil"/>
    <x v="86"/>
    <n v="0"/>
  </r>
  <r>
    <s v="BASE"/>
    <s v="BaseLine"/>
    <m/>
    <m/>
    <m/>
    <m/>
    <x v="5"/>
    <x v="2"/>
    <s v="Brazil"/>
    <x v="86"/>
    <n v="0"/>
  </r>
  <r>
    <s v="BASE"/>
    <s v="BaseLine"/>
    <m/>
    <m/>
    <m/>
    <m/>
    <x v="5"/>
    <x v="3"/>
    <s v="Brazil"/>
    <x v="86"/>
    <n v="0"/>
  </r>
  <r>
    <s v="BASE"/>
    <s v="BaseLine"/>
    <m/>
    <m/>
    <m/>
    <m/>
    <x v="6"/>
    <x v="0"/>
    <s v="Brazil"/>
    <x v="86"/>
    <n v="0"/>
  </r>
  <r>
    <s v="BASE"/>
    <s v="BaseLine"/>
    <m/>
    <m/>
    <m/>
    <m/>
    <x v="6"/>
    <x v="1"/>
    <s v="Brazil"/>
    <x v="86"/>
    <n v="0"/>
  </r>
  <r>
    <s v="BASE"/>
    <s v="BaseLine"/>
    <m/>
    <m/>
    <m/>
    <m/>
    <x v="6"/>
    <x v="2"/>
    <s v="Brazil"/>
    <x v="86"/>
    <n v="0"/>
  </r>
  <r>
    <s v="BASE"/>
    <s v="BaseLine"/>
    <m/>
    <m/>
    <m/>
    <m/>
    <x v="6"/>
    <x v="3"/>
    <s v="Brazil"/>
    <x v="86"/>
    <n v="0"/>
  </r>
  <r>
    <s v="BASE"/>
    <s v="BaseLine"/>
    <m/>
    <m/>
    <m/>
    <m/>
    <x v="7"/>
    <x v="0"/>
    <s v="Brazil"/>
    <x v="86"/>
    <n v="0"/>
  </r>
  <r>
    <s v="BASE"/>
    <s v="BaseLine"/>
    <m/>
    <m/>
    <m/>
    <m/>
    <x v="7"/>
    <x v="1"/>
    <s v="Brazil"/>
    <x v="86"/>
    <n v="0"/>
  </r>
  <r>
    <s v="BASE"/>
    <s v="BaseLine"/>
    <m/>
    <m/>
    <m/>
    <m/>
    <x v="7"/>
    <x v="2"/>
    <s v="Brazil"/>
    <x v="86"/>
    <n v="0"/>
  </r>
  <r>
    <s v="BASE"/>
    <s v="BaseLine"/>
    <m/>
    <m/>
    <m/>
    <m/>
    <x v="7"/>
    <x v="3"/>
    <s v="Brazil"/>
    <x v="86"/>
    <n v="0"/>
  </r>
  <r>
    <s v="BASE"/>
    <s v="BaseLine"/>
    <m/>
    <m/>
    <m/>
    <m/>
    <x v="8"/>
    <x v="0"/>
    <s v="Brazil"/>
    <x v="86"/>
    <n v="2160.77529561042"/>
  </r>
  <r>
    <s v="BASE"/>
    <s v="BaseLine"/>
    <m/>
    <m/>
    <m/>
    <m/>
    <x v="8"/>
    <x v="1"/>
    <s v="Brazil"/>
    <x v="86"/>
    <n v="0"/>
  </r>
  <r>
    <s v="BASE"/>
    <s v="BaseLine"/>
    <m/>
    <m/>
    <m/>
    <m/>
    <x v="8"/>
    <x v="2"/>
    <s v="Brazil"/>
    <x v="86"/>
    <n v="0"/>
  </r>
  <r>
    <s v="BASE"/>
    <s v="BaseLine"/>
    <m/>
    <m/>
    <m/>
    <m/>
    <x v="8"/>
    <x v="3"/>
    <s v="Brazil"/>
    <x v="86"/>
    <n v="0"/>
  </r>
  <r>
    <s v="INCREMENTAL"/>
    <s v="Media"/>
    <m/>
    <m/>
    <m/>
    <m/>
    <x v="9"/>
    <x v="0"/>
    <s v="Brazil"/>
    <x v="86"/>
    <n v="36.188387471886898"/>
  </r>
  <r>
    <s v="INCREMENTAL"/>
    <s v="Media"/>
    <m/>
    <m/>
    <m/>
    <m/>
    <x v="9"/>
    <x v="1"/>
    <s v="Brazil"/>
    <x v="86"/>
    <n v="0"/>
  </r>
  <r>
    <s v="INCREMENTAL"/>
    <s v="Media"/>
    <m/>
    <m/>
    <m/>
    <m/>
    <x v="9"/>
    <x v="2"/>
    <s v="Brazil"/>
    <x v="86"/>
    <n v="0"/>
  </r>
  <r>
    <s v="INCREMENTAL"/>
    <s v="Media"/>
    <m/>
    <m/>
    <m/>
    <m/>
    <x v="9"/>
    <x v="3"/>
    <s v="Brazil"/>
    <x v="86"/>
    <n v="0"/>
  </r>
  <r>
    <s v="BASE"/>
    <s v="Price"/>
    <m/>
    <m/>
    <m/>
    <m/>
    <x v="10"/>
    <x v="0"/>
    <s v="Brazil"/>
    <x v="86"/>
    <n v="0"/>
  </r>
  <r>
    <s v="BASE"/>
    <s v="Price"/>
    <m/>
    <m/>
    <m/>
    <m/>
    <x v="10"/>
    <x v="1"/>
    <s v="Brazil"/>
    <x v="86"/>
    <n v="0"/>
  </r>
  <r>
    <s v="BASE"/>
    <s v="Price"/>
    <m/>
    <m/>
    <m/>
    <m/>
    <x v="10"/>
    <x v="2"/>
    <s v="Brazil"/>
    <x v="86"/>
    <n v="0"/>
  </r>
  <r>
    <s v="BASE"/>
    <s v="Price"/>
    <m/>
    <m/>
    <m/>
    <m/>
    <x v="10"/>
    <x v="3"/>
    <s v="Brazil"/>
    <x v="86"/>
    <n v="0"/>
  </r>
  <r>
    <s v="BASE"/>
    <s v="Price"/>
    <m/>
    <m/>
    <m/>
    <m/>
    <x v="11"/>
    <x v="0"/>
    <s v="Brazil"/>
    <x v="86"/>
    <n v="-1095.6264493195399"/>
  </r>
  <r>
    <s v="BASE"/>
    <s v="Price"/>
    <m/>
    <m/>
    <m/>
    <m/>
    <x v="11"/>
    <x v="1"/>
    <s v="Brazil"/>
    <x v="86"/>
    <n v="0"/>
  </r>
  <r>
    <s v="BASE"/>
    <s v="Price"/>
    <m/>
    <m/>
    <m/>
    <m/>
    <x v="11"/>
    <x v="2"/>
    <s v="Brazil"/>
    <x v="86"/>
    <n v="0"/>
  </r>
  <r>
    <s v="BASE"/>
    <s v="Price"/>
    <m/>
    <m/>
    <m/>
    <m/>
    <x v="11"/>
    <x v="3"/>
    <s v="Brazil"/>
    <x v="86"/>
    <n v="-1238.6921864145099"/>
  </r>
  <r>
    <s v="BASE"/>
    <s v="BaseLine"/>
    <m/>
    <m/>
    <m/>
    <m/>
    <x v="12"/>
    <x v="0"/>
    <s v="Brazil"/>
    <x v="86"/>
    <n v="415.722243703213"/>
  </r>
  <r>
    <s v="BASE"/>
    <s v="BaseLine"/>
    <m/>
    <m/>
    <m/>
    <m/>
    <x v="12"/>
    <x v="1"/>
    <s v="Brazil"/>
    <x v="86"/>
    <n v="749.44652786518202"/>
  </r>
  <r>
    <s v="BASE"/>
    <s v="BaseLine"/>
    <m/>
    <m/>
    <m/>
    <m/>
    <x v="12"/>
    <x v="2"/>
    <s v="Brazil"/>
    <x v="86"/>
    <n v="918.78331501612695"/>
  </r>
  <r>
    <s v="BASE"/>
    <s v="BaseLine"/>
    <m/>
    <m/>
    <m/>
    <m/>
    <x v="12"/>
    <x v="3"/>
    <s v="Brazil"/>
    <x v="86"/>
    <n v="24.334980434030498"/>
  </r>
  <r>
    <s v="INCREMENTAL"/>
    <s v="Media"/>
    <m/>
    <m/>
    <m/>
    <m/>
    <x v="13"/>
    <x v="0"/>
    <s v="Brazil"/>
    <x v="86"/>
    <n v="0"/>
  </r>
  <r>
    <s v="INCREMENTAL"/>
    <s v="Media"/>
    <m/>
    <m/>
    <m/>
    <m/>
    <x v="13"/>
    <x v="1"/>
    <s v="Brazil"/>
    <x v="86"/>
    <n v="0"/>
  </r>
  <r>
    <s v="INCREMENTAL"/>
    <s v="Media"/>
    <m/>
    <m/>
    <m/>
    <m/>
    <x v="13"/>
    <x v="2"/>
    <s v="Brazil"/>
    <x v="86"/>
    <n v="0"/>
  </r>
  <r>
    <s v="INCREMENTAL"/>
    <s v="Media"/>
    <m/>
    <m/>
    <m/>
    <m/>
    <x v="13"/>
    <x v="3"/>
    <s v="Brazil"/>
    <x v="86"/>
    <n v="0"/>
  </r>
  <r>
    <s v="INCREMENTAL"/>
    <s v="Media"/>
    <m/>
    <m/>
    <m/>
    <m/>
    <x v="14"/>
    <x v="0"/>
    <s v="Brazil"/>
    <x v="86"/>
    <n v="408.86907459901403"/>
  </r>
  <r>
    <s v="INCREMENTAL"/>
    <s v="Media"/>
    <m/>
    <m/>
    <m/>
    <m/>
    <x v="14"/>
    <x v="1"/>
    <s v="Brazil"/>
    <x v="86"/>
    <n v="509.00894481515297"/>
  </r>
  <r>
    <s v="INCREMENTAL"/>
    <s v="Media"/>
    <m/>
    <m/>
    <m/>
    <m/>
    <x v="14"/>
    <x v="2"/>
    <s v="Brazil"/>
    <x v="86"/>
    <n v="421.17272406620202"/>
  </r>
  <r>
    <s v="INCREMENTAL"/>
    <s v="Media"/>
    <m/>
    <m/>
    <m/>
    <m/>
    <x v="14"/>
    <x v="3"/>
    <s v="Brazil"/>
    <x v="86"/>
    <n v="302.58576616464001"/>
  </r>
  <r>
    <s v="INCREMENTAL"/>
    <s v="Media"/>
    <m/>
    <m/>
    <m/>
    <m/>
    <x v="15"/>
    <x v="0"/>
    <s v="Brazil"/>
    <x v="86"/>
    <n v="0"/>
  </r>
  <r>
    <s v="INCREMENTAL"/>
    <s v="Media"/>
    <m/>
    <m/>
    <m/>
    <m/>
    <x v="15"/>
    <x v="1"/>
    <s v="Brazil"/>
    <x v="86"/>
    <n v="0"/>
  </r>
  <r>
    <s v="INCREMENTAL"/>
    <s v="Media"/>
    <m/>
    <m/>
    <m/>
    <m/>
    <x v="15"/>
    <x v="2"/>
    <s v="Brazil"/>
    <x v="86"/>
    <n v="0"/>
  </r>
  <r>
    <s v="INCREMENTAL"/>
    <s v="Media"/>
    <m/>
    <m/>
    <m/>
    <m/>
    <x v="15"/>
    <x v="3"/>
    <s v="Brazil"/>
    <x v="86"/>
    <n v="0"/>
  </r>
  <r>
    <s v="INCREMENTAL"/>
    <s v="Media"/>
    <m/>
    <m/>
    <m/>
    <m/>
    <x v="16"/>
    <x v="0"/>
    <s v="Brazil"/>
    <x v="86"/>
    <n v="24.726961603695798"/>
  </r>
  <r>
    <s v="INCREMENTAL"/>
    <s v="Media"/>
    <m/>
    <m/>
    <m/>
    <m/>
    <x v="16"/>
    <x v="1"/>
    <s v="Brazil"/>
    <x v="86"/>
    <n v="19.401153683446498"/>
  </r>
  <r>
    <s v="INCREMENTAL"/>
    <s v="Media"/>
    <m/>
    <m/>
    <m/>
    <m/>
    <x v="16"/>
    <x v="2"/>
    <s v="Brazil"/>
    <x v="86"/>
    <n v="18.100825682611099"/>
  </r>
  <r>
    <s v="INCREMENTAL"/>
    <s v="Media"/>
    <m/>
    <m/>
    <m/>
    <m/>
    <x v="16"/>
    <x v="3"/>
    <s v="Brazil"/>
    <x v="86"/>
    <n v="16.821921791473901"/>
  </r>
  <r>
    <s v="INCREMENTAL"/>
    <s v="Media"/>
    <m/>
    <m/>
    <m/>
    <m/>
    <x v="17"/>
    <x v="0"/>
    <s v="Brazil"/>
    <x v="86"/>
    <n v="0"/>
  </r>
  <r>
    <s v="INCREMENTAL"/>
    <s v="Media"/>
    <m/>
    <m/>
    <m/>
    <m/>
    <x v="17"/>
    <x v="1"/>
    <s v="Brazil"/>
    <x v="86"/>
    <n v="0"/>
  </r>
  <r>
    <s v="INCREMENTAL"/>
    <s v="Media"/>
    <m/>
    <m/>
    <m/>
    <m/>
    <x v="17"/>
    <x v="2"/>
    <s v="Brazil"/>
    <x v="86"/>
    <n v="0"/>
  </r>
  <r>
    <s v="INCREMENTAL"/>
    <s v="Media"/>
    <m/>
    <m/>
    <m/>
    <m/>
    <x v="17"/>
    <x v="3"/>
    <s v="Brazil"/>
    <x v="86"/>
    <n v="0"/>
  </r>
  <r>
    <s v="INCREMENTAL"/>
    <s v="Media"/>
    <m/>
    <m/>
    <m/>
    <m/>
    <x v="18"/>
    <x v="0"/>
    <s v="Brazil"/>
    <x v="86"/>
    <n v="2305.9546484102698"/>
  </r>
  <r>
    <s v="INCREMENTAL"/>
    <s v="Media"/>
    <m/>
    <m/>
    <m/>
    <m/>
    <x v="18"/>
    <x v="1"/>
    <s v="Brazil"/>
    <x v="86"/>
    <n v="1073.7468096208599"/>
  </r>
  <r>
    <s v="INCREMENTAL"/>
    <s v="Media"/>
    <m/>
    <m/>
    <m/>
    <m/>
    <x v="18"/>
    <x v="2"/>
    <s v="Brazil"/>
    <x v="86"/>
    <n v="820.45486439655394"/>
  </r>
  <r>
    <s v="INCREMENTAL"/>
    <s v="Media"/>
    <m/>
    <m/>
    <m/>
    <m/>
    <x v="18"/>
    <x v="3"/>
    <s v="Brazil"/>
    <x v="86"/>
    <n v="1251.7842062781101"/>
  </r>
  <r>
    <s v="INCREMENTAL"/>
    <s v="Media"/>
    <m/>
    <m/>
    <m/>
    <m/>
    <x v="19"/>
    <x v="0"/>
    <s v="Brazil"/>
    <x v="86"/>
    <n v="0"/>
  </r>
  <r>
    <s v="INCREMENTAL"/>
    <s v="Media"/>
    <m/>
    <m/>
    <m/>
    <m/>
    <x v="19"/>
    <x v="1"/>
    <s v="Brazil"/>
    <x v="86"/>
    <n v="0"/>
  </r>
  <r>
    <s v="INCREMENTAL"/>
    <s v="Media"/>
    <m/>
    <m/>
    <m/>
    <m/>
    <x v="19"/>
    <x v="2"/>
    <s v="Brazil"/>
    <x v="86"/>
    <n v="0"/>
  </r>
  <r>
    <s v="INCREMENTAL"/>
    <s v="Media"/>
    <m/>
    <m/>
    <m/>
    <m/>
    <x v="19"/>
    <x v="3"/>
    <s v="Brazil"/>
    <x v="86"/>
    <n v="0"/>
  </r>
  <r>
    <s v="INCREMENTAL"/>
    <s v="Media"/>
    <m/>
    <m/>
    <m/>
    <m/>
    <x v="20"/>
    <x v="0"/>
    <s v="Brazil"/>
    <x v="86"/>
    <n v="70.014786878468996"/>
  </r>
  <r>
    <s v="INCREMENTAL"/>
    <s v="Media"/>
    <m/>
    <m/>
    <m/>
    <m/>
    <x v="20"/>
    <x v="1"/>
    <s v="Brazil"/>
    <x v="86"/>
    <n v="79.866342373059297"/>
  </r>
  <r>
    <s v="INCREMENTAL"/>
    <s v="Media"/>
    <m/>
    <m/>
    <m/>
    <m/>
    <x v="20"/>
    <x v="2"/>
    <s v="Brazil"/>
    <x v="86"/>
    <n v="74.820432318889601"/>
  </r>
  <r>
    <s v="INCREMENTAL"/>
    <s v="Media"/>
    <m/>
    <m/>
    <m/>
    <m/>
    <x v="20"/>
    <x v="3"/>
    <s v="Brazil"/>
    <x v="86"/>
    <n v="73.696775540490506"/>
  </r>
  <r>
    <s v="INCREMENTAL"/>
    <s v="Media"/>
    <m/>
    <m/>
    <m/>
    <m/>
    <x v="21"/>
    <x v="0"/>
    <s v="Brazil"/>
    <x v="86"/>
    <n v="0"/>
  </r>
  <r>
    <s v="INCREMENTAL"/>
    <s v="Media"/>
    <m/>
    <m/>
    <m/>
    <m/>
    <x v="21"/>
    <x v="1"/>
    <s v="Brazil"/>
    <x v="86"/>
    <n v="0"/>
  </r>
  <r>
    <s v="INCREMENTAL"/>
    <s v="Media"/>
    <m/>
    <m/>
    <m/>
    <m/>
    <x v="21"/>
    <x v="2"/>
    <s v="Brazil"/>
    <x v="86"/>
    <n v="0"/>
  </r>
  <r>
    <s v="INCREMENTAL"/>
    <s v="Media"/>
    <m/>
    <m/>
    <m/>
    <m/>
    <x v="21"/>
    <x v="3"/>
    <s v="Brazil"/>
    <x v="86"/>
    <n v="0"/>
  </r>
  <r>
    <s v="INCREMENTAL"/>
    <s v="Media"/>
    <m/>
    <m/>
    <m/>
    <m/>
    <x v="22"/>
    <x v="0"/>
    <s v="Brazil"/>
    <x v="86"/>
    <n v="1504.4558244146799"/>
  </r>
  <r>
    <s v="INCREMENTAL"/>
    <s v="Media"/>
    <m/>
    <m/>
    <m/>
    <m/>
    <x v="22"/>
    <x v="1"/>
    <s v="Brazil"/>
    <x v="86"/>
    <n v="570.53204381422302"/>
  </r>
  <r>
    <s v="INCREMENTAL"/>
    <s v="Media"/>
    <m/>
    <m/>
    <m/>
    <m/>
    <x v="22"/>
    <x v="2"/>
    <s v="Brazil"/>
    <x v="86"/>
    <n v="541.76327595983901"/>
  </r>
  <r>
    <s v="INCREMENTAL"/>
    <s v="Media"/>
    <m/>
    <m/>
    <m/>
    <m/>
    <x v="22"/>
    <x v="3"/>
    <s v="Brazil"/>
    <x v="86"/>
    <n v="815.50699379859202"/>
  </r>
  <r>
    <s v="INCREMENTAL"/>
    <s v="Media"/>
    <m/>
    <m/>
    <m/>
    <m/>
    <x v="23"/>
    <x v="0"/>
    <s v="Brazil"/>
    <x v="86"/>
    <n v="0"/>
  </r>
  <r>
    <s v="INCREMENTAL"/>
    <s v="Media"/>
    <m/>
    <m/>
    <m/>
    <m/>
    <x v="23"/>
    <x v="1"/>
    <s v="Brazil"/>
    <x v="86"/>
    <n v="0.16670228762925901"/>
  </r>
  <r>
    <s v="INCREMENTAL"/>
    <s v="Media"/>
    <m/>
    <m/>
    <m/>
    <m/>
    <x v="23"/>
    <x v="2"/>
    <s v="Brazil"/>
    <x v="86"/>
    <n v="0"/>
  </r>
  <r>
    <s v="INCREMENTAL"/>
    <s v="Media"/>
    <m/>
    <m/>
    <m/>
    <m/>
    <x v="23"/>
    <x v="3"/>
    <s v="Brazil"/>
    <x v="86"/>
    <n v="0"/>
  </r>
  <r>
    <s v="INCREMENTAL"/>
    <s v="Media"/>
    <m/>
    <m/>
    <m/>
    <m/>
    <x v="24"/>
    <x v="0"/>
    <s v="Brazil"/>
    <x v="86"/>
    <n v="0"/>
  </r>
  <r>
    <s v="INCREMENTAL"/>
    <s v="Media"/>
    <m/>
    <m/>
    <m/>
    <m/>
    <x v="24"/>
    <x v="1"/>
    <s v="Brazil"/>
    <x v="86"/>
    <n v="3.3331143365265601"/>
  </r>
  <r>
    <s v="INCREMENTAL"/>
    <s v="Media"/>
    <m/>
    <m/>
    <m/>
    <m/>
    <x v="24"/>
    <x v="2"/>
    <s v="Brazil"/>
    <x v="86"/>
    <n v="0"/>
  </r>
  <r>
    <s v="INCREMENTAL"/>
    <s v="Media"/>
    <m/>
    <m/>
    <m/>
    <m/>
    <x v="24"/>
    <x v="3"/>
    <s v="Brazil"/>
    <x v="86"/>
    <n v="0"/>
  </r>
  <r>
    <s v="BASE"/>
    <s v="BaseLine"/>
    <m/>
    <m/>
    <m/>
    <m/>
    <x v="25"/>
    <x v="0"/>
    <s v="Brazil"/>
    <x v="86"/>
    <n v="0"/>
  </r>
  <r>
    <s v="BASE"/>
    <s v="BaseLine"/>
    <m/>
    <m/>
    <m/>
    <m/>
    <x v="25"/>
    <x v="1"/>
    <s v="Brazil"/>
    <x v="86"/>
    <n v="0"/>
  </r>
  <r>
    <s v="BASE"/>
    <s v="BaseLine"/>
    <m/>
    <m/>
    <m/>
    <m/>
    <x v="25"/>
    <x v="2"/>
    <s v="Brazil"/>
    <x v="86"/>
    <n v="0"/>
  </r>
  <r>
    <s v="BASE"/>
    <s v="BaseLine"/>
    <m/>
    <m/>
    <m/>
    <m/>
    <x v="25"/>
    <x v="3"/>
    <s v="Brazil"/>
    <x v="86"/>
    <n v="0"/>
  </r>
  <r>
    <s v="BASE"/>
    <s v="BaseLine"/>
    <m/>
    <m/>
    <m/>
    <m/>
    <x v="26"/>
    <x v="0"/>
    <s v="Brazil"/>
    <x v="86"/>
    <n v="0"/>
  </r>
  <r>
    <s v="BASE"/>
    <s v="BaseLine"/>
    <m/>
    <m/>
    <m/>
    <m/>
    <x v="26"/>
    <x v="1"/>
    <s v="Brazil"/>
    <x v="86"/>
    <n v="3272.7397541649502"/>
  </r>
  <r>
    <s v="BASE"/>
    <s v="BaseLine"/>
    <m/>
    <m/>
    <m/>
    <m/>
    <x v="26"/>
    <x v="2"/>
    <s v="Brazil"/>
    <x v="86"/>
    <n v="0"/>
  </r>
  <r>
    <s v="BASE"/>
    <s v="BaseLine"/>
    <m/>
    <m/>
    <m/>
    <m/>
    <x v="26"/>
    <x v="3"/>
    <s v="Brazil"/>
    <x v="86"/>
    <n v="0"/>
  </r>
  <r>
    <s v="INCREMENTAL"/>
    <s v="Media"/>
    <m/>
    <m/>
    <m/>
    <m/>
    <x v="27"/>
    <x v="0"/>
    <s v="Brazil"/>
    <x v="86"/>
    <n v="0"/>
  </r>
  <r>
    <s v="INCREMENTAL"/>
    <s v="Media"/>
    <m/>
    <m/>
    <m/>
    <m/>
    <x v="27"/>
    <x v="1"/>
    <s v="Brazil"/>
    <x v="86"/>
    <n v="32.0117362179327"/>
  </r>
  <r>
    <s v="INCREMENTAL"/>
    <s v="Media"/>
    <m/>
    <m/>
    <m/>
    <m/>
    <x v="27"/>
    <x v="2"/>
    <s v="Brazil"/>
    <x v="86"/>
    <n v="0"/>
  </r>
  <r>
    <s v="INCREMENTAL"/>
    <s v="Media"/>
    <m/>
    <m/>
    <m/>
    <m/>
    <x v="27"/>
    <x v="3"/>
    <s v="Brazil"/>
    <x v="86"/>
    <n v="0"/>
  </r>
  <r>
    <s v="INCREMENTAL"/>
    <s v="Media"/>
    <m/>
    <m/>
    <m/>
    <m/>
    <x v="28"/>
    <x v="0"/>
    <s v="Brazil"/>
    <x v="86"/>
    <n v="0"/>
  </r>
  <r>
    <s v="INCREMENTAL"/>
    <s v="Media"/>
    <m/>
    <m/>
    <m/>
    <m/>
    <x v="28"/>
    <x v="1"/>
    <s v="Brazil"/>
    <x v="86"/>
    <n v="0.10419503389752099"/>
  </r>
  <r>
    <s v="INCREMENTAL"/>
    <s v="Media"/>
    <m/>
    <m/>
    <m/>
    <m/>
    <x v="28"/>
    <x v="2"/>
    <s v="Brazil"/>
    <x v="86"/>
    <n v="0"/>
  </r>
  <r>
    <s v="INCREMENTAL"/>
    <s v="Media"/>
    <m/>
    <m/>
    <m/>
    <m/>
    <x v="28"/>
    <x v="3"/>
    <s v="Brazil"/>
    <x v="86"/>
    <n v="0"/>
  </r>
  <r>
    <s v="BASE"/>
    <s v="BaseLine"/>
    <m/>
    <m/>
    <m/>
    <m/>
    <x v="29"/>
    <x v="0"/>
    <s v="Brazil"/>
    <x v="86"/>
    <n v="0"/>
  </r>
  <r>
    <s v="BASE"/>
    <s v="BaseLine"/>
    <m/>
    <m/>
    <m/>
    <m/>
    <x v="29"/>
    <x v="1"/>
    <s v="Brazil"/>
    <x v="86"/>
    <n v="1518.76250167687"/>
  </r>
  <r>
    <s v="BASE"/>
    <s v="BaseLine"/>
    <m/>
    <m/>
    <m/>
    <m/>
    <x v="29"/>
    <x v="2"/>
    <s v="Brazil"/>
    <x v="86"/>
    <n v="0"/>
  </r>
  <r>
    <s v="BASE"/>
    <s v="BaseLine"/>
    <m/>
    <m/>
    <m/>
    <m/>
    <x v="29"/>
    <x v="3"/>
    <s v="Brazil"/>
    <x v="86"/>
    <n v="0"/>
  </r>
  <r>
    <s v="BASE"/>
    <s v="BaseLine"/>
    <m/>
    <m/>
    <m/>
    <m/>
    <x v="30"/>
    <x v="0"/>
    <s v="Brazil"/>
    <x v="86"/>
    <n v="0"/>
  </r>
  <r>
    <s v="BASE"/>
    <s v="BaseLine"/>
    <m/>
    <m/>
    <m/>
    <m/>
    <x v="30"/>
    <x v="1"/>
    <s v="Brazil"/>
    <x v="86"/>
    <n v="964.41490153357904"/>
  </r>
  <r>
    <s v="BASE"/>
    <s v="BaseLine"/>
    <m/>
    <m/>
    <m/>
    <m/>
    <x v="30"/>
    <x v="2"/>
    <s v="Brazil"/>
    <x v="86"/>
    <n v="0"/>
  </r>
  <r>
    <s v="BASE"/>
    <s v="BaseLine"/>
    <m/>
    <m/>
    <m/>
    <m/>
    <x v="30"/>
    <x v="3"/>
    <s v="Brazil"/>
    <x v="86"/>
    <n v="0"/>
  </r>
  <r>
    <s v="INCREMENTAL"/>
    <s v="Media"/>
    <m/>
    <m/>
    <m/>
    <m/>
    <x v="31"/>
    <x v="0"/>
    <s v="Brazil"/>
    <x v="86"/>
    <n v="0"/>
  </r>
  <r>
    <s v="INCREMENTAL"/>
    <s v="Media"/>
    <m/>
    <m/>
    <m/>
    <m/>
    <x v="31"/>
    <x v="1"/>
    <s v="Brazil"/>
    <x v="86"/>
    <n v="17.016679597839602"/>
  </r>
  <r>
    <s v="INCREMENTAL"/>
    <s v="Media"/>
    <m/>
    <m/>
    <m/>
    <m/>
    <x v="31"/>
    <x v="2"/>
    <s v="Brazil"/>
    <x v="86"/>
    <n v="0"/>
  </r>
  <r>
    <s v="INCREMENTAL"/>
    <s v="Media"/>
    <m/>
    <m/>
    <m/>
    <m/>
    <x v="31"/>
    <x v="3"/>
    <s v="Brazil"/>
    <x v="86"/>
    <n v="0"/>
  </r>
  <r>
    <m/>
    <m/>
    <m/>
    <m/>
    <m/>
    <m/>
    <x v="32"/>
    <x v="0"/>
    <s v="Brazil"/>
    <x v="86"/>
    <n v="1288.8368238743701"/>
  </r>
  <r>
    <m/>
    <m/>
    <m/>
    <m/>
    <m/>
    <m/>
    <x v="32"/>
    <x v="1"/>
    <s v="Brazil"/>
    <x v="86"/>
    <n v="943.82215052234096"/>
  </r>
  <r>
    <m/>
    <m/>
    <m/>
    <m/>
    <m/>
    <m/>
    <x v="32"/>
    <x v="2"/>
    <s v="Brazil"/>
    <x v="86"/>
    <n v="1761.1350863528301"/>
  </r>
  <r>
    <m/>
    <m/>
    <m/>
    <m/>
    <m/>
    <m/>
    <x v="32"/>
    <x v="3"/>
    <s v="Brazil"/>
    <x v="86"/>
    <n v="932.29799996955103"/>
  </r>
  <r>
    <s v="BASE"/>
    <s v="BaseLine"/>
    <m/>
    <m/>
    <m/>
    <m/>
    <x v="33"/>
    <x v="0"/>
    <s v="Brazil"/>
    <x v="86"/>
    <n v="-65.588405463468206"/>
  </r>
  <r>
    <s v="BASE"/>
    <s v="BaseLine"/>
    <m/>
    <m/>
    <m/>
    <m/>
    <x v="33"/>
    <x v="1"/>
    <s v="Brazil"/>
    <x v="86"/>
    <n v="-178.54005636336299"/>
  </r>
  <r>
    <s v="BASE"/>
    <s v="BaseLine"/>
    <m/>
    <m/>
    <m/>
    <m/>
    <x v="33"/>
    <x v="2"/>
    <s v="Brazil"/>
    <x v="86"/>
    <n v="-89.134645145210001"/>
  </r>
  <r>
    <s v="BASE"/>
    <s v="BaseLine"/>
    <m/>
    <m/>
    <m/>
    <m/>
    <x v="33"/>
    <x v="3"/>
    <s v="Brazil"/>
    <x v="86"/>
    <n v="-55.672430334106203"/>
  </r>
  <r>
    <s v="BASE"/>
    <s v="BaseLine"/>
    <m/>
    <m/>
    <m/>
    <m/>
    <x v="34"/>
    <x v="0"/>
    <s v="Brazil"/>
    <x v="86"/>
    <n v="0"/>
  </r>
  <r>
    <s v="BASE"/>
    <s v="BaseLine"/>
    <m/>
    <m/>
    <m/>
    <m/>
    <x v="34"/>
    <x v="1"/>
    <s v="Brazil"/>
    <x v="86"/>
    <n v="0"/>
  </r>
  <r>
    <s v="BASE"/>
    <s v="BaseLine"/>
    <m/>
    <m/>
    <m/>
    <m/>
    <x v="34"/>
    <x v="2"/>
    <s v="Brazil"/>
    <x v="86"/>
    <n v="0"/>
  </r>
  <r>
    <s v="BASE"/>
    <s v="BaseLine"/>
    <m/>
    <m/>
    <m/>
    <m/>
    <x v="34"/>
    <x v="3"/>
    <s v="Brazil"/>
    <x v="86"/>
    <n v="0"/>
  </r>
  <r>
    <s v="BASE"/>
    <s v="BaseLine"/>
    <s v="NY"/>
    <m/>
    <m/>
    <m/>
    <x v="35"/>
    <x v="0"/>
    <s v="Brazil"/>
    <x v="86"/>
    <n v="0"/>
  </r>
  <r>
    <s v="BASE"/>
    <s v="BaseLine"/>
    <s v="NY"/>
    <m/>
    <m/>
    <m/>
    <x v="35"/>
    <x v="1"/>
    <s v="Brazil"/>
    <x v="86"/>
    <n v="0"/>
  </r>
  <r>
    <s v="BASE"/>
    <s v="BaseLine"/>
    <s v="NY"/>
    <m/>
    <m/>
    <m/>
    <x v="35"/>
    <x v="2"/>
    <s v="Brazil"/>
    <x v="86"/>
    <n v="0"/>
  </r>
  <r>
    <s v="BASE"/>
    <s v="BaseLine"/>
    <s v="NY"/>
    <m/>
    <m/>
    <m/>
    <x v="35"/>
    <x v="3"/>
    <s v="Brazil"/>
    <x v="86"/>
    <n v="0"/>
  </r>
  <r>
    <s v="BASE"/>
    <s v="BaseLine"/>
    <s v="PL_Dummy"/>
    <m/>
    <m/>
    <m/>
    <x v="36"/>
    <x v="0"/>
    <s v="Brazil"/>
    <x v="86"/>
    <n v="0"/>
  </r>
  <r>
    <s v="BASE"/>
    <s v="BaseLine"/>
    <s v="PL_Dummy"/>
    <m/>
    <m/>
    <m/>
    <x v="36"/>
    <x v="1"/>
    <s v="Brazil"/>
    <x v="86"/>
    <n v="0"/>
  </r>
  <r>
    <s v="BASE"/>
    <s v="BaseLine"/>
    <s v="PL_Dummy"/>
    <m/>
    <m/>
    <m/>
    <x v="36"/>
    <x v="2"/>
    <s v="Brazil"/>
    <x v="86"/>
    <n v="0"/>
  </r>
  <r>
    <s v="BASE"/>
    <s v="BaseLine"/>
    <s v="PL_Dummy"/>
    <m/>
    <m/>
    <m/>
    <x v="36"/>
    <x v="3"/>
    <s v="Brazil"/>
    <x v="86"/>
    <n v="0"/>
  </r>
  <r>
    <s v="BASE"/>
    <s v="BaseLine"/>
    <s v="PL_Dummy"/>
    <m/>
    <m/>
    <m/>
    <x v="37"/>
    <x v="0"/>
    <s v="Brazil"/>
    <x v="86"/>
    <n v="0"/>
  </r>
  <r>
    <s v="BASE"/>
    <s v="BaseLine"/>
    <s v="PL_Dummy"/>
    <m/>
    <m/>
    <m/>
    <x v="37"/>
    <x v="1"/>
    <s v="Brazil"/>
    <x v="86"/>
    <n v="0"/>
  </r>
  <r>
    <s v="BASE"/>
    <s v="BaseLine"/>
    <s v="PL_Dummy"/>
    <m/>
    <m/>
    <m/>
    <x v="37"/>
    <x v="2"/>
    <s v="Brazil"/>
    <x v="86"/>
    <n v="0"/>
  </r>
  <r>
    <s v="BASE"/>
    <s v="BaseLine"/>
    <s v="PL_Dummy"/>
    <m/>
    <m/>
    <m/>
    <x v="37"/>
    <x v="3"/>
    <s v="Brazil"/>
    <x v="86"/>
    <n v="0"/>
  </r>
  <r>
    <s v="BASE"/>
    <s v="BaseLine"/>
    <m/>
    <m/>
    <m/>
    <m/>
    <x v="38"/>
    <x v="0"/>
    <s v="Brazil"/>
    <x v="86"/>
    <n v="0"/>
  </r>
  <r>
    <s v="BASE"/>
    <s v="BaseLine"/>
    <m/>
    <m/>
    <m/>
    <m/>
    <x v="38"/>
    <x v="1"/>
    <s v="Brazil"/>
    <x v="86"/>
    <n v="0"/>
  </r>
  <r>
    <s v="BASE"/>
    <s v="BaseLine"/>
    <m/>
    <m/>
    <m/>
    <m/>
    <x v="38"/>
    <x v="2"/>
    <s v="Brazil"/>
    <x v="86"/>
    <n v="0"/>
  </r>
  <r>
    <s v="BASE"/>
    <s v="BaseLine"/>
    <m/>
    <m/>
    <m/>
    <m/>
    <x v="38"/>
    <x v="3"/>
    <s v="Brazil"/>
    <x v="86"/>
    <n v="0"/>
  </r>
  <r>
    <s v="BASE"/>
    <s v="BaseLine"/>
    <m/>
    <m/>
    <m/>
    <m/>
    <x v="39"/>
    <x v="0"/>
    <s v="Brazil"/>
    <x v="86"/>
    <n v="0"/>
  </r>
  <r>
    <s v="BASE"/>
    <s v="BaseLine"/>
    <m/>
    <m/>
    <m/>
    <m/>
    <x v="39"/>
    <x v="1"/>
    <s v="Brazil"/>
    <x v="86"/>
    <n v="0"/>
  </r>
  <r>
    <s v="BASE"/>
    <s v="BaseLine"/>
    <m/>
    <m/>
    <m/>
    <m/>
    <x v="39"/>
    <x v="2"/>
    <s v="Brazil"/>
    <x v="86"/>
    <n v="0"/>
  </r>
  <r>
    <s v="BASE"/>
    <s v="BaseLine"/>
    <m/>
    <m/>
    <m/>
    <m/>
    <x v="39"/>
    <x v="3"/>
    <s v="Brazil"/>
    <x v="86"/>
    <n v="0"/>
  </r>
  <r>
    <s v="BASE"/>
    <s v="BaseLine"/>
    <s v="PL_Dummy"/>
    <m/>
    <m/>
    <m/>
    <x v="40"/>
    <x v="0"/>
    <s v="Brazil"/>
    <x v="86"/>
    <n v="0"/>
  </r>
  <r>
    <s v="BASE"/>
    <s v="BaseLine"/>
    <s v="PL_Dummy"/>
    <m/>
    <m/>
    <m/>
    <x v="40"/>
    <x v="1"/>
    <s v="Brazil"/>
    <x v="86"/>
    <n v="0"/>
  </r>
  <r>
    <s v="BASE"/>
    <s v="BaseLine"/>
    <s v="PL_Dummy"/>
    <m/>
    <m/>
    <m/>
    <x v="40"/>
    <x v="2"/>
    <s v="Brazil"/>
    <x v="86"/>
    <n v="0"/>
  </r>
  <r>
    <s v="BASE"/>
    <s v="BaseLine"/>
    <s v="PL_Dummy"/>
    <m/>
    <m/>
    <m/>
    <x v="40"/>
    <x v="3"/>
    <s v="Brazil"/>
    <x v="86"/>
    <n v="0"/>
  </r>
  <r>
    <s v="BASE"/>
    <s v="BaseLine"/>
    <m/>
    <m/>
    <m/>
    <m/>
    <x v="41"/>
    <x v="0"/>
    <s v="Brazil"/>
    <x v="86"/>
    <n v="0"/>
  </r>
  <r>
    <s v="BASE"/>
    <s v="BaseLine"/>
    <m/>
    <m/>
    <m/>
    <m/>
    <x v="41"/>
    <x v="1"/>
    <s v="Brazil"/>
    <x v="86"/>
    <n v="0"/>
  </r>
  <r>
    <s v="BASE"/>
    <s v="BaseLine"/>
    <m/>
    <m/>
    <m/>
    <m/>
    <x v="41"/>
    <x v="2"/>
    <s v="Brazil"/>
    <x v="86"/>
    <n v="3841.1171918535301"/>
  </r>
  <r>
    <s v="BASE"/>
    <s v="BaseLine"/>
    <m/>
    <m/>
    <m/>
    <m/>
    <x v="41"/>
    <x v="3"/>
    <s v="Brazil"/>
    <x v="86"/>
    <n v="0"/>
  </r>
  <r>
    <s v="BASE"/>
    <s v="BaseLine"/>
    <m/>
    <m/>
    <m/>
    <m/>
    <x v="42"/>
    <x v="0"/>
    <s v="Brazil"/>
    <x v="86"/>
    <n v="0"/>
  </r>
  <r>
    <s v="BASE"/>
    <s v="BaseLine"/>
    <m/>
    <m/>
    <m/>
    <m/>
    <x v="42"/>
    <x v="1"/>
    <s v="Brazil"/>
    <x v="86"/>
    <n v="0"/>
  </r>
  <r>
    <s v="BASE"/>
    <s v="BaseLine"/>
    <m/>
    <m/>
    <m/>
    <m/>
    <x v="42"/>
    <x v="2"/>
    <s v="Brazil"/>
    <x v="86"/>
    <n v="0"/>
  </r>
  <r>
    <s v="BASE"/>
    <s v="BaseLine"/>
    <m/>
    <m/>
    <m/>
    <m/>
    <x v="42"/>
    <x v="3"/>
    <s v="Brazil"/>
    <x v="86"/>
    <n v="0"/>
  </r>
  <r>
    <s v="BASE"/>
    <s v="BaseLine"/>
    <m/>
    <m/>
    <m/>
    <m/>
    <x v="43"/>
    <x v="0"/>
    <s v="Brazil"/>
    <x v="86"/>
    <n v="0"/>
  </r>
  <r>
    <s v="BASE"/>
    <s v="BaseLine"/>
    <m/>
    <m/>
    <m/>
    <m/>
    <x v="43"/>
    <x v="1"/>
    <s v="Brazil"/>
    <x v="86"/>
    <n v="0"/>
  </r>
  <r>
    <s v="BASE"/>
    <s v="BaseLine"/>
    <m/>
    <m/>
    <m/>
    <m/>
    <x v="43"/>
    <x v="2"/>
    <s v="Brazil"/>
    <x v="86"/>
    <n v="4379.7973867318897"/>
  </r>
  <r>
    <s v="BASE"/>
    <s v="BaseLine"/>
    <m/>
    <m/>
    <m/>
    <m/>
    <x v="43"/>
    <x v="3"/>
    <s v="Brazil"/>
    <x v="86"/>
    <n v="0"/>
  </r>
  <r>
    <s v="INCREMENTAL"/>
    <s v="Media"/>
    <m/>
    <m/>
    <m/>
    <m/>
    <x v="44"/>
    <x v="0"/>
    <s v="Brazil"/>
    <x v="86"/>
    <n v="0"/>
  </r>
  <r>
    <s v="INCREMENTAL"/>
    <s v="Media"/>
    <m/>
    <m/>
    <m/>
    <m/>
    <x v="44"/>
    <x v="1"/>
    <s v="Brazil"/>
    <x v="86"/>
    <n v="0"/>
  </r>
  <r>
    <s v="INCREMENTAL"/>
    <s v="Media"/>
    <m/>
    <m/>
    <m/>
    <m/>
    <x v="44"/>
    <x v="2"/>
    <s v="Brazil"/>
    <x v="86"/>
    <n v="71.911990884469802"/>
  </r>
  <r>
    <s v="INCREMENTAL"/>
    <s v="Media"/>
    <m/>
    <m/>
    <m/>
    <m/>
    <x v="44"/>
    <x v="3"/>
    <s v="Brazil"/>
    <x v="86"/>
    <n v="0"/>
  </r>
  <r>
    <s v="INCREMENTAL"/>
    <s v="Media"/>
    <m/>
    <m/>
    <m/>
    <m/>
    <x v="45"/>
    <x v="0"/>
    <s v="Brazil"/>
    <x v="86"/>
    <n v="0"/>
  </r>
  <r>
    <s v="INCREMENTAL"/>
    <s v="Media"/>
    <m/>
    <m/>
    <m/>
    <m/>
    <x v="45"/>
    <x v="1"/>
    <s v="Brazil"/>
    <x v="86"/>
    <n v="0"/>
  </r>
  <r>
    <s v="INCREMENTAL"/>
    <s v="Media"/>
    <m/>
    <m/>
    <m/>
    <m/>
    <x v="45"/>
    <x v="2"/>
    <s v="Brazil"/>
    <x v="86"/>
    <n v="8.9485096356912694E-2"/>
  </r>
  <r>
    <s v="INCREMENTAL"/>
    <s v="Media"/>
    <m/>
    <m/>
    <m/>
    <m/>
    <x v="45"/>
    <x v="3"/>
    <s v="Brazil"/>
    <x v="86"/>
    <n v="0"/>
  </r>
  <r>
    <s v="BASE"/>
    <s v="BaseLine"/>
    <m/>
    <m/>
    <m/>
    <m/>
    <x v="46"/>
    <x v="0"/>
    <s v="Brazil"/>
    <x v="86"/>
    <n v="0"/>
  </r>
  <r>
    <s v="BASE"/>
    <s v="BaseLine"/>
    <m/>
    <m/>
    <m/>
    <m/>
    <x v="46"/>
    <x v="1"/>
    <s v="Brazil"/>
    <x v="86"/>
    <n v="0"/>
  </r>
  <r>
    <s v="BASE"/>
    <s v="BaseLine"/>
    <m/>
    <m/>
    <m/>
    <m/>
    <x v="46"/>
    <x v="2"/>
    <s v="Brazil"/>
    <x v="86"/>
    <n v="0"/>
  </r>
  <r>
    <s v="BASE"/>
    <s v="BaseLine"/>
    <m/>
    <m/>
    <m/>
    <m/>
    <x v="46"/>
    <x v="3"/>
    <s v="Brazil"/>
    <x v="86"/>
    <n v="0"/>
  </r>
  <r>
    <s v="INCREMENTAL"/>
    <s v="Media"/>
    <m/>
    <m/>
    <m/>
    <m/>
    <x v="47"/>
    <x v="0"/>
    <s v="Brazil"/>
    <x v="86"/>
    <n v="0"/>
  </r>
  <r>
    <s v="INCREMENTAL"/>
    <s v="Media"/>
    <m/>
    <m/>
    <m/>
    <m/>
    <x v="47"/>
    <x v="1"/>
    <s v="Brazil"/>
    <x v="86"/>
    <n v="0"/>
  </r>
  <r>
    <s v="INCREMENTAL"/>
    <s v="Media"/>
    <m/>
    <m/>
    <m/>
    <m/>
    <x v="47"/>
    <x v="2"/>
    <s v="Brazil"/>
    <x v="86"/>
    <n v="0"/>
  </r>
  <r>
    <s v="INCREMENTAL"/>
    <s v="Media"/>
    <m/>
    <m/>
    <m/>
    <m/>
    <x v="47"/>
    <x v="3"/>
    <s v="Brazil"/>
    <x v="86"/>
    <n v="5.4486079030728698"/>
  </r>
  <r>
    <s v="INCREMENTAL"/>
    <s v="Media"/>
    <m/>
    <m/>
    <m/>
    <m/>
    <x v="48"/>
    <x v="0"/>
    <s v="Brazil"/>
    <x v="86"/>
    <n v="0"/>
  </r>
  <r>
    <s v="INCREMENTAL"/>
    <s v="Media"/>
    <m/>
    <m/>
    <m/>
    <m/>
    <x v="48"/>
    <x v="1"/>
    <s v="Brazil"/>
    <x v="86"/>
    <n v="0"/>
  </r>
  <r>
    <s v="INCREMENTAL"/>
    <s v="Media"/>
    <m/>
    <m/>
    <m/>
    <m/>
    <x v="48"/>
    <x v="2"/>
    <s v="Brazil"/>
    <x v="86"/>
    <n v="0"/>
  </r>
  <r>
    <s v="INCREMENTAL"/>
    <s v="Media"/>
    <m/>
    <m/>
    <m/>
    <m/>
    <x v="48"/>
    <x v="3"/>
    <s v="Brazil"/>
    <x v="86"/>
    <n v="0.43477121100399901"/>
  </r>
  <r>
    <s v="INCREMENTAL"/>
    <s v="Media"/>
    <m/>
    <m/>
    <m/>
    <m/>
    <x v="49"/>
    <x v="0"/>
    <s v="Brazil"/>
    <x v="86"/>
    <n v="0"/>
  </r>
  <r>
    <s v="INCREMENTAL"/>
    <s v="Media"/>
    <m/>
    <m/>
    <m/>
    <m/>
    <x v="49"/>
    <x v="1"/>
    <s v="Brazil"/>
    <x v="86"/>
    <n v="0"/>
  </r>
  <r>
    <s v="INCREMENTAL"/>
    <s v="Media"/>
    <m/>
    <m/>
    <m/>
    <m/>
    <x v="49"/>
    <x v="2"/>
    <s v="Brazil"/>
    <x v="86"/>
    <n v="0"/>
  </r>
  <r>
    <s v="INCREMENTAL"/>
    <s v="Media"/>
    <m/>
    <m/>
    <m/>
    <m/>
    <x v="49"/>
    <x v="3"/>
    <s v="Brazil"/>
    <x v="86"/>
    <n v="15.6604048574392"/>
  </r>
  <r>
    <s v="BASE"/>
    <s v="BaseLine"/>
    <m/>
    <m/>
    <m/>
    <m/>
    <x v="50"/>
    <x v="0"/>
    <s v="Brazil"/>
    <x v="86"/>
    <n v="0"/>
  </r>
  <r>
    <s v="BASE"/>
    <s v="BaseLine"/>
    <m/>
    <m/>
    <m/>
    <m/>
    <x v="50"/>
    <x v="1"/>
    <s v="Brazil"/>
    <x v="86"/>
    <n v="0"/>
  </r>
  <r>
    <s v="BASE"/>
    <s v="BaseLine"/>
    <m/>
    <m/>
    <m/>
    <m/>
    <x v="50"/>
    <x v="2"/>
    <s v="Brazil"/>
    <x v="86"/>
    <n v="0"/>
  </r>
  <r>
    <s v="BASE"/>
    <s v="BaseLine"/>
    <m/>
    <m/>
    <m/>
    <m/>
    <x v="50"/>
    <x v="3"/>
    <s v="Brazil"/>
    <x v="86"/>
    <n v="568.53618171053597"/>
  </r>
  <r>
    <s v="BASE"/>
    <s v="BaseLine"/>
    <m/>
    <m/>
    <m/>
    <m/>
    <x v="51"/>
    <x v="0"/>
    <s v="Brazil"/>
    <x v="86"/>
    <n v="0"/>
  </r>
  <r>
    <s v="BASE"/>
    <s v="BaseLine"/>
    <m/>
    <m/>
    <m/>
    <m/>
    <x v="51"/>
    <x v="1"/>
    <s v="Brazil"/>
    <x v="86"/>
    <n v="0"/>
  </r>
  <r>
    <s v="BASE"/>
    <s v="BaseLine"/>
    <m/>
    <m/>
    <m/>
    <m/>
    <x v="51"/>
    <x v="2"/>
    <s v="Brazil"/>
    <x v="86"/>
    <n v="0"/>
  </r>
  <r>
    <s v="BASE"/>
    <s v="BaseLine"/>
    <m/>
    <m/>
    <m/>
    <m/>
    <x v="51"/>
    <x v="3"/>
    <s v="Brazil"/>
    <x v="86"/>
    <n v="11214.9517009224"/>
  </r>
  <r>
    <s v="INCREMENTAL"/>
    <s v="Media"/>
    <m/>
    <m/>
    <m/>
    <m/>
    <x v="52"/>
    <x v="0"/>
    <s v="Brazil"/>
    <x v="86"/>
    <n v="0"/>
  </r>
  <r>
    <s v="INCREMENTAL"/>
    <s v="Media"/>
    <m/>
    <m/>
    <m/>
    <m/>
    <x v="52"/>
    <x v="1"/>
    <s v="Brazil"/>
    <x v="86"/>
    <n v="0"/>
  </r>
  <r>
    <s v="INCREMENTAL"/>
    <s v="Media"/>
    <m/>
    <m/>
    <m/>
    <m/>
    <x v="52"/>
    <x v="2"/>
    <s v="Brazil"/>
    <x v="86"/>
    <n v="0"/>
  </r>
  <r>
    <s v="INCREMENTAL"/>
    <s v="Media"/>
    <m/>
    <m/>
    <m/>
    <m/>
    <x v="52"/>
    <x v="3"/>
    <s v="Brazil"/>
    <x v="86"/>
    <n v="16.077965341702999"/>
  </r>
  <r>
    <s v="BASE"/>
    <s v="BaseLine"/>
    <m/>
    <m/>
    <m/>
    <m/>
    <x v="53"/>
    <x v="0"/>
    <s v="Brazil"/>
    <x v="86"/>
    <n v="-280.60257110593699"/>
  </r>
  <r>
    <s v="BASE"/>
    <s v="BaseLine"/>
    <m/>
    <m/>
    <m/>
    <m/>
    <x v="53"/>
    <x v="1"/>
    <s v="Brazil"/>
    <x v="86"/>
    <n v="-205.48677473939"/>
  </r>
  <r>
    <s v="BASE"/>
    <s v="BaseLine"/>
    <m/>
    <m/>
    <m/>
    <m/>
    <x v="53"/>
    <x v="2"/>
    <s v="Brazil"/>
    <x v="86"/>
    <n v="-383.430255980683"/>
  </r>
  <r>
    <s v="BASE"/>
    <s v="BaseLine"/>
    <m/>
    <m/>
    <m/>
    <m/>
    <x v="53"/>
    <x v="3"/>
    <s v="Brazil"/>
    <x v="86"/>
    <n v="-202.977763346308"/>
  </r>
  <r>
    <s v="BASE"/>
    <s v="BaseLine"/>
    <m/>
    <m/>
    <m/>
    <m/>
    <x v="54"/>
    <x v="0"/>
    <s v="Brazil"/>
    <x v="86"/>
    <n v="-508.66884939919299"/>
  </r>
  <r>
    <s v="BASE"/>
    <s v="BaseLine"/>
    <m/>
    <m/>
    <m/>
    <m/>
    <x v="54"/>
    <x v="1"/>
    <s v="Brazil"/>
    <x v="86"/>
    <n v="-2538.9664014545901"/>
  </r>
  <r>
    <s v="BASE"/>
    <s v="BaseLine"/>
    <m/>
    <m/>
    <m/>
    <m/>
    <x v="54"/>
    <x v="2"/>
    <s v="Brazil"/>
    <x v="86"/>
    <n v="-2755.6134643646201"/>
  </r>
  <r>
    <s v="BASE"/>
    <s v="BaseLine"/>
    <m/>
    <m/>
    <m/>
    <m/>
    <x v="54"/>
    <x v="3"/>
    <s v="Brazil"/>
    <x v="86"/>
    <n v="-491.21681486721297"/>
  </r>
  <r>
    <s v="INCREMENTAL"/>
    <s v="Media"/>
    <m/>
    <m/>
    <m/>
    <m/>
    <x v="0"/>
    <x v="0"/>
    <s v="Brazil"/>
    <x v="87"/>
    <n v="11.442829727963099"/>
  </r>
  <r>
    <s v="INCREMENTAL"/>
    <s v="Media"/>
    <m/>
    <m/>
    <m/>
    <m/>
    <x v="0"/>
    <x v="1"/>
    <s v="Brazil"/>
    <x v="87"/>
    <n v="0"/>
  </r>
  <r>
    <s v="INCREMENTAL"/>
    <s v="Media"/>
    <m/>
    <m/>
    <m/>
    <m/>
    <x v="0"/>
    <x v="2"/>
    <s v="Brazil"/>
    <x v="87"/>
    <n v="0"/>
  </r>
  <r>
    <s v="INCREMENTAL"/>
    <s v="Media"/>
    <m/>
    <m/>
    <m/>
    <m/>
    <x v="0"/>
    <x v="3"/>
    <s v="Brazil"/>
    <x v="87"/>
    <n v="0"/>
  </r>
  <r>
    <s v="INCREMENTAL"/>
    <s v="Media"/>
    <m/>
    <m/>
    <m/>
    <m/>
    <x v="1"/>
    <x v="0"/>
    <s v="Brazil"/>
    <x v="87"/>
    <n v="0.74343046423316606"/>
  </r>
  <r>
    <s v="INCREMENTAL"/>
    <s v="Media"/>
    <m/>
    <m/>
    <m/>
    <m/>
    <x v="1"/>
    <x v="1"/>
    <s v="Brazil"/>
    <x v="87"/>
    <n v="0"/>
  </r>
  <r>
    <s v="INCREMENTAL"/>
    <s v="Media"/>
    <m/>
    <m/>
    <m/>
    <m/>
    <x v="1"/>
    <x v="2"/>
    <s v="Brazil"/>
    <x v="87"/>
    <n v="0"/>
  </r>
  <r>
    <s v="INCREMENTAL"/>
    <s v="Media"/>
    <m/>
    <m/>
    <m/>
    <m/>
    <x v="1"/>
    <x v="3"/>
    <s v="Brazil"/>
    <x v="87"/>
    <n v="0"/>
  </r>
  <r>
    <s v="INCREMENTAL"/>
    <s v="Media"/>
    <m/>
    <m/>
    <m/>
    <m/>
    <x v="2"/>
    <x v="0"/>
    <s v="Brazil"/>
    <x v="87"/>
    <n v="35.424185569336899"/>
  </r>
  <r>
    <s v="INCREMENTAL"/>
    <s v="Media"/>
    <m/>
    <m/>
    <m/>
    <m/>
    <x v="2"/>
    <x v="1"/>
    <s v="Brazil"/>
    <x v="87"/>
    <n v="0"/>
  </r>
  <r>
    <s v="INCREMENTAL"/>
    <s v="Media"/>
    <m/>
    <m/>
    <m/>
    <m/>
    <x v="2"/>
    <x v="2"/>
    <s v="Brazil"/>
    <x v="87"/>
    <n v="0"/>
  </r>
  <r>
    <s v="INCREMENTAL"/>
    <s v="Media"/>
    <m/>
    <m/>
    <m/>
    <m/>
    <x v="2"/>
    <x v="3"/>
    <s v="Brazil"/>
    <x v="87"/>
    <n v="0"/>
  </r>
  <r>
    <s v="BASE"/>
    <s v="BaseLine"/>
    <m/>
    <m/>
    <m/>
    <m/>
    <x v="3"/>
    <x v="0"/>
    <s v="Brazil"/>
    <x v="87"/>
    <n v="0"/>
  </r>
  <r>
    <s v="BASE"/>
    <s v="BaseLine"/>
    <m/>
    <m/>
    <m/>
    <m/>
    <x v="3"/>
    <x v="1"/>
    <s v="Brazil"/>
    <x v="87"/>
    <n v="0"/>
  </r>
  <r>
    <s v="BASE"/>
    <s v="BaseLine"/>
    <m/>
    <m/>
    <m/>
    <m/>
    <x v="3"/>
    <x v="2"/>
    <s v="Brazil"/>
    <x v="87"/>
    <n v="0"/>
  </r>
  <r>
    <s v="BASE"/>
    <s v="BaseLine"/>
    <m/>
    <m/>
    <m/>
    <m/>
    <x v="3"/>
    <x v="3"/>
    <s v="Brazil"/>
    <x v="87"/>
    <n v="0"/>
  </r>
  <r>
    <s v="BASE"/>
    <s v="BaseLine"/>
    <m/>
    <m/>
    <m/>
    <m/>
    <x v="4"/>
    <x v="0"/>
    <s v="Brazil"/>
    <x v="87"/>
    <n v="0"/>
  </r>
  <r>
    <s v="BASE"/>
    <s v="BaseLine"/>
    <m/>
    <m/>
    <m/>
    <m/>
    <x v="4"/>
    <x v="1"/>
    <s v="Brazil"/>
    <x v="87"/>
    <n v="0"/>
  </r>
  <r>
    <s v="BASE"/>
    <s v="BaseLine"/>
    <m/>
    <m/>
    <m/>
    <m/>
    <x v="4"/>
    <x v="2"/>
    <s v="Brazil"/>
    <x v="87"/>
    <n v="0"/>
  </r>
  <r>
    <s v="BASE"/>
    <s v="BaseLine"/>
    <m/>
    <m/>
    <m/>
    <m/>
    <x v="4"/>
    <x v="3"/>
    <s v="Brazil"/>
    <x v="87"/>
    <n v="0"/>
  </r>
  <r>
    <s v="BASE"/>
    <s v="BaseLine"/>
    <m/>
    <m/>
    <m/>
    <m/>
    <x v="5"/>
    <x v="0"/>
    <s v="Brazil"/>
    <x v="87"/>
    <n v="0"/>
  </r>
  <r>
    <s v="BASE"/>
    <s v="BaseLine"/>
    <m/>
    <m/>
    <m/>
    <m/>
    <x v="5"/>
    <x v="1"/>
    <s v="Brazil"/>
    <x v="87"/>
    <n v="0"/>
  </r>
  <r>
    <s v="BASE"/>
    <s v="BaseLine"/>
    <m/>
    <m/>
    <m/>
    <m/>
    <x v="5"/>
    <x v="2"/>
    <s v="Brazil"/>
    <x v="87"/>
    <n v="0"/>
  </r>
  <r>
    <s v="BASE"/>
    <s v="BaseLine"/>
    <m/>
    <m/>
    <m/>
    <m/>
    <x v="5"/>
    <x v="3"/>
    <s v="Brazil"/>
    <x v="87"/>
    <n v="0"/>
  </r>
  <r>
    <s v="BASE"/>
    <s v="BaseLine"/>
    <m/>
    <m/>
    <m/>
    <m/>
    <x v="6"/>
    <x v="0"/>
    <s v="Brazil"/>
    <x v="87"/>
    <n v="0"/>
  </r>
  <r>
    <s v="BASE"/>
    <s v="BaseLine"/>
    <m/>
    <m/>
    <m/>
    <m/>
    <x v="6"/>
    <x v="1"/>
    <s v="Brazil"/>
    <x v="87"/>
    <n v="0"/>
  </r>
  <r>
    <s v="BASE"/>
    <s v="BaseLine"/>
    <m/>
    <m/>
    <m/>
    <m/>
    <x v="6"/>
    <x v="2"/>
    <s v="Brazil"/>
    <x v="87"/>
    <n v="0"/>
  </r>
  <r>
    <s v="BASE"/>
    <s v="BaseLine"/>
    <m/>
    <m/>
    <m/>
    <m/>
    <x v="6"/>
    <x v="3"/>
    <s v="Brazil"/>
    <x v="87"/>
    <n v="0"/>
  </r>
  <r>
    <s v="BASE"/>
    <s v="BaseLine"/>
    <m/>
    <m/>
    <m/>
    <m/>
    <x v="7"/>
    <x v="0"/>
    <s v="Brazil"/>
    <x v="87"/>
    <n v="0"/>
  </r>
  <r>
    <s v="BASE"/>
    <s v="BaseLine"/>
    <m/>
    <m/>
    <m/>
    <m/>
    <x v="7"/>
    <x v="1"/>
    <s v="Brazil"/>
    <x v="87"/>
    <n v="0"/>
  </r>
  <r>
    <s v="BASE"/>
    <s v="BaseLine"/>
    <m/>
    <m/>
    <m/>
    <m/>
    <x v="7"/>
    <x v="2"/>
    <s v="Brazil"/>
    <x v="87"/>
    <n v="0"/>
  </r>
  <r>
    <s v="BASE"/>
    <s v="BaseLine"/>
    <m/>
    <m/>
    <m/>
    <m/>
    <x v="7"/>
    <x v="3"/>
    <s v="Brazil"/>
    <x v="87"/>
    <n v="0"/>
  </r>
  <r>
    <s v="BASE"/>
    <s v="BaseLine"/>
    <m/>
    <m/>
    <m/>
    <m/>
    <x v="8"/>
    <x v="0"/>
    <s v="Brazil"/>
    <x v="87"/>
    <n v="2158.50421536161"/>
  </r>
  <r>
    <s v="BASE"/>
    <s v="BaseLine"/>
    <m/>
    <m/>
    <m/>
    <m/>
    <x v="8"/>
    <x v="1"/>
    <s v="Brazil"/>
    <x v="87"/>
    <n v="0"/>
  </r>
  <r>
    <s v="BASE"/>
    <s v="BaseLine"/>
    <m/>
    <m/>
    <m/>
    <m/>
    <x v="8"/>
    <x v="2"/>
    <s v="Brazil"/>
    <x v="87"/>
    <n v="0"/>
  </r>
  <r>
    <s v="BASE"/>
    <s v="BaseLine"/>
    <m/>
    <m/>
    <m/>
    <m/>
    <x v="8"/>
    <x v="3"/>
    <s v="Brazil"/>
    <x v="87"/>
    <n v="0"/>
  </r>
  <r>
    <s v="INCREMENTAL"/>
    <s v="Media"/>
    <m/>
    <m/>
    <m/>
    <m/>
    <x v="9"/>
    <x v="0"/>
    <s v="Brazil"/>
    <x v="87"/>
    <n v="38.778181445944497"/>
  </r>
  <r>
    <s v="INCREMENTAL"/>
    <s v="Media"/>
    <m/>
    <m/>
    <m/>
    <m/>
    <x v="9"/>
    <x v="1"/>
    <s v="Brazil"/>
    <x v="87"/>
    <n v="0"/>
  </r>
  <r>
    <s v="INCREMENTAL"/>
    <s v="Media"/>
    <m/>
    <m/>
    <m/>
    <m/>
    <x v="9"/>
    <x v="2"/>
    <s v="Brazil"/>
    <x v="87"/>
    <n v="0"/>
  </r>
  <r>
    <s v="INCREMENTAL"/>
    <s v="Media"/>
    <m/>
    <m/>
    <m/>
    <m/>
    <x v="9"/>
    <x v="3"/>
    <s v="Brazil"/>
    <x v="87"/>
    <n v="0"/>
  </r>
  <r>
    <s v="BASE"/>
    <s v="Price"/>
    <m/>
    <m/>
    <m/>
    <m/>
    <x v="10"/>
    <x v="0"/>
    <s v="Brazil"/>
    <x v="87"/>
    <n v="0"/>
  </r>
  <r>
    <s v="BASE"/>
    <s v="Price"/>
    <m/>
    <m/>
    <m/>
    <m/>
    <x v="10"/>
    <x v="1"/>
    <s v="Brazil"/>
    <x v="87"/>
    <n v="0"/>
  </r>
  <r>
    <s v="BASE"/>
    <s v="Price"/>
    <m/>
    <m/>
    <m/>
    <m/>
    <x v="10"/>
    <x v="2"/>
    <s v="Brazil"/>
    <x v="87"/>
    <n v="0"/>
  </r>
  <r>
    <s v="BASE"/>
    <s v="Price"/>
    <m/>
    <m/>
    <m/>
    <m/>
    <x v="10"/>
    <x v="3"/>
    <s v="Brazil"/>
    <x v="87"/>
    <n v="0"/>
  </r>
  <r>
    <s v="BASE"/>
    <s v="Price"/>
    <m/>
    <m/>
    <m/>
    <m/>
    <x v="11"/>
    <x v="0"/>
    <s v="Brazil"/>
    <x v="87"/>
    <n v="-1095.6264493195399"/>
  </r>
  <r>
    <s v="BASE"/>
    <s v="Price"/>
    <m/>
    <m/>
    <m/>
    <m/>
    <x v="11"/>
    <x v="1"/>
    <s v="Brazil"/>
    <x v="87"/>
    <n v="0"/>
  </r>
  <r>
    <s v="BASE"/>
    <s v="Price"/>
    <m/>
    <m/>
    <m/>
    <m/>
    <x v="11"/>
    <x v="2"/>
    <s v="Brazil"/>
    <x v="87"/>
    <n v="0"/>
  </r>
  <r>
    <s v="BASE"/>
    <s v="Price"/>
    <m/>
    <m/>
    <m/>
    <m/>
    <x v="11"/>
    <x v="3"/>
    <s v="Brazil"/>
    <x v="87"/>
    <n v="-1238.6921864145099"/>
  </r>
  <r>
    <s v="BASE"/>
    <s v="BaseLine"/>
    <m/>
    <m/>
    <m/>
    <m/>
    <x v="12"/>
    <x v="0"/>
    <s v="Brazil"/>
    <x v="87"/>
    <n v="382.68808008376499"/>
  </r>
  <r>
    <s v="BASE"/>
    <s v="BaseLine"/>
    <m/>
    <m/>
    <m/>
    <m/>
    <x v="12"/>
    <x v="1"/>
    <s v="Brazil"/>
    <x v="87"/>
    <n v="689.89393090767999"/>
  </r>
  <r>
    <s v="BASE"/>
    <s v="BaseLine"/>
    <m/>
    <m/>
    <m/>
    <m/>
    <x v="12"/>
    <x v="2"/>
    <s v="Brazil"/>
    <x v="87"/>
    <n v="845.77486088892897"/>
  </r>
  <r>
    <s v="BASE"/>
    <s v="BaseLine"/>
    <m/>
    <m/>
    <m/>
    <m/>
    <x v="12"/>
    <x v="3"/>
    <s v="Brazil"/>
    <x v="87"/>
    <n v="22.401271719835002"/>
  </r>
  <r>
    <s v="INCREMENTAL"/>
    <s v="Media"/>
    <m/>
    <m/>
    <m/>
    <m/>
    <x v="13"/>
    <x v="0"/>
    <s v="Brazil"/>
    <x v="87"/>
    <n v="0"/>
  </r>
  <r>
    <s v="INCREMENTAL"/>
    <s v="Media"/>
    <m/>
    <m/>
    <m/>
    <m/>
    <x v="13"/>
    <x v="1"/>
    <s v="Brazil"/>
    <x v="87"/>
    <n v="0"/>
  </r>
  <r>
    <s v="INCREMENTAL"/>
    <s v="Media"/>
    <m/>
    <m/>
    <m/>
    <m/>
    <x v="13"/>
    <x v="2"/>
    <s v="Brazil"/>
    <x v="87"/>
    <n v="0"/>
  </r>
  <r>
    <s v="INCREMENTAL"/>
    <s v="Media"/>
    <m/>
    <m/>
    <m/>
    <m/>
    <x v="13"/>
    <x v="3"/>
    <s v="Brazil"/>
    <x v="87"/>
    <n v="0"/>
  </r>
  <r>
    <s v="INCREMENTAL"/>
    <s v="Media"/>
    <m/>
    <m/>
    <m/>
    <m/>
    <x v="14"/>
    <x v="0"/>
    <s v="Brazil"/>
    <x v="87"/>
    <n v="437.19349575593998"/>
  </r>
  <r>
    <s v="INCREMENTAL"/>
    <s v="Media"/>
    <m/>
    <m/>
    <m/>
    <m/>
    <x v="14"/>
    <x v="1"/>
    <s v="Brazil"/>
    <x v="87"/>
    <n v="544.27055940345701"/>
  </r>
  <r>
    <s v="INCREMENTAL"/>
    <s v="Media"/>
    <m/>
    <m/>
    <m/>
    <m/>
    <x v="14"/>
    <x v="2"/>
    <s v="Brazil"/>
    <x v="87"/>
    <n v="450.349481021862"/>
  </r>
  <r>
    <s v="INCREMENTAL"/>
    <s v="Media"/>
    <m/>
    <m/>
    <m/>
    <m/>
    <x v="14"/>
    <x v="3"/>
    <s v="Brazil"/>
    <x v="87"/>
    <n v="323.54740696700202"/>
  </r>
  <r>
    <s v="INCREMENTAL"/>
    <s v="Media"/>
    <m/>
    <m/>
    <m/>
    <m/>
    <x v="15"/>
    <x v="0"/>
    <s v="Brazil"/>
    <x v="87"/>
    <n v="0"/>
  </r>
  <r>
    <s v="INCREMENTAL"/>
    <s v="Media"/>
    <m/>
    <m/>
    <m/>
    <m/>
    <x v="15"/>
    <x v="1"/>
    <s v="Brazil"/>
    <x v="87"/>
    <n v="0"/>
  </r>
  <r>
    <s v="INCREMENTAL"/>
    <s v="Media"/>
    <m/>
    <m/>
    <m/>
    <m/>
    <x v="15"/>
    <x v="2"/>
    <s v="Brazil"/>
    <x v="87"/>
    <n v="0"/>
  </r>
  <r>
    <s v="INCREMENTAL"/>
    <s v="Media"/>
    <m/>
    <m/>
    <m/>
    <m/>
    <x v="15"/>
    <x v="3"/>
    <s v="Brazil"/>
    <x v="87"/>
    <n v="0"/>
  </r>
  <r>
    <s v="INCREMENTAL"/>
    <s v="Media"/>
    <m/>
    <m/>
    <m/>
    <m/>
    <x v="16"/>
    <x v="0"/>
    <s v="Brazil"/>
    <x v="87"/>
    <n v="52.408798022620203"/>
  </r>
  <r>
    <s v="INCREMENTAL"/>
    <s v="Media"/>
    <m/>
    <m/>
    <m/>
    <m/>
    <x v="16"/>
    <x v="1"/>
    <s v="Brazil"/>
    <x v="87"/>
    <n v="41.120747510263698"/>
  </r>
  <r>
    <s v="INCREMENTAL"/>
    <s v="Media"/>
    <m/>
    <m/>
    <m/>
    <m/>
    <x v="16"/>
    <x v="2"/>
    <s v="Brazil"/>
    <x v="87"/>
    <n v="38.364702159800899"/>
  </r>
  <r>
    <s v="INCREMENTAL"/>
    <s v="Media"/>
    <m/>
    <m/>
    <m/>
    <m/>
    <x v="16"/>
    <x v="3"/>
    <s v="Brazil"/>
    <x v="87"/>
    <n v="35.654065212359001"/>
  </r>
  <r>
    <s v="INCREMENTAL"/>
    <s v="Media"/>
    <m/>
    <m/>
    <m/>
    <m/>
    <x v="17"/>
    <x v="0"/>
    <s v="Brazil"/>
    <x v="87"/>
    <n v="0"/>
  </r>
  <r>
    <s v="INCREMENTAL"/>
    <s v="Media"/>
    <m/>
    <m/>
    <m/>
    <m/>
    <x v="17"/>
    <x v="1"/>
    <s v="Brazil"/>
    <x v="87"/>
    <n v="0"/>
  </r>
  <r>
    <s v="INCREMENTAL"/>
    <s v="Media"/>
    <m/>
    <m/>
    <m/>
    <m/>
    <x v="17"/>
    <x v="2"/>
    <s v="Brazil"/>
    <x v="87"/>
    <n v="0"/>
  </r>
  <r>
    <s v="INCREMENTAL"/>
    <s v="Media"/>
    <m/>
    <m/>
    <m/>
    <m/>
    <x v="17"/>
    <x v="3"/>
    <s v="Brazil"/>
    <x v="87"/>
    <n v="0"/>
  </r>
  <r>
    <s v="INCREMENTAL"/>
    <s v="Media"/>
    <m/>
    <m/>
    <m/>
    <m/>
    <x v="18"/>
    <x v="0"/>
    <s v="Brazil"/>
    <x v="87"/>
    <n v="2368.18529436268"/>
  </r>
  <r>
    <s v="INCREMENTAL"/>
    <s v="Media"/>
    <m/>
    <m/>
    <m/>
    <m/>
    <x v="18"/>
    <x v="1"/>
    <s v="Brazil"/>
    <x v="87"/>
    <n v="1102.7239439275099"/>
  </r>
  <r>
    <s v="INCREMENTAL"/>
    <s v="Media"/>
    <m/>
    <m/>
    <m/>
    <m/>
    <x v="18"/>
    <x v="2"/>
    <s v="Brazil"/>
    <x v="87"/>
    <n v="842.59642568935396"/>
  </r>
  <r>
    <s v="INCREMENTAL"/>
    <s v="Media"/>
    <m/>
    <m/>
    <m/>
    <m/>
    <x v="18"/>
    <x v="3"/>
    <s v="Brazil"/>
    <x v="87"/>
    <n v="1285.5660240616501"/>
  </r>
  <r>
    <s v="INCREMENTAL"/>
    <s v="Media"/>
    <m/>
    <m/>
    <m/>
    <m/>
    <x v="19"/>
    <x v="0"/>
    <s v="Brazil"/>
    <x v="87"/>
    <n v="0"/>
  </r>
  <r>
    <s v="INCREMENTAL"/>
    <s v="Media"/>
    <m/>
    <m/>
    <m/>
    <m/>
    <x v="19"/>
    <x v="1"/>
    <s v="Brazil"/>
    <x v="87"/>
    <n v="0"/>
  </r>
  <r>
    <s v="INCREMENTAL"/>
    <s v="Media"/>
    <m/>
    <m/>
    <m/>
    <m/>
    <x v="19"/>
    <x v="2"/>
    <s v="Brazil"/>
    <x v="87"/>
    <n v="0"/>
  </r>
  <r>
    <s v="INCREMENTAL"/>
    <s v="Media"/>
    <m/>
    <m/>
    <m/>
    <m/>
    <x v="19"/>
    <x v="3"/>
    <s v="Brazil"/>
    <x v="87"/>
    <n v="0"/>
  </r>
  <r>
    <s v="INCREMENTAL"/>
    <s v="Media"/>
    <m/>
    <m/>
    <m/>
    <m/>
    <x v="20"/>
    <x v="0"/>
    <s v="Brazil"/>
    <x v="87"/>
    <n v="235.13108048675201"/>
  </r>
  <r>
    <s v="INCREMENTAL"/>
    <s v="Media"/>
    <m/>
    <m/>
    <m/>
    <m/>
    <x v="20"/>
    <x v="1"/>
    <s v="Brazil"/>
    <x v="87"/>
    <n v="268.21561864208502"/>
  </r>
  <r>
    <s v="INCREMENTAL"/>
    <s v="Media"/>
    <m/>
    <m/>
    <m/>
    <m/>
    <x v="20"/>
    <x v="2"/>
    <s v="Brazil"/>
    <x v="87"/>
    <n v="251.26990851466101"/>
  </r>
  <r>
    <s v="INCREMENTAL"/>
    <s v="Media"/>
    <m/>
    <m/>
    <m/>
    <m/>
    <x v="20"/>
    <x v="3"/>
    <s v="Brazil"/>
    <x v="87"/>
    <n v="247.496325187759"/>
  </r>
  <r>
    <s v="INCREMENTAL"/>
    <s v="Media"/>
    <m/>
    <m/>
    <m/>
    <m/>
    <x v="21"/>
    <x v="0"/>
    <s v="Brazil"/>
    <x v="87"/>
    <n v="0"/>
  </r>
  <r>
    <s v="INCREMENTAL"/>
    <s v="Media"/>
    <m/>
    <m/>
    <m/>
    <m/>
    <x v="21"/>
    <x v="1"/>
    <s v="Brazil"/>
    <x v="87"/>
    <n v="0"/>
  </r>
  <r>
    <s v="INCREMENTAL"/>
    <s v="Media"/>
    <m/>
    <m/>
    <m/>
    <m/>
    <x v="21"/>
    <x v="2"/>
    <s v="Brazil"/>
    <x v="87"/>
    <n v="0"/>
  </r>
  <r>
    <s v="INCREMENTAL"/>
    <s v="Media"/>
    <m/>
    <m/>
    <m/>
    <m/>
    <x v="21"/>
    <x v="3"/>
    <s v="Brazil"/>
    <x v="87"/>
    <n v="0"/>
  </r>
  <r>
    <s v="INCREMENTAL"/>
    <s v="Media"/>
    <m/>
    <m/>
    <m/>
    <m/>
    <x v="22"/>
    <x v="0"/>
    <s v="Brazil"/>
    <x v="87"/>
    <n v="1352.32305120707"/>
  </r>
  <r>
    <s v="INCREMENTAL"/>
    <s v="Media"/>
    <m/>
    <m/>
    <m/>
    <m/>
    <x v="22"/>
    <x v="1"/>
    <s v="Brazil"/>
    <x v="87"/>
    <n v="512.83900914965704"/>
  </r>
  <r>
    <s v="INCREMENTAL"/>
    <s v="Media"/>
    <m/>
    <m/>
    <m/>
    <m/>
    <x v="22"/>
    <x v="2"/>
    <s v="Brazil"/>
    <x v="87"/>
    <n v="486.979381174575"/>
  </r>
  <r>
    <s v="INCREMENTAL"/>
    <s v="Media"/>
    <m/>
    <m/>
    <m/>
    <m/>
    <x v="22"/>
    <x v="3"/>
    <s v="Brazil"/>
    <x v="87"/>
    <n v="733.04173391962399"/>
  </r>
  <r>
    <s v="INCREMENTAL"/>
    <s v="Media"/>
    <m/>
    <m/>
    <m/>
    <m/>
    <x v="23"/>
    <x v="0"/>
    <s v="Brazil"/>
    <x v="87"/>
    <n v="0"/>
  </r>
  <r>
    <s v="INCREMENTAL"/>
    <s v="Media"/>
    <m/>
    <m/>
    <m/>
    <m/>
    <x v="23"/>
    <x v="1"/>
    <s v="Brazil"/>
    <x v="87"/>
    <n v="0.154479804737161"/>
  </r>
  <r>
    <s v="INCREMENTAL"/>
    <s v="Media"/>
    <m/>
    <m/>
    <m/>
    <m/>
    <x v="23"/>
    <x v="2"/>
    <s v="Brazil"/>
    <x v="87"/>
    <n v="0"/>
  </r>
  <r>
    <s v="INCREMENTAL"/>
    <s v="Media"/>
    <m/>
    <m/>
    <m/>
    <m/>
    <x v="23"/>
    <x v="3"/>
    <s v="Brazil"/>
    <x v="87"/>
    <n v="0"/>
  </r>
  <r>
    <s v="INCREMENTAL"/>
    <s v="Media"/>
    <m/>
    <m/>
    <m/>
    <m/>
    <x v="24"/>
    <x v="0"/>
    <s v="Brazil"/>
    <x v="87"/>
    <n v="0"/>
  </r>
  <r>
    <s v="INCREMENTAL"/>
    <s v="Media"/>
    <m/>
    <m/>
    <m/>
    <m/>
    <x v="24"/>
    <x v="1"/>
    <s v="Brazil"/>
    <x v="87"/>
    <n v="2.3638837829579802"/>
  </r>
  <r>
    <s v="INCREMENTAL"/>
    <s v="Media"/>
    <m/>
    <m/>
    <m/>
    <m/>
    <x v="24"/>
    <x v="2"/>
    <s v="Brazil"/>
    <x v="87"/>
    <n v="0"/>
  </r>
  <r>
    <s v="INCREMENTAL"/>
    <s v="Media"/>
    <m/>
    <m/>
    <m/>
    <m/>
    <x v="24"/>
    <x v="3"/>
    <s v="Brazil"/>
    <x v="87"/>
    <n v="0"/>
  </r>
  <r>
    <s v="BASE"/>
    <s v="BaseLine"/>
    <m/>
    <m/>
    <m/>
    <m/>
    <x v="25"/>
    <x v="0"/>
    <s v="Brazil"/>
    <x v="87"/>
    <n v="0"/>
  </r>
  <r>
    <s v="BASE"/>
    <s v="BaseLine"/>
    <m/>
    <m/>
    <m/>
    <m/>
    <x v="25"/>
    <x v="1"/>
    <s v="Brazil"/>
    <x v="87"/>
    <n v="0"/>
  </r>
  <r>
    <s v="BASE"/>
    <s v="BaseLine"/>
    <m/>
    <m/>
    <m/>
    <m/>
    <x v="25"/>
    <x v="2"/>
    <s v="Brazil"/>
    <x v="87"/>
    <n v="0"/>
  </r>
  <r>
    <s v="BASE"/>
    <s v="BaseLine"/>
    <m/>
    <m/>
    <m/>
    <m/>
    <x v="25"/>
    <x v="3"/>
    <s v="Brazil"/>
    <x v="87"/>
    <n v="0"/>
  </r>
  <r>
    <s v="BASE"/>
    <s v="BaseLine"/>
    <m/>
    <m/>
    <m/>
    <m/>
    <x v="26"/>
    <x v="0"/>
    <s v="Brazil"/>
    <x v="87"/>
    <n v="0"/>
  </r>
  <r>
    <s v="BASE"/>
    <s v="BaseLine"/>
    <m/>
    <m/>
    <m/>
    <m/>
    <x v="26"/>
    <x v="1"/>
    <s v="Brazil"/>
    <x v="87"/>
    <n v="3295.4583486790102"/>
  </r>
  <r>
    <s v="BASE"/>
    <s v="BaseLine"/>
    <m/>
    <m/>
    <m/>
    <m/>
    <x v="26"/>
    <x v="2"/>
    <s v="Brazil"/>
    <x v="87"/>
    <n v="0"/>
  </r>
  <r>
    <s v="BASE"/>
    <s v="BaseLine"/>
    <m/>
    <m/>
    <m/>
    <m/>
    <x v="26"/>
    <x v="3"/>
    <s v="Brazil"/>
    <x v="87"/>
    <n v="0"/>
  </r>
  <r>
    <s v="INCREMENTAL"/>
    <s v="Media"/>
    <m/>
    <m/>
    <m/>
    <m/>
    <x v="27"/>
    <x v="0"/>
    <s v="Brazil"/>
    <x v="87"/>
    <n v="0"/>
  </r>
  <r>
    <s v="INCREMENTAL"/>
    <s v="Media"/>
    <m/>
    <m/>
    <m/>
    <m/>
    <x v="27"/>
    <x v="1"/>
    <s v="Brazil"/>
    <x v="87"/>
    <n v="161.471565208188"/>
  </r>
  <r>
    <s v="INCREMENTAL"/>
    <s v="Media"/>
    <m/>
    <m/>
    <m/>
    <m/>
    <x v="27"/>
    <x v="2"/>
    <s v="Brazil"/>
    <x v="87"/>
    <n v="0"/>
  </r>
  <r>
    <s v="INCREMENTAL"/>
    <s v="Media"/>
    <m/>
    <m/>
    <m/>
    <m/>
    <x v="27"/>
    <x v="3"/>
    <s v="Brazil"/>
    <x v="87"/>
    <n v="0"/>
  </r>
  <r>
    <s v="INCREMENTAL"/>
    <s v="Media"/>
    <m/>
    <m/>
    <m/>
    <m/>
    <x v="28"/>
    <x v="0"/>
    <s v="Brazil"/>
    <x v="87"/>
    <n v="0"/>
  </r>
  <r>
    <s v="INCREMENTAL"/>
    <s v="Media"/>
    <m/>
    <m/>
    <m/>
    <m/>
    <x v="28"/>
    <x v="1"/>
    <s v="Brazil"/>
    <x v="87"/>
    <n v="16.786544863599399"/>
  </r>
  <r>
    <s v="INCREMENTAL"/>
    <s v="Media"/>
    <m/>
    <m/>
    <m/>
    <m/>
    <x v="28"/>
    <x v="2"/>
    <s v="Brazil"/>
    <x v="87"/>
    <n v="0"/>
  </r>
  <r>
    <s v="INCREMENTAL"/>
    <s v="Media"/>
    <m/>
    <m/>
    <m/>
    <m/>
    <x v="28"/>
    <x v="3"/>
    <s v="Brazil"/>
    <x v="87"/>
    <n v="0"/>
  </r>
  <r>
    <s v="BASE"/>
    <s v="BaseLine"/>
    <m/>
    <m/>
    <m/>
    <m/>
    <x v="29"/>
    <x v="0"/>
    <s v="Brazil"/>
    <x v="87"/>
    <n v="0"/>
  </r>
  <r>
    <s v="BASE"/>
    <s v="BaseLine"/>
    <m/>
    <m/>
    <m/>
    <m/>
    <x v="29"/>
    <x v="1"/>
    <s v="Brazil"/>
    <x v="87"/>
    <n v="1513.8750790106801"/>
  </r>
  <r>
    <s v="BASE"/>
    <s v="BaseLine"/>
    <m/>
    <m/>
    <m/>
    <m/>
    <x v="29"/>
    <x v="2"/>
    <s v="Brazil"/>
    <x v="87"/>
    <n v="0"/>
  </r>
  <r>
    <s v="BASE"/>
    <s v="BaseLine"/>
    <m/>
    <m/>
    <m/>
    <m/>
    <x v="29"/>
    <x v="3"/>
    <s v="Brazil"/>
    <x v="87"/>
    <n v="0"/>
  </r>
  <r>
    <s v="BASE"/>
    <s v="BaseLine"/>
    <m/>
    <m/>
    <m/>
    <m/>
    <x v="30"/>
    <x v="0"/>
    <s v="Brazil"/>
    <x v="87"/>
    <n v="0"/>
  </r>
  <r>
    <s v="BASE"/>
    <s v="BaseLine"/>
    <m/>
    <m/>
    <m/>
    <m/>
    <x v="30"/>
    <x v="1"/>
    <s v="Brazil"/>
    <x v="87"/>
    <n v="873.68105295733301"/>
  </r>
  <r>
    <s v="BASE"/>
    <s v="BaseLine"/>
    <m/>
    <m/>
    <m/>
    <m/>
    <x v="30"/>
    <x v="2"/>
    <s v="Brazil"/>
    <x v="87"/>
    <n v="0"/>
  </r>
  <r>
    <s v="BASE"/>
    <s v="BaseLine"/>
    <m/>
    <m/>
    <m/>
    <m/>
    <x v="30"/>
    <x v="3"/>
    <s v="Brazil"/>
    <x v="87"/>
    <n v="0"/>
  </r>
  <r>
    <s v="INCREMENTAL"/>
    <s v="Media"/>
    <m/>
    <m/>
    <m/>
    <m/>
    <x v="31"/>
    <x v="0"/>
    <s v="Brazil"/>
    <x v="87"/>
    <n v="0"/>
  </r>
  <r>
    <s v="INCREMENTAL"/>
    <s v="Media"/>
    <m/>
    <m/>
    <m/>
    <m/>
    <x v="31"/>
    <x v="1"/>
    <s v="Brazil"/>
    <x v="87"/>
    <n v="16.927821457660901"/>
  </r>
  <r>
    <s v="INCREMENTAL"/>
    <s v="Media"/>
    <m/>
    <m/>
    <m/>
    <m/>
    <x v="31"/>
    <x v="2"/>
    <s v="Brazil"/>
    <x v="87"/>
    <n v="0"/>
  </r>
  <r>
    <s v="INCREMENTAL"/>
    <s v="Media"/>
    <m/>
    <m/>
    <m/>
    <m/>
    <x v="31"/>
    <x v="3"/>
    <s v="Brazil"/>
    <x v="87"/>
    <n v="0"/>
  </r>
  <r>
    <m/>
    <m/>
    <m/>
    <m/>
    <m/>
    <m/>
    <x v="32"/>
    <x v="0"/>
    <s v="Brazil"/>
    <x v="87"/>
    <n v="1288.8368238743701"/>
  </r>
  <r>
    <m/>
    <m/>
    <m/>
    <m/>
    <m/>
    <m/>
    <x v="32"/>
    <x v="1"/>
    <s v="Brazil"/>
    <x v="87"/>
    <n v="943.82215052234096"/>
  </r>
  <r>
    <m/>
    <m/>
    <m/>
    <m/>
    <m/>
    <m/>
    <x v="32"/>
    <x v="2"/>
    <s v="Brazil"/>
    <x v="87"/>
    <n v="1761.1350863528301"/>
  </r>
  <r>
    <m/>
    <m/>
    <m/>
    <m/>
    <m/>
    <m/>
    <x v="32"/>
    <x v="3"/>
    <s v="Brazil"/>
    <x v="87"/>
    <n v="932.29799996955103"/>
  </r>
  <r>
    <s v="BASE"/>
    <s v="BaseLine"/>
    <m/>
    <m/>
    <m/>
    <m/>
    <x v="33"/>
    <x v="0"/>
    <s v="Brazil"/>
    <x v="87"/>
    <n v="-112.047034105897"/>
  </r>
  <r>
    <s v="BASE"/>
    <s v="BaseLine"/>
    <m/>
    <m/>
    <m/>
    <m/>
    <x v="33"/>
    <x v="1"/>
    <s v="Brazil"/>
    <x v="87"/>
    <n v="-305.00640537384197"/>
  </r>
  <r>
    <s v="BASE"/>
    <s v="BaseLine"/>
    <m/>
    <m/>
    <m/>
    <m/>
    <x v="33"/>
    <x v="2"/>
    <s v="Brazil"/>
    <x v="87"/>
    <n v="-152.27192297219599"/>
  </r>
  <r>
    <s v="BASE"/>
    <s v="BaseLine"/>
    <m/>
    <m/>
    <m/>
    <m/>
    <x v="33"/>
    <x v="3"/>
    <s v="Brazil"/>
    <x v="87"/>
    <n v="-95.107216836948794"/>
  </r>
  <r>
    <s v="BASE"/>
    <s v="BaseLine"/>
    <m/>
    <m/>
    <m/>
    <m/>
    <x v="34"/>
    <x v="0"/>
    <s v="Brazil"/>
    <x v="87"/>
    <n v="0"/>
  </r>
  <r>
    <s v="BASE"/>
    <s v="BaseLine"/>
    <m/>
    <m/>
    <m/>
    <m/>
    <x v="34"/>
    <x v="1"/>
    <s v="Brazil"/>
    <x v="87"/>
    <n v="0"/>
  </r>
  <r>
    <s v="BASE"/>
    <s v="BaseLine"/>
    <m/>
    <m/>
    <m/>
    <m/>
    <x v="34"/>
    <x v="2"/>
    <s v="Brazil"/>
    <x v="87"/>
    <n v="0"/>
  </r>
  <r>
    <s v="BASE"/>
    <s v="BaseLine"/>
    <m/>
    <m/>
    <m/>
    <m/>
    <x v="34"/>
    <x v="3"/>
    <s v="Brazil"/>
    <x v="87"/>
    <n v="0"/>
  </r>
  <r>
    <s v="BASE"/>
    <s v="BaseLine"/>
    <s v="NY"/>
    <m/>
    <m/>
    <m/>
    <x v="35"/>
    <x v="0"/>
    <s v="Brazil"/>
    <x v="87"/>
    <n v="0"/>
  </r>
  <r>
    <s v="BASE"/>
    <s v="BaseLine"/>
    <s v="NY"/>
    <m/>
    <m/>
    <m/>
    <x v="35"/>
    <x v="1"/>
    <s v="Brazil"/>
    <x v="87"/>
    <n v="0"/>
  </r>
  <r>
    <s v="BASE"/>
    <s v="BaseLine"/>
    <s v="NY"/>
    <m/>
    <m/>
    <m/>
    <x v="35"/>
    <x v="2"/>
    <s v="Brazil"/>
    <x v="87"/>
    <n v="0"/>
  </r>
  <r>
    <s v="BASE"/>
    <s v="BaseLine"/>
    <s v="NY"/>
    <m/>
    <m/>
    <m/>
    <x v="35"/>
    <x v="3"/>
    <s v="Brazil"/>
    <x v="87"/>
    <n v="0"/>
  </r>
  <r>
    <s v="BASE"/>
    <s v="BaseLine"/>
    <s v="PL_Dummy"/>
    <m/>
    <m/>
    <m/>
    <x v="36"/>
    <x v="0"/>
    <s v="Brazil"/>
    <x v="87"/>
    <n v="0"/>
  </r>
  <r>
    <s v="BASE"/>
    <s v="BaseLine"/>
    <s v="PL_Dummy"/>
    <m/>
    <m/>
    <m/>
    <x v="36"/>
    <x v="1"/>
    <s v="Brazil"/>
    <x v="87"/>
    <n v="0"/>
  </r>
  <r>
    <s v="BASE"/>
    <s v="BaseLine"/>
    <s v="PL_Dummy"/>
    <m/>
    <m/>
    <m/>
    <x v="36"/>
    <x v="2"/>
    <s v="Brazil"/>
    <x v="87"/>
    <n v="0"/>
  </r>
  <r>
    <s v="BASE"/>
    <s v="BaseLine"/>
    <s v="PL_Dummy"/>
    <m/>
    <m/>
    <m/>
    <x v="36"/>
    <x v="3"/>
    <s v="Brazil"/>
    <x v="87"/>
    <n v="0"/>
  </r>
  <r>
    <s v="BASE"/>
    <s v="BaseLine"/>
    <s v="PL_Dummy"/>
    <m/>
    <m/>
    <m/>
    <x v="37"/>
    <x v="0"/>
    <s v="Brazil"/>
    <x v="87"/>
    <n v="0"/>
  </r>
  <r>
    <s v="BASE"/>
    <s v="BaseLine"/>
    <s v="PL_Dummy"/>
    <m/>
    <m/>
    <m/>
    <x v="37"/>
    <x v="1"/>
    <s v="Brazil"/>
    <x v="87"/>
    <n v="0"/>
  </r>
  <r>
    <s v="BASE"/>
    <s v="BaseLine"/>
    <s v="PL_Dummy"/>
    <m/>
    <m/>
    <m/>
    <x v="37"/>
    <x v="2"/>
    <s v="Brazil"/>
    <x v="87"/>
    <n v="0"/>
  </r>
  <r>
    <s v="BASE"/>
    <s v="BaseLine"/>
    <s v="PL_Dummy"/>
    <m/>
    <m/>
    <m/>
    <x v="37"/>
    <x v="3"/>
    <s v="Brazil"/>
    <x v="87"/>
    <n v="0"/>
  </r>
  <r>
    <s v="BASE"/>
    <s v="BaseLine"/>
    <m/>
    <m/>
    <m/>
    <m/>
    <x v="38"/>
    <x v="0"/>
    <s v="Brazil"/>
    <x v="87"/>
    <n v="0"/>
  </r>
  <r>
    <s v="BASE"/>
    <s v="BaseLine"/>
    <m/>
    <m/>
    <m/>
    <m/>
    <x v="38"/>
    <x v="1"/>
    <s v="Brazil"/>
    <x v="87"/>
    <n v="0"/>
  </r>
  <r>
    <s v="BASE"/>
    <s v="BaseLine"/>
    <m/>
    <m/>
    <m/>
    <m/>
    <x v="38"/>
    <x v="2"/>
    <s v="Brazil"/>
    <x v="87"/>
    <n v="0"/>
  </r>
  <r>
    <s v="BASE"/>
    <s v="BaseLine"/>
    <m/>
    <m/>
    <m/>
    <m/>
    <x v="38"/>
    <x v="3"/>
    <s v="Brazil"/>
    <x v="87"/>
    <n v="0"/>
  </r>
  <r>
    <s v="BASE"/>
    <s v="BaseLine"/>
    <m/>
    <m/>
    <m/>
    <m/>
    <x v="39"/>
    <x v="0"/>
    <s v="Brazil"/>
    <x v="87"/>
    <n v="0"/>
  </r>
  <r>
    <s v="BASE"/>
    <s v="BaseLine"/>
    <m/>
    <m/>
    <m/>
    <m/>
    <x v="39"/>
    <x v="1"/>
    <s v="Brazil"/>
    <x v="87"/>
    <n v="0"/>
  </r>
  <r>
    <s v="BASE"/>
    <s v="BaseLine"/>
    <m/>
    <m/>
    <m/>
    <m/>
    <x v="39"/>
    <x v="2"/>
    <s v="Brazil"/>
    <x v="87"/>
    <n v="0"/>
  </r>
  <r>
    <s v="BASE"/>
    <s v="BaseLine"/>
    <m/>
    <m/>
    <m/>
    <m/>
    <x v="39"/>
    <x v="3"/>
    <s v="Brazil"/>
    <x v="87"/>
    <n v="0"/>
  </r>
  <r>
    <s v="BASE"/>
    <s v="BaseLine"/>
    <s v="PL_Dummy"/>
    <m/>
    <m/>
    <m/>
    <x v="40"/>
    <x v="0"/>
    <s v="Brazil"/>
    <x v="87"/>
    <n v="0"/>
  </r>
  <r>
    <s v="BASE"/>
    <s v="BaseLine"/>
    <s v="PL_Dummy"/>
    <m/>
    <m/>
    <m/>
    <x v="40"/>
    <x v="1"/>
    <s v="Brazil"/>
    <x v="87"/>
    <n v="0"/>
  </r>
  <r>
    <s v="BASE"/>
    <s v="BaseLine"/>
    <s v="PL_Dummy"/>
    <m/>
    <m/>
    <m/>
    <x v="40"/>
    <x v="2"/>
    <s v="Brazil"/>
    <x v="87"/>
    <n v="0"/>
  </r>
  <r>
    <s v="BASE"/>
    <s v="BaseLine"/>
    <s v="PL_Dummy"/>
    <m/>
    <m/>
    <m/>
    <x v="40"/>
    <x v="3"/>
    <s v="Brazil"/>
    <x v="87"/>
    <n v="0"/>
  </r>
  <r>
    <s v="BASE"/>
    <s v="BaseLine"/>
    <m/>
    <m/>
    <m/>
    <m/>
    <x v="41"/>
    <x v="0"/>
    <s v="Brazil"/>
    <x v="87"/>
    <n v="0"/>
  </r>
  <r>
    <s v="BASE"/>
    <s v="BaseLine"/>
    <m/>
    <m/>
    <m/>
    <m/>
    <x v="41"/>
    <x v="1"/>
    <s v="Brazil"/>
    <x v="87"/>
    <n v="0"/>
  </r>
  <r>
    <s v="BASE"/>
    <s v="BaseLine"/>
    <m/>
    <m/>
    <m/>
    <m/>
    <x v="41"/>
    <x v="2"/>
    <s v="Brazil"/>
    <x v="87"/>
    <n v="3230.7657777990598"/>
  </r>
  <r>
    <s v="BASE"/>
    <s v="BaseLine"/>
    <m/>
    <m/>
    <m/>
    <m/>
    <x v="41"/>
    <x v="3"/>
    <s v="Brazil"/>
    <x v="87"/>
    <n v="0"/>
  </r>
  <r>
    <s v="BASE"/>
    <s v="BaseLine"/>
    <m/>
    <m/>
    <m/>
    <m/>
    <x v="42"/>
    <x v="0"/>
    <s v="Brazil"/>
    <x v="87"/>
    <n v="0"/>
  </r>
  <r>
    <s v="BASE"/>
    <s v="BaseLine"/>
    <m/>
    <m/>
    <m/>
    <m/>
    <x v="42"/>
    <x v="1"/>
    <s v="Brazil"/>
    <x v="87"/>
    <n v="0"/>
  </r>
  <r>
    <s v="BASE"/>
    <s v="BaseLine"/>
    <m/>
    <m/>
    <m/>
    <m/>
    <x v="42"/>
    <x v="2"/>
    <s v="Brazil"/>
    <x v="87"/>
    <n v="0"/>
  </r>
  <r>
    <s v="BASE"/>
    <s v="BaseLine"/>
    <m/>
    <m/>
    <m/>
    <m/>
    <x v="42"/>
    <x v="3"/>
    <s v="Brazil"/>
    <x v="87"/>
    <n v="0"/>
  </r>
  <r>
    <s v="BASE"/>
    <s v="BaseLine"/>
    <m/>
    <m/>
    <m/>
    <m/>
    <x v="43"/>
    <x v="0"/>
    <s v="Brazil"/>
    <x v="87"/>
    <n v="0"/>
  </r>
  <r>
    <s v="BASE"/>
    <s v="BaseLine"/>
    <m/>
    <m/>
    <m/>
    <m/>
    <x v="43"/>
    <x v="1"/>
    <s v="Brazil"/>
    <x v="87"/>
    <n v="0"/>
  </r>
  <r>
    <s v="BASE"/>
    <s v="BaseLine"/>
    <m/>
    <m/>
    <m/>
    <m/>
    <x v="43"/>
    <x v="2"/>
    <s v="Brazil"/>
    <x v="87"/>
    <n v="4383.8199318319303"/>
  </r>
  <r>
    <s v="BASE"/>
    <s v="BaseLine"/>
    <m/>
    <m/>
    <m/>
    <m/>
    <x v="43"/>
    <x v="3"/>
    <s v="Brazil"/>
    <x v="87"/>
    <n v="0"/>
  </r>
  <r>
    <s v="INCREMENTAL"/>
    <s v="Media"/>
    <m/>
    <m/>
    <m/>
    <m/>
    <x v="44"/>
    <x v="0"/>
    <s v="Brazil"/>
    <x v="87"/>
    <n v="0"/>
  </r>
  <r>
    <s v="INCREMENTAL"/>
    <s v="Media"/>
    <m/>
    <m/>
    <m/>
    <m/>
    <x v="44"/>
    <x v="1"/>
    <s v="Brazil"/>
    <x v="87"/>
    <n v="0"/>
  </r>
  <r>
    <s v="INCREMENTAL"/>
    <s v="Media"/>
    <m/>
    <m/>
    <m/>
    <m/>
    <x v="44"/>
    <x v="2"/>
    <s v="Brazil"/>
    <x v="87"/>
    <n v="309.46018065863598"/>
  </r>
  <r>
    <s v="INCREMENTAL"/>
    <s v="Media"/>
    <m/>
    <m/>
    <m/>
    <m/>
    <x v="44"/>
    <x v="3"/>
    <s v="Brazil"/>
    <x v="87"/>
    <n v="0"/>
  </r>
  <r>
    <s v="INCREMENTAL"/>
    <s v="Media"/>
    <m/>
    <m/>
    <m/>
    <m/>
    <x v="45"/>
    <x v="0"/>
    <s v="Brazil"/>
    <x v="87"/>
    <n v="0"/>
  </r>
  <r>
    <s v="INCREMENTAL"/>
    <s v="Media"/>
    <m/>
    <m/>
    <m/>
    <m/>
    <x v="45"/>
    <x v="1"/>
    <s v="Brazil"/>
    <x v="87"/>
    <n v="0"/>
  </r>
  <r>
    <s v="INCREMENTAL"/>
    <s v="Media"/>
    <m/>
    <m/>
    <m/>
    <m/>
    <x v="45"/>
    <x v="2"/>
    <s v="Brazil"/>
    <x v="87"/>
    <n v="14.4166715862508"/>
  </r>
  <r>
    <s v="INCREMENTAL"/>
    <s v="Media"/>
    <m/>
    <m/>
    <m/>
    <m/>
    <x v="45"/>
    <x v="3"/>
    <s v="Brazil"/>
    <x v="87"/>
    <n v="0"/>
  </r>
  <r>
    <s v="BASE"/>
    <s v="BaseLine"/>
    <m/>
    <m/>
    <m/>
    <m/>
    <x v="46"/>
    <x v="0"/>
    <s v="Brazil"/>
    <x v="87"/>
    <n v="0"/>
  </r>
  <r>
    <s v="BASE"/>
    <s v="BaseLine"/>
    <m/>
    <m/>
    <m/>
    <m/>
    <x v="46"/>
    <x v="1"/>
    <s v="Brazil"/>
    <x v="87"/>
    <n v="0"/>
  </r>
  <r>
    <s v="BASE"/>
    <s v="BaseLine"/>
    <m/>
    <m/>
    <m/>
    <m/>
    <x v="46"/>
    <x v="2"/>
    <s v="Brazil"/>
    <x v="87"/>
    <n v="0"/>
  </r>
  <r>
    <s v="BASE"/>
    <s v="BaseLine"/>
    <m/>
    <m/>
    <m/>
    <m/>
    <x v="46"/>
    <x v="3"/>
    <s v="Brazil"/>
    <x v="87"/>
    <n v="0"/>
  </r>
  <r>
    <s v="INCREMENTAL"/>
    <s v="Media"/>
    <m/>
    <m/>
    <m/>
    <m/>
    <x v="47"/>
    <x v="0"/>
    <s v="Brazil"/>
    <x v="87"/>
    <n v="0"/>
  </r>
  <r>
    <s v="INCREMENTAL"/>
    <s v="Media"/>
    <m/>
    <m/>
    <m/>
    <m/>
    <x v="47"/>
    <x v="1"/>
    <s v="Brazil"/>
    <x v="87"/>
    <n v="0"/>
  </r>
  <r>
    <s v="INCREMENTAL"/>
    <s v="Media"/>
    <m/>
    <m/>
    <m/>
    <m/>
    <x v="47"/>
    <x v="2"/>
    <s v="Brazil"/>
    <x v="87"/>
    <n v="0"/>
  </r>
  <r>
    <s v="INCREMENTAL"/>
    <s v="Media"/>
    <m/>
    <m/>
    <m/>
    <m/>
    <x v="47"/>
    <x v="3"/>
    <s v="Brazil"/>
    <x v="87"/>
    <n v="6.0661330110187102"/>
  </r>
  <r>
    <s v="INCREMENTAL"/>
    <s v="Media"/>
    <m/>
    <m/>
    <m/>
    <m/>
    <x v="48"/>
    <x v="0"/>
    <s v="Brazil"/>
    <x v="87"/>
    <n v="0"/>
  </r>
  <r>
    <s v="INCREMENTAL"/>
    <s v="Media"/>
    <m/>
    <m/>
    <m/>
    <m/>
    <x v="48"/>
    <x v="1"/>
    <s v="Brazil"/>
    <x v="87"/>
    <n v="0"/>
  </r>
  <r>
    <s v="INCREMENTAL"/>
    <s v="Media"/>
    <m/>
    <m/>
    <m/>
    <m/>
    <x v="48"/>
    <x v="2"/>
    <s v="Brazil"/>
    <x v="87"/>
    <n v="0"/>
  </r>
  <r>
    <s v="INCREMENTAL"/>
    <s v="Media"/>
    <m/>
    <m/>
    <m/>
    <m/>
    <x v="48"/>
    <x v="3"/>
    <s v="Brazil"/>
    <x v="87"/>
    <n v="0.41911224535033698"/>
  </r>
  <r>
    <s v="INCREMENTAL"/>
    <s v="Media"/>
    <m/>
    <m/>
    <m/>
    <m/>
    <x v="49"/>
    <x v="0"/>
    <s v="Brazil"/>
    <x v="87"/>
    <n v="0"/>
  </r>
  <r>
    <s v="INCREMENTAL"/>
    <s v="Media"/>
    <m/>
    <m/>
    <m/>
    <m/>
    <x v="49"/>
    <x v="1"/>
    <s v="Brazil"/>
    <x v="87"/>
    <n v="0"/>
  </r>
  <r>
    <s v="INCREMENTAL"/>
    <s v="Media"/>
    <m/>
    <m/>
    <m/>
    <m/>
    <x v="49"/>
    <x v="2"/>
    <s v="Brazil"/>
    <x v="87"/>
    <n v="0"/>
  </r>
  <r>
    <s v="INCREMENTAL"/>
    <s v="Media"/>
    <m/>
    <m/>
    <m/>
    <m/>
    <x v="49"/>
    <x v="3"/>
    <s v="Brazil"/>
    <x v="87"/>
    <n v="17.761751863738102"/>
  </r>
  <r>
    <s v="BASE"/>
    <s v="BaseLine"/>
    <m/>
    <m/>
    <m/>
    <m/>
    <x v="50"/>
    <x v="0"/>
    <s v="Brazil"/>
    <x v="87"/>
    <n v="0"/>
  </r>
  <r>
    <s v="BASE"/>
    <s v="BaseLine"/>
    <m/>
    <m/>
    <m/>
    <m/>
    <x v="50"/>
    <x v="1"/>
    <s v="Brazil"/>
    <x v="87"/>
    <n v="0"/>
  </r>
  <r>
    <s v="BASE"/>
    <s v="BaseLine"/>
    <m/>
    <m/>
    <m/>
    <m/>
    <x v="50"/>
    <x v="2"/>
    <s v="Brazil"/>
    <x v="87"/>
    <n v="0"/>
  </r>
  <r>
    <s v="BASE"/>
    <s v="BaseLine"/>
    <m/>
    <m/>
    <m/>
    <m/>
    <x v="50"/>
    <x v="3"/>
    <s v="Brazil"/>
    <x v="87"/>
    <n v="582.87778994902999"/>
  </r>
  <r>
    <s v="BASE"/>
    <s v="BaseLine"/>
    <m/>
    <m/>
    <m/>
    <m/>
    <x v="51"/>
    <x v="0"/>
    <s v="Brazil"/>
    <x v="87"/>
    <n v="0"/>
  </r>
  <r>
    <s v="BASE"/>
    <s v="BaseLine"/>
    <m/>
    <m/>
    <m/>
    <m/>
    <x v="51"/>
    <x v="1"/>
    <s v="Brazil"/>
    <x v="87"/>
    <n v="0"/>
  </r>
  <r>
    <s v="BASE"/>
    <s v="BaseLine"/>
    <m/>
    <m/>
    <m/>
    <m/>
    <x v="51"/>
    <x v="2"/>
    <s v="Brazil"/>
    <x v="87"/>
    <n v="0"/>
  </r>
  <r>
    <s v="BASE"/>
    <s v="BaseLine"/>
    <m/>
    <m/>
    <m/>
    <m/>
    <x v="51"/>
    <x v="3"/>
    <s v="Brazil"/>
    <x v="87"/>
    <n v="9603.8856724392299"/>
  </r>
  <r>
    <s v="INCREMENTAL"/>
    <s v="Media"/>
    <m/>
    <m/>
    <m/>
    <m/>
    <x v="52"/>
    <x v="0"/>
    <s v="Brazil"/>
    <x v="87"/>
    <n v="0"/>
  </r>
  <r>
    <s v="INCREMENTAL"/>
    <s v="Media"/>
    <m/>
    <m/>
    <m/>
    <m/>
    <x v="52"/>
    <x v="1"/>
    <s v="Brazil"/>
    <x v="87"/>
    <n v="0"/>
  </r>
  <r>
    <s v="INCREMENTAL"/>
    <s v="Media"/>
    <m/>
    <m/>
    <m/>
    <m/>
    <x v="52"/>
    <x v="2"/>
    <s v="Brazil"/>
    <x v="87"/>
    <n v="0"/>
  </r>
  <r>
    <s v="INCREMENTAL"/>
    <s v="Media"/>
    <m/>
    <m/>
    <m/>
    <m/>
    <x v="52"/>
    <x v="3"/>
    <s v="Brazil"/>
    <x v="87"/>
    <n v="19.551246768849101"/>
  </r>
  <r>
    <s v="BASE"/>
    <s v="BaseLine"/>
    <m/>
    <m/>
    <m/>
    <m/>
    <x v="53"/>
    <x v="0"/>
    <s v="Brazil"/>
    <x v="87"/>
    <n v="-334.05067988802"/>
  </r>
  <r>
    <s v="BASE"/>
    <s v="BaseLine"/>
    <m/>
    <m/>
    <m/>
    <m/>
    <x v="53"/>
    <x v="1"/>
    <s v="Brazil"/>
    <x v="87"/>
    <n v="-244.62711278498901"/>
  </r>
  <r>
    <s v="BASE"/>
    <s v="BaseLine"/>
    <m/>
    <m/>
    <m/>
    <m/>
    <x v="53"/>
    <x v="2"/>
    <s v="Brazil"/>
    <x v="87"/>
    <n v="-456.46459045319398"/>
  </r>
  <r>
    <s v="BASE"/>
    <s v="BaseLine"/>
    <m/>
    <m/>
    <m/>
    <m/>
    <x v="53"/>
    <x v="3"/>
    <s v="Brazil"/>
    <x v="87"/>
    <n v="-241.64019445989101"/>
  </r>
  <r>
    <s v="BASE"/>
    <s v="BaseLine"/>
    <m/>
    <m/>
    <m/>
    <m/>
    <x v="54"/>
    <x v="0"/>
    <s v="Brazil"/>
    <x v="87"/>
    <n v="-494.23852743042102"/>
  </r>
  <r>
    <s v="BASE"/>
    <s v="BaseLine"/>
    <m/>
    <m/>
    <m/>
    <m/>
    <x v="54"/>
    <x v="1"/>
    <s v="Brazil"/>
    <x v="87"/>
    <n v="-2466.9389858104801"/>
  </r>
  <r>
    <s v="BASE"/>
    <s v="BaseLine"/>
    <m/>
    <m/>
    <m/>
    <m/>
    <x v="54"/>
    <x v="2"/>
    <s v="Brazil"/>
    <x v="87"/>
    <n v="-2677.44003275144"/>
  </r>
  <r>
    <s v="BASE"/>
    <s v="BaseLine"/>
    <m/>
    <m/>
    <m/>
    <m/>
    <x v="54"/>
    <x v="3"/>
    <s v="Brazil"/>
    <x v="87"/>
    <n v="-477.28158607665398"/>
  </r>
  <r>
    <s v="INCREMENTAL"/>
    <s v="Media"/>
    <m/>
    <m/>
    <m/>
    <m/>
    <x v="0"/>
    <x v="0"/>
    <s v="Brazil"/>
    <x v="88"/>
    <n v="11.442829727963099"/>
  </r>
  <r>
    <s v="INCREMENTAL"/>
    <s v="Media"/>
    <m/>
    <m/>
    <m/>
    <m/>
    <x v="0"/>
    <x v="1"/>
    <s v="Brazil"/>
    <x v="88"/>
    <n v="0"/>
  </r>
  <r>
    <s v="INCREMENTAL"/>
    <s v="Media"/>
    <m/>
    <m/>
    <m/>
    <m/>
    <x v="0"/>
    <x v="2"/>
    <s v="Brazil"/>
    <x v="88"/>
    <n v="0"/>
  </r>
  <r>
    <s v="INCREMENTAL"/>
    <s v="Media"/>
    <m/>
    <m/>
    <m/>
    <m/>
    <x v="0"/>
    <x v="3"/>
    <s v="Brazil"/>
    <x v="88"/>
    <n v="0"/>
  </r>
  <r>
    <s v="INCREMENTAL"/>
    <s v="Media"/>
    <m/>
    <m/>
    <m/>
    <m/>
    <x v="1"/>
    <x v="0"/>
    <s v="Brazil"/>
    <x v="88"/>
    <n v="0.76144006543152198"/>
  </r>
  <r>
    <s v="INCREMENTAL"/>
    <s v="Media"/>
    <m/>
    <m/>
    <m/>
    <m/>
    <x v="1"/>
    <x v="1"/>
    <s v="Brazil"/>
    <x v="88"/>
    <n v="0"/>
  </r>
  <r>
    <s v="INCREMENTAL"/>
    <s v="Media"/>
    <m/>
    <m/>
    <m/>
    <m/>
    <x v="1"/>
    <x v="2"/>
    <s v="Brazil"/>
    <x v="88"/>
    <n v="0"/>
  </r>
  <r>
    <s v="INCREMENTAL"/>
    <s v="Media"/>
    <m/>
    <m/>
    <m/>
    <m/>
    <x v="1"/>
    <x v="3"/>
    <s v="Brazil"/>
    <x v="88"/>
    <n v="0"/>
  </r>
  <r>
    <s v="INCREMENTAL"/>
    <s v="Media"/>
    <m/>
    <m/>
    <m/>
    <m/>
    <x v="2"/>
    <x v="0"/>
    <s v="Brazil"/>
    <x v="88"/>
    <n v="40.269000564733901"/>
  </r>
  <r>
    <s v="INCREMENTAL"/>
    <s v="Media"/>
    <m/>
    <m/>
    <m/>
    <m/>
    <x v="2"/>
    <x v="1"/>
    <s v="Brazil"/>
    <x v="88"/>
    <n v="0"/>
  </r>
  <r>
    <s v="INCREMENTAL"/>
    <s v="Media"/>
    <m/>
    <m/>
    <m/>
    <m/>
    <x v="2"/>
    <x v="2"/>
    <s v="Brazil"/>
    <x v="88"/>
    <n v="0"/>
  </r>
  <r>
    <s v="INCREMENTAL"/>
    <s v="Media"/>
    <m/>
    <m/>
    <m/>
    <m/>
    <x v="2"/>
    <x v="3"/>
    <s v="Brazil"/>
    <x v="88"/>
    <n v="0"/>
  </r>
  <r>
    <s v="BASE"/>
    <s v="BaseLine"/>
    <m/>
    <m/>
    <m/>
    <m/>
    <x v="3"/>
    <x v="0"/>
    <s v="Brazil"/>
    <x v="88"/>
    <n v="0"/>
  </r>
  <r>
    <s v="BASE"/>
    <s v="BaseLine"/>
    <m/>
    <m/>
    <m/>
    <m/>
    <x v="3"/>
    <x v="1"/>
    <s v="Brazil"/>
    <x v="88"/>
    <n v="0"/>
  </r>
  <r>
    <s v="BASE"/>
    <s v="BaseLine"/>
    <m/>
    <m/>
    <m/>
    <m/>
    <x v="3"/>
    <x v="2"/>
    <s v="Brazil"/>
    <x v="88"/>
    <n v="0"/>
  </r>
  <r>
    <s v="BASE"/>
    <s v="BaseLine"/>
    <m/>
    <m/>
    <m/>
    <m/>
    <x v="3"/>
    <x v="3"/>
    <s v="Brazil"/>
    <x v="88"/>
    <n v="0"/>
  </r>
  <r>
    <s v="BASE"/>
    <s v="BaseLine"/>
    <m/>
    <m/>
    <m/>
    <m/>
    <x v="4"/>
    <x v="0"/>
    <s v="Brazil"/>
    <x v="88"/>
    <n v="0"/>
  </r>
  <r>
    <s v="BASE"/>
    <s v="BaseLine"/>
    <m/>
    <m/>
    <m/>
    <m/>
    <x v="4"/>
    <x v="1"/>
    <s v="Brazil"/>
    <x v="88"/>
    <n v="0"/>
  </r>
  <r>
    <s v="BASE"/>
    <s v="BaseLine"/>
    <m/>
    <m/>
    <m/>
    <m/>
    <x v="4"/>
    <x v="2"/>
    <s v="Brazil"/>
    <x v="88"/>
    <n v="0"/>
  </r>
  <r>
    <s v="BASE"/>
    <s v="BaseLine"/>
    <m/>
    <m/>
    <m/>
    <m/>
    <x v="4"/>
    <x v="3"/>
    <s v="Brazil"/>
    <x v="88"/>
    <n v="0"/>
  </r>
  <r>
    <s v="BASE"/>
    <s v="BaseLine"/>
    <m/>
    <m/>
    <m/>
    <m/>
    <x v="5"/>
    <x v="0"/>
    <s v="Brazil"/>
    <x v="88"/>
    <n v="0"/>
  </r>
  <r>
    <s v="BASE"/>
    <s v="BaseLine"/>
    <m/>
    <m/>
    <m/>
    <m/>
    <x v="5"/>
    <x v="1"/>
    <s v="Brazil"/>
    <x v="88"/>
    <n v="0"/>
  </r>
  <r>
    <s v="BASE"/>
    <s v="BaseLine"/>
    <m/>
    <m/>
    <m/>
    <m/>
    <x v="5"/>
    <x v="2"/>
    <s v="Brazil"/>
    <x v="88"/>
    <n v="0"/>
  </r>
  <r>
    <s v="BASE"/>
    <s v="BaseLine"/>
    <m/>
    <m/>
    <m/>
    <m/>
    <x v="5"/>
    <x v="3"/>
    <s v="Brazil"/>
    <x v="88"/>
    <n v="0"/>
  </r>
  <r>
    <s v="BASE"/>
    <s v="BaseLine"/>
    <m/>
    <m/>
    <m/>
    <m/>
    <x v="6"/>
    <x v="0"/>
    <s v="Brazil"/>
    <x v="88"/>
    <n v="0"/>
  </r>
  <r>
    <s v="BASE"/>
    <s v="BaseLine"/>
    <m/>
    <m/>
    <m/>
    <m/>
    <x v="6"/>
    <x v="1"/>
    <s v="Brazil"/>
    <x v="88"/>
    <n v="0"/>
  </r>
  <r>
    <s v="BASE"/>
    <s v="BaseLine"/>
    <m/>
    <m/>
    <m/>
    <m/>
    <x v="6"/>
    <x v="2"/>
    <s v="Brazil"/>
    <x v="88"/>
    <n v="0"/>
  </r>
  <r>
    <s v="BASE"/>
    <s v="BaseLine"/>
    <m/>
    <m/>
    <m/>
    <m/>
    <x v="6"/>
    <x v="3"/>
    <s v="Brazil"/>
    <x v="88"/>
    <n v="0"/>
  </r>
  <r>
    <s v="BASE"/>
    <s v="BaseLine"/>
    <m/>
    <m/>
    <m/>
    <m/>
    <x v="7"/>
    <x v="0"/>
    <s v="Brazil"/>
    <x v="88"/>
    <n v="0"/>
  </r>
  <r>
    <s v="BASE"/>
    <s v="BaseLine"/>
    <m/>
    <m/>
    <m/>
    <m/>
    <x v="7"/>
    <x v="1"/>
    <s v="Brazil"/>
    <x v="88"/>
    <n v="0"/>
  </r>
  <r>
    <s v="BASE"/>
    <s v="BaseLine"/>
    <m/>
    <m/>
    <m/>
    <m/>
    <x v="7"/>
    <x v="2"/>
    <s v="Brazil"/>
    <x v="88"/>
    <n v="0"/>
  </r>
  <r>
    <s v="BASE"/>
    <s v="BaseLine"/>
    <m/>
    <m/>
    <m/>
    <m/>
    <x v="7"/>
    <x v="3"/>
    <s v="Brazil"/>
    <x v="88"/>
    <n v="0"/>
  </r>
  <r>
    <s v="BASE"/>
    <s v="BaseLine"/>
    <m/>
    <m/>
    <m/>
    <m/>
    <x v="8"/>
    <x v="0"/>
    <s v="Brazil"/>
    <x v="88"/>
    <n v="2151.39048695366"/>
  </r>
  <r>
    <s v="BASE"/>
    <s v="BaseLine"/>
    <m/>
    <m/>
    <m/>
    <m/>
    <x v="8"/>
    <x v="1"/>
    <s v="Brazil"/>
    <x v="88"/>
    <n v="0"/>
  </r>
  <r>
    <s v="BASE"/>
    <s v="BaseLine"/>
    <m/>
    <m/>
    <m/>
    <m/>
    <x v="8"/>
    <x v="2"/>
    <s v="Brazil"/>
    <x v="88"/>
    <n v="0"/>
  </r>
  <r>
    <s v="BASE"/>
    <s v="BaseLine"/>
    <m/>
    <m/>
    <m/>
    <m/>
    <x v="8"/>
    <x v="3"/>
    <s v="Brazil"/>
    <x v="88"/>
    <n v="0"/>
  </r>
  <r>
    <s v="INCREMENTAL"/>
    <s v="Media"/>
    <m/>
    <m/>
    <m/>
    <m/>
    <x v="9"/>
    <x v="0"/>
    <s v="Brazil"/>
    <x v="88"/>
    <n v="40.228706050253301"/>
  </r>
  <r>
    <s v="INCREMENTAL"/>
    <s v="Media"/>
    <m/>
    <m/>
    <m/>
    <m/>
    <x v="9"/>
    <x v="1"/>
    <s v="Brazil"/>
    <x v="88"/>
    <n v="0"/>
  </r>
  <r>
    <s v="INCREMENTAL"/>
    <s v="Media"/>
    <m/>
    <m/>
    <m/>
    <m/>
    <x v="9"/>
    <x v="2"/>
    <s v="Brazil"/>
    <x v="88"/>
    <n v="0"/>
  </r>
  <r>
    <s v="INCREMENTAL"/>
    <s v="Media"/>
    <m/>
    <m/>
    <m/>
    <m/>
    <x v="9"/>
    <x v="3"/>
    <s v="Brazil"/>
    <x v="88"/>
    <n v="0"/>
  </r>
  <r>
    <s v="BASE"/>
    <s v="Price"/>
    <m/>
    <m/>
    <m/>
    <m/>
    <x v="10"/>
    <x v="0"/>
    <s v="Brazil"/>
    <x v="88"/>
    <n v="0"/>
  </r>
  <r>
    <s v="BASE"/>
    <s v="Price"/>
    <m/>
    <m/>
    <m/>
    <m/>
    <x v="10"/>
    <x v="1"/>
    <s v="Brazil"/>
    <x v="88"/>
    <n v="0"/>
  </r>
  <r>
    <s v="BASE"/>
    <s v="Price"/>
    <m/>
    <m/>
    <m/>
    <m/>
    <x v="10"/>
    <x v="2"/>
    <s v="Brazil"/>
    <x v="88"/>
    <n v="0"/>
  </r>
  <r>
    <s v="BASE"/>
    <s v="Price"/>
    <m/>
    <m/>
    <m/>
    <m/>
    <x v="10"/>
    <x v="3"/>
    <s v="Brazil"/>
    <x v="88"/>
    <n v="0"/>
  </r>
  <r>
    <s v="BASE"/>
    <s v="Price"/>
    <m/>
    <m/>
    <m/>
    <m/>
    <x v="11"/>
    <x v="0"/>
    <s v="Brazil"/>
    <x v="88"/>
    <n v="-1095.6264493195399"/>
  </r>
  <r>
    <s v="BASE"/>
    <s v="Price"/>
    <m/>
    <m/>
    <m/>
    <m/>
    <x v="11"/>
    <x v="1"/>
    <s v="Brazil"/>
    <x v="88"/>
    <n v="0"/>
  </r>
  <r>
    <s v="BASE"/>
    <s v="Price"/>
    <m/>
    <m/>
    <m/>
    <m/>
    <x v="11"/>
    <x v="2"/>
    <s v="Brazil"/>
    <x v="88"/>
    <n v="0"/>
  </r>
  <r>
    <s v="BASE"/>
    <s v="Price"/>
    <m/>
    <m/>
    <m/>
    <m/>
    <x v="11"/>
    <x v="3"/>
    <s v="Brazil"/>
    <x v="88"/>
    <n v="-1238.6921864145099"/>
  </r>
  <r>
    <s v="BASE"/>
    <s v="BaseLine"/>
    <m/>
    <m/>
    <m/>
    <m/>
    <x v="12"/>
    <x v="0"/>
    <s v="Brazil"/>
    <x v="88"/>
    <n v="382.68808008376499"/>
  </r>
  <r>
    <s v="BASE"/>
    <s v="BaseLine"/>
    <m/>
    <m/>
    <m/>
    <m/>
    <x v="12"/>
    <x v="1"/>
    <s v="Brazil"/>
    <x v="88"/>
    <n v="689.89393090767999"/>
  </r>
  <r>
    <s v="BASE"/>
    <s v="BaseLine"/>
    <m/>
    <m/>
    <m/>
    <m/>
    <x v="12"/>
    <x v="2"/>
    <s v="Brazil"/>
    <x v="88"/>
    <n v="845.77486088892897"/>
  </r>
  <r>
    <s v="BASE"/>
    <s v="BaseLine"/>
    <m/>
    <m/>
    <m/>
    <m/>
    <x v="12"/>
    <x v="3"/>
    <s v="Brazil"/>
    <x v="88"/>
    <n v="22.401271719835002"/>
  </r>
  <r>
    <s v="INCREMENTAL"/>
    <s v="Media"/>
    <m/>
    <m/>
    <m/>
    <m/>
    <x v="13"/>
    <x v="0"/>
    <s v="Brazil"/>
    <x v="88"/>
    <n v="0"/>
  </r>
  <r>
    <s v="INCREMENTAL"/>
    <s v="Media"/>
    <m/>
    <m/>
    <m/>
    <m/>
    <x v="13"/>
    <x v="1"/>
    <s v="Brazil"/>
    <x v="88"/>
    <n v="0"/>
  </r>
  <r>
    <s v="INCREMENTAL"/>
    <s v="Media"/>
    <m/>
    <m/>
    <m/>
    <m/>
    <x v="13"/>
    <x v="2"/>
    <s v="Brazil"/>
    <x v="88"/>
    <n v="0"/>
  </r>
  <r>
    <s v="INCREMENTAL"/>
    <s v="Media"/>
    <m/>
    <m/>
    <m/>
    <m/>
    <x v="13"/>
    <x v="3"/>
    <s v="Brazil"/>
    <x v="88"/>
    <n v="0"/>
  </r>
  <r>
    <s v="INCREMENTAL"/>
    <s v="Media"/>
    <m/>
    <m/>
    <m/>
    <m/>
    <x v="14"/>
    <x v="0"/>
    <s v="Brazil"/>
    <x v="88"/>
    <n v="394.67316557927001"/>
  </r>
  <r>
    <s v="INCREMENTAL"/>
    <s v="Media"/>
    <m/>
    <m/>
    <m/>
    <m/>
    <x v="14"/>
    <x v="1"/>
    <s v="Brazil"/>
    <x v="88"/>
    <n v="491.33618568579499"/>
  </r>
  <r>
    <s v="INCREMENTAL"/>
    <s v="Media"/>
    <m/>
    <m/>
    <m/>
    <m/>
    <x v="14"/>
    <x v="2"/>
    <s v="Brazil"/>
    <x v="88"/>
    <n v="406.549633096788"/>
  </r>
  <r>
    <s v="INCREMENTAL"/>
    <s v="Media"/>
    <m/>
    <m/>
    <m/>
    <m/>
    <x v="14"/>
    <x v="3"/>
    <s v="Brazil"/>
    <x v="88"/>
    <n v="292.08000705005003"/>
  </r>
  <r>
    <s v="INCREMENTAL"/>
    <s v="Media"/>
    <m/>
    <m/>
    <m/>
    <m/>
    <x v="15"/>
    <x v="0"/>
    <s v="Brazil"/>
    <x v="88"/>
    <n v="0"/>
  </r>
  <r>
    <s v="INCREMENTAL"/>
    <s v="Media"/>
    <m/>
    <m/>
    <m/>
    <m/>
    <x v="15"/>
    <x v="1"/>
    <s v="Brazil"/>
    <x v="88"/>
    <n v="0"/>
  </r>
  <r>
    <s v="INCREMENTAL"/>
    <s v="Media"/>
    <m/>
    <m/>
    <m/>
    <m/>
    <x v="15"/>
    <x v="2"/>
    <s v="Brazil"/>
    <x v="88"/>
    <n v="0"/>
  </r>
  <r>
    <s v="INCREMENTAL"/>
    <s v="Media"/>
    <m/>
    <m/>
    <m/>
    <m/>
    <x v="15"/>
    <x v="3"/>
    <s v="Brazil"/>
    <x v="88"/>
    <n v="0"/>
  </r>
  <r>
    <s v="INCREMENTAL"/>
    <s v="Media"/>
    <m/>
    <m/>
    <m/>
    <m/>
    <x v="16"/>
    <x v="0"/>
    <s v="Brazil"/>
    <x v="88"/>
    <n v="91.029795527827403"/>
  </r>
  <r>
    <s v="INCREMENTAL"/>
    <s v="Media"/>
    <m/>
    <m/>
    <m/>
    <m/>
    <x v="16"/>
    <x v="1"/>
    <s v="Brazil"/>
    <x v="88"/>
    <n v="71.423375063765306"/>
  </r>
  <r>
    <s v="INCREMENTAL"/>
    <s v="Media"/>
    <m/>
    <m/>
    <m/>
    <m/>
    <x v="16"/>
    <x v="2"/>
    <s v="Brazil"/>
    <x v="88"/>
    <n v="66.636349713369597"/>
  </r>
  <r>
    <s v="INCREMENTAL"/>
    <s v="Media"/>
    <m/>
    <m/>
    <m/>
    <m/>
    <x v="16"/>
    <x v="3"/>
    <s v="Brazil"/>
    <x v="88"/>
    <n v="61.9281950449625"/>
  </r>
  <r>
    <s v="INCREMENTAL"/>
    <s v="Media"/>
    <m/>
    <m/>
    <m/>
    <m/>
    <x v="17"/>
    <x v="0"/>
    <s v="Brazil"/>
    <x v="88"/>
    <n v="0"/>
  </r>
  <r>
    <s v="INCREMENTAL"/>
    <s v="Media"/>
    <m/>
    <m/>
    <m/>
    <m/>
    <x v="17"/>
    <x v="1"/>
    <s v="Brazil"/>
    <x v="88"/>
    <n v="0"/>
  </r>
  <r>
    <s v="INCREMENTAL"/>
    <s v="Media"/>
    <m/>
    <m/>
    <m/>
    <m/>
    <x v="17"/>
    <x v="2"/>
    <s v="Brazil"/>
    <x v="88"/>
    <n v="0"/>
  </r>
  <r>
    <s v="INCREMENTAL"/>
    <s v="Media"/>
    <m/>
    <m/>
    <m/>
    <m/>
    <x v="17"/>
    <x v="3"/>
    <s v="Brazil"/>
    <x v="88"/>
    <n v="0"/>
  </r>
  <r>
    <s v="INCREMENTAL"/>
    <s v="Media"/>
    <m/>
    <m/>
    <m/>
    <m/>
    <x v="18"/>
    <x v="0"/>
    <s v="Brazil"/>
    <x v="88"/>
    <n v="2261.8375687934199"/>
  </r>
  <r>
    <s v="INCREMENTAL"/>
    <s v="Media"/>
    <m/>
    <m/>
    <m/>
    <m/>
    <x v="18"/>
    <x v="1"/>
    <s v="Brazil"/>
    <x v="88"/>
    <n v="1053.2040927374001"/>
  </r>
  <r>
    <s v="INCREMENTAL"/>
    <s v="Media"/>
    <m/>
    <m/>
    <m/>
    <m/>
    <x v="18"/>
    <x v="2"/>
    <s v="Brazil"/>
    <x v="88"/>
    <n v="804.75808016032897"/>
  </r>
  <r>
    <s v="INCREMENTAL"/>
    <s v="Media"/>
    <m/>
    <m/>
    <m/>
    <m/>
    <x v="18"/>
    <x v="3"/>
    <s v="Brazil"/>
    <x v="88"/>
    <n v="1227.8353122573301"/>
  </r>
  <r>
    <s v="INCREMENTAL"/>
    <s v="Media"/>
    <m/>
    <m/>
    <m/>
    <m/>
    <x v="19"/>
    <x v="0"/>
    <s v="Brazil"/>
    <x v="88"/>
    <n v="0"/>
  </r>
  <r>
    <s v="INCREMENTAL"/>
    <s v="Media"/>
    <m/>
    <m/>
    <m/>
    <m/>
    <x v="19"/>
    <x v="1"/>
    <s v="Brazil"/>
    <x v="88"/>
    <n v="0"/>
  </r>
  <r>
    <s v="INCREMENTAL"/>
    <s v="Media"/>
    <m/>
    <m/>
    <m/>
    <m/>
    <x v="19"/>
    <x v="2"/>
    <s v="Brazil"/>
    <x v="88"/>
    <n v="0"/>
  </r>
  <r>
    <s v="INCREMENTAL"/>
    <s v="Media"/>
    <m/>
    <m/>
    <m/>
    <m/>
    <x v="19"/>
    <x v="3"/>
    <s v="Brazil"/>
    <x v="88"/>
    <n v="0"/>
  </r>
  <r>
    <s v="INCREMENTAL"/>
    <s v="Media"/>
    <m/>
    <m/>
    <m/>
    <m/>
    <x v="20"/>
    <x v="0"/>
    <s v="Brazil"/>
    <x v="88"/>
    <n v="412.19006406948"/>
  </r>
  <r>
    <s v="INCREMENTAL"/>
    <s v="Media"/>
    <m/>
    <m/>
    <m/>
    <m/>
    <x v="20"/>
    <x v="1"/>
    <s v="Brazil"/>
    <x v="88"/>
    <n v="470.18800238425001"/>
  </r>
  <r>
    <s v="INCREMENTAL"/>
    <s v="Media"/>
    <m/>
    <m/>
    <m/>
    <m/>
    <x v="20"/>
    <x v="2"/>
    <s v="Brazil"/>
    <x v="88"/>
    <n v="440.48179200718698"/>
  </r>
  <r>
    <s v="INCREMENTAL"/>
    <s v="Media"/>
    <m/>
    <m/>
    <m/>
    <m/>
    <x v="20"/>
    <x v="3"/>
    <s v="Brazil"/>
    <x v="88"/>
    <n v="433.86661569758297"/>
  </r>
  <r>
    <s v="INCREMENTAL"/>
    <s v="Media"/>
    <m/>
    <m/>
    <m/>
    <m/>
    <x v="21"/>
    <x v="0"/>
    <s v="Brazil"/>
    <x v="88"/>
    <n v="0"/>
  </r>
  <r>
    <s v="INCREMENTAL"/>
    <s v="Media"/>
    <m/>
    <m/>
    <m/>
    <m/>
    <x v="21"/>
    <x v="1"/>
    <s v="Brazil"/>
    <x v="88"/>
    <n v="0"/>
  </r>
  <r>
    <s v="INCREMENTAL"/>
    <s v="Media"/>
    <m/>
    <m/>
    <m/>
    <m/>
    <x v="21"/>
    <x v="2"/>
    <s v="Brazil"/>
    <x v="88"/>
    <n v="0"/>
  </r>
  <r>
    <s v="INCREMENTAL"/>
    <s v="Media"/>
    <m/>
    <m/>
    <m/>
    <m/>
    <x v="21"/>
    <x v="3"/>
    <s v="Brazil"/>
    <x v="88"/>
    <n v="0"/>
  </r>
  <r>
    <s v="INCREMENTAL"/>
    <s v="Media"/>
    <m/>
    <m/>
    <m/>
    <m/>
    <x v="22"/>
    <x v="0"/>
    <s v="Brazil"/>
    <x v="88"/>
    <n v="1323.5358887643299"/>
  </r>
  <r>
    <s v="INCREMENTAL"/>
    <s v="Media"/>
    <m/>
    <m/>
    <m/>
    <m/>
    <x v="22"/>
    <x v="1"/>
    <s v="Brazil"/>
    <x v="88"/>
    <n v="501.922105936192"/>
  </r>
  <r>
    <s v="INCREMENTAL"/>
    <s v="Media"/>
    <m/>
    <m/>
    <m/>
    <m/>
    <x v="22"/>
    <x v="2"/>
    <s v="Brazil"/>
    <x v="88"/>
    <n v="476.612956865218"/>
  </r>
  <r>
    <s v="INCREMENTAL"/>
    <s v="Media"/>
    <m/>
    <m/>
    <m/>
    <m/>
    <x v="22"/>
    <x v="3"/>
    <s v="Brazil"/>
    <x v="88"/>
    <n v="717.43733269846905"/>
  </r>
  <r>
    <s v="INCREMENTAL"/>
    <s v="Media"/>
    <m/>
    <m/>
    <m/>
    <m/>
    <x v="23"/>
    <x v="0"/>
    <s v="Brazil"/>
    <x v="88"/>
    <n v="0"/>
  </r>
  <r>
    <s v="INCREMENTAL"/>
    <s v="Media"/>
    <m/>
    <m/>
    <m/>
    <m/>
    <x v="23"/>
    <x v="1"/>
    <s v="Brazil"/>
    <x v="88"/>
    <n v="0.14404745272528799"/>
  </r>
  <r>
    <s v="INCREMENTAL"/>
    <s v="Media"/>
    <m/>
    <m/>
    <m/>
    <m/>
    <x v="23"/>
    <x v="2"/>
    <s v="Brazil"/>
    <x v="88"/>
    <n v="0"/>
  </r>
  <r>
    <s v="INCREMENTAL"/>
    <s v="Media"/>
    <m/>
    <m/>
    <m/>
    <m/>
    <x v="23"/>
    <x v="3"/>
    <s v="Brazil"/>
    <x v="88"/>
    <n v="0"/>
  </r>
  <r>
    <s v="INCREMENTAL"/>
    <s v="Media"/>
    <m/>
    <m/>
    <m/>
    <m/>
    <x v="24"/>
    <x v="0"/>
    <s v="Brazil"/>
    <x v="88"/>
    <n v="0"/>
  </r>
  <r>
    <s v="INCREMENTAL"/>
    <s v="Media"/>
    <m/>
    <m/>
    <m/>
    <m/>
    <x v="24"/>
    <x v="1"/>
    <s v="Brazil"/>
    <x v="88"/>
    <n v="1.97244797116054"/>
  </r>
  <r>
    <s v="INCREMENTAL"/>
    <s v="Media"/>
    <m/>
    <m/>
    <m/>
    <m/>
    <x v="24"/>
    <x v="2"/>
    <s v="Brazil"/>
    <x v="88"/>
    <n v="0"/>
  </r>
  <r>
    <s v="INCREMENTAL"/>
    <s v="Media"/>
    <m/>
    <m/>
    <m/>
    <m/>
    <x v="24"/>
    <x v="3"/>
    <s v="Brazil"/>
    <x v="88"/>
    <n v="0"/>
  </r>
  <r>
    <s v="BASE"/>
    <s v="BaseLine"/>
    <m/>
    <m/>
    <m/>
    <m/>
    <x v="25"/>
    <x v="0"/>
    <s v="Brazil"/>
    <x v="88"/>
    <n v="0"/>
  </r>
  <r>
    <s v="BASE"/>
    <s v="BaseLine"/>
    <m/>
    <m/>
    <m/>
    <m/>
    <x v="25"/>
    <x v="1"/>
    <s v="Brazil"/>
    <x v="88"/>
    <n v="0"/>
  </r>
  <r>
    <s v="BASE"/>
    <s v="BaseLine"/>
    <m/>
    <m/>
    <m/>
    <m/>
    <x v="25"/>
    <x v="2"/>
    <s v="Brazil"/>
    <x v="88"/>
    <n v="0"/>
  </r>
  <r>
    <s v="BASE"/>
    <s v="BaseLine"/>
    <m/>
    <m/>
    <m/>
    <m/>
    <x v="25"/>
    <x v="3"/>
    <s v="Brazil"/>
    <x v="88"/>
    <n v="0"/>
  </r>
  <r>
    <s v="BASE"/>
    <s v="BaseLine"/>
    <m/>
    <m/>
    <m/>
    <m/>
    <x v="26"/>
    <x v="0"/>
    <s v="Brazil"/>
    <x v="88"/>
    <n v="0"/>
  </r>
  <r>
    <s v="BASE"/>
    <s v="BaseLine"/>
    <m/>
    <m/>
    <m/>
    <m/>
    <x v="26"/>
    <x v="1"/>
    <s v="Brazil"/>
    <x v="88"/>
    <n v="3295.4583486790102"/>
  </r>
  <r>
    <s v="BASE"/>
    <s v="BaseLine"/>
    <m/>
    <m/>
    <m/>
    <m/>
    <x v="26"/>
    <x v="2"/>
    <s v="Brazil"/>
    <x v="88"/>
    <n v="0"/>
  </r>
  <r>
    <s v="BASE"/>
    <s v="BaseLine"/>
    <m/>
    <m/>
    <m/>
    <m/>
    <x v="26"/>
    <x v="3"/>
    <s v="Brazil"/>
    <x v="88"/>
    <n v="0"/>
  </r>
  <r>
    <s v="INCREMENTAL"/>
    <s v="Media"/>
    <m/>
    <m/>
    <m/>
    <m/>
    <x v="27"/>
    <x v="0"/>
    <s v="Brazil"/>
    <x v="88"/>
    <n v="0"/>
  </r>
  <r>
    <s v="INCREMENTAL"/>
    <s v="Media"/>
    <m/>
    <m/>
    <m/>
    <m/>
    <x v="27"/>
    <x v="1"/>
    <s v="Brazil"/>
    <x v="88"/>
    <n v="249.684011119161"/>
  </r>
  <r>
    <s v="INCREMENTAL"/>
    <s v="Media"/>
    <m/>
    <m/>
    <m/>
    <m/>
    <x v="27"/>
    <x v="2"/>
    <s v="Brazil"/>
    <x v="88"/>
    <n v="0"/>
  </r>
  <r>
    <s v="INCREMENTAL"/>
    <s v="Media"/>
    <m/>
    <m/>
    <m/>
    <m/>
    <x v="27"/>
    <x v="3"/>
    <s v="Brazil"/>
    <x v="88"/>
    <n v="0"/>
  </r>
  <r>
    <s v="INCREMENTAL"/>
    <s v="Media"/>
    <m/>
    <m/>
    <m/>
    <m/>
    <x v="28"/>
    <x v="0"/>
    <s v="Brazil"/>
    <x v="88"/>
    <n v="0"/>
  </r>
  <r>
    <s v="INCREMENTAL"/>
    <s v="Media"/>
    <m/>
    <m/>
    <m/>
    <m/>
    <x v="28"/>
    <x v="1"/>
    <s v="Brazil"/>
    <x v="88"/>
    <n v="32.566794006576202"/>
  </r>
  <r>
    <s v="INCREMENTAL"/>
    <s v="Media"/>
    <m/>
    <m/>
    <m/>
    <m/>
    <x v="28"/>
    <x v="2"/>
    <s v="Brazil"/>
    <x v="88"/>
    <n v="0"/>
  </r>
  <r>
    <s v="INCREMENTAL"/>
    <s v="Media"/>
    <m/>
    <m/>
    <m/>
    <m/>
    <x v="28"/>
    <x v="3"/>
    <s v="Brazil"/>
    <x v="88"/>
    <n v="0"/>
  </r>
  <r>
    <s v="BASE"/>
    <s v="BaseLine"/>
    <m/>
    <m/>
    <m/>
    <m/>
    <x v="29"/>
    <x v="0"/>
    <s v="Brazil"/>
    <x v="88"/>
    <n v="0"/>
  </r>
  <r>
    <s v="BASE"/>
    <s v="BaseLine"/>
    <m/>
    <m/>
    <m/>
    <m/>
    <x v="29"/>
    <x v="1"/>
    <s v="Brazil"/>
    <x v="88"/>
    <n v="1504.4955105929801"/>
  </r>
  <r>
    <s v="BASE"/>
    <s v="BaseLine"/>
    <m/>
    <m/>
    <m/>
    <m/>
    <x v="29"/>
    <x v="2"/>
    <s v="Brazil"/>
    <x v="88"/>
    <n v="0"/>
  </r>
  <r>
    <s v="BASE"/>
    <s v="BaseLine"/>
    <m/>
    <m/>
    <m/>
    <m/>
    <x v="29"/>
    <x v="3"/>
    <s v="Brazil"/>
    <x v="88"/>
    <n v="0"/>
  </r>
  <r>
    <s v="BASE"/>
    <s v="BaseLine"/>
    <m/>
    <m/>
    <m/>
    <m/>
    <x v="30"/>
    <x v="0"/>
    <s v="Brazil"/>
    <x v="88"/>
    <n v="0"/>
  </r>
  <r>
    <s v="BASE"/>
    <s v="BaseLine"/>
    <m/>
    <m/>
    <m/>
    <m/>
    <x v="30"/>
    <x v="1"/>
    <s v="Brazil"/>
    <x v="88"/>
    <n v="996.07171770350806"/>
  </r>
  <r>
    <s v="BASE"/>
    <s v="BaseLine"/>
    <m/>
    <m/>
    <m/>
    <m/>
    <x v="30"/>
    <x v="2"/>
    <s v="Brazil"/>
    <x v="88"/>
    <n v="0"/>
  </r>
  <r>
    <s v="BASE"/>
    <s v="BaseLine"/>
    <m/>
    <m/>
    <m/>
    <m/>
    <x v="30"/>
    <x v="3"/>
    <s v="Brazil"/>
    <x v="88"/>
    <n v="0"/>
  </r>
  <r>
    <s v="INCREMENTAL"/>
    <s v="Media"/>
    <m/>
    <m/>
    <m/>
    <m/>
    <x v="31"/>
    <x v="0"/>
    <s v="Brazil"/>
    <x v="88"/>
    <n v="0"/>
  </r>
  <r>
    <s v="INCREMENTAL"/>
    <s v="Media"/>
    <m/>
    <m/>
    <m/>
    <m/>
    <x v="31"/>
    <x v="1"/>
    <s v="Brazil"/>
    <x v="88"/>
    <n v="20.122668099957899"/>
  </r>
  <r>
    <s v="INCREMENTAL"/>
    <s v="Media"/>
    <m/>
    <m/>
    <m/>
    <m/>
    <x v="31"/>
    <x v="2"/>
    <s v="Brazil"/>
    <x v="88"/>
    <n v="0"/>
  </r>
  <r>
    <s v="INCREMENTAL"/>
    <s v="Media"/>
    <m/>
    <m/>
    <m/>
    <m/>
    <x v="31"/>
    <x v="3"/>
    <s v="Brazil"/>
    <x v="88"/>
    <n v="0"/>
  </r>
  <r>
    <m/>
    <m/>
    <m/>
    <m/>
    <m/>
    <m/>
    <x v="32"/>
    <x v="0"/>
    <s v="Brazil"/>
    <x v="88"/>
    <n v="1288.8368238743701"/>
  </r>
  <r>
    <m/>
    <m/>
    <m/>
    <m/>
    <m/>
    <m/>
    <x v="32"/>
    <x v="1"/>
    <s v="Brazil"/>
    <x v="88"/>
    <n v="943.82215052234096"/>
  </r>
  <r>
    <m/>
    <m/>
    <m/>
    <m/>
    <m/>
    <m/>
    <x v="32"/>
    <x v="2"/>
    <s v="Brazil"/>
    <x v="88"/>
    <n v="1761.1350863528301"/>
  </r>
  <r>
    <m/>
    <m/>
    <m/>
    <m/>
    <m/>
    <m/>
    <x v="32"/>
    <x v="3"/>
    <s v="Brazil"/>
    <x v="88"/>
    <n v="932.29799996955103"/>
  </r>
  <r>
    <s v="BASE"/>
    <s v="BaseLine"/>
    <m/>
    <m/>
    <m/>
    <m/>
    <x v="33"/>
    <x v="0"/>
    <s v="Brazil"/>
    <x v="88"/>
    <n v="-70.380841081120806"/>
  </r>
  <r>
    <s v="BASE"/>
    <s v="BaseLine"/>
    <m/>
    <m/>
    <m/>
    <m/>
    <x v="33"/>
    <x v="1"/>
    <s v="Brazil"/>
    <x v="88"/>
    <n v="-191.585681108274"/>
  </r>
  <r>
    <s v="BASE"/>
    <s v="BaseLine"/>
    <m/>
    <m/>
    <m/>
    <m/>
    <x v="33"/>
    <x v="2"/>
    <s v="Brazil"/>
    <x v="88"/>
    <n v="-95.647565304530801"/>
  </r>
  <r>
    <s v="BASE"/>
    <s v="BaseLine"/>
    <m/>
    <m/>
    <m/>
    <m/>
    <x v="33"/>
    <x v="3"/>
    <s v="Brazil"/>
    <x v="88"/>
    <n v="-59.740322153843401"/>
  </r>
  <r>
    <s v="BASE"/>
    <s v="BaseLine"/>
    <m/>
    <m/>
    <m/>
    <m/>
    <x v="34"/>
    <x v="0"/>
    <s v="Brazil"/>
    <x v="88"/>
    <n v="0"/>
  </r>
  <r>
    <s v="BASE"/>
    <s v="BaseLine"/>
    <m/>
    <m/>
    <m/>
    <m/>
    <x v="34"/>
    <x v="1"/>
    <s v="Brazil"/>
    <x v="88"/>
    <n v="0"/>
  </r>
  <r>
    <s v="BASE"/>
    <s v="BaseLine"/>
    <m/>
    <m/>
    <m/>
    <m/>
    <x v="34"/>
    <x v="2"/>
    <s v="Brazil"/>
    <x v="88"/>
    <n v="0"/>
  </r>
  <r>
    <s v="BASE"/>
    <s v="BaseLine"/>
    <m/>
    <m/>
    <m/>
    <m/>
    <x v="34"/>
    <x v="3"/>
    <s v="Brazil"/>
    <x v="88"/>
    <n v="0"/>
  </r>
  <r>
    <s v="BASE"/>
    <s v="BaseLine"/>
    <s v="NY"/>
    <m/>
    <m/>
    <m/>
    <x v="35"/>
    <x v="0"/>
    <s v="Brazil"/>
    <x v="88"/>
    <n v="0"/>
  </r>
  <r>
    <s v="BASE"/>
    <s v="BaseLine"/>
    <s v="NY"/>
    <m/>
    <m/>
    <m/>
    <x v="35"/>
    <x v="1"/>
    <s v="Brazil"/>
    <x v="88"/>
    <n v="0"/>
  </r>
  <r>
    <s v="BASE"/>
    <s v="BaseLine"/>
    <s v="NY"/>
    <m/>
    <m/>
    <m/>
    <x v="35"/>
    <x v="2"/>
    <s v="Brazil"/>
    <x v="88"/>
    <n v="0"/>
  </r>
  <r>
    <s v="BASE"/>
    <s v="BaseLine"/>
    <s v="NY"/>
    <m/>
    <m/>
    <m/>
    <x v="35"/>
    <x v="3"/>
    <s v="Brazil"/>
    <x v="88"/>
    <n v="0"/>
  </r>
  <r>
    <s v="BASE"/>
    <s v="BaseLine"/>
    <s v="PL_Dummy"/>
    <m/>
    <m/>
    <m/>
    <x v="36"/>
    <x v="0"/>
    <s v="Brazil"/>
    <x v="88"/>
    <n v="0"/>
  </r>
  <r>
    <s v="BASE"/>
    <s v="BaseLine"/>
    <s v="PL_Dummy"/>
    <m/>
    <m/>
    <m/>
    <x v="36"/>
    <x v="1"/>
    <s v="Brazil"/>
    <x v="88"/>
    <n v="0"/>
  </r>
  <r>
    <s v="BASE"/>
    <s v="BaseLine"/>
    <s v="PL_Dummy"/>
    <m/>
    <m/>
    <m/>
    <x v="36"/>
    <x v="2"/>
    <s v="Brazil"/>
    <x v="88"/>
    <n v="0"/>
  </r>
  <r>
    <s v="BASE"/>
    <s v="BaseLine"/>
    <s v="PL_Dummy"/>
    <m/>
    <m/>
    <m/>
    <x v="36"/>
    <x v="3"/>
    <s v="Brazil"/>
    <x v="88"/>
    <n v="0"/>
  </r>
  <r>
    <s v="BASE"/>
    <s v="BaseLine"/>
    <s v="PL_Dummy"/>
    <m/>
    <m/>
    <m/>
    <x v="37"/>
    <x v="0"/>
    <s v="Brazil"/>
    <x v="88"/>
    <n v="0"/>
  </r>
  <r>
    <s v="BASE"/>
    <s v="BaseLine"/>
    <s v="PL_Dummy"/>
    <m/>
    <m/>
    <m/>
    <x v="37"/>
    <x v="1"/>
    <s v="Brazil"/>
    <x v="88"/>
    <n v="0"/>
  </r>
  <r>
    <s v="BASE"/>
    <s v="BaseLine"/>
    <s v="PL_Dummy"/>
    <m/>
    <m/>
    <m/>
    <x v="37"/>
    <x v="2"/>
    <s v="Brazil"/>
    <x v="88"/>
    <n v="0"/>
  </r>
  <r>
    <s v="BASE"/>
    <s v="BaseLine"/>
    <s v="PL_Dummy"/>
    <m/>
    <m/>
    <m/>
    <x v="37"/>
    <x v="3"/>
    <s v="Brazil"/>
    <x v="88"/>
    <n v="0"/>
  </r>
  <r>
    <s v="BASE"/>
    <s v="BaseLine"/>
    <m/>
    <m/>
    <m/>
    <m/>
    <x v="38"/>
    <x v="0"/>
    <s v="Brazil"/>
    <x v="88"/>
    <n v="0"/>
  </r>
  <r>
    <s v="BASE"/>
    <s v="BaseLine"/>
    <m/>
    <m/>
    <m/>
    <m/>
    <x v="38"/>
    <x v="1"/>
    <s v="Brazil"/>
    <x v="88"/>
    <n v="0"/>
  </r>
  <r>
    <s v="BASE"/>
    <s v="BaseLine"/>
    <m/>
    <m/>
    <m/>
    <m/>
    <x v="38"/>
    <x v="2"/>
    <s v="Brazil"/>
    <x v="88"/>
    <n v="0"/>
  </r>
  <r>
    <s v="BASE"/>
    <s v="BaseLine"/>
    <m/>
    <m/>
    <m/>
    <m/>
    <x v="38"/>
    <x v="3"/>
    <s v="Brazil"/>
    <x v="88"/>
    <n v="0"/>
  </r>
  <r>
    <s v="BASE"/>
    <s v="BaseLine"/>
    <m/>
    <m/>
    <m/>
    <m/>
    <x v="39"/>
    <x v="0"/>
    <s v="Brazil"/>
    <x v="88"/>
    <n v="0"/>
  </r>
  <r>
    <s v="BASE"/>
    <s v="BaseLine"/>
    <m/>
    <m/>
    <m/>
    <m/>
    <x v="39"/>
    <x v="1"/>
    <s v="Brazil"/>
    <x v="88"/>
    <n v="0"/>
  </r>
  <r>
    <s v="BASE"/>
    <s v="BaseLine"/>
    <m/>
    <m/>
    <m/>
    <m/>
    <x v="39"/>
    <x v="2"/>
    <s v="Brazil"/>
    <x v="88"/>
    <n v="0"/>
  </r>
  <r>
    <s v="BASE"/>
    <s v="BaseLine"/>
    <m/>
    <m/>
    <m/>
    <m/>
    <x v="39"/>
    <x v="3"/>
    <s v="Brazil"/>
    <x v="88"/>
    <n v="0"/>
  </r>
  <r>
    <s v="BASE"/>
    <s v="BaseLine"/>
    <s v="PL_Dummy"/>
    <m/>
    <m/>
    <m/>
    <x v="40"/>
    <x v="0"/>
    <s v="Brazil"/>
    <x v="88"/>
    <n v="0"/>
  </r>
  <r>
    <s v="BASE"/>
    <s v="BaseLine"/>
    <s v="PL_Dummy"/>
    <m/>
    <m/>
    <m/>
    <x v="40"/>
    <x v="1"/>
    <s v="Brazil"/>
    <x v="88"/>
    <n v="0"/>
  </r>
  <r>
    <s v="BASE"/>
    <s v="BaseLine"/>
    <s v="PL_Dummy"/>
    <m/>
    <m/>
    <m/>
    <x v="40"/>
    <x v="2"/>
    <s v="Brazil"/>
    <x v="88"/>
    <n v="0"/>
  </r>
  <r>
    <s v="BASE"/>
    <s v="BaseLine"/>
    <s v="PL_Dummy"/>
    <m/>
    <m/>
    <m/>
    <x v="40"/>
    <x v="3"/>
    <s v="Brazil"/>
    <x v="88"/>
    <n v="0"/>
  </r>
  <r>
    <s v="BASE"/>
    <s v="BaseLine"/>
    <m/>
    <m/>
    <m/>
    <m/>
    <x v="41"/>
    <x v="0"/>
    <s v="Brazil"/>
    <x v="88"/>
    <n v="0"/>
  </r>
  <r>
    <s v="BASE"/>
    <s v="BaseLine"/>
    <m/>
    <m/>
    <m/>
    <m/>
    <x v="41"/>
    <x v="1"/>
    <s v="Brazil"/>
    <x v="88"/>
    <n v="0"/>
  </r>
  <r>
    <s v="BASE"/>
    <s v="BaseLine"/>
    <m/>
    <m/>
    <m/>
    <m/>
    <x v="41"/>
    <x v="2"/>
    <s v="Brazil"/>
    <x v="88"/>
    <n v="4415.5481189913698"/>
  </r>
  <r>
    <s v="BASE"/>
    <s v="BaseLine"/>
    <m/>
    <m/>
    <m/>
    <m/>
    <x v="41"/>
    <x v="3"/>
    <s v="Brazil"/>
    <x v="88"/>
    <n v="0"/>
  </r>
  <r>
    <s v="BASE"/>
    <s v="BaseLine"/>
    <m/>
    <m/>
    <m/>
    <m/>
    <x v="42"/>
    <x v="0"/>
    <s v="Brazil"/>
    <x v="88"/>
    <n v="0"/>
  </r>
  <r>
    <s v="BASE"/>
    <s v="BaseLine"/>
    <m/>
    <m/>
    <m/>
    <m/>
    <x v="42"/>
    <x v="1"/>
    <s v="Brazil"/>
    <x v="88"/>
    <n v="0"/>
  </r>
  <r>
    <s v="BASE"/>
    <s v="BaseLine"/>
    <m/>
    <m/>
    <m/>
    <m/>
    <x v="42"/>
    <x v="2"/>
    <s v="Brazil"/>
    <x v="88"/>
    <n v="0"/>
  </r>
  <r>
    <s v="BASE"/>
    <s v="BaseLine"/>
    <m/>
    <m/>
    <m/>
    <m/>
    <x v="42"/>
    <x v="3"/>
    <s v="Brazil"/>
    <x v="88"/>
    <n v="0"/>
  </r>
  <r>
    <s v="BASE"/>
    <s v="BaseLine"/>
    <m/>
    <m/>
    <m/>
    <m/>
    <x v="43"/>
    <x v="0"/>
    <s v="Brazil"/>
    <x v="88"/>
    <n v="0"/>
  </r>
  <r>
    <s v="BASE"/>
    <s v="BaseLine"/>
    <m/>
    <m/>
    <m/>
    <m/>
    <x v="43"/>
    <x v="1"/>
    <s v="Brazil"/>
    <x v="88"/>
    <n v="0"/>
  </r>
  <r>
    <s v="BASE"/>
    <s v="BaseLine"/>
    <m/>
    <m/>
    <m/>
    <m/>
    <x v="43"/>
    <x v="2"/>
    <s v="Brazil"/>
    <x v="88"/>
    <n v="4383.8199318319303"/>
  </r>
  <r>
    <s v="BASE"/>
    <s v="BaseLine"/>
    <m/>
    <m/>
    <m/>
    <m/>
    <x v="43"/>
    <x v="3"/>
    <s v="Brazil"/>
    <x v="88"/>
    <n v="0"/>
  </r>
  <r>
    <s v="INCREMENTAL"/>
    <s v="Media"/>
    <m/>
    <m/>
    <m/>
    <m/>
    <x v="44"/>
    <x v="0"/>
    <s v="Brazil"/>
    <x v="88"/>
    <n v="0"/>
  </r>
  <r>
    <s v="INCREMENTAL"/>
    <s v="Media"/>
    <m/>
    <m/>
    <m/>
    <m/>
    <x v="44"/>
    <x v="1"/>
    <s v="Brazil"/>
    <x v="88"/>
    <n v="0"/>
  </r>
  <r>
    <s v="INCREMENTAL"/>
    <s v="Media"/>
    <m/>
    <m/>
    <m/>
    <m/>
    <x v="44"/>
    <x v="2"/>
    <s v="Brazil"/>
    <x v="88"/>
    <n v="292.17673243128502"/>
  </r>
  <r>
    <s v="INCREMENTAL"/>
    <s v="Media"/>
    <m/>
    <m/>
    <m/>
    <m/>
    <x v="44"/>
    <x v="3"/>
    <s v="Brazil"/>
    <x v="88"/>
    <n v="0"/>
  </r>
  <r>
    <s v="INCREMENTAL"/>
    <s v="Media"/>
    <m/>
    <m/>
    <m/>
    <m/>
    <x v="45"/>
    <x v="0"/>
    <s v="Brazil"/>
    <x v="88"/>
    <n v="0"/>
  </r>
  <r>
    <s v="INCREMENTAL"/>
    <s v="Media"/>
    <m/>
    <m/>
    <m/>
    <m/>
    <x v="45"/>
    <x v="1"/>
    <s v="Brazil"/>
    <x v="88"/>
    <n v="0"/>
  </r>
  <r>
    <s v="INCREMENTAL"/>
    <s v="Media"/>
    <m/>
    <m/>
    <m/>
    <m/>
    <x v="45"/>
    <x v="2"/>
    <s v="Brazil"/>
    <x v="88"/>
    <n v="27.969113216858702"/>
  </r>
  <r>
    <s v="INCREMENTAL"/>
    <s v="Media"/>
    <m/>
    <m/>
    <m/>
    <m/>
    <x v="45"/>
    <x v="3"/>
    <s v="Brazil"/>
    <x v="88"/>
    <n v="0"/>
  </r>
  <r>
    <s v="BASE"/>
    <s v="BaseLine"/>
    <m/>
    <m/>
    <m/>
    <m/>
    <x v="46"/>
    <x v="0"/>
    <s v="Brazil"/>
    <x v="88"/>
    <n v="0"/>
  </r>
  <r>
    <s v="BASE"/>
    <s v="BaseLine"/>
    <m/>
    <m/>
    <m/>
    <m/>
    <x v="46"/>
    <x v="1"/>
    <s v="Brazil"/>
    <x v="88"/>
    <n v="0"/>
  </r>
  <r>
    <s v="BASE"/>
    <s v="BaseLine"/>
    <m/>
    <m/>
    <m/>
    <m/>
    <x v="46"/>
    <x v="2"/>
    <s v="Brazil"/>
    <x v="88"/>
    <n v="0"/>
  </r>
  <r>
    <s v="BASE"/>
    <s v="BaseLine"/>
    <m/>
    <m/>
    <m/>
    <m/>
    <x v="46"/>
    <x v="3"/>
    <s v="Brazil"/>
    <x v="88"/>
    <n v="0"/>
  </r>
  <r>
    <s v="INCREMENTAL"/>
    <s v="Media"/>
    <m/>
    <m/>
    <m/>
    <m/>
    <x v="47"/>
    <x v="0"/>
    <s v="Brazil"/>
    <x v="88"/>
    <n v="0"/>
  </r>
  <r>
    <s v="INCREMENTAL"/>
    <s v="Media"/>
    <m/>
    <m/>
    <m/>
    <m/>
    <x v="47"/>
    <x v="1"/>
    <s v="Brazil"/>
    <x v="88"/>
    <n v="0"/>
  </r>
  <r>
    <s v="INCREMENTAL"/>
    <s v="Media"/>
    <m/>
    <m/>
    <m/>
    <m/>
    <x v="47"/>
    <x v="2"/>
    <s v="Brazil"/>
    <x v="88"/>
    <n v="0"/>
  </r>
  <r>
    <s v="INCREMENTAL"/>
    <s v="Media"/>
    <m/>
    <m/>
    <m/>
    <m/>
    <x v="47"/>
    <x v="3"/>
    <s v="Brazil"/>
    <x v="88"/>
    <n v="6.0661330110187102"/>
  </r>
  <r>
    <s v="INCREMENTAL"/>
    <s v="Media"/>
    <m/>
    <m/>
    <m/>
    <m/>
    <x v="48"/>
    <x v="0"/>
    <s v="Brazil"/>
    <x v="88"/>
    <n v="0"/>
  </r>
  <r>
    <s v="INCREMENTAL"/>
    <s v="Media"/>
    <m/>
    <m/>
    <m/>
    <m/>
    <x v="48"/>
    <x v="1"/>
    <s v="Brazil"/>
    <x v="88"/>
    <n v="0"/>
  </r>
  <r>
    <s v="INCREMENTAL"/>
    <s v="Media"/>
    <m/>
    <m/>
    <m/>
    <m/>
    <x v="48"/>
    <x v="2"/>
    <s v="Brazil"/>
    <x v="88"/>
    <n v="0"/>
  </r>
  <r>
    <s v="INCREMENTAL"/>
    <s v="Media"/>
    <m/>
    <m/>
    <m/>
    <m/>
    <x v="48"/>
    <x v="3"/>
    <s v="Brazil"/>
    <x v="88"/>
    <n v="0.42758926228306399"/>
  </r>
  <r>
    <s v="INCREMENTAL"/>
    <s v="Media"/>
    <m/>
    <m/>
    <m/>
    <m/>
    <x v="49"/>
    <x v="0"/>
    <s v="Brazil"/>
    <x v="88"/>
    <n v="0"/>
  </r>
  <r>
    <s v="INCREMENTAL"/>
    <s v="Media"/>
    <m/>
    <m/>
    <m/>
    <m/>
    <x v="49"/>
    <x v="1"/>
    <s v="Brazil"/>
    <x v="88"/>
    <n v="0"/>
  </r>
  <r>
    <s v="INCREMENTAL"/>
    <s v="Media"/>
    <m/>
    <m/>
    <m/>
    <m/>
    <x v="49"/>
    <x v="2"/>
    <s v="Brazil"/>
    <x v="88"/>
    <n v="0"/>
  </r>
  <r>
    <s v="INCREMENTAL"/>
    <s v="Media"/>
    <m/>
    <m/>
    <m/>
    <m/>
    <x v="49"/>
    <x v="3"/>
    <s v="Brazil"/>
    <x v="88"/>
    <n v="20.190951022192301"/>
  </r>
  <r>
    <s v="BASE"/>
    <s v="BaseLine"/>
    <m/>
    <m/>
    <m/>
    <m/>
    <x v="50"/>
    <x v="0"/>
    <s v="Brazil"/>
    <x v="88"/>
    <n v="0"/>
  </r>
  <r>
    <s v="BASE"/>
    <s v="BaseLine"/>
    <m/>
    <m/>
    <m/>
    <m/>
    <x v="50"/>
    <x v="1"/>
    <s v="Brazil"/>
    <x v="88"/>
    <n v="0"/>
  </r>
  <r>
    <s v="BASE"/>
    <s v="BaseLine"/>
    <m/>
    <m/>
    <m/>
    <m/>
    <x v="50"/>
    <x v="2"/>
    <s v="Brazil"/>
    <x v="88"/>
    <n v="0"/>
  </r>
  <r>
    <s v="BASE"/>
    <s v="BaseLine"/>
    <m/>
    <m/>
    <m/>
    <m/>
    <x v="50"/>
    <x v="3"/>
    <s v="Brazil"/>
    <x v="88"/>
    <n v="594.38634208944302"/>
  </r>
  <r>
    <s v="BASE"/>
    <s v="BaseLine"/>
    <m/>
    <m/>
    <m/>
    <m/>
    <x v="51"/>
    <x v="0"/>
    <s v="Brazil"/>
    <x v="88"/>
    <n v="0"/>
  </r>
  <r>
    <s v="BASE"/>
    <s v="BaseLine"/>
    <m/>
    <m/>
    <m/>
    <m/>
    <x v="51"/>
    <x v="1"/>
    <s v="Brazil"/>
    <x v="88"/>
    <n v="0"/>
  </r>
  <r>
    <s v="BASE"/>
    <s v="BaseLine"/>
    <m/>
    <m/>
    <m/>
    <m/>
    <x v="51"/>
    <x v="2"/>
    <s v="Brazil"/>
    <x v="88"/>
    <n v="0"/>
  </r>
  <r>
    <s v="BASE"/>
    <s v="BaseLine"/>
    <m/>
    <m/>
    <m/>
    <m/>
    <x v="51"/>
    <x v="3"/>
    <s v="Brazil"/>
    <x v="88"/>
    <n v="11452.681020821999"/>
  </r>
  <r>
    <s v="INCREMENTAL"/>
    <s v="Media"/>
    <m/>
    <m/>
    <m/>
    <m/>
    <x v="52"/>
    <x v="0"/>
    <s v="Brazil"/>
    <x v="88"/>
    <n v="0"/>
  </r>
  <r>
    <s v="INCREMENTAL"/>
    <s v="Media"/>
    <m/>
    <m/>
    <m/>
    <m/>
    <x v="52"/>
    <x v="1"/>
    <s v="Brazil"/>
    <x v="88"/>
    <n v="0"/>
  </r>
  <r>
    <s v="INCREMENTAL"/>
    <s v="Media"/>
    <m/>
    <m/>
    <m/>
    <m/>
    <x v="52"/>
    <x v="2"/>
    <s v="Brazil"/>
    <x v="88"/>
    <n v="0"/>
  </r>
  <r>
    <s v="INCREMENTAL"/>
    <s v="Media"/>
    <m/>
    <m/>
    <m/>
    <m/>
    <x v="52"/>
    <x v="3"/>
    <s v="Brazil"/>
    <x v="88"/>
    <n v="20.575063517734598"/>
  </r>
  <r>
    <s v="BASE"/>
    <s v="BaseLine"/>
    <m/>
    <m/>
    <m/>
    <m/>
    <x v="53"/>
    <x v="0"/>
    <s v="Brazil"/>
    <x v="88"/>
    <n v="-334.05067988802"/>
  </r>
  <r>
    <s v="BASE"/>
    <s v="BaseLine"/>
    <m/>
    <m/>
    <m/>
    <m/>
    <x v="53"/>
    <x v="1"/>
    <s v="Brazil"/>
    <x v="88"/>
    <n v="-244.62711278498901"/>
  </r>
  <r>
    <s v="BASE"/>
    <s v="BaseLine"/>
    <m/>
    <m/>
    <m/>
    <m/>
    <x v="53"/>
    <x v="2"/>
    <s v="Brazil"/>
    <x v="88"/>
    <n v="-456.46459045319398"/>
  </r>
  <r>
    <s v="BASE"/>
    <s v="BaseLine"/>
    <m/>
    <m/>
    <m/>
    <m/>
    <x v="53"/>
    <x v="3"/>
    <s v="Brazil"/>
    <x v="88"/>
    <n v="-241.64019445989101"/>
  </r>
  <r>
    <s v="BASE"/>
    <s v="BaseLine"/>
    <m/>
    <m/>
    <m/>
    <m/>
    <x v="54"/>
    <x v="0"/>
    <s v="Brazil"/>
    <x v="88"/>
    <n v="-494.23852743042102"/>
  </r>
  <r>
    <s v="BASE"/>
    <s v="BaseLine"/>
    <m/>
    <m/>
    <m/>
    <m/>
    <x v="54"/>
    <x v="1"/>
    <s v="Brazil"/>
    <x v="88"/>
    <n v="-2466.9389858104801"/>
  </r>
  <r>
    <s v="BASE"/>
    <s v="BaseLine"/>
    <m/>
    <m/>
    <m/>
    <m/>
    <x v="54"/>
    <x v="2"/>
    <s v="Brazil"/>
    <x v="88"/>
    <n v="-2677.44003275144"/>
  </r>
  <r>
    <s v="BASE"/>
    <s v="BaseLine"/>
    <m/>
    <m/>
    <m/>
    <m/>
    <x v="54"/>
    <x v="3"/>
    <s v="Brazil"/>
    <x v="88"/>
    <n v="-477.28158607665398"/>
  </r>
  <r>
    <s v="INCREMENTAL"/>
    <s v="Media"/>
    <m/>
    <m/>
    <m/>
    <m/>
    <x v="0"/>
    <x v="0"/>
    <s v="Brazil"/>
    <x v="89"/>
    <n v="11.442829727963099"/>
  </r>
  <r>
    <s v="INCREMENTAL"/>
    <s v="Media"/>
    <m/>
    <m/>
    <m/>
    <m/>
    <x v="0"/>
    <x v="1"/>
    <s v="Brazil"/>
    <x v="89"/>
    <n v="0"/>
  </r>
  <r>
    <s v="INCREMENTAL"/>
    <s v="Media"/>
    <m/>
    <m/>
    <m/>
    <m/>
    <x v="0"/>
    <x v="2"/>
    <s v="Brazil"/>
    <x v="89"/>
    <n v="0"/>
  </r>
  <r>
    <s v="INCREMENTAL"/>
    <s v="Media"/>
    <m/>
    <m/>
    <m/>
    <m/>
    <x v="0"/>
    <x v="3"/>
    <s v="Brazil"/>
    <x v="89"/>
    <n v="0"/>
  </r>
  <r>
    <s v="INCREMENTAL"/>
    <s v="Media"/>
    <m/>
    <m/>
    <m/>
    <m/>
    <x v="1"/>
    <x v="0"/>
    <s v="Brazil"/>
    <x v="89"/>
    <n v="0.80527614097853595"/>
  </r>
  <r>
    <s v="INCREMENTAL"/>
    <s v="Media"/>
    <m/>
    <m/>
    <m/>
    <m/>
    <x v="1"/>
    <x v="1"/>
    <s v="Brazil"/>
    <x v="89"/>
    <n v="0"/>
  </r>
  <r>
    <s v="INCREMENTAL"/>
    <s v="Media"/>
    <m/>
    <m/>
    <m/>
    <m/>
    <x v="1"/>
    <x v="2"/>
    <s v="Brazil"/>
    <x v="89"/>
    <n v="0"/>
  </r>
  <r>
    <s v="INCREMENTAL"/>
    <s v="Media"/>
    <m/>
    <m/>
    <m/>
    <m/>
    <x v="1"/>
    <x v="3"/>
    <s v="Brazil"/>
    <x v="89"/>
    <n v="0"/>
  </r>
  <r>
    <s v="INCREMENTAL"/>
    <s v="Media"/>
    <m/>
    <m/>
    <m/>
    <m/>
    <x v="2"/>
    <x v="0"/>
    <s v="Brazil"/>
    <x v="89"/>
    <n v="47.660743095068497"/>
  </r>
  <r>
    <s v="INCREMENTAL"/>
    <s v="Media"/>
    <m/>
    <m/>
    <m/>
    <m/>
    <x v="2"/>
    <x v="1"/>
    <s v="Brazil"/>
    <x v="89"/>
    <n v="0"/>
  </r>
  <r>
    <s v="INCREMENTAL"/>
    <s v="Media"/>
    <m/>
    <m/>
    <m/>
    <m/>
    <x v="2"/>
    <x v="2"/>
    <s v="Brazil"/>
    <x v="89"/>
    <n v="0"/>
  </r>
  <r>
    <s v="INCREMENTAL"/>
    <s v="Media"/>
    <m/>
    <m/>
    <m/>
    <m/>
    <x v="2"/>
    <x v="3"/>
    <s v="Brazil"/>
    <x v="89"/>
    <n v="0"/>
  </r>
  <r>
    <s v="BASE"/>
    <s v="BaseLine"/>
    <m/>
    <m/>
    <m/>
    <m/>
    <x v="3"/>
    <x v="0"/>
    <s v="Brazil"/>
    <x v="89"/>
    <n v="0"/>
  </r>
  <r>
    <s v="BASE"/>
    <s v="BaseLine"/>
    <m/>
    <m/>
    <m/>
    <m/>
    <x v="3"/>
    <x v="1"/>
    <s v="Brazil"/>
    <x v="89"/>
    <n v="0"/>
  </r>
  <r>
    <s v="BASE"/>
    <s v="BaseLine"/>
    <m/>
    <m/>
    <m/>
    <m/>
    <x v="3"/>
    <x v="2"/>
    <s v="Brazil"/>
    <x v="89"/>
    <n v="0"/>
  </r>
  <r>
    <s v="BASE"/>
    <s v="BaseLine"/>
    <m/>
    <m/>
    <m/>
    <m/>
    <x v="3"/>
    <x v="3"/>
    <s v="Brazil"/>
    <x v="89"/>
    <n v="0"/>
  </r>
  <r>
    <s v="BASE"/>
    <s v="BaseLine"/>
    <m/>
    <m/>
    <m/>
    <m/>
    <x v="4"/>
    <x v="0"/>
    <s v="Brazil"/>
    <x v="89"/>
    <n v="0"/>
  </r>
  <r>
    <s v="BASE"/>
    <s v="BaseLine"/>
    <m/>
    <m/>
    <m/>
    <m/>
    <x v="4"/>
    <x v="1"/>
    <s v="Brazil"/>
    <x v="89"/>
    <n v="0"/>
  </r>
  <r>
    <s v="BASE"/>
    <s v="BaseLine"/>
    <m/>
    <m/>
    <m/>
    <m/>
    <x v="4"/>
    <x v="2"/>
    <s v="Brazil"/>
    <x v="89"/>
    <n v="0"/>
  </r>
  <r>
    <s v="BASE"/>
    <s v="BaseLine"/>
    <m/>
    <m/>
    <m/>
    <m/>
    <x v="4"/>
    <x v="3"/>
    <s v="Brazil"/>
    <x v="89"/>
    <n v="0"/>
  </r>
  <r>
    <s v="BASE"/>
    <s v="BaseLine"/>
    <m/>
    <m/>
    <m/>
    <m/>
    <x v="5"/>
    <x v="0"/>
    <s v="Brazil"/>
    <x v="89"/>
    <n v="0"/>
  </r>
  <r>
    <s v="BASE"/>
    <s v="BaseLine"/>
    <m/>
    <m/>
    <m/>
    <m/>
    <x v="5"/>
    <x v="1"/>
    <s v="Brazil"/>
    <x v="89"/>
    <n v="0"/>
  </r>
  <r>
    <s v="BASE"/>
    <s v="BaseLine"/>
    <m/>
    <m/>
    <m/>
    <m/>
    <x v="5"/>
    <x v="2"/>
    <s v="Brazil"/>
    <x v="89"/>
    <n v="0"/>
  </r>
  <r>
    <s v="BASE"/>
    <s v="BaseLine"/>
    <m/>
    <m/>
    <m/>
    <m/>
    <x v="5"/>
    <x v="3"/>
    <s v="Brazil"/>
    <x v="89"/>
    <n v="0"/>
  </r>
  <r>
    <s v="BASE"/>
    <s v="BaseLine"/>
    <m/>
    <m/>
    <m/>
    <m/>
    <x v="6"/>
    <x v="0"/>
    <s v="Brazil"/>
    <x v="89"/>
    <n v="0"/>
  </r>
  <r>
    <s v="BASE"/>
    <s v="BaseLine"/>
    <m/>
    <m/>
    <m/>
    <m/>
    <x v="6"/>
    <x v="1"/>
    <s v="Brazil"/>
    <x v="89"/>
    <n v="0"/>
  </r>
  <r>
    <s v="BASE"/>
    <s v="BaseLine"/>
    <m/>
    <m/>
    <m/>
    <m/>
    <x v="6"/>
    <x v="2"/>
    <s v="Brazil"/>
    <x v="89"/>
    <n v="0"/>
  </r>
  <r>
    <s v="BASE"/>
    <s v="BaseLine"/>
    <m/>
    <m/>
    <m/>
    <m/>
    <x v="6"/>
    <x v="3"/>
    <s v="Brazil"/>
    <x v="89"/>
    <n v="0"/>
  </r>
  <r>
    <s v="BASE"/>
    <s v="BaseLine"/>
    <m/>
    <m/>
    <m/>
    <m/>
    <x v="7"/>
    <x v="0"/>
    <s v="Brazil"/>
    <x v="89"/>
    <n v="0"/>
  </r>
  <r>
    <s v="BASE"/>
    <s v="BaseLine"/>
    <m/>
    <m/>
    <m/>
    <m/>
    <x v="7"/>
    <x v="1"/>
    <s v="Brazil"/>
    <x v="89"/>
    <n v="0"/>
  </r>
  <r>
    <s v="BASE"/>
    <s v="BaseLine"/>
    <m/>
    <m/>
    <m/>
    <m/>
    <x v="7"/>
    <x v="2"/>
    <s v="Brazil"/>
    <x v="89"/>
    <n v="0"/>
  </r>
  <r>
    <s v="BASE"/>
    <s v="BaseLine"/>
    <m/>
    <m/>
    <m/>
    <m/>
    <x v="7"/>
    <x v="3"/>
    <s v="Brazil"/>
    <x v="89"/>
    <n v="0"/>
  </r>
  <r>
    <s v="BASE"/>
    <s v="BaseLine"/>
    <m/>
    <m/>
    <m/>
    <m/>
    <x v="8"/>
    <x v="0"/>
    <s v="Brazil"/>
    <x v="89"/>
    <n v="2138.9812628098298"/>
  </r>
  <r>
    <s v="BASE"/>
    <s v="BaseLine"/>
    <m/>
    <m/>
    <m/>
    <m/>
    <x v="8"/>
    <x v="1"/>
    <s v="Brazil"/>
    <x v="89"/>
    <n v="0"/>
  </r>
  <r>
    <s v="BASE"/>
    <s v="BaseLine"/>
    <m/>
    <m/>
    <m/>
    <m/>
    <x v="8"/>
    <x v="2"/>
    <s v="Brazil"/>
    <x v="89"/>
    <n v="0"/>
  </r>
  <r>
    <s v="BASE"/>
    <s v="BaseLine"/>
    <m/>
    <m/>
    <m/>
    <m/>
    <x v="8"/>
    <x v="3"/>
    <s v="Brazil"/>
    <x v="89"/>
    <n v="0"/>
  </r>
  <r>
    <s v="INCREMENTAL"/>
    <s v="Media"/>
    <m/>
    <m/>
    <m/>
    <m/>
    <x v="9"/>
    <x v="0"/>
    <s v="Brazil"/>
    <x v="89"/>
    <n v="41.312259910919302"/>
  </r>
  <r>
    <s v="INCREMENTAL"/>
    <s v="Media"/>
    <m/>
    <m/>
    <m/>
    <m/>
    <x v="9"/>
    <x v="1"/>
    <s v="Brazil"/>
    <x v="89"/>
    <n v="0"/>
  </r>
  <r>
    <s v="INCREMENTAL"/>
    <s v="Media"/>
    <m/>
    <m/>
    <m/>
    <m/>
    <x v="9"/>
    <x v="2"/>
    <s v="Brazil"/>
    <x v="89"/>
    <n v="0"/>
  </r>
  <r>
    <s v="INCREMENTAL"/>
    <s v="Media"/>
    <m/>
    <m/>
    <m/>
    <m/>
    <x v="9"/>
    <x v="3"/>
    <s v="Brazil"/>
    <x v="89"/>
    <n v="0"/>
  </r>
  <r>
    <s v="BASE"/>
    <s v="Price"/>
    <m/>
    <m/>
    <m/>
    <m/>
    <x v="10"/>
    <x v="0"/>
    <s v="Brazil"/>
    <x v="89"/>
    <n v="0"/>
  </r>
  <r>
    <s v="BASE"/>
    <s v="Price"/>
    <m/>
    <m/>
    <m/>
    <m/>
    <x v="10"/>
    <x v="1"/>
    <s v="Brazil"/>
    <x v="89"/>
    <n v="0"/>
  </r>
  <r>
    <s v="BASE"/>
    <s v="Price"/>
    <m/>
    <m/>
    <m/>
    <m/>
    <x v="10"/>
    <x v="2"/>
    <s v="Brazil"/>
    <x v="89"/>
    <n v="0"/>
  </r>
  <r>
    <s v="BASE"/>
    <s v="Price"/>
    <m/>
    <m/>
    <m/>
    <m/>
    <x v="10"/>
    <x v="3"/>
    <s v="Brazil"/>
    <x v="89"/>
    <n v="0"/>
  </r>
  <r>
    <s v="BASE"/>
    <s v="Price"/>
    <m/>
    <m/>
    <m/>
    <m/>
    <x v="11"/>
    <x v="0"/>
    <s v="Brazil"/>
    <x v="89"/>
    <n v="-1095.6264493195399"/>
  </r>
  <r>
    <s v="BASE"/>
    <s v="Price"/>
    <m/>
    <m/>
    <m/>
    <m/>
    <x v="11"/>
    <x v="1"/>
    <s v="Brazil"/>
    <x v="89"/>
    <n v="0"/>
  </r>
  <r>
    <s v="BASE"/>
    <s v="Price"/>
    <m/>
    <m/>
    <m/>
    <m/>
    <x v="11"/>
    <x v="2"/>
    <s v="Brazil"/>
    <x v="89"/>
    <n v="0"/>
  </r>
  <r>
    <s v="BASE"/>
    <s v="Price"/>
    <m/>
    <m/>
    <m/>
    <m/>
    <x v="11"/>
    <x v="3"/>
    <s v="Brazil"/>
    <x v="89"/>
    <n v="-1238.6921864145099"/>
  </r>
  <r>
    <s v="BASE"/>
    <s v="BaseLine"/>
    <m/>
    <m/>
    <m/>
    <m/>
    <x v="12"/>
    <x v="0"/>
    <s v="Brazil"/>
    <x v="89"/>
    <n v="382.68808008376499"/>
  </r>
  <r>
    <s v="BASE"/>
    <s v="BaseLine"/>
    <m/>
    <m/>
    <m/>
    <m/>
    <x v="12"/>
    <x v="1"/>
    <s v="Brazil"/>
    <x v="89"/>
    <n v="689.89393090767999"/>
  </r>
  <r>
    <s v="BASE"/>
    <s v="BaseLine"/>
    <m/>
    <m/>
    <m/>
    <m/>
    <x v="12"/>
    <x v="2"/>
    <s v="Brazil"/>
    <x v="89"/>
    <n v="845.77486088892897"/>
  </r>
  <r>
    <s v="BASE"/>
    <s v="BaseLine"/>
    <m/>
    <m/>
    <m/>
    <m/>
    <x v="12"/>
    <x v="3"/>
    <s v="Brazil"/>
    <x v="89"/>
    <n v="22.401271719835002"/>
  </r>
  <r>
    <s v="INCREMENTAL"/>
    <s v="Media"/>
    <m/>
    <m/>
    <m/>
    <m/>
    <x v="13"/>
    <x v="0"/>
    <s v="Brazil"/>
    <x v="89"/>
    <n v="0"/>
  </r>
  <r>
    <s v="INCREMENTAL"/>
    <s v="Media"/>
    <m/>
    <m/>
    <m/>
    <m/>
    <x v="13"/>
    <x v="1"/>
    <s v="Brazil"/>
    <x v="89"/>
    <n v="0"/>
  </r>
  <r>
    <s v="INCREMENTAL"/>
    <s v="Media"/>
    <m/>
    <m/>
    <m/>
    <m/>
    <x v="13"/>
    <x v="2"/>
    <s v="Brazil"/>
    <x v="89"/>
    <n v="0"/>
  </r>
  <r>
    <s v="INCREMENTAL"/>
    <s v="Media"/>
    <m/>
    <m/>
    <m/>
    <m/>
    <x v="13"/>
    <x v="3"/>
    <s v="Brazil"/>
    <x v="89"/>
    <n v="0"/>
  </r>
  <r>
    <s v="INCREMENTAL"/>
    <s v="Media"/>
    <m/>
    <m/>
    <m/>
    <m/>
    <x v="14"/>
    <x v="0"/>
    <s v="Brazil"/>
    <x v="89"/>
    <n v="302.63420752014503"/>
  </r>
  <r>
    <s v="INCREMENTAL"/>
    <s v="Media"/>
    <m/>
    <m/>
    <m/>
    <m/>
    <x v="14"/>
    <x v="1"/>
    <s v="Brazil"/>
    <x v="89"/>
    <n v="376.755123350605"/>
  </r>
  <r>
    <s v="INCREMENTAL"/>
    <s v="Media"/>
    <m/>
    <m/>
    <m/>
    <m/>
    <x v="14"/>
    <x v="2"/>
    <s v="Brazil"/>
    <x v="89"/>
    <n v="311.74104742912999"/>
  </r>
  <r>
    <s v="INCREMENTAL"/>
    <s v="Media"/>
    <m/>
    <m/>
    <m/>
    <m/>
    <x v="14"/>
    <x v="3"/>
    <s v="Brazil"/>
    <x v="89"/>
    <n v="223.966079214769"/>
  </r>
  <r>
    <s v="INCREMENTAL"/>
    <s v="Media"/>
    <m/>
    <m/>
    <m/>
    <m/>
    <x v="15"/>
    <x v="0"/>
    <s v="Brazil"/>
    <x v="89"/>
    <n v="0"/>
  </r>
  <r>
    <s v="INCREMENTAL"/>
    <s v="Media"/>
    <m/>
    <m/>
    <m/>
    <m/>
    <x v="15"/>
    <x v="1"/>
    <s v="Brazil"/>
    <x v="89"/>
    <n v="0"/>
  </r>
  <r>
    <s v="INCREMENTAL"/>
    <s v="Media"/>
    <m/>
    <m/>
    <m/>
    <m/>
    <x v="15"/>
    <x v="2"/>
    <s v="Brazil"/>
    <x v="89"/>
    <n v="0"/>
  </r>
  <r>
    <s v="INCREMENTAL"/>
    <s v="Media"/>
    <m/>
    <m/>
    <m/>
    <m/>
    <x v="15"/>
    <x v="3"/>
    <s v="Brazil"/>
    <x v="89"/>
    <n v="0"/>
  </r>
  <r>
    <s v="INCREMENTAL"/>
    <s v="Media"/>
    <m/>
    <m/>
    <m/>
    <m/>
    <x v="16"/>
    <x v="0"/>
    <s v="Brazil"/>
    <x v="89"/>
    <n v="108.49341068637101"/>
  </r>
  <r>
    <s v="INCREMENTAL"/>
    <s v="Media"/>
    <m/>
    <m/>
    <m/>
    <m/>
    <x v="16"/>
    <x v="1"/>
    <s v="Brazil"/>
    <x v="89"/>
    <n v="85.125595619194499"/>
  </r>
  <r>
    <s v="INCREMENTAL"/>
    <s v="Media"/>
    <m/>
    <m/>
    <m/>
    <m/>
    <x v="16"/>
    <x v="2"/>
    <s v="Brazil"/>
    <x v="89"/>
    <n v="79.420203178234999"/>
  </r>
  <r>
    <s v="INCREMENTAL"/>
    <s v="Media"/>
    <m/>
    <m/>
    <m/>
    <m/>
    <x v="16"/>
    <x v="3"/>
    <s v="Brazil"/>
    <x v="89"/>
    <n v="73.8088123687467"/>
  </r>
  <r>
    <s v="INCREMENTAL"/>
    <s v="Media"/>
    <m/>
    <m/>
    <m/>
    <m/>
    <x v="17"/>
    <x v="0"/>
    <s v="Brazil"/>
    <x v="89"/>
    <n v="0"/>
  </r>
  <r>
    <s v="INCREMENTAL"/>
    <s v="Media"/>
    <m/>
    <m/>
    <m/>
    <m/>
    <x v="17"/>
    <x v="1"/>
    <s v="Brazil"/>
    <x v="89"/>
    <n v="0"/>
  </r>
  <r>
    <s v="INCREMENTAL"/>
    <s v="Media"/>
    <m/>
    <m/>
    <m/>
    <m/>
    <x v="17"/>
    <x v="2"/>
    <s v="Brazil"/>
    <x v="89"/>
    <n v="0"/>
  </r>
  <r>
    <s v="INCREMENTAL"/>
    <s v="Media"/>
    <m/>
    <m/>
    <m/>
    <m/>
    <x v="17"/>
    <x v="3"/>
    <s v="Brazil"/>
    <x v="89"/>
    <n v="0"/>
  </r>
  <r>
    <s v="INCREMENTAL"/>
    <s v="Media"/>
    <m/>
    <m/>
    <m/>
    <m/>
    <x v="18"/>
    <x v="0"/>
    <s v="Brazil"/>
    <x v="89"/>
    <n v="2101.07338102121"/>
  </r>
  <r>
    <s v="INCREMENTAL"/>
    <s v="Media"/>
    <m/>
    <m/>
    <m/>
    <m/>
    <x v="18"/>
    <x v="1"/>
    <s v="Brazil"/>
    <x v="89"/>
    <n v="978.34571083440096"/>
  </r>
  <r>
    <s v="INCREMENTAL"/>
    <s v="Media"/>
    <m/>
    <m/>
    <m/>
    <m/>
    <x v="18"/>
    <x v="2"/>
    <s v="Brazil"/>
    <x v="89"/>
    <n v="747.55844704117897"/>
  </r>
  <r>
    <s v="INCREMENTAL"/>
    <s v="Media"/>
    <m/>
    <m/>
    <m/>
    <m/>
    <x v="18"/>
    <x v="3"/>
    <s v="Brazil"/>
    <x v="89"/>
    <n v="1140.5647012212"/>
  </r>
  <r>
    <s v="INCREMENTAL"/>
    <s v="Media"/>
    <m/>
    <m/>
    <m/>
    <m/>
    <x v="19"/>
    <x v="0"/>
    <s v="Brazil"/>
    <x v="89"/>
    <n v="0"/>
  </r>
  <r>
    <s v="INCREMENTAL"/>
    <s v="Media"/>
    <m/>
    <m/>
    <m/>
    <m/>
    <x v="19"/>
    <x v="1"/>
    <s v="Brazil"/>
    <x v="89"/>
    <n v="0"/>
  </r>
  <r>
    <s v="INCREMENTAL"/>
    <s v="Media"/>
    <m/>
    <m/>
    <m/>
    <m/>
    <x v="19"/>
    <x v="2"/>
    <s v="Brazil"/>
    <x v="89"/>
    <n v="0"/>
  </r>
  <r>
    <s v="INCREMENTAL"/>
    <s v="Media"/>
    <m/>
    <m/>
    <m/>
    <m/>
    <x v="19"/>
    <x v="3"/>
    <s v="Brazil"/>
    <x v="89"/>
    <n v="0"/>
  </r>
  <r>
    <s v="INCREMENTAL"/>
    <s v="Media"/>
    <m/>
    <m/>
    <m/>
    <m/>
    <x v="20"/>
    <x v="0"/>
    <s v="Brazil"/>
    <x v="89"/>
    <n v="194.578334863912"/>
  </r>
  <r>
    <s v="INCREMENTAL"/>
    <s v="Media"/>
    <m/>
    <m/>
    <m/>
    <m/>
    <x v="20"/>
    <x v="1"/>
    <s v="Brazil"/>
    <x v="89"/>
    <n v="221.95682660000901"/>
  </r>
  <r>
    <s v="INCREMENTAL"/>
    <s v="Media"/>
    <m/>
    <m/>
    <m/>
    <m/>
    <x v="20"/>
    <x v="2"/>
    <s v="Brazil"/>
    <x v="89"/>
    <n v="207.93372062501501"/>
  </r>
  <r>
    <s v="INCREMENTAL"/>
    <s v="Media"/>
    <m/>
    <m/>
    <m/>
    <m/>
    <x v="20"/>
    <x v="3"/>
    <s v="Brazil"/>
    <x v="89"/>
    <n v="204.81096221001101"/>
  </r>
  <r>
    <s v="INCREMENTAL"/>
    <s v="Media"/>
    <m/>
    <m/>
    <m/>
    <m/>
    <x v="21"/>
    <x v="0"/>
    <s v="Brazil"/>
    <x v="89"/>
    <n v="0"/>
  </r>
  <r>
    <s v="INCREMENTAL"/>
    <s v="Media"/>
    <m/>
    <m/>
    <m/>
    <m/>
    <x v="21"/>
    <x v="1"/>
    <s v="Brazil"/>
    <x v="89"/>
    <n v="0"/>
  </r>
  <r>
    <s v="INCREMENTAL"/>
    <s v="Media"/>
    <m/>
    <m/>
    <m/>
    <m/>
    <x v="21"/>
    <x v="2"/>
    <s v="Brazil"/>
    <x v="89"/>
    <n v="0"/>
  </r>
  <r>
    <s v="INCREMENTAL"/>
    <s v="Media"/>
    <m/>
    <m/>
    <m/>
    <m/>
    <x v="21"/>
    <x v="3"/>
    <s v="Brazil"/>
    <x v="89"/>
    <n v="0"/>
  </r>
  <r>
    <s v="INCREMENTAL"/>
    <s v="Media"/>
    <m/>
    <m/>
    <m/>
    <m/>
    <x v="22"/>
    <x v="0"/>
    <s v="Brazil"/>
    <x v="89"/>
    <n v="1167.9272914481801"/>
  </r>
  <r>
    <s v="INCREMENTAL"/>
    <s v="Media"/>
    <m/>
    <m/>
    <m/>
    <m/>
    <x v="22"/>
    <x v="1"/>
    <s v="Brazil"/>
    <x v="89"/>
    <n v="442.91094082179598"/>
  </r>
  <r>
    <s v="INCREMENTAL"/>
    <s v="Media"/>
    <m/>
    <m/>
    <m/>
    <m/>
    <x v="22"/>
    <x v="2"/>
    <s v="Brazil"/>
    <x v="89"/>
    <n v="420.57739764079599"/>
  </r>
  <r>
    <s v="INCREMENTAL"/>
    <s v="Media"/>
    <m/>
    <m/>
    <m/>
    <m/>
    <x v="22"/>
    <x v="3"/>
    <s v="Brazil"/>
    <x v="89"/>
    <n v="633.087963745823"/>
  </r>
  <r>
    <s v="INCREMENTAL"/>
    <s v="Media"/>
    <m/>
    <m/>
    <m/>
    <m/>
    <x v="23"/>
    <x v="0"/>
    <s v="Brazil"/>
    <x v="89"/>
    <n v="0"/>
  </r>
  <r>
    <s v="INCREMENTAL"/>
    <s v="Media"/>
    <m/>
    <m/>
    <m/>
    <m/>
    <x v="23"/>
    <x v="1"/>
    <s v="Brazil"/>
    <x v="89"/>
    <n v="0.13879165007283001"/>
  </r>
  <r>
    <s v="INCREMENTAL"/>
    <s v="Media"/>
    <m/>
    <m/>
    <m/>
    <m/>
    <x v="23"/>
    <x v="2"/>
    <s v="Brazil"/>
    <x v="89"/>
    <n v="0"/>
  </r>
  <r>
    <s v="INCREMENTAL"/>
    <s v="Media"/>
    <m/>
    <m/>
    <m/>
    <m/>
    <x v="23"/>
    <x v="3"/>
    <s v="Brazil"/>
    <x v="89"/>
    <n v="0"/>
  </r>
  <r>
    <s v="INCREMENTAL"/>
    <s v="Media"/>
    <m/>
    <m/>
    <m/>
    <m/>
    <x v="24"/>
    <x v="0"/>
    <s v="Brazil"/>
    <x v="89"/>
    <n v="0"/>
  </r>
  <r>
    <s v="INCREMENTAL"/>
    <s v="Media"/>
    <m/>
    <m/>
    <m/>
    <m/>
    <x v="24"/>
    <x v="1"/>
    <s v="Brazil"/>
    <x v="89"/>
    <n v="1.94144662071784"/>
  </r>
  <r>
    <s v="INCREMENTAL"/>
    <s v="Media"/>
    <m/>
    <m/>
    <m/>
    <m/>
    <x v="24"/>
    <x v="2"/>
    <s v="Brazil"/>
    <x v="89"/>
    <n v="0"/>
  </r>
  <r>
    <s v="INCREMENTAL"/>
    <s v="Media"/>
    <m/>
    <m/>
    <m/>
    <m/>
    <x v="24"/>
    <x v="3"/>
    <s v="Brazil"/>
    <x v="89"/>
    <n v="0"/>
  </r>
  <r>
    <s v="BASE"/>
    <s v="BaseLine"/>
    <m/>
    <m/>
    <m/>
    <m/>
    <x v="25"/>
    <x v="0"/>
    <s v="Brazil"/>
    <x v="89"/>
    <n v="0"/>
  </r>
  <r>
    <s v="BASE"/>
    <s v="BaseLine"/>
    <m/>
    <m/>
    <m/>
    <m/>
    <x v="25"/>
    <x v="1"/>
    <s v="Brazil"/>
    <x v="89"/>
    <n v="0"/>
  </r>
  <r>
    <s v="BASE"/>
    <s v="BaseLine"/>
    <m/>
    <m/>
    <m/>
    <m/>
    <x v="25"/>
    <x v="2"/>
    <s v="Brazil"/>
    <x v="89"/>
    <n v="0"/>
  </r>
  <r>
    <s v="BASE"/>
    <s v="BaseLine"/>
    <m/>
    <m/>
    <m/>
    <m/>
    <x v="25"/>
    <x v="3"/>
    <s v="Brazil"/>
    <x v="89"/>
    <n v="0"/>
  </r>
  <r>
    <s v="BASE"/>
    <s v="BaseLine"/>
    <m/>
    <m/>
    <m/>
    <m/>
    <x v="26"/>
    <x v="0"/>
    <s v="Brazil"/>
    <x v="89"/>
    <n v="0"/>
  </r>
  <r>
    <s v="BASE"/>
    <s v="BaseLine"/>
    <m/>
    <m/>
    <m/>
    <m/>
    <x v="26"/>
    <x v="1"/>
    <s v="Brazil"/>
    <x v="89"/>
    <n v="3295.4583486790102"/>
  </r>
  <r>
    <s v="BASE"/>
    <s v="BaseLine"/>
    <m/>
    <m/>
    <m/>
    <m/>
    <x v="26"/>
    <x v="2"/>
    <s v="Brazil"/>
    <x v="89"/>
    <n v="0"/>
  </r>
  <r>
    <s v="BASE"/>
    <s v="BaseLine"/>
    <m/>
    <m/>
    <m/>
    <m/>
    <x v="26"/>
    <x v="3"/>
    <s v="Brazil"/>
    <x v="89"/>
    <n v="0"/>
  </r>
  <r>
    <s v="INCREMENTAL"/>
    <s v="Media"/>
    <m/>
    <m/>
    <m/>
    <m/>
    <x v="27"/>
    <x v="0"/>
    <s v="Brazil"/>
    <x v="89"/>
    <n v="0"/>
  </r>
  <r>
    <s v="INCREMENTAL"/>
    <s v="Media"/>
    <m/>
    <m/>
    <m/>
    <m/>
    <x v="27"/>
    <x v="1"/>
    <s v="Brazil"/>
    <x v="89"/>
    <n v="287.32565635623502"/>
  </r>
  <r>
    <s v="INCREMENTAL"/>
    <s v="Media"/>
    <m/>
    <m/>
    <m/>
    <m/>
    <x v="27"/>
    <x v="2"/>
    <s v="Brazil"/>
    <x v="89"/>
    <n v="0"/>
  </r>
  <r>
    <s v="INCREMENTAL"/>
    <s v="Media"/>
    <m/>
    <m/>
    <m/>
    <m/>
    <x v="27"/>
    <x v="3"/>
    <s v="Brazil"/>
    <x v="89"/>
    <n v="0"/>
  </r>
  <r>
    <s v="INCREMENTAL"/>
    <s v="Media"/>
    <m/>
    <m/>
    <m/>
    <m/>
    <x v="28"/>
    <x v="0"/>
    <s v="Brazil"/>
    <x v="89"/>
    <n v="0"/>
  </r>
  <r>
    <s v="INCREMENTAL"/>
    <s v="Media"/>
    <m/>
    <m/>
    <m/>
    <m/>
    <x v="28"/>
    <x v="1"/>
    <s v="Brazil"/>
    <x v="89"/>
    <n v="44.706529199003597"/>
  </r>
  <r>
    <s v="INCREMENTAL"/>
    <s v="Media"/>
    <m/>
    <m/>
    <m/>
    <m/>
    <x v="28"/>
    <x v="2"/>
    <s v="Brazil"/>
    <x v="89"/>
    <n v="0"/>
  </r>
  <r>
    <s v="INCREMENTAL"/>
    <s v="Media"/>
    <m/>
    <m/>
    <m/>
    <m/>
    <x v="28"/>
    <x v="3"/>
    <s v="Brazil"/>
    <x v="89"/>
    <n v="0"/>
  </r>
  <r>
    <s v="BASE"/>
    <s v="BaseLine"/>
    <m/>
    <m/>
    <m/>
    <m/>
    <x v="29"/>
    <x v="0"/>
    <s v="Brazil"/>
    <x v="89"/>
    <n v="0"/>
  </r>
  <r>
    <s v="BASE"/>
    <s v="BaseLine"/>
    <m/>
    <m/>
    <m/>
    <m/>
    <x v="29"/>
    <x v="1"/>
    <s v="Brazil"/>
    <x v="89"/>
    <n v="1490.30373886149"/>
  </r>
  <r>
    <s v="BASE"/>
    <s v="BaseLine"/>
    <m/>
    <m/>
    <m/>
    <m/>
    <x v="29"/>
    <x v="2"/>
    <s v="Brazil"/>
    <x v="89"/>
    <n v="0"/>
  </r>
  <r>
    <s v="BASE"/>
    <s v="BaseLine"/>
    <m/>
    <m/>
    <m/>
    <m/>
    <x v="29"/>
    <x v="3"/>
    <s v="Brazil"/>
    <x v="89"/>
    <n v="0"/>
  </r>
  <r>
    <s v="BASE"/>
    <s v="BaseLine"/>
    <m/>
    <m/>
    <m/>
    <m/>
    <x v="30"/>
    <x v="0"/>
    <s v="Brazil"/>
    <x v="89"/>
    <n v="0"/>
  </r>
  <r>
    <s v="BASE"/>
    <s v="BaseLine"/>
    <m/>
    <m/>
    <m/>
    <m/>
    <x v="30"/>
    <x v="1"/>
    <s v="Brazil"/>
    <x v="89"/>
    <n v="998.77843432770203"/>
  </r>
  <r>
    <s v="BASE"/>
    <s v="BaseLine"/>
    <m/>
    <m/>
    <m/>
    <m/>
    <x v="30"/>
    <x v="2"/>
    <s v="Brazil"/>
    <x v="89"/>
    <n v="0"/>
  </r>
  <r>
    <s v="BASE"/>
    <s v="BaseLine"/>
    <m/>
    <m/>
    <m/>
    <m/>
    <x v="30"/>
    <x v="3"/>
    <s v="Brazil"/>
    <x v="89"/>
    <n v="0"/>
  </r>
  <r>
    <s v="INCREMENTAL"/>
    <s v="Media"/>
    <m/>
    <m/>
    <m/>
    <m/>
    <x v="31"/>
    <x v="0"/>
    <s v="Brazil"/>
    <x v="89"/>
    <n v="0"/>
  </r>
  <r>
    <s v="INCREMENTAL"/>
    <s v="Media"/>
    <m/>
    <m/>
    <m/>
    <m/>
    <x v="31"/>
    <x v="1"/>
    <s v="Brazil"/>
    <x v="89"/>
    <n v="25.157550805816701"/>
  </r>
  <r>
    <s v="INCREMENTAL"/>
    <s v="Media"/>
    <m/>
    <m/>
    <m/>
    <m/>
    <x v="31"/>
    <x v="2"/>
    <s v="Brazil"/>
    <x v="89"/>
    <n v="0"/>
  </r>
  <r>
    <s v="INCREMENTAL"/>
    <s v="Media"/>
    <m/>
    <m/>
    <m/>
    <m/>
    <x v="31"/>
    <x v="3"/>
    <s v="Brazil"/>
    <x v="89"/>
    <n v="0"/>
  </r>
  <r>
    <m/>
    <m/>
    <m/>
    <m/>
    <m/>
    <m/>
    <x v="32"/>
    <x v="0"/>
    <s v="Brazil"/>
    <x v="89"/>
    <n v="1288.8368238743701"/>
  </r>
  <r>
    <m/>
    <m/>
    <m/>
    <m/>
    <m/>
    <m/>
    <x v="32"/>
    <x v="1"/>
    <s v="Brazil"/>
    <x v="89"/>
    <n v="943.82215052234096"/>
  </r>
  <r>
    <m/>
    <m/>
    <m/>
    <m/>
    <m/>
    <m/>
    <x v="32"/>
    <x v="2"/>
    <s v="Brazil"/>
    <x v="89"/>
    <n v="1761.1350863528301"/>
  </r>
  <r>
    <m/>
    <m/>
    <m/>
    <m/>
    <m/>
    <m/>
    <x v="32"/>
    <x v="3"/>
    <s v="Brazil"/>
    <x v="89"/>
    <n v="932.29799996955103"/>
  </r>
  <r>
    <s v="BASE"/>
    <s v="BaseLine"/>
    <m/>
    <m/>
    <m/>
    <m/>
    <x v="33"/>
    <x v="0"/>
    <s v="Brazil"/>
    <x v="89"/>
    <n v="-71.984252004763107"/>
  </r>
  <r>
    <s v="BASE"/>
    <s v="BaseLine"/>
    <m/>
    <m/>
    <m/>
    <m/>
    <x v="33"/>
    <x v="1"/>
    <s v="Brazil"/>
    <x v="89"/>
    <n v="-195.950371401593"/>
  </r>
  <r>
    <s v="BASE"/>
    <s v="BaseLine"/>
    <m/>
    <m/>
    <m/>
    <m/>
    <x v="33"/>
    <x v="2"/>
    <s v="Brazil"/>
    <x v="89"/>
    <n v="-97.826600801596101"/>
  </r>
  <r>
    <s v="BASE"/>
    <s v="BaseLine"/>
    <m/>
    <m/>
    <m/>
    <m/>
    <x v="33"/>
    <x v="3"/>
    <s v="Brazil"/>
    <x v="89"/>
    <n v="-61.101321591360502"/>
  </r>
  <r>
    <s v="BASE"/>
    <s v="BaseLine"/>
    <m/>
    <m/>
    <m/>
    <m/>
    <x v="34"/>
    <x v="0"/>
    <s v="Brazil"/>
    <x v="89"/>
    <n v="0"/>
  </r>
  <r>
    <s v="BASE"/>
    <s v="BaseLine"/>
    <m/>
    <m/>
    <m/>
    <m/>
    <x v="34"/>
    <x v="1"/>
    <s v="Brazil"/>
    <x v="89"/>
    <n v="0"/>
  </r>
  <r>
    <s v="BASE"/>
    <s v="BaseLine"/>
    <m/>
    <m/>
    <m/>
    <m/>
    <x v="34"/>
    <x v="2"/>
    <s v="Brazil"/>
    <x v="89"/>
    <n v="0"/>
  </r>
  <r>
    <s v="BASE"/>
    <s v="BaseLine"/>
    <m/>
    <m/>
    <m/>
    <m/>
    <x v="34"/>
    <x v="3"/>
    <s v="Brazil"/>
    <x v="89"/>
    <n v="0"/>
  </r>
  <r>
    <s v="BASE"/>
    <s v="BaseLine"/>
    <s v="NY"/>
    <m/>
    <m/>
    <m/>
    <x v="35"/>
    <x v="0"/>
    <s v="Brazil"/>
    <x v="89"/>
    <n v="0"/>
  </r>
  <r>
    <s v="BASE"/>
    <s v="BaseLine"/>
    <s v="NY"/>
    <m/>
    <m/>
    <m/>
    <x v="35"/>
    <x v="1"/>
    <s v="Brazil"/>
    <x v="89"/>
    <n v="0"/>
  </r>
  <r>
    <s v="BASE"/>
    <s v="BaseLine"/>
    <s v="NY"/>
    <m/>
    <m/>
    <m/>
    <x v="35"/>
    <x v="2"/>
    <s v="Brazil"/>
    <x v="89"/>
    <n v="0"/>
  </r>
  <r>
    <s v="BASE"/>
    <s v="BaseLine"/>
    <s v="NY"/>
    <m/>
    <m/>
    <m/>
    <x v="35"/>
    <x v="3"/>
    <s v="Brazil"/>
    <x v="89"/>
    <n v="0"/>
  </r>
  <r>
    <s v="BASE"/>
    <s v="BaseLine"/>
    <s v="PL_Dummy"/>
    <m/>
    <m/>
    <m/>
    <x v="36"/>
    <x v="0"/>
    <s v="Brazil"/>
    <x v="89"/>
    <n v="0"/>
  </r>
  <r>
    <s v="BASE"/>
    <s v="BaseLine"/>
    <s v="PL_Dummy"/>
    <m/>
    <m/>
    <m/>
    <x v="36"/>
    <x v="1"/>
    <s v="Brazil"/>
    <x v="89"/>
    <n v="0"/>
  </r>
  <r>
    <s v="BASE"/>
    <s v="BaseLine"/>
    <s v="PL_Dummy"/>
    <m/>
    <m/>
    <m/>
    <x v="36"/>
    <x v="2"/>
    <s v="Brazil"/>
    <x v="89"/>
    <n v="0"/>
  </r>
  <r>
    <s v="BASE"/>
    <s v="BaseLine"/>
    <s v="PL_Dummy"/>
    <m/>
    <m/>
    <m/>
    <x v="36"/>
    <x v="3"/>
    <s v="Brazil"/>
    <x v="89"/>
    <n v="0"/>
  </r>
  <r>
    <s v="BASE"/>
    <s v="BaseLine"/>
    <s v="PL_Dummy"/>
    <m/>
    <m/>
    <m/>
    <x v="37"/>
    <x v="0"/>
    <s v="Brazil"/>
    <x v="89"/>
    <n v="0"/>
  </r>
  <r>
    <s v="BASE"/>
    <s v="BaseLine"/>
    <s v="PL_Dummy"/>
    <m/>
    <m/>
    <m/>
    <x v="37"/>
    <x v="1"/>
    <s v="Brazil"/>
    <x v="89"/>
    <n v="0"/>
  </r>
  <r>
    <s v="BASE"/>
    <s v="BaseLine"/>
    <s v="PL_Dummy"/>
    <m/>
    <m/>
    <m/>
    <x v="37"/>
    <x v="2"/>
    <s v="Brazil"/>
    <x v="89"/>
    <n v="0"/>
  </r>
  <r>
    <s v="BASE"/>
    <s v="BaseLine"/>
    <s v="PL_Dummy"/>
    <m/>
    <m/>
    <m/>
    <x v="37"/>
    <x v="3"/>
    <s v="Brazil"/>
    <x v="89"/>
    <n v="0"/>
  </r>
  <r>
    <s v="BASE"/>
    <s v="BaseLine"/>
    <m/>
    <m/>
    <m/>
    <m/>
    <x v="38"/>
    <x v="0"/>
    <s v="Brazil"/>
    <x v="89"/>
    <n v="0"/>
  </r>
  <r>
    <s v="BASE"/>
    <s v="BaseLine"/>
    <m/>
    <m/>
    <m/>
    <m/>
    <x v="38"/>
    <x v="1"/>
    <s v="Brazil"/>
    <x v="89"/>
    <n v="0"/>
  </r>
  <r>
    <s v="BASE"/>
    <s v="BaseLine"/>
    <m/>
    <m/>
    <m/>
    <m/>
    <x v="38"/>
    <x v="2"/>
    <s v="Brazil"/>
    <x v="89"/>
    <n v="0"/>
  </r>
  <r>
    <s v="BASE"/>
    <s v="BaseLine"/>
    <m/>
    <m/>
    <m/>
    <m/>
    <x v="38"/>
    <x v="3"/>
    <s v="Brazil"/>
    <x v="89"/>
    <n v="0"/>
  </r>
  <r>
    <s v="BASE"/>
    <s v="BaseLine"/>
    <m/>
    <m/>
    <m/>
    <m/>
    <x v="39"/>
    <x v="0"/>
    <s v="Brazil"/>
    <x v="89"/>
    <n v="0"/>
  </r>
  <r>
    <s v="BASE"/>
    <s v="BaseLine"/>
    <m/>
    <m/>
    <m/>
    <m/>
    <x v="39"/>
    <x v="1"/>
    <s v="Brazil"/>
    <x v="89"/>
    <n v="0"/>
  </r>
  <r>
    <s v="BASE"/>
    <s v="BaseLine"/>
    <m/>
    <m/>
    <m/>
    <m/>
    <x v="39"/>
    <x v="2"/>
    <s v="Brazil"/>
    <x v="89"/>
    <n v="0"/>
  </r>
  <r>
    <s v="BASE"/>
    <s v="BaseLine"/>
    <m/>
    <m/>
    <m/>
    <m/>
    <x v="39"/>
    <x v="3"/>
    <s v="Brazil"/>
    <x v="89"/>
    <n v="0"/>
  </r>
  <r>
    <s v="BASE"/>
    <s v="BaseLine"/>
    <s v="PL_Dummy"/>
    <m/>
    <m/>
    <m/>
    <x v="40"/>
    <x v="0"/>
    <s v="Brazil"/>
    <x v="89"/>
    <n v="0"/>
  </r>
  <r>
    <s v="BASE"/>
    <s v="BaseLine"/>
    <s v="PL_Dummy"/>
    <m/>
    <m/>
    <m/>
    <x v="40"/>
    <x v="1"/>
    <s v="Brazil"/>
    <x v="89"/>
    <n v="0"/>
  </r>
  <r>
    <s v="BASE"/>
    <s v="BaseLine"/>
    <s v="PL_Dummy"/>
    <m/>
    <m/>
    <m/>
    <x v="40"/>
    <x v="2"/>
    <s v="Brazil"/>
    <x v="89"/>
    <n v="0"/>
  </r>
  <r>
    <s v="BASE"/>
    <s v="BaseLine"/>
    <s v="PL_Dummy"/>
    <m/>
    <m/>
    <m/>
    <x v="40"/>
    <x v="3"/>
    <s v="Brazil"/>
    <x v="89"/>
    <n v="0"/>
  </r>
  <r>
    <s v="BASE"/>
    <s v="BaseLine"/>
    <m/>
    <m/>
    <m/>
    <m/>
    <x v="41"/>
    <x v="0"/>
    <s v="Brazil"/>
    <x v="89"/>
    <n v="0"/>
  </r>
  <r>
    <s v="BASE"/>
    <s v="BaseLine"/>
    <m/>
    <m/>
    <m/>
    <m/>
    <x v="41"/>
    <x v="1"/>
    <s v="Brazil"/>
    <x v="89"/>
    <n v="0"/>
  </r>
  <r>
    <s v="BASE"/>
    <s v="BaseLine"/>
    <m/>
    <m/>
    <m/>
    <m/>
    <x v="41"/>
    <x v="2"/>
    <s v="Brazil"/>
    <x v="89"/>
    <n v="4237.1331385211797"/>
  </r>
  <r>
    <s v="BASE"/>
    <s v="BaseLine"/>
    <m/>
    <m/>
    <m/>
    <m/>
    <x v="41"/>
    <x v="3"/>
    <s v="Brazil"/>
    <x v="89"/>
    <n v="0"/>
  </r>
  <r>
    <s v="BASE"/>
    <s v="BaseLine"/>
    <m/>
    <m/>
    <m/>
    <m/>
    <x v="42"/>
    <x v="0"/>
    <s v="Brazil"/>
    <x v="89"/>
    <n v="0"/>
  </r>
  <r>
    <s v="BASE"/>
    <s v="BaseLine"/>
    <m/>
    <m/>
    <m/>
    <m/>
    <x v="42"/>
    <x v="1"/>
    <s v="Brazil"/>
    <x v="89"/>
    <n v="0"/>
  </r>
  <r>
    <s v="BASE"/>
    <s v="BaseLine"/>
    <m/>
    <m/>
    <m/>
    <m/>
    <x v="42"/>
    <x v="2"/>
    <s v="Brazil"/>
    <x v="89"/>
    <n v="0"/>
  </r>
  <r>
    <s v="BASE"/>
    <s v="BaseLine"/>
    <m/>
    <m/>
    <m/>
    <m/>
    <x v="42"/>
    <x v="3"/>
    <s v="Brazil"/>
    <x v="89"/>
    <n v="0"/>
  </r>
  <r>
    <s v="BASE"/>
    <s v="BaseLine"/>
    <m/>
    <m/>
    <m/>
    <m/>
    <x v="43"/>
    <x v="0"/>
    <s v="Brazil"/>
    <x v="89"/>
    <n v="0"/>
  </r>
  <r>
    <s v="BASE"/>
    <s v="BaseLine"/>
    <m/>
    <m/>
    <m/>
    <m/>
    <x v="43"/>
    <x v="1"/>
    <s v="Brazil"/>
    <x v="89"/>
    <n v="0"/>
  </r>
  <r>
    <s v="BASE"/>
    <s v="BaseLine"/>
    <m/>
    <m/>
    <m/>
    <m/>
    <x v="43"/>
    <x v="2"/>
    <s v="Brazil"/>
    <x v="89"/>
    <n v="4383.8199318319303"/>
  </r>
  <r>
    <s v="BASE"/>
    <s v="BaseLine"/>
    <m/>
    <m/>
    <m/>
    <m/>
    <x v="43"/>
    <x v="3"/>
    <s v="Brazil"/>
    <x v="89"/>
    <n v="0"/>
  </r>
  <r>
    <s v="INCREMENTAL"/>
    <s v="Media"/>
    <m/>
    <m/>
    <m/>
    <m/>
    <x v="44"/>
    <x v="0"/>
    <s v="Brazil"/>
    <x v="89"/>
    <n v="0"/>
  </r>
  <r>
    <s v="INCREMENTAL"/>
    <s v="Media"/>
    <m/>
    <m/>
    <m/>
    <m/>
    <x v="44"/>
    <x v="1"/>
    <s v="Brazil"/>
    <x v="89"/>
    <n v="0"/>
  </r>
  <r>
    <s v="INCREMENTAL"/>
    <s v="Media"/>
    <m/>
    <m/>
    <m/>
    <m/>
    <x v="44"/>
    <x v="2"/>
    <s v="Brazil"/>
    <x v="89"/>
    <n v="200.69611167001301"/>
  </r>
  <r>
    <s v="INCREMENTAL"/>
    <s v="Media"/>
    <m/>
    <m/>
    <m/>
    <m/>
    <x v="44"/>
    <x v="3"/>
    <s v="Brazil"/>
    <x v="89"/>
    <n v="0"/>
  </r>
  <r>
    <s v="INCREMENTAL"/>
    <s v="Media"/>
    <m/>
    <m/>
    <m/>
    <m/>
    <x v="45"/>
    <x v="0"/>
    <s v="Brazil"/>
    <x v="89"/>
    <n v="0"/>
  </r>
  <r>
    <s v="INCREMENTAL"/>
    <s v="Media"/>
    <m/>
    <m/>
    <m/>
    <m/>
    <x v="45"/>
    <x v="1"/>
    <s v="Brazil"/>
    <x v="89"/>
    <n v="0"/>
  </r>
  <r>
    <s v="INCREMENTAL"/>
    <s v="Media"/>
    <m/>
    <m/>
    <m/>
    <m/>
    <x v="45"/>
    <x v="2"/>
    <s v="Brazil"/>
    <x v="89"/>
    <n v="38.394997568604403"/>
  </r>
  <r>
    <s v="INCREMENTAL"/>
    <s v="Media"/>
    <m/>
    <m/>
    <m/>
    <m/>
    <x v="45"/>
    <x v="3"/>
    <s v="Brazil"/>
    <x v="89"/>
    <n v="0"/>
  </r>
  <r>
    <s v="BASE"/>
    <s v="BaseLine"/>
    <m/>
    <m/>
    <m/>
    <m/>
    <x v="46"/>
    <x v="0"/>
    <s v="Brazil"/>
    <x v="89"/>
    <n v="0"/>
  </r>
  <r>
    <s v="BASE"/>
    <s v="BaseLine"/>
    <m/>
    <m/>
    <m/>
    <m/>
    <x v="46"/>
    <x v="1"/>
    <s v="Brazil"/>
    <x v="89"/>
    <n v="0"/>
  </r>
  <r>
    <s v="BASE"/>
    <s v="BaseLine"/>
    <m/>
    <m/>
    <m/>
    <m/>
    <x v="46"/>
    <x v="2"/>
    <s v="Brazil"/>
    <x v="89"/>
    <n v="0"/>
  </r>
  <r>
    <s v="BASE"/>
    <s v="BaseLine"/>
    <m/>
    <m/>
    <m/>
    <m/>
    <x v="46"/>
    <x v="3"/>
    <s v="Brazil"/>
    <x v="89"/>
    <n v="0"/>
  </r>
  <r>
    <s v="INCREMENTAL"/>
    <s v="Media"/>
    <m/>
    <m/>
    <m/>
    <m/>
    <x v="47"/>
    <x v="0"/>
    <s v="Brazil"/>
    <x v="89"/>
    <n v="0"/>
  </r>
  <r>
    <s v="INCREMENTAL"/>
    <s v="Media"/>
    <m/>
    <m/>
    <m/>
    <m/>
    <x v="47"/>
    <x v="1"/>
    <s v="Brazil"/>
    <x v="89"/>
    <n v="0"/>
  </r>
  <r>
    <s v="INCREMENTAL"/>
    <s v="Media"/>
    <m/>
    <m/>
    <m/>
    <m/>
    <x v="47"/>
    <x v="2"/>
    <s v="Brazil"/>
    <x v="89"/>
    <n v="0"/>
  </r>
  <r>
    <s v="INCREMENTAL"/>
    <s v="Media"/>
    <m/>
    <m/>
    <m/>
    <m/>
    <x v="47"/>
    <x v="3"/>
    <s v="Brazil"/>
    <x v="89"/>
    <n v="6.0661330110187102"/>
  </r>
  <r>
    <s v="INCREMENTAL"/>
    <s v="Media"/>
    <m/>
    <m/>
    <m/>
    <m/>
    <x v="48"/>
    <x v="0"/>
    <s v="Brazil"/>
    <x v="89"/>
    <n v="0"/>
  </r>
  <r>
    <s v="INCREMENTAL"/>
    <s v="Media"/>
    <m/>
    <m/>
    <m/>
    <m/>
    <x v="48"/>
    <x v="1"/>
    <s v="Brazil"/>
    <x v="89"/>
    <n v="0"/>
  </r>
  <r>
    <s v="INCREMENTAL"/>
    <s v="Media"/>
    <m/>
    <m/>
    <m/>
    <m/>
    <x v="48"/>
    <x v="2"/>
    <s v="Brazil"/>
    <x v="89"/>
    <n v="0"/>
  </r>
  <r>
    <s v="INCREMENTAL"/>
    <s v="Media"/>
    <m/>
    <m/>
    <m/>
    <m/>
    <x v="48"/>
    <x v="3"/>
    <s v="Brazil"/>
    <x v="89"/>
    <n v="0.43544776164952698"/>
  </r>
  <r>
    <s v="INCREMENTAL"/>
    <s v="Media"/>
    <m/>
    <m/>
    <m/>
    <m/>
    <x v="49"/>
    <x v="0"/>
    <s v="Brazil"/>
    <x v="89"/>
    <n v="0"/>
  </r>
  <r>
    <s v="INCREMENTAL"/>
    <s v="Media"/>
    <m/>
    <m/>
    <m/>
    <m/>
    <x v="49"/>
    <x v="1"/>
    <s v="Brazil"/>
    <x v="89"/>
    <n v="0"/>
  </r>
  <r>
    <s v="INCREMENTAL"/>
    <s v="Media"/>
    <m/>
    <m/>
    <m/>
    <m/>
    <x v="49"/>
    <x v="2"/>
    <s v="Brazil"/>
    <x v="89"/>
    <n v="0"/>
  </r>
  <r>
    <s v="INCREMENTAL"/>
    <s v="Media"/>
    <m/>
    <m/>
    <m/>
    <m/>
    <x v="49"/>
    <x v="3"/>
    <s v="Brazil"/>
    <x v="89"/>
    <n v="23.897184335798499"/>
  </r>
  <r>
    <s v="BASE"/>
    <s v="BaseLine"/>
    <m/>
    <m/>
    <m/>
    <m/>
    <x v="50"/>
    <x v="0"/>
    <s v="Brazil"/>
    <x v="89"/>
    <n v="0"/>
  </r>
  <r>
    <s v="BASE"/>
    <s v="BaseLine"/>
    <m/>
    <m/>
    <m/>
    <m/>
    <x v="50"/>
    <x v="1"/>
    <s v="Brazil"/>
    <x v="89"/>
    <n v="0"/>
  </r>
  <r>
    <s v="BASE"/>
    <s v="BaseLine"/>
    <m/>
    <m/>
    <m/>
    <m/>
    <x v="50"/>
    <x v="2"/>
    <s v="Brazil"/>
    <x v="89"/>
    <n v="0"/>
  </r>
  <r>
    <s v="BASE"/>
    <s v="BaseLine"/>
    <m/>
    <m/>
    <m/>
    <m/>
    <x v="50"/>
    <x v="3"/>
    <s v="Brazil"/>
    <x v="89"/>
    <n v="602.77527198395205"/>
  </r>
  <r>
    <s v="BASE"/>
    <s v="BaseLine"/>
    <m/>
    <m/>
    <m/>
    <m/>
    <x v="51"/>
    <x v="0"/>
    <s v="Brazil"/>
    <x v="89"/>
    <n v="0"/>
  </r>
  <r>
    <s v="BASE"/>
    <s v="BaseLine"/>
    <m/>
    <m/>
    <m/>
    <m/>
    <x v="51"/>
    <x v="1"/>
    <s v="Brazil"/>
    <x v="89"/>
    <n v="0"/>
  </r>
  <r>
    <s v="BASE"/>
    <s v="BaseLine"/>
    <m/>
    <m/>
    <m/>
    <m/>
    <x v="51"/>
    <x v="2"/>
    <s v="Brazil"/>
    <x v="89"/>
    <n v="0"/>
  </r>
  <r>
    <s v="BASE"/>
    <s v="BaseLine"/>
    <m/>
    <m/>
    <m/>
    <m/>
    <x v="51"/>
    <x v="3"/>
    <s v="Brazil"/>
    <x v="89"/>
    <n v="11396.800423714099"/>
  </r>
  <r>
    <s v="INCREMENTAL"/>
    <s v="Media"/>
    <m/>
    <m/>
    <m/>
    <m/>
    <x v="52"/>
    <x v="0"/>
    <s v="Brazil"/>
    <x v="89"/>
    <n v="0"/>
  </r>
  <r>
    <s v="INCREMENTAL"/>
    <s v="Media"/>
    <m/>
    <m/>
    <m/>
    <m/>
    <x v="52"/>
    <x v="1"/>
    <s v="Brazil"/>
    <x v="89"/>
    <n v="0"/>
  </r>
  <r>
    <s v="INCREMENTAL"/>
    <s v="Media"/>
    <m/>
    <m/>
    <m/>
    <m/>
    <x v="52"/>
    <x v="2"/>
    <s v="Brazil"/>
    <x v="89"/>
    <n v="0"/>
  </r>
  <r>
    <s v="INCREMENTAL"/>
    <s v="Media"/>
    <m/>
    <m/>
    <m/>
    <m/>
    <x v="52"/>
    <x v="3"/>
    <s v="Brazil"/>
    <x v="89"/>
    <n v="22.162253169895301"/>
  </r>
  <r>
    <s v="BASE"/>
    <s v="BaseLine"/>
    <m/>
    <m/>
    <m/>
    <m/>
    <x v="53"/>
    <x v="0"/>
    <s v="Brazil"/>
    <x v="89"/>
    <n v="-334.05067988802"/>
  </r>
  <r>
    <s v="BASE"/>
    <s v="BaseLine"/>
    <m/>
    <m/>
    <m/>
    <m/>
    <x v="53"/>
    <x v="1"/>
    <s v="Brazil"/>
    <x v="89"/>
    <n v="-244.62711278498901"/>
  </r>
  <r>
    <s v="BASE"/>
    <s v="BaseLine"/>
    <m/>
    <m/>
    <m/>
    <m/>
    <x v="53"/>
    <x v="2"/>
    <s v="Brazil"/>
    <x v="89"/>
    <n v="-456.46459045319398"/>
  </r>
  <r>
    <s v="BASE"/>
    <s v="BaseLine"/>
    <m/>
    <m/>
    <m/>
    <m/>
    <x v="53"/>
    <x v="3"/>
    <s v="Brazil"/>
    <x v="89"/>
    <n v="-241.64019445989101"/>
  </r>
  <r>
    <s v="BASE"/>
    <s v="BaseLine"/>
    <m/>
    <m/>
    <m/>
    <m/>
    <x v="54"/>
    <x v="0"/>
    <s v="Brazil"/>
    <x v="89"/>
    <n v="-494.23852743042102"/>
  </r>
  <r>
    <s v="BASE"/>
    <s v="BaseLine"/>
    <m/>
    <m/>
    <m/>
    <m/>
    <x v="54"/>
    <x v="1"/>
    <s v="Brazil"/>
    <x v="89"/>
    <n v="-2466.9389858104801"/>
  </r>
  <r>
    <s v="BASE"/>
    <s v="BaseLine"/>
    <m/>
    <m/>
    <m/>
    <m/>
    <x v="54"/>
    <x v="2"/>
    <s v="Brazil"/>
    <x v="89"/>
    <n v="-2677.44003275144"/>
  </r>
  <r>
    <s v="BASE"/>
    <s v="BaseLine"/>
    <m/>
    <m/>
    <m/>
    <m/>
    <x v="54"/>
    <x v="3"/>
    <s v="Brazil"/>
    <x v="89"/>
    <n v="-477.28158607665398"/>
  </r>
  <r>
    <s v="INCREMENTAL"/>
    <s v="Media"/>
    <m/>
    <m/>
    <m/>
    <m/>
    <x v="0"/>
    <x v="0"/>
    <s v="Brazil"/>
    <x v="90"/>
    <n v="11.3994651325026"/>
  </r>
  <r>
    <s v="INCREMENTAL"/>
    <s v="Media"/>
    <m/>
    <m/>
    <m/>
    <m/>
    <x v="0"/>
    <x v="1"/>
    <s v="Brazil"/>
    <x v="90"/>
    <n v="0"/>
  </r>
  <r>
    <s v="INCREMENTAL"/>
    <s v="Media"/>
    <m/>
    <m/>
    <m/>
    <m/>
    <x v="0"/>
    <x v="2"/>
    <s v="Brazil"/>
    <x v="90"/>
    <n v="0"/>
  </r>
  <r>
    <s v="INCREMENTAL"/>
    <s v="Media"/>
    <m/>
    <m/>
    <m/>
    <m/>
    <x v="0"/>
    <x v="3"/>
    <s v="Brazil"/>
    <x v="90"/>
    <n v="0"/>
  </r>
  <r>
    <s v="INCREMENTAL"/>
    <s v="Media"/>
    <m/>
    <m/>
    <m/>
    <m/>
    <x v="1"/>
    <x v="0"/>
    <s v="Brazil"/>
    <x v="90"/>
    <n v="0.83462042892334398"/>
  </r>
  <r>
    <s v="INCREMENTAL"/>
    <s v="Media"/>
    <m/>
    <m/>
    <m/>
    <m/>
    <x v="1"/>
    <x v="1"/>
    <s v="Brazil"/>
    <x v="90"/>
    <n v="0"/>
  </r>
  <r>
    <s v="INCREMENTAL"/>
    <s v="Media"/>
    <m/>
    <m/>
    <m/>
    <m/>
    <x v="1"/>
    <x v="2"/>
    <s v="Brazil"/>
    <x v="90"/>
    <n v="0"/>
  </r>
  <r>
    <s v="INCREMENTAL"/>
    <s v="Media"/>
    <m/>
    <m/>
    <m/>
    <m/>
    <x v="1"/>
    <x v="3"/>
    <s v="Brazil"/>
    <x v="90"/>
    <n v="0"/>
  </r>
  <r>
    <s v="INCREMENTAL"/>
    <s v="Media"/>
    <m/>
    <m/>
    <m/>
    <m/>
    <x v="2"/>
    <x v="0"/>
    <s v="Brazil"/>
    <x v="90"/>
    <n v="57.394565582429699"/>
  </r>
  <r>
    <s v="INCREMENTAL"/>
    <s v="Media"/>
    <m/>
    <m/>
    <m/>
    <m/>
    <x v="2"/>
    <x v="1"/>
    <s v="Brazil"/>
    <x v="90"/>
    <n v="0"/>
  </r>
  <r>
    <s v="INCREMENTAL"/>
    <s v="Media"/>
    <m/>
    <m/>
    <m/>
    <m/>
    <x v="2"/>
    <x v="2"/>
    <s v="Brazil"/>
    <x v="90"/>
    <n v="0"/>
  </r>
  <r>
    <s v="INCREMENTAL"/>
    <s v="Media"/>
    <m/>
    <m/>
    <m/>
    <m/>
    <x v="2"/>
    <x v="3"/>
    <s v="Brazil"/>
    <x v="90"/>
    <n v="0"/>
  </r>
  <r>
    <s v="BASE"/>
    <s v="BaseLine"/>
    <m/>
    <m/>
    <m/>
    <m/>
    <x v="3"/>
    <x v="0"/>
    <s v="Brazil"/>
    <x v="90"/>
    <n v="0"/>
  </r>
  <r>
    <s v="BASE"/>
    <s v="BaseLine"/>
    <m/>
    <m/>
    <m/>
    <m/>
    <x v="3"/>
    <x v="1"/>
    <s v="Brazil"/>
    <x v="90"/>
    <n v="0"/>
  </r>
  <r>
    <s v="BASE"/>
    <s v="BaseLine"/>
    <m/>
    <m/>
    <m/>
    <m/>
    <x v="3"/>
    <x v="2"/>
    <s v="Brazil"/>
    <x v="90"/>
    <n v="0"/>
  </r>
  <r>
    <s v="BASE"/>
    <s v="BaseLine"/>
    <m/>
    <m/>
    <m/>
    <m/>
    <x v="3"/>
    <x v="3"/>
    <s v="Brazil"/>
    <x v="90"/>
    <n v="0"/>
  </r>
  <r>
    <s v="BASE"/>
    <s v="BaseLine"/>
    <m/>
    <m/>
    <m/>
    <m/>
    <x v="4"/>
    <x v="0"/>
    <s v="Brazil"/>
    <x v="90"/>
    <n v="0"/>
  </r>
  <r>
    <s v="BASE"/>
    <s v="BaseLine"/>
    <m/>
    <m/>
    <m/>
    <m/>
    <x v="4"/>
    <x v="1"/>
    <s v="Brazil"/>
    <x v="90"/>
    <n v="0"/>
  </r>
  <r>
    <s v="BASE"/>
    <s v="BaseLine"/>
    <m/>
    <m/>
    <m/>
    <m/>
    <x v="4"/>
    <x v="2"/>
    <s v="Brazil"/>
    <x v="90"/>
    <n v="0"/>
  </r>
  <r>
    <s v="BASE"/>
    <s v="BaseLine"/>
    <m/>
    <m/>
    <m/>
    <m/>
    <x v="4"/>
    <x v="3"/>
    <s v="Brazil"/>
    <x v="90"/>
    <n v="0"/>
  </r>
  <r>
    <s v="BASE"/>
    <s v="BaseLine"/>
    <m/>
    <m/>
    <m/>
    <m/>
    <x v="5"/>
    <x v="0"/>
    <s v="Brazil"/>
    <x v="90"/>
    <n v="0"/>
  </r>
  <r>
    <s v="BASE"/>
    <s v="BaseLine"/>
    <m/>
    <m/>
    <m/>
    <m/>
    <x v="5"/>
    <x v="1"/>
    <s v="Brazil"/>
    <x v="90"/>
    <n v="0"/>
  </r>
  <r>
    <s v="BASE"/>
    <s v="BaseLine"/>
    <m/>
    <m/>
    <m/>
    <m/>
    <x v="5"/>
    <x v="2"/>
    <s v="Brazil"/>
    <x v="90"/>
    <n v="0"/>
  </r>
  <r>
    <s v="BASE"/>
    <s v="BaseLine"/>
    <m/>
    <m/>
    <m/>
    <m/>
    <x v="5"/>
    <x v="3"/>
    <s v="Brazil"/>
    <x v="90"/>
    <n v="0"/>
  </r>
  <r>
    <s v="BASE"/>
    <s v="BaseLine"/>
    <m/>
    <m/>
    <m/>
    <m/>
    <x v="6"/>
    <x v="0"/>
    <s v="Brazil"/>
    <x v="90"/>
    <n v="0"/>
  </r>
  <r>
    <s v="BASE"/>
    <s v="BaseLine"/>
    <m/>
    <m/>
    <m/>
    <m/>
    <x v="6"/>
    <x v="1"/>
    <s v="Brazil"/>
    <x v="90"/>
    <n v="0"/>
  </r>
  <r>
    <s v="BASE"/>
    <s v="BaseLine"/>
    <m/>
    <m/>
    <m/>
    <m/>
    <x v="6"/>
    <x v="2"/>
    <s v="Brazil"/>
    <x v="90"/>
    <n v="0"/>
  </r>
  <r>
    <s v="BASE"/>
    <s v="BaseLine"/>
    <m/>
    <m/>
    <m/>
    <m/>
    <x v="6"/>
    <x v="3"/>
    <s v="Brazil"/>
    <x v="90"/>
    <n v="0"/>
  </r>
  <r>
    <s v="BASE"/>
    <s v="BaseLine"/>
    <m/>
    <m/>
    <m/>
    <m/>
    <x v="7"/>
    <x v="0"/>
    <s v="Brazil"/>
    <x v="90"/>
    <n v="0"/>
  </r>
  <r>
    <s v="BASE"/>
    <s v="BaseLine"/>
    <m/>
    <m/>
    <m/>
    <m/>
    <x v="7"/>
    <x v="1"/>
    <s v="Brazil"/>
    <x v="90"/>
    <n v="0"/>
  </r>
  <r>
    <s v="BASE"/>
    <s v="BaseLine"/>
    <m/>
    <m/>
    <m/>
    <m/>
    <x v="7"/>
    <x v="2"/>
    <s v="Brazil"/>
    <x v="90"/>
    <n v="0"/>
  </r>
  <r>
    <s v="BASE"/>
    <s v="BaseLine"/>
    <m/>
    <m/>
    <m/>
    <m/>
    <x v="7"/>
    <x v="3"/>
    <s v="Brazil"/>
    <x v="90"/>
    <n v="0"/>
  </r>
  <r>
    <s v="BASE"/>
    <s v="BaseLine"/>
    <m/>
    <m/>
    <m/>
    <m/>
    <x v="8"/>
    <x v="0"/>
    <s v="Brazil"/>
    <x v="90"/>
    <n v="2120.7995712121401"/>
  </r>
  <r>
    <s v="BASE"/>
    <s v="BaseLine"/>
    <m/>
    <m/>
    <m/>
    <m/>
    <x v="8"/>
    <x v="1"/>
    <s v="Brazil"/>
    <x v="90"/>
    <n v="0"/>
  </r>
  <r>
    <s v="BASE"/>
    <s v="BaseLine"/>
    <m/>
    <m/>
    <m/>
    <m/>
    <x v="8"/>
    <x v="2"/>
    <s v="Brazil"/>
    <x v="90"/>
    <n v="0"/>
  </r>
  <r>
    <s v="BASE"/>
    <s v="BaseLine"/>
    <m/>
    <m/>
    <m/>
    <m/>
    <x v="8"/>
    <x v="3"/>
    <s v="Brazil"/>
    <x v="90"/>
    <n v="0"/>
  </r>
  <r>
    <s v="INCREMENTAL"/>
    <s v="Media"/>
    <m/>
    <m/>
    <m/>
    <m/>
    <x v="9"/>
    <x v="0"/>
    <s v="Brazil"/>
    <x v="90"/>
    <n v="39.137715026979798"/>
  </r>
  <r>
    <s v="INCREMENTAL"/>
    <s v="Media"/>
    <m/>
    <m/>
    <m/>
    <m/>
    <x v="9"/>
    <x v="1"/>
    <s v="Brazil"/>
    <x v="90"/>
    <n v="0"/>
  </r>
  <r>
    <s v="INCREMENTAL"/>
    <s v="Media"/>
    <m/>
    <m/>
    <m/>
    <m/>
    <x v="9"/>
    <x v="2"/>
    <s v="Brazil"/>
    <x v="90"/>
    <n v="0"/>
  </r>
  <r>
    <s v="INCREMENTAL"/>
    <s v="Media"/>
    <m/>
    <m/>
    <m/>
    <m/>
    <x v="9"/>
    <x v="3"/>
    <s v="Brazil"/>
    <x v="90"/>
    <n v="0"/>
  </r>
  <r>
    <s v="BASE"/>
    <s v="Price"/>
    <m/>
    <m/>
    <m/>
    <m/>
    <x v="10"/>
    <x v="0"/>
    <s v="Brazil"/>
    <x v="90"/>
    <n v="0"/>
  </r>
  <r>
    <s v="BASE"/>
    <s v="Price"/>
    <m/>
    <m/>
    <m/>
    <m/>
    <x v="10"/>
    <x v="1"/>
    <s v="Brazil"/>
    <x v="90"/>
    <n v="0"/>
  </r>
  <r>
    <s v="BASE"/>
    <s v="Price"/>
    <m/>
    <m/>
    <m/>
    <m/>
    <x v="10"/>
    <x v="2"/>
    <s v="Brazil"/>
    <x v="90"/>
    <n v="0"/>
  </r>
  <r>
    <s v="BASE"/>
    <s v="Price"/>
    <m/>
    <m/>
    <m/>
    <m/>
    <x v="10"/>
    <x v="3"/>
    <s v="Brazil"/>
    <x v="90"/>
    <n v="0"/>
  </r>
  <r>
    <s v="BASE"/>
    <s v="Price"/>
    <m/>
    <m/>
    <m/>
    <m/>
    <x v="11"/>
    <x v="0"/>
    <s v="Brazil"/>
    <x v="90"/>
    <n v="-1128.6106247427899"/>
  </r>
  <r>
    <s v="BASE"/>
    <s v="Price"/>
    <m/>
    <m/>
    <m/>
    <m/>
    <x v="11"/>
    <x v="1"/>
    <s v="Brazil"/>
    <x v="90"/>
    <n v="0"/>
  </r>
  <r>
    <s v="BASE"/>
    <s v="Price"/>
    <m/>
    <m/>
    <m/>
    <m/>
    <x v="11"/>
    <x v="2"/>
    <s v="Brazil"/>
    <x v="90"/>
    <n v="0"/>
  </r>
  <r>
    <s v="BASE"/>
    <s v="Price"/>
    <m/>
    <m/>
    <m/>
    <m/>
    <x v="11"/>
    <x v="3"/>
    <s v="Brazil"/>
    <x v="90"/>
    <n v="-1275.98340040216"/>
  </r>
  <r>
    <s v="BASE"/>
    <s v="BaseLine"/>
    <m/>
    <m/>
    <m/>
    <m/>
    <x v="12"/>
    <x v="0"/>
    <s v="Brazil"/>
    <x v="90"/>
    <n v="382.68808008376499"/>
  </r>
  <r>
    <s v="BASE"/>
    <s v="BaseLine"/>
    <m/>
    <m/>
    <m/>
    <m/>
    <x v="12"/>
    <x v="1"/>
    <s v="Brazil"/>
    <x v="90"/>
    <n v="689.89393090767999"/>
  </r>
  <r>
    <s v="BASE"/>
    <s v="BaseLine"/>
    <m/>
    <m/>
    <m/>
    <m/>
    <x v="12"/>
    <x v="2"/>
    <s v="Brazil"/>
    <x v="90"/>
    <n v="845.77486088892897"/>
  </r>
  <r>
    <s v="BASE"/>
    <s v="BaseLine"/>
    <m/>
    <m/>
    <m/>
    <m/>
    <x v="12"/>
    <x v="3"/>
    <s v="Brazil"/>
    <x v="90"/>
    <n v="22.401271719835002"/>
  </r>
  <r>
    <s v="INCREMENTAL"/>
    <s v="Media"/>
    <m/>
    <m/>
    <m/>
    <m/>
    <x v="13"/>
    <x v="0"/>
    <s v="Brazil"/>
    <x v="90"/>
    <n v="0"/>
  </r>
  <r>
    <s v="INCREMENTAL"/>
    <s v="Media"/>
    <m/>
    <m/>
    <m/>
    <m/>
    <x v="13"/>
    <x v="1"/>
    <s v="Brazil"/>
    <x v="90"/>
    <n v="0"/>
  </r>
  <r>
    <s v="INCREMENTAL"/>
    <s v="Media"/>
    <m/>
    <m/>
    <m/>
    <m/>
    <x v="13"/>
    <x v="2"/>
    <s v="Brazil"/>
    <x v="90"/>
    <n v="0"/>
  </r>
  <r>
    <s v="INCREMENTAL"/>
    <s v="Media"/>
    <m/>
    <m/>
    <m/>
    <m/>
    <x v="13"/>
    <x v="3"/>
    <s v="Brazil"/>
    <x v="90"/>
    <n v="0"/>
  </r>
  <r>
    <s v="INCREMENTAL"/>
    <s v="Media"/>
    <m/>
    <m/>
    <m/>
    <m/>
    <x v="14"/>
    <x v="0"/>
    <s v="Brazil"/>
    <x v="90"/>
    <n v="252.449589610777"/>
  </r>
  <r>
    <s v="INCREMENTAL"/>
    <s v="Media"/>
    <m/>
    <m/>
    <m/>
    <m/>
    <x v="14"/>
    <x v="1"/>
    <s v="Brazil"/>
    <x v="90"/>
    <n v="314.27933098834001"/>
  </r>
  <r>
    <s v="INCREMENTAL"/>
    <s v="Media"/>
    <m/>
    <m/>
    <m/>
    <m/>
    <x v="14"/>
    <x v="2"/>
    <s v="Brazil"/>
    <x v="90"/>
    <n v="260.04627875082099"/>
  </r>
  <r>
    <s v="INCREMENTAL"/>
    <s v="Media"/>
    <m/>
    <m/>
    <m/>
    <m/>
    <x v="14"/>
    <x v="3"/>
    <s v="Brazil"/>
    <x v="90"/>
    <n v="186.82668178130299"/>
  </r>
  <r>
    <s v="INCREMENTAL"/>
    <s v="Media"/>
    <m/>
    <m/>
    <m/>
    <m/>
    <x v="15"/>
    <x v="0"/>
    <s v="Brazil"/>
    <x v="90"/>
    <n v="0"/>
  </r>
  <r>
    <s v="INCREMENTAL"/>
    <s v="Media"/>
    <m/>
    <m/>
    <m/>
    <m/>
    <x v="15"/>
    <x v="1"/>
    <s v="Brazil"/>
    <x v="90"/>
    <n v="0"/>
  </r>
  <r>
    <s v="INCREMENTAL"/>
    <s v="Media"/>
    <m/>
    <m/>
    <m/>
    <m/>
    <x v="15"/>
    <x v="2"/>
    <s v="Brazil"/>
    <x v="90"/>
    <n v="0"/>
  </r>
  <r>
    <s v="INCREMENTAL"/>
    <s v="Media"/>
    <m/>
    <m/>
    <m/>
    <m/>
    <x v="15"/>
    <x v="3"/>
    <s v="Brazil"/>
    <x v="90"/>
    <n v="0"/>
  </r>
  <r>
    <s v="INCREMENTAL"/>
    <s v="Media"/>
    <m/>
    <m/>
    <m/>
    <m/>
    <x v="16"/>
    <x v="0"/>
    <s v="Brazil"/>
    <x v="90"/>
    <n v="106.356042659848"/>
  </r>
  <r>
    <s v="INCREMENTAL"/>
    <s v="Media"/>
    <m/>
    <m/>
    <m/>
    <m/>
    <x v="16"/>
    <x v="1"/>
    <s v="Brazil"/>
    <x v="90"/>
    <n v="83.448583852634897"/>
  </r>
  <r>
    <s v="INCREMENTAL"/>
    <s v="Media"/>
    <m/>
    <m/>
    <m/>
    <m/>
    <x v="16"/>
    <x v="2"/>
    <s v="Brazil"/>
    <x v="90"/>
    <n v="77.855590158336"/>
  </r>
  <r>
    <s v="INCREMENTAL"/>
    <s v="Media"/>
    <m/>
    <m/>
    <m/>
    <m/>
    <x v="16"/>
    <x v="3"/>
    <s v="Brazil"/>
    <x v="90"/>
    <n v="72.3547462219219"/>
  </r>
  <r>
    <s v="INCREMENTAL"/>
    <s v="Media"/>
    <m/>
    <m/>
    <m/>
    <m/>
    <x v="17"/>
    <x v="0"/>
    <s v="Brazil"/>
    <x v="90"/>
    <n v="0"/>
  </r>
  <r>
    <s v="INCREMENTAL"/>
    <s v="Media"/>
    <m/>
    <m/>
    <m/>
    <m/>
    <x v="17"/>
    <x v="1"/>
    <s v="Brazil"/>
    <x v="90"/>
    <n v="0"/>
  </r>
  <r>
    <s v="INCREMENTAL"/>
    <s v="Media"/>
    <m/>
    <m/>
    <m/>
    <m/>
    <x v="17"/>
    <x v="2"/>
    <s v="Brazil"/>
    <x v="90"/>
    <n v="0"/>
  </r>
  <r>
    <s v="INCREMENTAL"/>
    <s v="Media"/>
    <m/>
    <m/>
    <m/>
    <m/>
    <x v="17"/>
    <x v="3"/>
    <s v="Brazil"/>
    <x v="90"/>
    <n v="0"/>
  </r>
  <r>
    <s v="INCREMENTAL"/>
    <s v="Media"/>
    <m/>
    <m/>
    <m/>
    <m/>
    <x v="18"/>
    <x v="0"/>
    <s v="Brazil"/>
    <x v="90"/>
    <n v="1974.6910290232699"/>
  </r>
  <r>
    <s v="INCREMENTAL"/>
    <s v="Media"/>
    <m/>
    <m/>
    <m/>
    <m/>
    <x v="18"/>
    <x v="1"/>
    <s v="Brazil"/>
    <x v="90"/>
    <n v="919.49691806056001"/>
  </r>
  <r>
    <s v="INCREMENTAL"/>
    <s v="Media"/>
    <m/>
    <m/>
    <m/>
    <m/>
    <x v="18"/>
    <x v="2"/>
    <s v="Brazil"/>
    <x v="90"/>
    <n v="702.59181443976297"/>
  </r>
  <r>
    <s v="INCREMENTAL"/>
    <s v="Media"/>
    <m/>
    <m/>
    <m/>
    <m/>
    <x v="18"/>
    <x v="3"/>
    <s v="Brazil"/>
    <x v="90"/>
    <n v="1071.9582209105999"/>
  </r>
  <r>
    <s v="INCREMENTAL"/>
    <s v="Media"/>
    <m/>
    <m/>
    <m/>
    <m/>
    <x v="19"/>
    <x v="0"/>
    <s v="Brazil"/>
    <x v="90"/>
    <n v="0"/>
  </r>
  <r>
    <s v="INCREMENTAL"/>
    <s v="Media"/>
    <m/>
    <m/>
    <m/>
    <m/>
    <x v="19"/>
    <x v="1"/>
    <s v="Brazil"/>
    <x v="90"/>
    <n v="0"/>
  </r>
  <r>
    <s v="INCREMENTAL"/>
    <s v="Media"/>
    <m/>
    <m/>
    <m/>
    <m/>
    <x v="19"/>
    <x v="2"/>
    <s v="Brazil"/>
    <x v="90"/>
    <n v="0"/>
  </r>
  <r>
    <s v="INCREMENTAL"/>
    <s v="Media"/>
    <m/>
    <m/>
    <m/>
    <m/>
    <x v="19"/>
    <x v="3"/>
    <s v="Brazil"/>
    <x v="90"/>
    <n v="0"/>
  </r>
  <r>
    <s v="INCREMENTAL"/>
    <s v="Media"/>
    <m/>
    <m/>
    <m/>
    <m/>
    <x v="20"/>
    <x v="0"/>
    <s v="Brazil"/>
    <x v="90"/>
    <n v="51.465781543622001"/>
  </r>
  <r>
    <s v="INCREMENTAL"/>
    <s v="Media"/>
    <m/>
    <m/>
    <m/>
    <m/>
    <x v="20"/>
    <x v="1"/>
    <s v="Brazil"/>
    <x v="90"/>
    <n v="58.707366151021198"/>
  </r>
  <r>
    <s v="INCREMENTAL"/>
    <s v="Media"/>
    <m/>
    <m/>
    <m/>
    <m/>
    <x v="20"/>
    <x v="2"/>
    <s v="Brazil"/>
    <x v="90"/>
    <n v="54.998268171655297"/>
  </r>
  <r>
    <s v="INCREMENTAL"/>
    <s v="Media"/>
    <m/>
    <m/>
    <m/>
    <m/>
    <x v="20"/>
    <x v="3"/>
    <s v="Brazil"/>
    <x v="90"/>
    <n v="54.172301588518003"/>
  </r>
  <r>
    <s v="INCREMENTAL"/>
    <s v="Media"/>
    <m/>
    <m/>
    <m/>
    <m/>
    <x v="21"/>
    <x v="0"/>
    <s v="Brazil"/>
    <x v="90"/>
    <n v="0"/>
  </r>
  <r>
    <s v="INCREMENTAL"/>
    <s v="Media"/>
    <m/>
    <m/>
    <m/>
    <m/>
    <x v="21"/>
    <x v="1"/>
    <s v="Brazil"/>
    <x v="90"/>
    <n v="0"/>
  </r>
  <r>
    <s v="INCREMENTAL"/>
    <s v="Media"/>
    <m/>
    <m/>
    <m/>
    <m/>
    <x v="21"/>
    <x v="2"/>
    <s v="Brazil"/>
    <x v="90"/>
    <n v="0"/>
  </r>
  <r>
    <s v="INCREMENTAL"/>
    <s v="Media"/>
    <m/>
    <m/>
    <m/>
    <m/>
    <x v="21"/>
    <x v="3"/>
    <s v="Brazil"/>
    <x v="90"/>
    <n v="0"/>
  </r>
  <r>
    <s v="INCREMENTAL"/>
    <s v="Media"/>
    <m/>
    <m/>
    <m/>
    <m/>
    <x v="22"/>
    <x v="0"/>
    <s v="Brazil"/>
    <x v="90"/>
    <n v="1254.22621051121"/>
  </r>
  <r>
    <s v="INCREMENTAL"/>
    <s v="Media"/>
    <m/>
    <m/>
    <m/>
    <m/>
    <x v="22"/>
    <x v="1"/>
    <s v="Brazil"/>
    <x v="90"/>
    <n v="475.63792281287402"/>
  </r>
  <r>
    <s v="INCREMENTAL"/>
    <s v="Media"/>
    <m/>
    <m/>
    <m/>
    <m/>
    <x v="22"/>
    <x v="2"/>
    <s v="Brazil"/>
    <x v="90"/>
    <n v="451.654139373357"/>
  </r>
  <r>
    <s v="INCREMENTAL"/>
    <s v="Media"/>
    <m/>
    <m/>
    <m/>
    <m/>
    <x v="22"/>
    <x v="3"/>
    <s v="Brazil"/>
    <x v="90"/>
    <n v="679.86725158602496"/>
  </r>
  <r>
    <s v="INCREMENTAL"/>
    <s v="Media"/>
    <m/>
    <m/>
    <m/>
    <m/>
    <x v="23"/>
    <x v="0"/>
    <s v="Brazil"/>
    <x v="90"/>
    <n v="0"/>
  </r>
  <r>
    <s v="INCREMENTAL"/>
    <s v="Media"/>
    <m/>
    <m/>
    <m/>
    <m/>
    <x v="23"/>
    <x v="1"/>
    <s v="Brazil"/>
    <x v="90"/>
    <n v="0.13171533481387501"/>
  </r>
  <r>
    <s v="INCREMENTAL"/>
    <s v="Media"/>
    <m/>
    <m/>
    <m/>
    <m/>
    <x v="23"/>
    <x v="2"/>
    <s v="Brazil"/>
    <x v="90"/>
    <n v="0"/>
  </r>
  <r>
    <s v="INCREMENTAL"/>
    <s v="Media"/>
    <m/>
    <m/>
    <m/>
    <m/>
    <x v="23"/>
    <x v="3"/>
    <s v="Brazil"/>
    <x v="90"/>
    <n v="0"/>
  </r>
  <r>
    <s v="INCREMENTAL"/>
    <s v="Media"/>
    <m/>
    <m/>
    <m/>
    <m/>
    <x v="24"/>
    <x v="0"/>
    <s v="Brazil"/>
    <x v="90"/>
    <n v="0"/>
  </r>
  <r>
    <s v="INCREMENTAL"/>
    <s v="Media"/>
    <m/>
    <m/>
    <m/>
    <m/>
    <x v="24"/>
    <x v="1"/>
    <s v="Brazil"/>
    <x v="90"/>
    <n v="2.1598627464134399"/>
  </r>
  <r>
    <s v="INCREMENTAL"/>
    <s v="Media"/>
    <m/>
    <m/>
    <m/>
    <m/>
    <x v="24"/>
    <x v="2"/>
    <s v="Brazil"/>
    <x v="90"/>
    <n v="0"/>
  </r>
  <r>
    <s v="INCREMENTAL"/>
    <s v="Media"/>
    <m/>
    <m/>
    <m/>
    <m/>
    <x v="24"/>
    <x v="3"/>
    <s v="Brazil"/>
    <x v="90"/>
    <n v="0"/>
  </r>
  <r>
    <s v="BASE"/>
    <s v="BaseLine"/>
    <m/>
    <m/>
    <m/>
    <m/>
    <x v="25"/>
    <x v="0"/>
    <s v="Brazil"/>
    <x v="90"/>
    <n v="0"/>
  </r>
  <r>
    <s v="BASE"/>
    <s v="BaseLine"/>
    <m/>
    <m/>
    <m/>
    <m/>
    <x v="25"/>
    <x v="1"/>
    <s v="Brazil"/>
    <x v="90"/>
    <n v="0"/>
  </r>
  <r>
    <s v="BASE"/>
    <s v="BaseLine"/>
    <m/>
    <m/>
    <m/>
    <m/>
    <x v="25"/>
    <x v="2"/>
    <s v="Brazil"/>
    <x v="90"/>
    <n v="0"/>
  </r>
  <r>
    <s v="BASE"/>
    <s v="BaseLine"/>
    <m/>
    <m/>
    <m/>
    <m/>
    <x v="25"/>
    <x v="3"/>
    <s v="Brazil"/>
    <x v="90"/>
    <n v="0"/>
  </r>
  <r>
    <s v="BASE"/>
    <s v="BaseLine"/>
    <m/>
    <m/>
    <m/>
    <m/>
    <x v="26"/>
    <x v="0"/>
    <s v="Brazil"/>
    <x v="90"/>
    <n v="0"/>
  </r>
  <r>
    <s v="BASE"/>
    <s v="BaseLine"/>
    <m/>
    <m/>
    <m/>
    <m/>
    <x v="26"/>
    <x v="1"/>
    <s v="Brazil"/>
    <x v="90"/>
    <n v="3064.4859711193599"/>
  </r>
  <r>
    <s v="BASE"/>
    <s v="BaseLine"/>
    <m/>
    <m/>
    <m/>
    <m/>
    <x v="26"/>
    <x v="2"/>
    <s v="Brazil"/>
    <x v="90"/>
    <n v="0"/>
  </r>
  <r>
    <s v="BASE"/>
    <s v="BaseLine"/>
    <m/>
    <m/>
    <m/>
    <m/>
    <x v="26"/>
    <x v="3"/>
    <s v="Brazil"/>
    <x v="90"/>
    <n v="0"/>
  </r>
  <r>
    <s v="INCREMENTAL"/>
    <s v="Media"/>
    <m/>
    <m/>
    <m/>
    <m/>
    <x v="27"/>
    <x v="0"/>
    <s v="Brazil"/>
    <x v="90"/>
    <n v="0"/>
  </r>
  <r>
    <s v="INCREMENTAL"/>
    <s v="Media"/>
    <m/>
    <m/>
    <m/>
    <m/>
    <x v="27"/>
    <x v="1"/>
    <s v="Brazil"/>
    <x v="90"/>
    <n v="240.473924036733"/>
  </r>
  <r>
    <s v="INCREMENTAL"/>
    <s v="Media"/>
    <m/>
    <m/>
    <m/>
    <m/>
    <x v="27"/>
    <x v="2"/>
    <s v="Brazil"/>
    <x v="90"/>
    <n v="0"/>
  </r>
  <r>
    <s v="INCREMENTAL"/>
    <s v="Media"/>
    <m/>
    <m/>
    <m/>
    <m/>
    <x v="27"/>
    <x v="3"/>
    <s v="Brazil"/>
    <x v="90"/>
    <n v="0"/>
  </r>
  <r>
    <s v="INCREMENTAL"/>
    <s v="Media"/>
    <m/>
    <m/>
    <m/>
    <m/>
    <x v="28"/>
    <x v="0"/>
    <s v="Brazil"/>
    <x v="90"/>
    <n v="0"/>
  </r>
  <r>
    <s v="INCREMENTAL"/>
    <s v="Media"/>
    <m/>
    <m/>
    <m/>
    <m/>
    <x v="28"/>
    <x v="1"/>
    <s v="Brazil"/>
    <x v="90"/>
    <n v="17.315972406032799"/>
  </r>
  <r>
    <s v="INCREMENTAL"/>
    <s v="Media"/>
    <m/>
    <m/>
    <m/>
    <m/>
    <x v="28"/>
    <x v="2"/>
    <s v="Brazil"/>
    <x v="90"/>
    <n v="0"/>
  </r>
  <r>
    <s v="INCREMENTAL"/>
    <s v="Media"/>
    <m/>
    <m/>
    <m/>
    <m/>
    <x v="28"/>
    <x v="3"/>
    <s v="Brazil"/>
    <x v="90"/>
    <n v="0"/>
  </r>
  <r>
    <s v="BASE"/>
    <s v="BaseLine"/>
    <m/>
    <m/>
    <m/>
    <m/>
    <x v="29"/>
    <x v="0"/>
    <s v="Brazil"/>
    <x v="90"/>
    <n v="0"/>
  </r>
  <r>
    <s v="BASE"/>
    <s v="BaseLine"/>
    <m/>
    <m/>
    <m/>
    <m/>
    <x v="29"/>
    <x v="1"/>
    <s v="Brazil"/>
    <x v="90"/>
    <n v="1470.96918746148"/>
  </r>
  <r>
    <s v="BASE"/>
    <s v="BaseLine"/>
    <m/>
    <m/>
    <m/>
    <m/>
    <x v="29"/>
    <x v="2"/>
    <s v="Brazil"/>
    <x v="90"/>
    <n v="0"/>
  </r>
  <r>
    <s v="BASE"/>
    <s v="BaseLine"/>
    <m/>
    <m/>
    <m/>
    <m/>
    <x v="29"/>
    <x v="3"/>
    <s v="Brazil"/>
    <x v="90"/>
    <n v="0"/>
  </r>
  <r>
    <s v="BASE"/>
    <s v="BaseLine"/>
    <m/>
    <m/>
    <m/>
    <m/>
    <x v="30"/>
    <x v="0"/>
    <s v="Brazil"/>
    <x v="90"/>
    <n v="0"/>
  </r>
  <r>
    <s v="BASE"/>
    <s v="BaseLine"/>
    <m/>
    <m/>
    <m/>
    <m/>
    <x v="30"/>
    <x v="1"/>
    <s v="Brazil"/>
    <x v="90"/>
    <n v="988.53998448835398"/>
  </r>
  <r>
    <s v="BASE"/>
    <s v="BaseLine"/>
    <m/>
    <m/>
    <m/>
    <m/>
    <x v="30"/>
    <x v="2"/>
    <s v="Brazil"/>
    <x v="90"/>
    <n v="0"/>
  </r>
  <r>
    <s v="BASE"/>
    <s v="BaseLine"/>
    <m/>
    <m/>
    <m/>
    <m/>
    <x v="30"/>
    <x v="3"/>
    <s v="Brazil"/>
    <x v="90"/>
    <n v="0"/>
  </r>
  <r>
    <s v="INCREMENTAL"/>
    <s v="Media"/>
    <m/>
    <m/>
    <m/>
    <m/>
    <x v="31"/>
    <x v="0"/>
    <s v="Brazil"/>
    <x v="90"/>
    <n v="0"/>
  </r>
  <r>
    <s v="INCREMENTAL"/>
    <s v="Media"/>
    <m/>
    <m/>
    <m/>
    <m/>
    <x v="31"/>
    <x v="1"/>
    <s v="Brazil"/>
    <x v="90"/>
    <n v="29.483795560135501"/>
  </r>
  <r>
    <s v="INCREMENTAL"/>
    <s v="Media"/>
    <m/>
    <m/>
    <m/>
    <m/>
    <x v="31"/>
    <x v="2"/>
    <s v="Brazil"/>
    <x v="90"/>
    <n v="0"/>
  </r>
  <r>
    <s v="INCREMENTAL"/>
    <s v="Media"/>
    <m/>
    <m/>
    <m/>
    <m/>
    <x v="31"/>
    <x v="3"/>
    <s v="Brazil"/>
    <x v="90"/>
    <n v="0"/>
  </r>
  <r>
    <m/>
    <m/>
    <m/>
    <m/>
    <m/>
    <m/>
    <x v="32"/>
    <x v="0"/>
    <s v="Brazil"/>
    <x v="90"/>
    <n v="1288.8368238743701"/>
  </r>
  <r>
    <m/>
    <m/>
    <m/>
    <m/>
    <m/>
    <m/>
    <x v="32"/>
    <x v="1"/>
    <s v="Brazil"/>
    <x v="90"/>
    <n v="943.82215052234096"/>
  </r>
  <r>
    <m/>
    <m/>
    <m/>
    <m/>
    <m/>
    <m/>
    <x v="32"/>
    <x v="2"/>
    <s v="Brazil"/>
    <x v="90"/>
    <n v="1761.1350863528301"/>
  </r>
  <r>
    <m/>
    <m/>
    <m/>
    <m/>
    <m/>
    <m/>
    <x v="32"/>
    <x v="3"/>
    <s v="Brazil"/>
    <x v="90"/>
    <n v="932.29799996955103"/>
  </r>
  <r>
    <s v="BASE"/>
    <s v="BaseLine"/>
    <m/>
    <m/>
    <m/>
    <m/>
    <x v="33"/>
    <x v="0"/>
    <s v="Brazil"/>
    <x v="90"/>
    <n v="-69.588633492843499"/>
  </r>
  <r>
    <s v="BASE"/>
    <s v="BaseLine"/>
    <m/>
    <m/>
    <m/>
    <m/>
    <x v="33"/>
    <x v="1"/>
    <s v="Brazil"/>
    <x v="90"/>
    <n v="-189.42919039222301"/>
  </r>
  <r>
    <s v="BASE"/>
    <s v="BaseLine"/>
    <m/>
    <m/>
    <m/>
    <m/>
    <x v="33"/>
    <x v="2"/>
    <s v="Brazil"/>
    <x v="90"/>
    <n v="-94.570955166451398"/>
  </r>
  <r>
    <s v="BASE"/>
    <s v="BaseLine"/>
    <m/>
    <m/>
    <m/>
    <m/>
    <x v="33"/>
    <x v="3"/>
    <s v="Brazil"/>
    <x v="90"/>
    <n v="-59.067884373768401"/>
  </r>
  <r>
    <s v="BASE"/>
    <s v="BaseLine"/>
    <m/>
    <m/>
    <m/>
    <m/>
    <x v="34"/>
    <x v="0"/>
    <s v="Brazil"/>
    <x v="90"/>
    <n v="0"/>
  </r>
  <r>
    <s v="BASE"/>
    <s v="BaseLine"/>
    <m/>
    <m/>
    <m/>
    <m/>
    <x v="34"/>
    <x v="1"/>
    <s v="Brazil"/>
    <x v="90"/>
    <n v="0"/>
  </r>
  <r>
    <s v="BASE"/>
    <s v="BaseLine"/>
    <m/>
    <m/>
    <m/>
    <m/>
    <x v="34"/>
    <x v="2"/>
    <s v="Brazil"/>
    <x v="90"/>
    <n v="0"/>
  </r>
  <r>
    <s v="BASE"/>
    <s v="BaseLine"/>
    <m/>
    <m/>
    <m/>
    <m/>
    <x v="34"/>
    <x v="3"/>
    <s v="Brazil"/>
    <x v="90"/>
    <n v="0"/>
  </r>
  <r>
    <s v="BASE"/>
    <s v="BaseLine"/>
    <s v="NY"/>
    <m/>
    <m/>
    <m/>
    <x v="35"/>
    <x v="0"/>
    <s v="Brazil"/>
    <x v="90"/>
    <n v="0"/>
  </r>
  <r>
    <s v="BASE"/>
    <s v="BaseLine"/>
    <s v="NY"/>
    <m/>
    <m/>
    <m/>
    <x v="35"/>
    <x v="1"/>
    <s v="Brazil"/>
    <x v="90"/>
    <n v="0"/>
  </r>
  <r>
    <s v="BASE"/>
    <s v="BaseLine"/>
    <s v="NY"/>
    <m/>
    <m/>
    <m/>
    <x v="35"/>
    <x v="2"/>
    <s v="Brazil"/>
    <x v="90"/>
    <n v="0"/>
  </r>
  <r>
    <s v="BASE"/>
    <s v="BaseLine"/>
    <s v="NY"/>
    <m/>
    <m/>
    <m/>
    <x v="35"/>
    <x v="3"/>
    <s v="Brazil"/>
    <x v="90"/>
    <n v="0"/>
  </r>
  <r>
    <s v="BASE"/>
    <s v="BaseLine"/>
    <s v="PL_Dummy"/>
    <m/>
    <m/>
    <m/>
    <x v="36"/>
    <x v="0"/>
    <s v="Brazil"/>
    <x v="90"/>
    <n v="0"/>
  </r>
  <r>
    <s v="BASE"/>
    <s v="BaseLine"/>
    <s v="PL_Dummy"/>
    <m/>
    <m/>
    <m/>
    <x v="36"/>
    <x v="1"/>
    <s v="Brazil"/>
    <x v="90"/>
    <n v="0"/>
  </r>
  <r>
    <s v="BASE"/>
    <s v="BaseLine"/>
    <s v="PL_Dummy"/>
    <m/>
    <m/>
    <m/>
    <x v="36"/>
    <x v="2"/>
    <s v="Brazil"/>
    <x v="90"/>
    <n v="0"/>
  </r>
  <r>
    <s v="BASE"/>
    <s v="BaseLine"/>
    <s v="PL_Dummy"/>
    <m/>
    <m/>
    <m/>
    <x v="36"/>
    <x v="3"/>
    <s v="Brazil"/>
    <x v="90"/>
    <n v="0"/>
  </r>
  <r>
    <s v="BASE"/>
    <s v="BaseLine"/>
    <s v="PL_Dummy"/>
    <m/>
    <m/>
    <m/>
    <x v="37"/>
    <x v="0"/>
    <s v="Brazil"/>
    <x v="90"/>
    <n v="0"/>
  </r>
  <r>
    <s v="BASE"/>
    <s v="BaseLine"/>
    <s v="PL_Dummy"/>
    <m/>
    <m/>
    <m/>
    <x v="37"/>
    <x v="1"/>
    <s v="Brazil"/>
    <x v="90"/>
    <n v="0"/>
  </r>
  <r>
    <s v="BASE"/>
    <s v="BaseLine"/>
    <s v="PL_Dummy"/>
    <m/>
    <m/>
    <m/>
    <x v="37"/>
    <x v="2"/>
    <s v="Brazil"/>
    <x v="90"/>
    <n v="0"/>
  </r>
  <r>
    <s v="BASE"/>
    <s v="BaseLine"/>
    <s v="PL_Dummy"/>
    <m/>
    <m/>
    <m/>
    <x v="37"/>
    <x v="3"/>
    <s v="Brazil"/>
    <x v="90"/>
    <n v="0"/>
  </r>
  <r>
    <s v="BASE"/>
    <s v="BaseLine"/>
    <m/>
    <m/>
    <m/>
    <m/>
    <x v="38"/>
    <x v="0"/>
    <s v="Brazil"/>
    <x v="90"/>
    <n v="0"/>
  </r>
  <r>
    <s v="BASE"/>
    <s v="BaseLine"/>
    <m/>
    <m/>
    <m/>
    <m/>
    <x v="38"/>
    <x v="1"/>
    <s v="Brazil"/>
    <x v="90"/>
    <n v="0"/>
  </r>
  <r>
    <s v="BASE"/>
    <s v="BaseLine"/>
    <m/>
    <m/>
    <m/>
    <m/>
    <x v="38"/>
    <x v="2"/>
    <s v="Brazil"/>
    <x v="90"/>
    <n v="0"/>
  </r>
  <r>
    <s v="BASE"/>
    <s v="BaseLine"/>
    <m/>
    <m/>
    <m/>
    <m/>
    <x v="38"/>
    <x v="3"/>
    <s v="Brazil"/>
    <x v="90"/>
    <n v="0"/>
  </r>
  <r>
    <s v="BASE"/>
    <s v="BaseLine"/>
    <m/>
    <m/>
    <m/>
    <m/>
    <x v="39"/>
    <x v="0"/>
    <s v="Brazil"/>
    <x v="90"/>
    <n v="0"/>
  </r>
  <r>
    <s v="BASE"/>
    <s v="BaseLine"/>
    <m/>
    <m/>
    <m/>
    <m/>
    <x v="39"/>
    <x v="1"/>
    <s v="Brazil"/>
    <x v="90"/>
    <n v="0"/>
  </r>
  <r>
    <s v="BASE"/>
    <s v="BaseLine"/>
    <m/>
    <m/>
    <m/>
    <m/>
    <x v="39"/>
    <x v="2"/>
    <s v="Brazil"/>
    <x v="90"/>
    <n v="0"/>
  </r>
  <r>
    <s v="BASE"/>
    <s v="BaseLine"/>
    <m/>
    <m/>
    <m/>
    <m/>
    <x v="39"/>
    <x v="3"/>
    <s v="Brazil"/>
    <x v="90"/>
    <n v="0"/>
  </r>
  <r>
    <s v="BASE"/>
    <s v="BaseLine"/>
    <s v="PL_Dummy"/>
    <m/>
    <m/>
    <m/>
    <x v="40"/>
    <x v="0"/>
    <s v="Brazil"/>
    <x v="90"/>
    <n v="0"/>
  </r>
  <r>
    <s v="BASE"/>
    <s v="BaseLine"/>
    <s v="PL_Dummy"/>
    <m/>
    <m/>
    <m/>
    <x v="40"/>
    <x v="1"/>
    <s v="Brazil"/>
    <x v="90"/>
    <n v="0"/>
  </r>
  <r>
    <s v="BASE"/>
    <s v="BaseLine"/>
    <s v="PL_Dummy"/>
    <m/>
    <m/>
    <m/>
    <x v="40"/>
    <x v="2"/>
    <s v="Brazil"/>
    <x v="90"/>
    <n v="0"/>
  </r>
  <r>
    <s v="BASE"/>
    <s v="BaseLine"/>
    <s v="PL_Dummy"/>
    <m/>
    <m/>
    <m/>
    <x v="40"/>
    <x v="3"/>
    <s v="Brazil"/>
    <x v="90"/>
    <n v="0"/>
  </r>
  <r>
    <s v="BASE"/>
    <s v="BaseLine"/>
    <m/>
    <m/>
    <m/>
    <m/>
    <x v="41"/>
    <x v="0"/>
    <s v="Brazil"/>
    <x v="90"/>
    <n v="0"/>
  </r>
  <r>
    <s v="BASE"/>
    <s v="BaseLine"/>
    <m/>
    <m/>
    <m/>
    <m/>
    <x v="41"/>
    <x v="1"/>
    <s v="Brazil"/>
    <x v="90"/>
    <n v="0"/>
  </r>
  <r>
    <s v="BASE"/>
    <s v="BaseLine"/>
    <m/>
    <m/>
    <m/>
    <m/>
    <x v="41"/>
    <x v="2"/>
    <s v="Brazil"/>
    <x v="90"/>
    <n v="4054.2652051274399"/>
  </r>
  <r>
    <s v="BASE"/>
    <s v="BaseLine"/>
    <m/>
    <m/>
    <m/>
    <m/>
    <x v="41"/>
    <x v="3"/>
    <s v="Brazil"/>
    <x v="90"/>
    <n v="0"/>
  </r>
  <r>
    <s v="BASE"/>
    <s v="BaseLine"/>
    <m/>
    <m/>
    <m/>
    <m/>
    <x v="42"/>
    <x v="0"/>
    <s v="Brazil"/>
    <x v="90"/>
    <n v="0"/>
  </r>
  <r>
    <s v="BASE"/>
    <s v="BaseLine"/>
    <m/>
    <m/>
    <m/>
    <m/>
    <x v="42"/>
    <x v="1"/>
    <s v="Brazil"/>
    <x v="90"/>
    <n v="0"/>
  </r>
  <r>
    <s v="BASE"/>
    <s v="BaseLine"/>
    <m/>
    <m/>
    <m/>
    <m/>
    <x v="42"/>
    <x v="2"/>
    <s v="Brazil"/>
    <x v="90"/>
    <n v="0"/>
  </r>
  <r>
    <s v="BASE"/>
    <s v="BaseLine"/>
    <m/>
    <m/>
    <m/>
    <m/>
    <x v="42"/>
    <x v="3"/>
    <s v="Brazil"/>
    <x v="90"/>
    <n v="0"/>
  </r>
  <r>
    <s v="BASE"/>
    <s v="BaseLine"/>
    <m/>
    <m/>
    <m/>
    <m/>
    <x v="43"/>
    <x v="0"/>
    <s v="Brazil"/>
    <x v="90"/>
    <n v="0"/>
  </r>
  <r>
    <s v="BASE"/>
    <s v="BaseLine"/>
    <m/>
    <m/>
    <m/>
    <m/>
    <x v="43"/>
    <x v="1"/>
    <s v="Brazil"/>
    <x v="90"/>
    <n v="0"/>
  </r>
  <r>
    <s v="BASE"/>
    <s v="BaseLine"/>
    <m/>
    <m/>
    <m/>
    <m/>
    <x v="43"/>
    <x v="2"/>
    <s v="Brazil"/>
    <x v="90"/>
    <n v="4433.5989274448602"/>
  </r>
  <r>
    <s v="BASE"/>
    <s v="BaseLine"/>
    <m/>
    <m/>
    <m/>
    <m/>
    <x v="43"/>
    <x v="3"/>
    <s v="Brazil"/>
    <x v="90"/>
    <n v="0"/>
  </r>
  <r>
    <s v="INCREMENTAL"/>
    <s v="Media"/>
    <m/>
    <m/>
    <m/>
    <m/>
    <x v="44"/>
    <x v="0"/>
    <s v="Brazil"/>
    <x v="90"/>
    <n v="0"/>
  </r>
  <r>
    <s v="INCREMENTAL"/>
    <s v="Media"/>
    <m/>
    <m/>
    <m/>
    <m/>
    <x v="44"/>
    <x v="1"/>
    <s v="Brazil"/>
    <x v="90"/>
    <n v="0"/>
  </r>
  <r>
    <s v="INCREMENTAL"/>
    <s v="Media"/>
    <m/>
    <m/>
    <m/>
    <m/>
    <x v="44"/>
    <x v="2"/>
    <s v="Brazil"/>
    <x v="90"/>
    <n v="44.521691412957701"/>
  </r>
  <r>
    <s v="INCREMENTAL"/>
    <s v="Media"/>
    <m/>
    <m/>
    <m/>
    <m/>
    <x v="44"/>
    <x v="3"/>
    <s v="Brazil"/>
    <x v="90"/>
    <n v="0"/>
  </r>
  <r>
    <s v="INCREMENTAL"/>
    <s v="Media"/>
    <m/>
    <m/>
    <m/>
    <m/>
    <x v="45"/>
    <x v="0"/>
    <s v="Brazil"/>
    <x v="90"/>
    <n v="0"/>
  </r>
  <r>
    <s v="INCREMENTAL"/>
    <s v="Media"/>
    <m/>
    <m/>
    <m/>
    <m/>
    <x v="45"/>
    <x v="1"/>
    <s v="Brazil"/>
    <x v="90"/>
    <n v="0"/>
  </r>
  <r>
    <s v="INCREMENTAL"/>
    <s v="Media"/>
    <m/>
    <m/>
    <m/>
    <m/>
    <x v="45"/>
    <x v="2"/>
    <s v="Brazil"/>
    <x v="90"/>
    <n v="14.871356160711899"/>
  </r>
  <r>
    <s v="INCREMENTAL"/>
    <s v="Media"/>
    <m/>
    <m/>
    <m/>
    <m/>
    <x v="45"/>
    <x v="3"/>
    <s v="Brazil"/>
    <x v="90"/>
    <n v="0"/>
  </r>
  <r>
    <s v="BASE"/>
    <s v="BaseLine"/>
    <m/>
    <m/>
    <m/>
    <m/>
    <x v="46"/>
    <x v="0"/>
    <s v="Brazil"/>
    <x v="90"/>
    <n v="0"/>
  </r>
  <r>
    <s v="BASE"/>
    <s v="BaseLine"/>
    <m/>
    <m/>
    <m/>
    <m/>
    <x v="46"/>
    <x v="1"/>
    <s v="Brazil"/>
    <x v="90"/>
    <n v="0"/>
  </r>
  <r>
    <s v="BASE"/>
    <s v="BaseLine"/>
    <m/>
    <m/>
    <m/>
    <m/>
    <x v="46"/>
    <x v="2"/>
    <s v="Brazil"/>
    <x v="90"/>
    <n v="0"/>
  </r>
  <r>
    <s v="BASE"/>
    <s v="BaseLine"/>
    <m/>
    <m/>
    <m/>
    <m/>
    <x v="46"/>
    <x v="3"/>
    <s v="Brazil"/>
    <x v="90"/>
    <n v="0"/>
  </r>
  <r>
    <s v="INCREMENTAL"/>
    <s v="Media"/>
    <m/>
    <m/>
    <m/>
    <m/>
    <x v="47"/>
    <x v="0"/>
    <s v="Brazil"/>
    <x v="90"/>
    <n v="0"/>
  </r>
  <r>
    <s v="INCREMENTAL"/>
    <s v="Media"/>
    <m/>
    <m/>
    <m/>
    <m/>
    <x v="47"/>
    <x v="1"/>
    <s v="Brazil"/>
    <x v="90"/>
    <n v="0"/>
  </r>
  <r>
    <s v="INCREMENTAL"/>
    <s v="Media"/>
    <m/>
    <m/>
    <m/>
    <m/>
    <x v="47"/>
    <x v="2"/>
    <s v="Brazil"/>
    <x v="90"/>
    <n v="0"/>
  </r>
  <r>
    <s v="INCREMENTAL"/>
    <s v="Media"/>
    <m/>
    <m/>
    <m/>
    <m/>
    <x v="47"/>
    <x v="3"/>
    <s v="Brazil"/>
    <x v="90"/>
    <n v="6.04314434514722"/>
  </r>
  <r>
    <s v="INCREMENTAL"/>
    <s v="Media"/>
    <m/>
    <m/>
    <m/>
    <m/>
    <x v="48"/>
    <x v="0"/>
    <s v="Brazil"/>
    <x v="90"/>
    <n v="0"/>
  </r>
  <r>
    <s v="INCREMENTAL"/>
    <s v="Media"/>
    <m/>
    <m/>
    <m/>
    <m/>
    <x v="48"/>
    <x v="1"/>
    <s v="Brazil"/>
    <x v="90"/>
    <n v="0"/>
  </r>
  <r>
    <s v="INCREMENTAL"/>
    <s v="Media"/>
    <m/>
    <m/>
    <m/>
    <m/>
    <x v="48"/>
    <x v="2"/>
    <s v="Brazil"/>
    <x v="90"/>
    <n v="0"/>
  </r>
  <r>
    <s v="INCREMENTAL"/>
    <s v="Media"/>
    <m/>
    <m/>
    <m/>
    <m/>
    <x v="48"/>
    <x v="3"/>
    <s v="Brazil"/>
    <x v="90"/>
    <n v="0.45566786772968298"/>
  </r>
  <r>
    <s v="INCREMENTAL"/>
    <s v="Media"/>
    <m/>
    <m/>
    <m/>
    <m/>
    <x v="49"/>
    <x v="0"/>
    <s v="Brazil"/>
    <x v="90"/>
    <n v="0"/>
  </r>
  <r>
    <s v="INCREMENTAL"/>
    <s v="Media"/>
    <m/>
    <m/>
    <m/>
    <m/>
    <x v="49"/>
    <x v="1"/>
    <s v="Brazil"/>
    <x v="90"/>
    <n v="0"/>
  </r>
  <r>
    <s v="INCREMENTAL"/>
    <s v="Media"/>
    <m/>
    <m/>
    <m/>
    <m/>
    <x v="49"/>
    <x v="2"/>
    <s v="Brazil"/>
    <x v="90"/>
    <n v="0"/>
  </r>
  <r>
    <s v="INCREMENTAL"/>
    <s v="Media"/>
    <m/>
    <m/>
    <m/>
    <m/>
    <x v="49"/>
    <x v="3"/>
    <s v="Brazil"/>
    <x v="90"/>
    <n v="28.7777408518483"/>
  </r>
  <r>
    <s v="BASE"/>
    <s v="BaseLine"/>
    <m/>
    <m/>
    <m/>
    <m/>
    <x v="50"/>
    <x v="0"/>
    <s v="Brazil"/>
    <x v="90"/>
    <n v="0"/>
  </r>
  <r>
    <s v="BASE"/>
    <s v="BaseLine"/>
    <m/>
    <m/>
    <m/>
    <m/>
    <x v="50"/>
    <x v="1"/>
    <s v="Brazil"/>
    <x v="90"/>
    <n v="0"/>
  </r>
  <r>
    <s v="BASE"/>
    <s v="BaseLine"/>
    <m/>
    <m/>
    <m/>
    <m/>
    <x v="50"/>
    <x v="2"/>
    <s v="Brazil"/>
    <x v="90"/>
    <n v="0"/>
  </r>
  <r>
    <s v="BASE"/>
    <s v="BaseLine"/>
    <m/>
    <m/>
    <m/>
    <m/>
    <x v="50"/>
    <x v="3"/>
    <s v="Brazil"/>
    <x v="90"/>
    <n v="607.77382807030904"/>
  </r>
  <r>
    <s v="BASE"/>
    <s v="BaseLine"/>
    <m/>
    <m/>
    <m/>
    <m/>
    <x v="51"/>
    <x v="0"/>
    <s v="Brazil"/>
    <x v="90"/>
    <n v="0"/>
  </r>
  <r>
    <s v="BASE"/>
    <s v="BaseLine"/>
    <m/>
    <m/>
    <m/>
    <m/>
    <x v="51"/>
    <x v="1"/>
    <s v="Brazil"/>
    <x v="90"/>
    <n v="0"/>
  </r>
  <r>
    <s v="BASE"/>
    <s v="BaseLine"/>
    <m/>
    <m/>
    <m/>
    <m/>
    <x v="51"/>
    <x v="2"/>
    <s v="Brazil"/>
    <x v="90"/>
    <n v="0"/>
  </r>
  <r>
    <s v="BASE"/>
    <s v="BaseLine"/>
    <m/>
    <m/>
    <m/>
    <m/>
    <x v="51"/>
    <x v="3"/>
    <s v="Brazil"/>
    <x v="90"/>
    <n v="12468.9501851738"/>
  </r>
  <r>
    <s v="INCREMENTAL"/>
    <s v="Media"/>
    <m/>
    <m/>
    <m/>
    <m/>
    <x v="52"/>
    <x v="0"/>
    <s v="Brazil"/>
    <x v="90"/>
    <n v="0"/>
  </r>
  <r>
    <s v="INCREMENTAL"/>
    <s v="Media"/>
    <m/>
    <m/>
    <m/>
    <m/>
    <x v="52"/>
    <x v="1"/>
    <s v="Brazil"/>
    <x v="90"/>
    <n v="0"/>
  </r>
  <r>
    <s v="INCREMENTAL"/>
    <s v="Media"/>
    <m/>
    <m/>
    <m/>
    <m/>
    <x v="52"/>
    <x v="2"/>
    <s v="Brazil"/>
    <x v="90"/>
    <n v="0"/>
  </r>
  <r>
    <s v="INCREMENTAL"/>
    <s v="Media"/>
    <m/>
    <m/>
    <m/>
    <m/>
    <x v="52"/>
    <x v="3"/>
    <s v="Brazil"/>
    <x v="90"/>
    <n v="21.791809307527"/>
  </r>
  <r>
    <s v="BASE"/>
    <s v="BaseLine"/>
    <m/>
    <m/>
    <m/>
    <m/>
    <x v="53"/>
    <x v="0"/>
    <s v="Brazil"/>
    <x v="90"/>
    <n v="-334.05067988802"/>
  </r>
  <r>
    <s v="BASE"/>
    <s v="BaseLine"/>
    <m/>
    <m/>
    <m/>
    <m/>
    <x v="53"/>
    <x v="1"/>
    <s v="Brazil"/>
    <x v="90"/>
    <n v="-244.62711278498901"/>
  </r>
  <r>
    <s v="BASE"/>
    <s v="BaseLine"/>
    <m/>
    <m/>
    <m/>
    <m/>
    <x v="53"/>
    <x v="2"/>
    <s v="Brazil"/>
    <x v="90"/>
    <n v="-456.46459045319398"/>
  </r>
  <r>
    <s v="BASE"/>
    <s v="BaseLine"/>
    <m/>
    <m/>
    <m/>
    <m/>
    <x v="53"/>
    <x v="3"/>
    <s v="Brazil"/>
    <x v="90"/>
    <n v="-241.64019445989101"/>
  </r>
  <r>
    <s v="BASE"/>
    <s v="BaseLine"/>
    <m/>
    <m/>
    <m/>
    <m/>
    <x v="54"/>
    <x v="0"/>
    <s v="Brazil"/>
    <x v="90"/>
    <n v="-494.23852743042102"/>
  </r>
  <r>
    <s v="BASE"/>
    <s v="BaseLine"/>
    <m/>
    <m/>
    <m/>
    <m/>
    <x v="54"/>
    <x v="1"/>
    <s v="Brazil"/>
    <x v="90"/>
    <n v="-2466.9389858104801"/>
  </r>
  <r>
    <s v="BASE"/>
    <s v="BaseLine"/>
    <m/>
    <m/>
    <m/>
    <m/>
    <x v="54"/>
    <x v="2"/>
    <s v="Brazil"/>
    <x v="90"/>
    <n v="-2677.44003275144"/>
  </r>
  <r>
    <s v="BASE"/>
    <s v="BaseLine"/>
    <m/>
    <m/>
    <m/>
    <m/>
    <x v="54"/>
    <x v="3"/>
    <s v="Brazil"/>
    <x v="90"/>
    <n v="-477.28158607665398"/>
  </r>
  <r>
    <s v="INCREMENTAL"/>
    <s v="Media"/>
    <m/>
    <m/>
    <m/>
    <m/>
    <x v="0"/>
    <x v="0"/>
    <s v="Brazil"/>
    <x v="91"/>
    <n v="11.341645671888701"/>
  </r>
  <r>
    <s v="INCREMENTAL"/>
    <s v="Media"/>
    <m/>
    <m/>
    <m/>
    <m/>
    <x v="0"/>
    <x v="1"/>
    <s v="Brazil"/>
    <x v="91"/>
    <n v="0"/>
  </r>
  <r>
    <s v="INCREMENTAL"/>
    <s v="Media"/>
    <m/>
    <m/>
    <m/>
    <m/>
    <x v="0"/>
    <x v="2"/>
    <s v="Brazil"/>
    <x v="91"/>
    <n v="0"/>
  </r>
  <r>
    <s v="INCREMENTAL"/>
    <s v="Media"/>
    <m/>
    <m/>
    <m/>
    <m/>
    <x v="0"/>
    <x v="3"/>
    <s v="Brazil"/>
    <x v="91"/>
    <n v="0"/>
  </r>
  <r>
    <s v="INCREMENTAL"/>
    <s v="Media"/>
    <m/>
    <m/>
    <m/>
    <m/>
    <x v="1"/>
    <x v="0"/>
    <s v="Brazil"/>
    <x v="91"/>
    <n v="0.79904285160843402"/>
  </r>
  <r>
    <s v="INCREMENTAL"/>
    <s v="Media"/>
    <m/>
    <m/>
    <m/>
    <m/>
    <x v="1"/>
    <x v="1"/>
    <s v="Brazil"/>
    <x v="91"/>
    <n v="0"/>
  </r>
  <r>
    <s v="INCREMENTAL"/>
    <s v="Media"/>
    <m/>
    <m/>
    <m/>
    <m/>
    <x v="1"/>
    <x v="2"/>
    <s v="Brazil"/>
    <x v="91"/>
    <n v="0"/>
  </r>
  <r>
    <s v="INCREMENTAL"/>
    <s v="Media"/>
    <m/>
    <m/>
    <m/>
    <m/>
    <x v="1"/>
    <x v="3"/>
    <s v="Brazil"/>
    <x v="91"/>
    <n v="0"/>
  </r>
  <r>
    <s v="INCREMENTAL"/>
    <s v="Media"/>
    <m/>
    <m/>
    <m/>
    <m/>
    <x v="2"/>
    <x v="0"/>
    <s v="Brazil"/>
    <x v="91"/>
    <n v="68.806851380532805"/>
  </r>
  <r>
    <s v="INCREMENTAL"/>
    <s v="Media"/>
    <m/>
    <m/>
    <m/>
    <m/>
    <x v="2"/>
    <x v="1"/>
    <s v="Brazil"/>
    <x v="91"/>
    <n v="0"/>
  </r>
  <r>
    <s v="INCREMENTAL"/>
    <s v="Media"/>
    <m/>
    <m/>
    <m/>
    <m/>
    <x v="2"/>
    <x v="2"/>
    <s v="Brazil"/>
    <x v="91"/>
    <n v="0"/>
  </r>
  <r>
    <s v="INCREMENTAL"/>
    <s v="Media"/>
    <m/>
    <m/>
    <m/>
    <m/>
    <x v="2"/>
    <x v="3"/>
    <s v="Brazil"/>
    <x v="91"/>
    <n v="0"/>
  </r>
  <r>
    <s v="BASE"/>
    <s v="BaseLine"/>
    <m/>
    <m/>
    <m/>
    <m/>
    <x v="3"/>
    <x v="0"/>
    <s v="Brazil"/>
    <x v="91"/>
    <n v="0"/>
  </r>
  <r>
    <s v="BASE"/>
    <s v="BaseLine"/>
    <m/>
    <m/>
    <m/>
    <m/>
    <x v="3"/>
    <x v="1"/>
    <s v="Brazil"/>
    <x v="91"/>
    <n v="0"/>
  </r>
  <r>
    <s v="BASE"/>
    <s v="BaseLine"/>
    <m/>
    <m/>
    <m/>
    <m/>
    <x v="3"/>
    <x v="2"/>
    <s v="Brazil"/>
    <x v="91"/>
    <n v="0"/>
  </r>
  <r>
    <s v="BASE"/>
    <s v="BaseLine"/>
    <m/>
    <m/>
    <m/>
    <m/>
    <x v="3"/>
    <x v="3"/>
    <s v="Brazil"/>
    <x v="91"/>
    <n v="0"/>
  </r>
  <r>
    <s v="BASE"/>
    <s v="BaseLine"/>
    <m/>
    <m/>
    <m/>
    <m/>
    <x v="4"/>
    <x v="0"/>
    <s v="Brazil"/>
    <x v="91"/>
    <n v="0"/>
  </r>
  <r>
    <s v="BASE"/>
    <s v="BaseLine"/>
    <m/>
    <m/>
    <m/>
    <m/>
    <x v="4"/>
    <x v="1"/>
    <s v="Brazil"/>
    <x v="91"/>
    <n v="0"/>
  </r>
  <r>
    <s v="BASE"/>
    <s v="BaseLine"/>
    <m/>
    <m/>
    <m/>
    <m/>
    <x v="4"/>
    <x v="2"/>
    <s v="Brazil"/>
    <x v="91"/>
    <n v="0"/>
  </r>
  <r>
    <s v="BASE"/>
    <s v="BaseLine"/>
    <m/>
    <m/>
    <m/>
    <m/>
    <x v="4"/>
    <x v="3"/>
    <s v="Brazil"/>
    <x v="91"/>
    <n v="0"/>
  </r>
  <r>
    <s v="BASE"/>
    <s v="BaseLine"/>
    <m/>
    <m/>
    <m/>
    <m/>
    <x v="5"/>
    <x v="0"/>
    <s v="Brazil"/>
    <x v="91"/>
    <n v="0"/>
  </r>
  <r>
    <s v="BASE"/>
    <s v="BaseLine"/>
    <m/>
    <m/>
    <m/>
    <m/>
    <x v="5"/>
    <x v="1"/>
    <s v="Brazil"/>
    <x v="91"/>
    <n v="0"/>
  </r>
  <r>
    <s v="BASE"/>
    <s v="BaseLine"/>
    <m/>
    <m/>
    <m/>
    <m/>
    <x v="5"/>
    <x v="2"/>
    <s v="Brazil"/>
    <x v="91"/>
    <n v="0"/>
  </r>
  <r>
    <s v="BASE"/>
    <s v="BaseLine"/>
    <m/>
    <m/>
    <m/>
    <m/>
    <x v="5"/>
    <x v="3"/>
    <s v="Brazil"/>
    <x v="91"/>
    <n v="0"/>
  </r>
  <r>
    <s v="BASE"/>
    <s v="BaseLine"/>
    <m/>
    <m/>
    <m/>
    <m/>
    <x v="6"/>
    <x v="0"/>
    <s v="Brazil"/>
    <x v="91"/>
    <n v="0"/>
  </r>
  <r>
    <s v="BASE"/>
    <s v="BaseLine"/>
    <m/>
    <m/>
    <m/>
    <m/>
    <x v="6"/>
    <x v="1"/>
    <s v="Brazil"/>
    <x v="91"/>
    <n v="0"/>
  </r>
  <r>
    <s v="BASE"/>
    <s v="BaseLine"/>
    <m/>
    <m/>
    <m/>
    <m/>
    <x v="6"/>
    <x v="2"/>
    <s v="Brazil"/>
    <x v="91"/>
    <n v="0"/>
  </r>
  <r>
    <s v="BASE"/>
    <s v="BaseLine"/>
    <m/>
    <m/>
    <m/>
    <m/>
    <x v="6"/>
    <x v="3"/>
    <s v="Brazil"/>
    <x v="91"/>
    <n v="0"/>
  </r>
  <r>
    <s v="BASE"/>
    <s v="BaseLine"/>
    <m/>
    <m/>
    <m/>
    <m/>
    <x v="7"/>
    <x v="0"/>
    <s v="Brazil"/>
    <x v="91"/>
    <n v="0"/>
  </r>
  <r>
    <s v="BASE"/>
    <s v="BaseLine"/>
    <m/>
    <m/>
    <m/>
    <m/>
    <x v="7"/>
    <x v="1"/>
    <s v="Brazil"/>
    <x v="91"/>
    <n v="0"/>
  </r>
  <r>
    <s v="BASE"/>
    <s v="BaseLine"/>
    <m/>
    <m/>
    <m/>
    <m/>
    <x v="7"/>
    <x v="2"/>
    <s v="Brazil"/>
    <x v="91"/>
    <n v="0"/>
  </r>
  <r>
    <s v="BASE"/>
    <s v="BaseLine"/>
    <m/>
    <m/>
    <m/>
    <m/>
    <x v="7"/>
    <x v="3"/>
    <s v="Brazil"/>
    <x v="91"/>
    <n v="0"/>
  </r>
  <r>
    <s v="BASE"/>
    <s v="BaseLine"/>
    <m/>
    <m/>
    <m/>
    <m/>
    <x v="8"/>
    <x v="0"/>
    <s v="Brazil"/>
    <x v="91"/>
    <n v="2096.3437460557502"/>
  </r>
  <r>
    <s v="BASE"/>
    <s v="BaseLine"/>
    <m/>
    <m/>
    <m/>
    <m/>
    <x v="8"/>
    <x v="1"/>
    <s v="Brazil"/>
    <x v="91"/>
    <n v="0"/>
  </r>
  <r>
    <s v="BASE"/>
    <s v="BaseLine"/>
    <m/>
    <m/>
    <m/>
    <m/>
    <x v="8"/>
    <x v="2"/>
    <s v="Brazil"/>
    <x v="91"/>
    <n v="0"/>
  </r>
  <r>
    <s v="BASE"/>
    <s v="BaseLine"/>
    <m/>
    <m/>
    <m/>
    <m/>
    <x v="8"/>
    <x v="3"/>
    <s v="Brazil"/>
    <x v="91"/>
    <n v="0"/>
  </r>
  <r>
    <s v="INCREMENTAL"/>
    <s v="Media"/>
    <m/>
    <m/>
    <m/>
    <m/>
    <x v="9"/>
    <x v="0"/>
    <s v="Brazil"/>
    <x v="91"/>
    <n v="38.388438022890497"/>
  </r>
  <r>
    <s v="INCREMENTAL"/>
    <s v="Media"/>
    <m/>
    <m/>
    <m/>
    <m/>
    <x v="9"/>
    <x v="1"/>
    <s v="Brazil"/>
    <x v="91"/>
    <n v="0"/>
  </r>
  <r>
    <s v="INCREMENTAL"/>
    <s v="Media"/>
    <m/>
    <m/>
    <m/>
    <m/>
    <x v="9"/>
    <x v="2"/>
    <s v="Brazil"/>
    <x v="91"/>
    <n v="0"/>
  </r>
  <r>
    <s v="INCREMENTAL"/>
    <s v="Media"/>
    <m/>
    <m/>
    <m/>
    <m/>
    <x v="9"/>
    <x v="3"/>
    <s v="Brazil"/>
    <x v="91"/>
    <n v="0"/>
  </r>
  <r>
    <s v="BASE"/>
    <s v="Price"/>
    <m/>
    <m/>
    <m/>
    <m/>
    <x v="10"/>
    <x v="0"/>
    <s v="Brazil"/>
    <x v="91"/>
    <n v="0"/>
  </r>
  <r>
    <s v="BASE"/>
    <s v="Price"/>
    <m/>
    <m/>
    <m/>
    <m/>
    <x v="10"/>
    <x v="1"/>
    <s v="Brazil"/>
    <x v="91"/>
    <n v="0"/>
  </r>
  <r>
    <s v="BASE"/>
    <s v="Price"/>
    <m/>
    <m/>
    <m/>
    <m/>
    <x v="10"/>
    <x v="2"/>
    <s v="Brazil"/>
    <x v="91"/>
    <n v="0"/>
  </r>
  <r>
    <s v="BASE"/>
    <s v="Price"/>
    <m/>
    <m/>
    <m/>
    <m/>
    <x v="10"/>
    <x v="3"/>
    <s v="Brazil"/>
    <x v="91"/>
    <n v="0"/>
  </r>
  <r>
    <s v="BASE"/>
    <s v="Price"/>
    <m/>
    <m/>
    <m/>
    <m/>
    <x v="11"/>
    <x v="0"/>
    <s v="Brazil"/>
    <x v="91"/>
    <n v="-1128.6106247427899"/>
  </r>
  <r>
    <s v="BASE"/>
    <s v="Price"/>
    <m/>
    <m/>
    <m/>
    <m/>
    <x v="11"/>
    <x v="1"/>
    <s v="Brazil"/>
    <x v="91"/>
    <n v="0"/>
  </r>
  <r>
    <s v="BASE"/>
    <s v="Price"/>
    <m/>
    <m/>
    <m/>
    <m/>
    <x v="11"/>
    <x v="2"/>
    <s v="Brazil"/>
    <x v="91"/>
    <n v="0"/>
  </r>
  <r>
    <s v="BASE"/>
    <s v="Price"/>
    <m/>
    <m/>
    <m/>
    <m/>
    <x v="11"/>
    <x v="3"/>
    <s v="Brazil"/>
    <x v="91"/>
    <n v="-1275.98340040216"/>
  </r>
  <r>
    <s v="BASE"/>
    <s v="BaseLine"/>
    <m/>
    <m/>
    <m/>
    <m/>
    <x v="12"/>
    <x v="0"/>
    <s v="Brazil"/>
    <x v="91"/>
    <n v="387.77025910214098"/>
  </r>
  <r>
    <s v="BASE"/>
    <s v="BaseLine"/>
    <m/>
    <m/>
    <m/>
    <m/>
    <x v="12"/>
    <x v="1"/>
    <s v="Brazil"/>
    <x v="91"/>
    <n v="699.05586890114205"/>
  </r>
  <r>
    <s v="BASE"/>
    <s v="BaseLine"/>
    <m/>
    <m/>
    <m/>
    <m/>
    <x v="12"/>
    <x v="2"/>
    <s v="Brazil"/>
    <x v="91"/>
    <n v="857.00693075465097"/>
  </r>
  <r>
    <s v="BASE"/>
    <s v="BaseLine"/>
    <m/>
    <m/>
    <m/>
    <m/>
    <x v="12"/>
    <x v="3"/>
    <s v="Brazil"/>
    <x v="91"/>
    <n v="22.698765368172701"/>
  </r>
  <r>
    <s v="INCREMENTAL"/>
    <s v="Media"/>
    <m/>
    <m/>
    <m/>
    <m/>
    <x v="13"/>
    <x v="0"/>
    <s v="Brazil"/>
    <x v="91"/>
    <n v="0"/>
  </r>
  <r>
    <s v="INCREMENTAL"/>
    <s v="Media"/>
    <m/>
    <m/>
    <m/>
    <m/>
    <x v="13"/>
    <x v="1"/>
    <s v="Brazil"/>
    <x v="91"/>
    <n v="0"/>
  </r>
  <r>
    <s v="INCREMENTAL"/>
    <s v="Media"/>
    <m/>
    <m/>
    <m/>
    <m/>
    <x v="13"/>
    <x v="2"/>
    <s v="Brazil"/>
    <x v="91"/>
    <n v="0"/>
  </r>
  <r>
    <s v="INCREMENTAL"/>
    <s v="Media"/>
    <m/>
    <m/>
    <m/>
    <m/>
    <x v="13"/>
    <x v="3"/>
    <s v="Brazil"/>
    <x v="91"/>
    <n v="0"/>
  </r>
  <r>
    <s v="INCREMENTAL"/>
    <s v="Media"/>
    <m/>
    <m/>
    <m/>
    <m/>
    <x v="14"/>
    <x v="0"/>
    <s v="Brazil"/>
    <x v="91"/>
    <n v="268.12506124220698"/>
  </r>
  <r>
    <s v="INCREMENTAL"/>
    <s v="Media"/>
    <m/>
    <m/>
    <m/>
    <m/>
    <x v="14"/>
    <x v="1"/>
    <s v="Brazil"/>
    <x v="91"/>
    <n v="333.79402596109998"/>
  </r>
  <r>
    <s v="INCREMENTAL"/>
    <s v="Media"/>
    <m/>
    <m/>
    <m/>
    <m/>
    <x v="14"/>
    <x v="2"/>
    <s v="Brazil"/>
    <x v="91"/>
    <n v="276.19345518989797"/>
  </r>
  <r>
    <s v="INCREMENTAL"/>
    <s v="Media"/>
    <m/>
    <m/>
    <m/>
    <m/>
    <x v="14"/>
    <x v="3"/>
    <s v="Brazil"/>
    <x v="91"/>
    <n v="198.42739919491601"/>
  </r>
  <r>
    <s v="INCREMENTAL"/>
    <s v="Media"/>
    <m/>
    <m/>
    <m/>
    <m/>
    <x v="15"/>
    <x v="0"/>
    <s v="Brazil"/>
    <x v="91"/>
    <n v="0"/>
  </r>
  <r>
    <s v="INCREMENTAL"/>
    <s v="Media"/>
    <m/>
    <m/>
    <m/>
    <m/>
    <x v="15"/>
    <x v="1"/>
    <s v="Brazil"/>
    <x v="91"/>
    <n v="0"/>
  </r>
  <r>
    <s v="INCREMENTAL"/>
    <s v="Media"/>
    <m/>
    <m/>
    <m/>
    <m/>
    <x v="15"/>
    <x v="2"/>
    <s v="Brazil"/>
    <x v="91"/>
    <n v="0"/>
  </r>
  <r>
    <s v="INCREMENTAL"/>
    <s v="Media"/>
    <m/>
    <m/>
    <m/>
    <m/>
    <x v="15"/>
    <x v="3"/>
    <s v="Brazil"/>
    <x v="91"/>
    <n v="0"/>
  </r>
  <r>
    <s v="INCREMENTAL"/>
    <s v="Media"/>
    <m/>
    <m/>
    <m/>
    <m/>
    <x v="16"/>
    <x v="0"/>
    <s v="Brazil"/>
    <x v="91"/>
    <n v="54.128311530616301"/>
  </r>
  <r>
    <s v="INCREMENTAL"/>
    <s v="Media"/>
    <m/>
    <m/>
    <m/>
    <m/>
    <x v="16"/>
    <x v="1"/>
    <s v="Brazil"/>
    <x v="91"/>
    <n v="42.469904206669497"/>
  </r>
  <r>
    <s v="INCREMENTAL"/>
    <s v="Media"/>
    <m/>
    <m/>
    <m/>
    <m/>
    <x v="16"/>
    <x v="2"/>
    <s v="Brazil"/>
    <x v="91"/>
    <n v="39.623434015577303"/>
  </r>
  <r>
    <s v="INCREMENTAL"/>
    <s v="Media"/>
    <m/>
    <m/>
    <m/>
    <m/>
    <x v="16"/>
    <x v="3"/>
    <s v="Brazil"/>
    <x v="91"/>
    <n v="36.823862060612697"/>
  </r>
  <r>
    <s v="INCREMENTAL"/>
    <s v="Media"/>
    <m/>
    <m/>
    <m/>
    <m/>
    <x v="17"/>
    <x v="0"/>
    <s v="Brazil"/>
    <x v="91"/>
    <n v="0"/>
  </r>
  <r>
    <s v="INCREMENTAL"/>
    <s v="Media"/>
    <m/>
    <m/>
    <m/>
    <m/>
    <x v="17"/>
    <x v="1"/>
    <s v="Brazil"/>
    <x v="91"/>
    <n v="0"/>
  </r>
  <r>
    <s v="INCREMENTAL"/>
    <s v="Media"/>
    <m/>
    <m/>
    <m/>
    <m/>
    <x v="17"/>
    <x v="2"/>
    <s v="Brazil"/>
    <x v="91"/>
    <n v="0"/>
  </r>
  <r>
    <s v="INCREMENTAL"/>
    <s v="Media"/>
    <m/>
    <m/>
    <m/>
    <m/>
    <x v="17"/>
    <x v="3"/>
    <s v="Brazil"/>
    <x v="91"/>
    <n v="0"/>
  </r>
  <r>
    <s v="INCREMENTAL"/>
    <s v="Media"/>
    <m/>
    <m/>
    <m/>
    <m/>
    <x v="18"/>
    <x v="0"/>
    <s v="Brazil"/>
    <x v="91"/>
    <n v="1913.6515034495001"/>
  </r>
  <r>
    <s v="INCREMENTAL"/>
    <s v="Media"/>
    <m/>
    <m/>
    <m/>
    <m/>
    <x v="18"/>
    <x v="1"/>
    <s v="Brazil"/>
    <x v="91"/>
    <n v="891.07441812510399"/>
  </r>
  <r>
    <s v="INCREMENTAL"/>
    <s v="Media"/>
    <m/>
    <m/>
    <m/>
    <m/>
    <x v="18"/>
    <x v="2"/>
    <s v="Brazil"/>
    <x v="91"/>
    <n v="680.87405181508097"/>
  </r>
  <r>
    <s v="INCREMENTAL"/>
    <s v="Media"/>
    <m/>
    <m/>
    <m/>
    <m/>
    <x v="18"/>
    <x v="3"/>
    <s v="Brazil"/>
    <x v="91"/>
    <n v="1038.82300113313"/>
  </r>
  <r>
    <s v="INCREMENTAL"/>
    <s v="Media"/>
    <m/>
    <m/>
    <m/>
    <m/>
    <x v="19"/>
    <x v="0"/>
    <s v="Brazil"/>
    <x v="91"/>
    <n v="0"/>
  </r>
  <r>
    <s v="INCREMENTAL"/>
    <s v="Media"/>
    <m/>
    <m/>
    <m/>
    <m/>
    <x v="19"/>
    <x v="1"/>
    <s v="Brazil"/>
    <x v="91"/>
    <n v="0"/>
  </r>
  <r>
    <s v="INCREMENTAL"/>
    <s v="Media"/>
    <m/>
    <m/>
    <m/>
    <m/>
    <x v="19"/>
    <x v="2"/>
    <s v="Brazil"/>
    <x v="91"/>
    <n v="0"/>
  </r>
  <r>
    <s v="INCREMENTAL"/>
    <s v="Media"/>
    <m/>
    <m/>
    <m/>
    <m/>
    <x v="19"/>
    <x v="3"/>
    <s v="Brazil"/>
    <x v="91"/>
    <n v="0"/>
  </r>
  <r>
    <s v="INCREMENTAL"/>
    <s v="Media"/>
    <m/>
    <m/>
    <m/>
    <m/>
    <x v="20"/>
    <x v="0"/>
    <s v="Brazil"/>
    <x v="91"/>
    <n v="77.944586360493403"/>
  </r>
  <r>
    <s v="INCREMENTAL"/>
    <s v="Media"/>
    <m/>
    <m/>
    <m/>
    <m/>
    <x v="20"/>
    <x v="1"/>
    <s v="Brazil"/>
    <x v="91"/>
    <n v="88.911918438018105"/>
  </r>
  <r>
    <s v="INCREMENTAL"/>
    <s v="Media"/>
    <m/>
    <m/>
    <m/>
    <m/>
    <x v="20"/>
    <x v="2"/>
    <s v="Brazil"/>
    <x v="91"/>
    <n v="83.294514036470801"/>
  </r>
  <r>
    <s v="INCREMENTAL"/>
    <s v="Media"/>
    <m/>
    <m/>
    <m/>
    <m/>
    <x v="20"/>
    <x v="3"/>
    <s v="Brazil"/>
    <x v="91"/>
    <n v="82.043593099504804"/>
  </r>
  <r>
    <s v="INCREMENTAL"/>
    <s v="Media"/>
    <m/>
    <m/>
    <m/>
    <m/>
    <x v="21"/>
    <x v="0"/>
    <s v="Brazil"/>
    <x v="91"/>
    <n v="0"/>
  </r>
  <r>
    <s v="INCREMENTAL"/>
    <s v="Media"/>
    <m/>
    <m/>
    <m/>
    <m/>
    <x v="21"/>
    <x v="1"/>
    <s v="Brazil"/>
    <x v="91"/>
    <n v="0"/>
  </r>
  <r>
    <s v="INCREMENTAL"/>
    <s v="Media"/>
    <m/>
    <m/>
    <m/>
    <m/>
    <x v="21"/>
    <x v="2"/>
    <s v="Brazil"/>
    <x v="91"/>
    <n v="0"/>
  </r>
  <r>
    <s v="INCREMENTAL"/>
    <s v="Media"/>
    <m/>
    <m/>
    <m/>
    <m/>
    <x v="21"/>
    <x v="3"/>
    <s v="Brazil"/>
    <x v="91"/>
    <n v="0"/>
  </r>
  <r>
    <s v="INCREMENTAL"/>
    <s v="Media"/>
    <m/>
    <m/>
    <m/>
    <m/>
    <x v="22"/>
    <x v="0"/>
    <s v="Brazil"/>
    <x v="91"/>
    <n v="1455.1920287738201"/>
  </r>
  <r>
    <s v="INCREMENTAL"/>
    <s v="Media"/>
    <m/>
    <m/>
    <m/>
    <m/>
    <x v="22"/>
    <x v="1"/>
    <s v="Brazil"/>
    <x v="91"/>
    <n v="551.84982426552904"/>
  </r>
  <r>
    <s v="INCREMENTAL"/>
    <s v="Media"/>
    <m/>
    <m/>
    <m/>
    <m/>
    <x v="22"/>
    <x v="2"/>
    <s v="Brazil"/>
    <x v="91"/>
    <n v="524.02309716596005"/>
  </r>
  <r>
    <s v="INCREMENTAL"/>
    <s v="Media"/>
    <m/>
    <m/>
    <m/>
    <m/>
    <x v="22"/>
    <x v="3"/>
    <s v="Brazil"/>
    <x v="91"/>
    <n v="788.80300606148603"/>
  </r>
  <r>
    <s v="INCREMENTAL"/>
    <s v="Media"/>
    <m/>
    <m/>
    <m/>
    <m/>
    <x v="23"/>
    <x v="0"/>
    <s v="Brazil"/>
    <x v="91"/>
    <n v="0"/>
  </r>
  <r>
    <s v="INCREMENTAL"/>
    <s v="Media"/>
    <m/>
    <m/>
    <m/>
    <m/>
    <x v="23"/>
    <x v="1"/>
    <s v="Brazil"/>
    <x v="91"/>
    <n v="0.119714091111093"/>
  </r>
  <r>
    <s v="INCREMENTAL"/>
    <s v="Media"/>
    <m/>
    <m/>
    <m/>
    <m/>
    <x v="23"/>
    <x v="2"/>
    <s v="Brazil"/>
    <x v="91"/>
    <n v="0"/>
  </r>
  <r>
    <s v="INCREMENTAL"/>
    <s v="Media"/>
    <m/>
    <m/>
    <m/>
    <m/>
    <x v="23"/>
    <x v="3"/>
    <s v="Brazil"/>
    <x v="91"/>
    <n v="0"/>
  </r>
  <r>
    <s v="INCREMENTAL"/>
    <s v="Media"/>
    <m/>
    <m/>
    <m/>
    <m/>
    <x v="24"/>
    <x v="0"/>
    <s v="Brazil"/>
    <x v="91"/>
    <n v="0"/>
  </r>
  <r>
    <s v="INCREMENTAL"/>
    <s v="Media"/>
    <m/>
    <m/>
    <m/>
    <m/>
    <x v="24"/>
    <x v="1"/>
    <s v="Brazil"/>
    <x v="91"/>
    <n v="2.9971192191332201"/>
  </r>
  <r>
    <s v="INCREMENTAL"/>
    <s v="Media"/>
    <m/>
    <m/>
    <m/>
    <m/>
    <x v="24"/>
    <x v="2"/>
    <s v="Brazil"/>
    <x v="91"/>
    <n v="0"/>
  </r>
  <r>
    <s v="INCREMENTAL"/>
    <s v="Media"/>
    <m/>
    <m/>
    <m/>
    <m/>
    <x v="24"/>
    <x v="3"/>
    <s v="Brazil"/>
    <x v="91"/>
    <n v="0"/>
  </r>
  <r>
    <s v="BASE"/>
    <s v="BaseLine"/>
    <m/>
    <m/>
    <m/>
    <m/>
    <x v="25"/>
    <x v="0"/>
    <s v="Brazil"/>
    <x v="91"/>
    <n v="0"/>
  </r>
  <r>
    <s v="BASE"/>
    <s v="BaseLine"/>
    <m/>
    <m/>
    <m/>
    <m/>
    <x v="25"/>
    <x v="1"/>
    <s v="Brazil"/>
    <x v="91"/>
    <n v="0"/>
  </r>
  <r>
    <s v="BASE"/>
    <s v="BaseLine"/>
    <m/>
    <m/>
    <m/>
    <m/>
    <x v="25"/>
    <x v="2"/>
    <s v="Brazil"/>
    <x v="91"/>
    <n v="0"/>
  </r>
  <r>
    <s v="BASE"/>
    <s v="BaseLine"/>
    <m/>
    <m/>
    <m/>
    <m/>
    <x v="25"/>
    <x v="3"/>
    <s v="Brazil"/>
    <x v="91"/>
    <n v="0"/>
  </r>
  <r>
    <s v="BASE"/>
    <s v="BaseLine"/>
    <m/>
    <m/>
    <m/>
    <m/>
    <x v="26"/>
    <x v="0"/>
    <s v="Brazil"/>
    <x v="91"/>
    <n v="0"/>
  </r>
  <r>
    <s v="BASE"/>
    <s v="BaseLine"/>
    <m/>
    <m/>
    <m/>
    <m/>
    <x v="26"/>
    <x v="1"/>
    <s v="Brazil"/>
    <x v="91"/>
    <n v="2756.52280103982"/>
  </r>
  <r>
    <s v="BASE"/>
    <s v="BaseLine"/>
    <m/>
    <m/>
    <m/>
    <m/>
    <x v="26"/>
    <x v="2"/>
    <s v="Brazil"/>
    <x v="91"/>
    <n v="0"/>
  </r>
  <r>
    <s v="BASE"/>
    <s v="BaseLine"/>
    <m/>
    <m/>
    <m/>
    <m/>
    <x v="26"/>
    <x v="3"/>
    <s v="Brazil"/>
    <x v="91"/>
    <n v="0"/>
  </r>
  <r>
    <s v="INCREMENTAL"/>
    <s v="Media"/>
    <m/>
    <m/>
    <m/>
    <m/>
    <x v="27"/>
    <x v="0"/>
    <s v="Brazil"/>
    <x v="91"/>
    <n v="0"/>
  </r>
  <r>
    <s v="INCREMENTAL"/>
    <s v="Media"/>
    <m/>
    <m/>
    <m/>
    <m/>
    <x v="27"/>
    <x v="1"/>
    <s v="Brazil"/>
    <x v="91"/>
    <n v="74.441703332790595"/>
  </r>
  <r>
    <s v="INCREMENTAL"/>
    <s v="Media"/>
    <m/>
    <m/>
    <m/>
    <m/>
    <x v="27"/>
    <x v="2"/>
    <s v="Brazil"/>
    <x v="91"/>
    <n v="0"/>
  </r>
  <r>
    <s v="INCREMENTAL"/>
    <s v="Media"/>
    <m/>
    <m/>
    <m/>
    <m/>
    <x v="27"/>
    <x v="3"/>
    <s v="Brazil"/>
    <x v="91"/>
    <n v="0"/>
  </r>
  <r>
    <s v="INCREMENTAL"/>
    <s v="Media"/>
    <m/>
    <m/>
    <m/>
    <m/>
    <x v="28"/>
    <x v="0"/>
    <s v="Brazil"/>
    <x v="91"/>
    <n v="0"/>
  </r>
  <r>
    <s v="INCREMENTAL"/>
    <s v="Media"/>
    <m/>
    <m/>
    <m/>
    <m/>
    <x v="28"/>
    <x v="1"/>
    <s v="Brazil"/>
    <x v="91"/>
    <n v="13.841710080816799"/>
  </r>
  <r>
    <s v="INCREMENTAL"/>
    <s v="Media"/>
    <m/>
    <m/>
    <m/>
    <m/>
    <x v="28"/>
    <x v="2"/>
    <s v="Brazil"/>
    <x v="91"/>
    <n v="0"/>
  </r>
  <r>
    <s v="INCREMENTAL"/>
    <s v="Media"/>
    <m/>
    <m/>
    <m/>
    <m/>
    <x v="28"/>
    <x v="3"/>
    <s v="Brazil"/>
    <x v="91"/>
    <n v="0"/>
  </r>
  <r>
    <s v="BASE"/>
    <s v="BaseLine"/>
    <m/>
    <m/>
    <m/>
    <m/>
    <x v="29"/>
    <x v="0"/>
    <s v="Brazil"/>
    <x v="91"/>
    <n v="0"/>
  </r>
  <r>
    <s v="BASE"/>
    <s v="BaseLine"/>
    <m/>
    <m/>
    <m/>
    <m/>
    <x v="29"/>
    <x v="1"/>
    <s v="Brazil"/>
    <x v="91"/>
    <n v="1446.15062809642"/>
  </r>
  <r>
    <s v="BASE"/>
    <s v="BaseLine"/>
    <m/>
    <m/>
    <m/>
    <m/>
    <x v="29"/>
    <x v="2"/>
    <s v="Brazil"/>
    <x v="91"/>
    <n v="0"/>
  </r>
  <r>
    <s v="BASE"/>
    <s v="BaseLine"/>
    <m/>
    <m/>
    <m/>
    <m/>
    <x v="29"/>
    <x v="3"/>
    <s v="Brazil"/>
    <x v="91"/>
    <n v="0"/>
  </r>
  <r>
    <s v="BASE"/>
    <s v="BaseLine"/>
    <m/>
    <m/>
    <m/>
    <m/>
    <x v="30"/>
    <x v="0"/>
    <s v="Brazil"/>
    <x v="91"/>
    <n v="0"/>
  </r>
  <r>
    <s v="BASE"/>
    <s v="BaseLine"/>
    <m/>
    <m/>
    <m/>
    <m/>
    <x v="30"/>
    <x v="1"/>
    <s v="Brazil"/>
    <x v="91"/>
    <n v="1021.9620506305801"/>
  </r>
  <r>
    <s v="BASE"/>
    <s v="BaseLine"/>
    <m/>
    <m/>
    <m/>
    <m/>
    <x v="30"/>
    <x v="2"/>
    <s v="Brazil"/>
    <x v="91"/>
    <n v="0"/>
  </r>
  <r>
    <s v="BASE"/>
    <s v="BaseLine"/>
    <m/>
    <m/>
    <m/>
    <m/>
    <x v="30"/>
    <x v="3"/>
    <s v="Brazil"/>
    <x v="91"/>
    <n v="0"/>
  </r>
  <r>
    <s v="INCREMENTAL"/>
    <s v="Media"/>
    <m/>
    <m/>
    <m/>
    <m/>
    <x v="31"/>
    <x v="0"/>
    <s v="Brazil"/>
    <x v="91"/>
    <n v="0"/>
  </r>
  <r>
    <s v="INCREMENTAL"/>
    <s v="Media"/>
    <m/>
    <m/>
    <m/>
    <m/>
    <x v="31"/>
    <x v="1"/>
    <s v="Brazil"/>
    <x v="91"/>
    <n v="33.182776667662402"/>
  </r>
  <r>
    <s v="INCREMENTAL"/>
    <s v="Media"/>
    <m/>
    <m/>
    <m/>
    <m/>
    <x v="31"/>
    <x v="2"/>
    <s v="Brazil"/>
    <x v="91"/>
    <n v="0"/>
  </r>
  <r>
    <s v="INCREMENTAL"/>
    <s v="Media"/>
    <m/>
    <m/>
    <m/>
    <m/>
    <x v="31"/>
    <x v="3"/>
    <s v="Brazil"/>
    <x v="91"/>
    <n v="0"/>
  </r>
  <r>
    <m/>
    <m/>
    <m/>
    <m/>
    <m/>
    <m/>
    <x v="32"/>
    <x v="0"/>
    <s v="Brazil"/>
    <x v="91"/>
    <n v="1288.8368238743701"/>
  </r>
  <r>
    <m/>
    <m/>
    <m/>
    <m/>
    <m/>
    <m/>
    <x v="32"/>
    <x v="1"/>
    <s v="Brazil"/>
    <x v="91"/>
    <n v="943.82215052234096"/>
  </r>
  <r>
    <m/>
    <m/>
    <m/>
    <m/>
    <m/>
    <m/>
    <x v="32"/>
    <x v="2"/>
    <s v="Brazil"/>
    <x v="91"/>
    <n v="1761.1350863528301"/>
  </r>
  <r>
    <m/>
    <m/>
    <m/>
    <m/>
    <m/>
    <m/>
    <x v="32"/>
    <x v="3"/>
    <s v="Brazil"/>
    <x v="91"/>
    <n v="932.29799996955103"/>
  </r>
  <r>
    <s v="BASE"/>
    <s v="BaseLine"/>
    <m/>
    <m/>
    <m/>
    <m/>
    <x v="33"/>
    <x v="0"/>
    <s v="Brazil"/>
    <x v="91"/>
    <n v="-48.780042698438599"/>
  </r>
  <r>
    <s v="BASE"/>
    <s v="BaseLine"/>
    <m/>
    <m/>
    <m/>
    <m/>
    <x v="33"/>
    <x v="1"/>
    <s v="Brazil"/>
    <x v="91"/>
    <n v="-132.78553596850799"/>
  </r>
  <r>
    <s v="BASE"/>
    <s v="BaseLine"/>
    <m/>
    <m/>
    <m/>
    <m/>
    <x v="33"/>
    <x v="2"/>
    <s v="Brazil"/>
    <x v="91"/>
    <n v="-66.292079604150203"/>
  </r>
  <r>
    <s v="BASE"/>
    <s v="BaseLine"/>
    <m/>
    <m/>
    <m/>
    <m/>
    <x v="33"/>
    <x v="3"/>
    <s v="Brazil"/>
    <x v="91"/>
    <n v="-41.405237856196301"/>
  </r>
  <r>
    <s v="BASE"/>
    <s v="BaseLine"/>
    <m/>
    <m/>
    <m/>
    <m/>
    <x v="34"/>
    <x v="0"/>
    <s v="Brazil"/>
    <x v="91"/>
    <n v="0"/>
  </r>
  <r>
    <s v="BASE"/>
    <s v="BaseLine"/>
    <m/>
    <m/>
    <m/>
    <m/>
    <x v="34"/>
    <x v="1"/>
    <s v="Brazil"/>
    <x v="91"/>
    <n v="0"/>
  </r>
  <r>
    <s v="BASE"/>
    <s v="BaseLine"/>
    <m/>
    <m/>
    <m/>
    <m/>
    <x v="34"/>
    <x v="2"/>
    <s v="Brazil"/>
    <x v="91"/>
    <n v="0"/>
  </r>
  <r>
    <s v="BASE"/>
    <s v="BaseLine"/>
    <m/>
    <m/>
    <m/>
    <m/>
    <x v="34"/>
    <x v="3"/>
    <s v="Brazil"/>
    <x v="91"/>
    <n v="0"/>
  </r>
  <r>
    <s v="BASE"/>
    <s v="BaseLine"/>
    <s v="NY"/>
    <m/>
    <m/>
    <m/>
    <x v="35"/>
    <x v="0"/>
    <s v="Brazil"/>
    <x v="91"/>
    <n v="0"/>
  </r>
  <r>
    <s v="BASE"/>
    <s v="BaseLine"/>
    <s v="NY"/>
    <m/>
    <m/>
    <m/>
    <x v="35"/>
    <x v="1"/>
    <s v="Brazil"/>
    <x v="91"/>
    <n v="0"/>
  </r>
  <r>
    <s v="BASE"/>
    <s v="BaseLine"/>
    <s v="NY"/>
    <m/>
    <m/>
    <m/>
    <x v="35"/>
    <x v="2"/>
    <s v="Brazil"/>
    <x v="91"/>
    <n v="0"/>
  </r>
  <r>
    <s v="BASE"/>
    <s v="BaseLine"/>
    <s v="NY"/>
    <m/>
    <m/>
    <m/>
    <x v="35"/>
    <x v="3"/>
    <s v="Brazil"/>
    <x v="91"/>
    <n v="0"/>
  </r>
  <r>
    <s v="BASE"/>
    <s v="BaseLine"/>
    <s v="PL_Dummy"/>
    <m/>
    <m/>
    <m/>
    <x v="36"/>
    <x v="0"/>
    <s v="Brazil"/>
    <x v="91"/>
    <n v="0"/>
  </r>
  <r>
    <s v="BASE"/>
    <s v="BaseLine"/>
    <s v="PL_Dummy"/>
    <m/>
    <m/>
    <m/>
    <x v="36"/>
    <x v="1"/>
    <s v="Brazil"/>
    <x v="91"/>
    <n v="0"/>
  </r>
  <r>
    <s v="BASE"/>
    <s v="BaseLine"/>
    <s v="PL_Dummy"/>
    <m/>
    <m/>
    <m/>
    <x v="36"/>
    <x v="2"/>
    <s v="Brazil"/>
    <x v="91"/>
    <n v="0"/>
  </r>
  <r>
    <s v="BASE"/>
    <s v="BaseLine"/>
    <s v="PL_Dummy"/>
    <m/>
    <m/>
    <m/>
    <x v="36"/>
    <x v="3"/>
    <s v="Brazil"/>
    <x v="91"/>
    <n v="0"/>
  </r>
  <r>
    <s v="BASE"/>
    <s v="BaseLine"/>
    <s v="PL_Dummy"/>
    <m/>
    <m/>
    <m/>
    <x v="37"/>
    <x v="0"/>
    <s v="Brazil"/>
    <x v="91"/>
    <n v="0"/>
  </r>
  <r>
    <s v="BASE"/>
    <s v="BaseLine"/>
    <s v="PL_Dummy"/>
    <m/>
    <m/>
    <m/>
    <x v="37"/>
    <x v="1"/>
    <s v="Brazil"/>
    <x v="91"/>
    <n v="0"/>
  </r>
  <r>
    <s v="BASE"/>
    <s v="BaseLine"/>
    <s v="PL_Dummy"/>
    <m/>
    <m/>
    <m/>
    <x v="37"/>
    <x v="2"/>
    <s v="Brazil"/>
    <x v="91"/>
    <n v="0"/>
  </r>
  <r>
    <s v="BASE"/>
    <s v="BaseLine"/>
    <s v="PL_Dummy"/>
    <m/>
    <m/>
    <m/>
    <x v="37"/>
    <x v="3"/>
    <s v="Brazil"/>
    <x v="91"/>
    <n v="0"/>
  </r>
  <r>
    <s v="BASE"/>
    <s v="BaseLine"/>
    <m/>
    <m/>
    <m/>
    <m/>
    <x v="38"/>
    <x v="0"/>
    <s v="Brazil"/>
    <x v="91"/>
    <n v="0"/>
  </r>
  <r>
    <s v="BASE"/>
    <s v="BaseLine"/>
    <m/>
    <m/>
    <m/>
    <m/>
    <x v="38"/>
    <x v="1"/>
    <s v="Brazil"/>
    <x v="91"/>
    <n v="0"/>
  </r>
  <r>
    <s v="BASE"/>
    <s v="BaseLine"/>
    <m/>
    <m/>
    <m/>
    <m/>
    <x v="38"/>
    <x v="2"/>
    <s v="Brazil"/>
    <x v="91"/>
    <n v="0"/>
  </r>
  <r>
    <s v="BASE"/>
    <s v="BaseLine"/>
    <m/>
    <m/>
    <m/>
    <m/>
    <x v="38"/>
    <x v="3"/>
    <s v="Brazil"/>
    <x v="91"/>
    <n v="0"/>
  </r>
  <r>
    <s v="BASE"/>
    <s v="BaseLine"/>
    <m/>
    <m/>
    <m/>
    <m/>
    <x v="39"/>
    <x v="0"/>
    <s v="Brazil"/>
    <x v="91"/>
    <n v="0"/>
  </r>
  <r>
    <s v="BASE"/>
    <s v="BaseLine"/>
    <m/>
    <m/>
    <m/>
    <m/>
    <x v="39"/>
    <x v="1"/>
    <s v="Brazil"/>
    <x v="91"/>
    <n v="0"/>
  </r>
  <r>
    <s v="BASE"/>
    <s v="BaseLine"/>
    <m/>
    <m/>
    <m/>
    <m/>
    <x v="39"/>
    <x v="2"/>
    <s v="Brazil"/>
    <x v="91"/>
    <n v="0"/>
  </r>
  <r>
    <s v="BASE"/>
    <s v="BaseLine"/>
    <m/>
    <m/>
    <m/>
    <m/>
    <x v="39"/>
    <x v="3"/>
    <s v="Brazil"/>
    <x v="91"/>
    <n v="0"/>
  </r>
  <r>
    <s v="BASE"/>
    <s v="BaseLine"/>
    <s v="PL_Dummy"/>
    <m/>
    <m/>
    <m/>
    <x v="40"/>
    <x v="0"/>
    <s v="Brazil"/>
    <x v="91"/>
    <n v="0"/>
  </r>
  <r>
    <s v="BASE"/>
    <s v="BaseLine"/>
    <s v="PL_Dummy"/>
    <m/>
    <m/>
    <m/>
    <x v="40"/>
    <x v="1"/>
    <s v="Brazil"/>
    <x v="91"/>
    <n v="0"/>
  </r>
  <r>
    <s v="BASE"/>
    <s v="BaseLine"/>
    <s v="PL_Dummy"/>
    <m/>
    <m/>
    <m/>
    <x v="40"/>
    <x v="2"/>
    <s v="Brazil"/>
    <x v="91"/>
    <n v="0"/>
  </r>
  <r>
    <s v="BASE"/>
    <s v="BaseLine"/>
    <s v="PL_Dummy"/>
    <m/>
    <m/>
    <m/>
    <x v="40"/>
    <x v="3"/>
    <s v="Brazil"/>
    <x v="91"/>
    <n v="0"/>
  </r>
  <r>
    <s v="BASE"/>
    <s v="BaseLine"/>
    <m/>
    <m/>
    <m/>
    <m/>
    <x v="41"/>
    <x v="0"/>
    <s v="Brazil"/>
    <x v="91"/>
    <n v="0"/>
  </r>
  <r>
    <s v="BASE"/>
    <s v="BaseLine"/>
    <m/>
    <m/>
    <m/>
    <m/>
    <x v="41"/>
    <x v="1"/>
    <s v="Brazil"/>
    <x v="91"/>
    <n v="0"/>
  </r>
  <r>
    <s v="BASE"/>
    <s v="BaseLine"/>
    <m/>
    <m/>
    <m/>
    <m/>
    <x v="41"/>
    <x v="2"/>
    <s v="Brazil"/>
    <x v="91"/>
    <n v="4066.7334733133598"/>
  </r>
  <r>
    <s v="BASE"/>
    <s v="BaseLine"/>
    <m/>
    <m/>
    <m/>
    <m/>
    <x v="41"/>
    <x v="3"/>
    <s v="Brazil"/>
    <x v="91"/>
    <n v="0"/>
  </r>
  <r>
    <s v="BASE"/>
    <s v="BaseLine"/>
    <m/>
    <m/>
    <m/>
    <m/>
    <x v="42"/>
    <x v="0"/>
    <s v="Brazil"/>
    <x v="91"/>
    <n v="0"/>
  </r>
  <r>
    <s v="BASE"/>
    <s v="BaseLine"/>
    <m/>
    <m/>
    <m/>
    <m/>
    <x v="42"/>
    <x v="1"/>
    <s v="Brazil"/>
    <x v="91"/>
    <n v="0"/>
  </r>
  <r>
    <s v="BASE"/>
    <s v="BaseLine"/>
    <m/>
    <m/>
    <m/>
    <m/>
    <x v="42"/>
    <x v="2"/>
    <s v="Brazil"/>
    <x v="91"/>
    <n v="0"/>
  </r>
  <r>
    <s v="BASE"/>
    <s v="BaseLine"/>
    <m/>
    <m/>
    <m/>
    <m/>
    <x v="42"/>
    <x v="3"/>
    <s v="Brazil"/>
    <x v="91"/>
    <n v="0"/>
  </r>
  <r>
    <s v="BASE"/>
    <s v="BaseLine"/>
    <m/>
    <m/>
    <m/>
    <m/>
    <x v="43"/>
    <x v="0"/>
    <s v="Brazil"/>
    <x v="91"/>
    <n v="0"/>
  </r>
  <r>
    <s v="BASE"/>
    <s v="BaseLine"/>
    <m/>
    <m/>
    <m/>
    <m/>
    <x v="43"/>
    <x v="1"/>
    <s v="Brazil"/>
    <x v="91"/>
    <n v="0"/>
  </r>
  <r>
    <s v="BASE"/>
    <s v="BaseLine"/>
    <m/>
    <m/>
    <m/>
    <m/>
    <x v="43"/>
    <x v="2"/>
    <s v="Brazil"/>
    <x v="91"/>
    <n v="4499.9709215954399"/>
  </r>
  <r>
    <s v="BASE"/>
    <s v="BaseLine"/>
    <m/>
    <m/>
    <m/>
    <m/>
    <x v="43"/>
    <x v="3"/>
    <s v="Brazil"/>
    <x v="91"/>
    <n v="0"/>
  </r>
  <r>
    <s v="INCREMENTAL"/>
    <s v="Media"/>
    <m/>
    <m/>
    <m/>
    <m/>
    <x v="44"/>
    <x v="0"/>
    <s v="Brazil"/>
    <x v="91"/>
    <n v="0"/>
  </r>
  <r>
    <s v="INCREMENTAL"/>
    <s v="Media"/>
    <m/>
    <m/>
    <m/>
    <m/>
    <x v="44"/>
    <x v="1"/>
    <s v="Brazil"/>
    <x v="91"/>
    <n v="0"/>
  </r>
  <r>
    <s v="INCREMENTAL"/>
    <s v="Media"/>
    <m/>
    <m/>
    <m/>
    <m/>
    <x v="44"/>
    <x v="2"/>
    <s v="Brazil"/>
    <x v="91"/>
    <n v="50.097645344919798"/>
  </r>
  <r>
    <s v="INCREMENTAL"/>
    <s v="Media"/>
    <m/>
    <m/>
    <m/>
    <m/>
    <x v="44"/>
    <x v="3"/>
    <s v="Brazil"/>
    <x v="91"/>
    <n v="0"/>
  </r>
  <r>
    <s v="INCREMENTAL"/>
    <s v="Media"/>
    <m/>
    <m/>
    <m/>
    <m/>
    <x v="45"/>
    <x v="0"/>
    <s v="Brazil"/>
    <x v="91"/>
    <n v="0"/>
  </r>
  <r>
    <s v="INCREMENTAL"/>
    <s v="Media"/>
    <m/>
    <m/>
    <m/>
    <m/>
    <x v="45"/>
    <x v="1"/>
    <s v="Brazil"/>
    <x v="91"/>
    <n v="0"/>
  </r>
  <r>
    <s v="INCREMENTAL"/>
    <s v="Media"/>
    <m/>
    <m/>
    <m/>
    <m/>
    <x v="45"/>
    <x v="2"/>
    <s v="Brazil"/>
    <x v="91"/>
    <n v="11.887579609068201"/>
  </r>
  <r>
    <s v="INCREMENTAL"/>
    <s v="Media"/>
    <m/>
    <m/>
    <m/>
    <m/>
    <x v="45"/>
    <x v="3"/>
    <s v="Brazil"/>
    <x v="91"/>
    <n v="0"/>
  </r>
  <r>
    <s v="BASE"/>
    <s v="BaseLine"/>
    <m/>
    <m/>
    <m/>
    <m/>
    <x v="46"/>
    <x v="0"/>
    <s v="Brazil"/>
    <x v="91"/>
    <n v="0"/>
  </r>
  <r>
    <s v="BASE"/>
    <s v="BaseLine"/>
    <m/>
    <m/>
    <m/>
    <m/>
    <x v="46"/>
    <x v="1"/>
    <s v="Brazil"/>
    <x v="91"/>
    <n v="0"/>
  </r>
  <r>
    <s v="BASE"/>
    <s v="BaseLine"/>
    <m/>
    <m/>
    <m/>
    <m/>
    <x v="46"/>
    <x v="2"/>
    <s v="Brazil"/>
    <x v="91"/>
    <n v="0"/>
  </r>
  <r>
    <s v="BASE"/>
    <s v="BaseLine"/>
    <m/>
    <m/>
    <m/>
    <m/>
    <x v="46"/>
    <x v="3"/>
    <s v="Brazil"/>
    <x v="91"/>
    <n v="0"/>
  </r>
  <r>
    <s v="INCREMENTAL"/>
    <s v="Media"/>
    <m/>
    <m/>
    <m/>
    <m/>
    <x v="47"/>
    <x v="0"/>
    <s v="Brazil"/>
    <x v="91"/>
    <n v="0"/>
  </r>
  <r>
    <s v="INCREMENTAL"/>
    <s v="Media"/>
    <m/>
    <m/>
    <m/>
    <m/>
    <x v="47"/>
    <x v="1"/>
    <s v="Brazil"/>
    <x v="91"/>
    <n v="0"/>
  </r>
  <r>
    <s v="INCREMENTAL"/>
    <s v="Media"/>
    <m/>
    <m/>
    <m/>
    <m/>
    <x v="47"/>
    <x v="2"/>
    <s v="Brazil"/>
    <x v="91"/>
    <n v="0"/>
  </r>
  <r>
    <s v="INCREMENTAL"/>
    <s v="Media"/>
    <m/>
    <m/>
    <m/>
    <m/>
    <x v="47"/>
    <x v="3"/>
    <s v="Brazil"/>
    <x v="91"/>
    <n v="6.0124927895044298"/>
  </r>
  <r>
    <s v="INCREMENTAL"/>
    <s v="Media"/>
    <m/>
    <m/>
    <m/>
    <m/>
    <x v="48"/>
    <x v="0"/>
    <s v="Brazil"/>
    <x v="91"/>
    <n v="0"/>
  </r>
  <r>
    <s v="INCREMENTAL"/>
    <s v="Media"/>
    <m/>
    <m/>
    <m/>
    <m/>
    <x v="48"/>
    <x v="1"/>
    <s v="Brazil"/>
    <x v="91"/>
    <n v="0"/>
  </r>
  <r>
    <s v="INCREMENTAL"/>
    <s v="Media"/>
    <m/>
    <m/>
    <m/>
    <m/>
    <x v="48"/>
    <x v="2"/>
    <s v="Brazil"/>
    <x v="91"/>
    <n v="0"/>
  </r>
  <r>
    <s v="INCREMENTAL"/>
    <s v="Media"/>
    <m/>
    <m/>
    <m/>
    <m/>
    <x v="48"/>
    <x v="3"/>
    <s v="Brazil"/>
    <x v="91"/>
    <n v="0.45596770196560998"/>
  </r>
  <r>
    <s v="INCREMENTAL"/>
    <s v="Media"/>
    <m/>
    <m/>
    <m/>
    <m/>
    <x v="49"/>
    <x v="0"/>
    <s v="Brazil"/>
    <x v="91"/>
    <n v="0"/>
  </r>
  <r>
    <s v="INCREMENTAL"/>
    <s v="Media"/>
    <m/>
    <m/>
    <m/>
    <m/>
    <x v="49"/>
    <x v="1"/>
    <s v="Brazil"/>
    <x v="91"/>
    <n v="0"/>
  </r>
  <r>
    <s v="INCREMENTAL"/>
    <s v="Media"/>
    <m/>
    <m/>
    <m/>
    <m/>
    <x v="49"/>
    <x v="2"/>
    <s v="Brazil"/>
    <x v="91"/>
    <n v="0"/>
  </r>
  <r>
    <s v="INCREMENTAL"/>
    <s v="Media"/>
    <m/>
    <m/>
    <m/>
    <m/>
    <x v="49"/>
    <x v="3"/>
    <s v="Brazil"/>
    <x v="91"/>
    <n v="34.499881962113498"/>
  </r>
  <r>
    <s v="BASE"/>
    <s v="BaseLine"/>
    <m/>
    <m/>
    <m/>
    <m/>
    <x v="50"/>
    <x v="0"/>
    <s v="Brazil"/>
    <x v="91"/>
    <n v="0"/>
  </r>
  <r>
    <s v="BASE"/>
    <s v="BaseLine"/>
    <m/>
    <m/>
    <m/>
    <m/>
    <x v="50"/>
    <x v="1"/>
    <s v="Brazil"/>
    <x v="91"/>
    <n v="0"/>
  </r>
  <r>
    <s v="BASE"/>
    <s v="BaseLine"/>
    <m/>
    <m/>
    <m/>
    <m/>
    <x v="50"/>
    <x v="2"/>
    <s v="Brazil"/>
    <x v="91"/>
    <n v="0"/>
  </r>
  <r>
    <s v="BASE"/>
    <s v="BaseLine"/>
    <m/>
    <m/>
    <m/>
    <m/>
    <x v="50"/>
    <x v="3"/>
    <s v="Brazil"/>
    <x v="91"/>
    <n v="609.130001998794"/>
  </r>
  <r>
    <s v="BASE"/>
    <s v="BaseLine"/>
    <m/>
    <m/>
    <m/>
    <m/>
    <x v="51"/>
    <x v="0"/>
    <s v="Brazil"/>
    <x v="91"/>
    <n v="0"/>
  </r>
  <r>
    <s v="BASE"/>
    <s v="BaseLine"/>
    <m/>
    <m/>
    <m/>
    <m/>
    <x v="51"/>
    <x v="1"/>
    <s v="Brazil"/>
    <x v="91"/>
    <n v="0"/>
  </r>
  <r>
    <s v="BASE"/>
    <s v="BaseLine"/>
    <m/>
    <m/>
    <m/>
    <m/>
    <x v="51"/>
    <x v="2"/>
    <s v="Brazil"/>
    <x v="91"/>
    <n v="0"/>
  </r>
  <r>
    <s v="BASE"/>
    <s v="BaseLine"/>
    <m/>
    <m/>
    <m/>
    <m/>
    <x v="51"/>
    <x v="3"/>
    <s v="Brazil"/>
    <x v="91"/>
    <n v="10509.340771339799"/>
  </r>
  <r>
    <s v="INCREMENTAL"/>
    <s v="Media"/>
    <m/>
    <m/>
    <m/>
    <m/>
    <x v="52"/>
    <x v="0"/>
    <s v="Brazil"/>
    <x v="91"/>
    <n v="0"/>
  </r>
  <r>
    <s v="INCREMENTAL"/>
    <s v="Media"/>
    <m/>
    <m/>
    <m/>
    <m/>
    <x v="52"/>
    <x v="1"/>
    <s v="Brazil"/>
    <x v="91"/>
    <n v="0"/>
  </r>
  <r>
    <s v="INCREMENTAL"/>
    <s v="Media"/>
    <m/>
    <m/>
    <m/>
    <m/>
    <x v="52"/>
    <x v="2"/>
    <s v="Brazil"/>
    <x v="91"/>
    <n v="0"/>
  </r>
  <r>
    <s v="INCREMENTAL"/>
    <s v="Media"/>
    <m/>
    <m/>
    <m/>
    <m/>
    <x v="52"/>
    <x v="3"/>
    <s v="Brazil"/>
    <x v="91"/>
    <n v="21.238606300728598"/>
  </r>
  <r>
    <s v="BASE"/>
    <s v="BaseLine"/>
    <m/>
    <m/>
    <m/>
    <m/>
    <x v="53"/>
    <x v="0"/>
    <s v="Brazil"/>
    <x v="91"/>
    <n v="-334.05067988802"/>
  </r>
  <r>
    <s v="BASE"/>
    <s v="BaseLine"/>
    <m/>
    <m/>
    <m/>
    <m/>
    <x v="53"/>
    <x v="1"/>
    <s v="Brazil"/>
    <x v="91"/>
    <n v="-244.62711278498901"/>
  </r>
  <r>
    <s v="BASE"/>
    <s v="BaseLine"/>
    <m/>
    <m/>
    <m/>
    <m/>
    <x v="53"/>
    <x v="2"/>
    <s v="Brazil"/>
    <x v="91"/>
    <n v="-456.46459045319398"/>
  </r>
  <r>
    <s v="BASE"/>
    <s v="BaseLine"/>
    <m/>
    <m/>
    <m/>
    <m/>
    <x v="53"/>
    <x v="3"/>
    <s v="Brazil"/>
    <x v="91"/>
    <n v="-241.64019445989101"/>
  </r>
  <r>
    <s v="BASE"/>
    <s v="BaseLine"/>
    <m/>
    <m/>
    <m/>
    <m/>
    <x v="54"/>
    <x v="0"/>
    <s v="Brazil"/>
    <x v="91"/>
    <n v="-476.20062496945701"/>
  </r>
  <r>
    <s v="BASE"/>
    <s v="BaseLine"/>
    <m/>
    <m/>
    <m/>
    <m/>
    <x v="54"/>
    <x v="1"/>
    <s v="Brazil"/>
    <x v="91"/>
    <n v="-2376.9047162553602"/>
  </r>
  <r>
    <s v="BASE"/>
    <s v="BaseLine"/>
    <m/>
    <m/>
    <m/>
    <m/>
    <x v="54"/>
    <x v="2"/>
    <s v="Brazil"/>
    <x v="91"/>
    <n v="-2579.7232432349701"/>
  </r>
  <r>
    <s v="BASE"/>
    <s v="BaseLine"/>
    <m/>
    <m/>
    <m/>
    <m/>
    <x v="54"/>
    <x v="3"/>
    <s v="Brazil"/>
    <x v="91"/>
    <n v="-459.86255008845501"/>
  </r>
  <r>
    <s v="INCREMENTAL"/>
    <s v="Media"/>
    <m/>
    <m/>
    <m/>
    <m/>
    <x v="0"/>
    <x v="0"/>
    <s v="Brazil"/>
    <x v="92"/>
    <n v="11.341645671888701"/>
  </r>
  <r>
    <s v="INCREMENTAL"/>
    <s v="Media"/>
    <m/>
    <m/>
    <m/>
    <m/>
    <x v="0"/>
    <x v="1"/>
    <s v="Brazil"/>
    <x v="92"/>
    <n v="0"/>
  </r>
  <r>
    <s v="INCREMENTAL"/>
    <s v="Media"/>
    <m/>
    <m/>
    <m/>
    <m/>
    <x v="0"/>
    <x v="2"/>
    <s v="Brazil"/>
    <x v="92"/>
    <n v="0"/>
  </r>
  <r>
    <s v="INCREMENTAL"/>
    <s v="Media"/>
    <m/>
    <m/>
    <m/>
    <m/>
    <x v="0"/>
    <x v="3"/>
    <s v="Brazil"/>
    <x v="92"/>
    <n v="0"/>
  </r>
  <r>
    <s v="INCREMENTAL"/>
    <s v="Media"/>
    <m/>
    <m/>
    <m/>
    <m/>
    <x v="1"/>
    <x v="0"/>
    <s v="Brazil"/>
    <x v="92"/>
    <n v="0.67000683285796103"/>
  </r>
  <r>
    <s v="INCREMENTAL"/>
    <s v="Media"/>
    <m/>
    <m/>
    <m/>
    <m/>
    <x v="1"/>
    <x v="1"/>
    <s v="Brazil"/>
    <x v="92"/>
    <n v="0"/>
  </r>
  <r>
    <s v="INCREMENTAL"/>
    <s v="Media"/>
    <m/>
    <m/>
    <m/>
    <m/>
    <x v="1"/>
    <x v="2"/>
    <s v="Brazil"/>
    <x v="92"/>
    <n v="0"/>
  </r>
  <r>
    <s v="INCREMENTAL"/>
    <s v="Media"/>
    <m/>
    <m/>
    <m/>
    <m/>
    <x v="1"/>
    <x v="3"/>
    <s v="Brazil"/>
    <x v="92"/>
    <n v="0"/>
  </r>
  <r>
    <s v="INCREMENTAL"/>
    <s v="Media"/>
    <m/>
    <m/>
    <m/>
    <m/>
    <x v="2"/>
    <x v="0"/>
    <s v="Brazil"/>
    <x v="92"/>
    <n v="76.557606231541598"/>
  </r>
  <r>
    <s v="INCREMENTAL"/>
    <s v="Media"/>
    <m/>
    <m/>
    <m/>
    <m/>
    <x v="2"/>
    <x v="1"/>
    <s v="Brazil"/>
    <x v="92"/>
    <n v="0"/>
  </r>
  <r>
    <s v="INCREMENTAL"/>
    <s v="Media"/>
    <m/>
    <m/>
    <m/>
    <m/>
    <x v="2"/>
    <x v="2"/>
    <s v="Brazil"/>
    <x v="92"/>
    <n v="0"/>
  </r>
  <r>
    <s v="INCREMENTAL"/>
    <s v="Media"/>
    <m/>
    <m/>
    <m/>
    <m/>
    <x v="2"/>
    <x v="3"/>
    <s v="Brazil"/>
    <x v="92"/>
    <n v="0"/>
  </r>
  <r>
    <s v="BASE"/>
    <s v="BaseLine"/>
    <m/>
    <m/>
    <m/>
    <m/>
    <x v="3"/>
    <x v="0"/>
    <s v="Brazil"/>
    <x v="92"/>
    <n v="0"/>
  </r>
  <r>
    <s v="BASE"/>
    <s v="BaseLine"/>
    <m/>
    <m/>
    <m/>
    <m/>
    <x v="3"/>
    <x v="1"/>
    <s v="Brazil"/>
    <x v="92"/>
    <n v="0"/>
  </r>
  <r>
    <s v="BASE"/>
    <s v="BaseLine"/>
    <m/>
    <m/>
    <m/>
    <m/>
    <x v="3"/>
    <x v="2"/>
    <s v="Brazil"/>
    <x v="92"/>
    <n v="0"/>
  </r>
  <r>
    <s v="BASE"/>
    <s v="BaseLine"/>
    <m/>
    <m/>
    <m/>
    <m/>
    <x v="3"/>
    <x v="3"/>
    <s v="Brazil"/>
    <x v="92"/>
    <n v="0"/>
  </r>
  <r>
    <s v="BASE"/>
    <s v="BaseLine"/>
    <m/>
    <m/>
    <m/>
    <m/>
    <x v="4"/>
    <x v="0"/>
    <s v="Brazil"/>
    <x v="92"/>
    <n v="0"/>
  </r>
  <r>
    <s v="BASE"/>
    <s v="BaseLine"/>
    <m/>
    <m/>
    <m/>
    <m/>
    <x v="4"/>
    <x v="1"/>
    <s v="Brazil"/>
    <x v="92"/>
    <n v="0"/>
  </r>
  <r>
    <s v="BASE"/>
    <s v="BaseLine"/>
    <m/>
    <m/>
    <m/>
    <m/>
    <x v="4"/>
    <x v="2"/>
    <s v="Brazil"/>
    <x v="92"/>
    <n v="0"/>
  </r>
  <r>
    <s v="BASE"/>
    <s v="BaseLine"/>
    <m/>
    <m/>
    <m/>
    <m/>
    <x v="4"/>
    <x v="3"/>
    <s v="Brazil"/>
    <x v="92"/>
    <n v="0"/>
  </r>
  <r>
    <s v="BASE"/>
    <s v="BaseLine"/>
    <m/>
    <m/>
    <m/>
    <m/>
    <x v="5"/>
    <x v="0"/>
    <s v="Brazil"/>
    <x v="92"/>
    <n v="0"/>
  </r>
  <r>
    <s v="BASE"/>
    <s v="BaseLine"/>
    <m/>
    <m/>
    <m/>
    <m/>
    <x v="5"/>
    <x v="1"/>
    <s v="Brazil"/>
    <x v="92"/>
    <n v="0"/>
  </r>
  <r>
    <s v="BASE"/>
    <s v="BaseLine"/>
    <m/>
    <m/>
    <m/>
    <m/>
    <x v="5"/>
    <x v="2"/>
    <s v="Brazil"/>
    <x v="92"/>
    <n v="0"/>
  </r>
  <r>
    <s v="BASE"/>
    <s v="BaseLine"/>
    <m/>
    <m/>
    <m/>
    <m/>
    <x v="5"/>
    <x v="3"/>
    <s v="Brazil"/>
    <x v="92"/>
    <n v="0"/>
  </r>
  <r>
    <s v="BASE"/>
    <s v="BaseLine"/>
    <m/>
    <m/>
    <m/>
    <m/>
    <x v="6"/>
    <x v="0"/>
    <s v="Brazil"/>
    <x v="92"/>
    <n v="0"/>
  </r>
  <r>
    <s v="BASE"/>
    <s v="BaseLine"/>
    <m/>
    <m/>
    <m/>
    <m/>
    <x v="6"/>
    <x v="1"/>
    <s v="Brazil"/>
    <x v="92"/>
    <n v="0"/>
  </r>
  <r>
    <s v="BASE"/>
    <s v="BaseLine"/>
    <m/>
    <m/>
    <m/>
    <m/>
    <x v="6"/>
    <x v="2"/>
    <s v="Brazil"/>
    <x v="92"/>
    <n v="0"/>
  </r>
  <r>
    <s v="BASE"/>
    <s v="BaseLine"/>
    <m/>
    <m/>
    <m/>
    <m/>
    <x v="6"/>
    <x v="3"/>
    <s v="Brazil"/>
    <x v="92"/>
    <n v="0"/>
  </r>
  <r>
    <s v="BASE"/>
    <s v="BaseLine"/>
    <m/>
    <m/>
    <m/>
    <m/>
    <x v="7"/>
    <x v="0"/>
    <s v="Brazil"/>
    <x v="92"/>
    <n v="0"/>
  </r>
  <r>
    <s v="BASE"/>
    <s v="BaseLine"/>
    <m/>
    <m/>
    <m/>
    <m/>
    <x v="7"/>
    <x v="1"/>
    <s v="Brazil"/>
    <x v="92"/>
    <n v="0"/>
  </r>
  <r>
    <s v="BASE"/>
    <s v="BaseLine"/>
    <m/>
    <m/>
    <m/>
    <m/>
    <x v="7"/>
    <x v="2"/>
    <s v="Brazil"/>
    <x v="92"/>
    <n v="0"/>
  </r>
  <r>
    <s v="BASE"/>
    <s v="BaseLine"/>
    <m/>
    <m/>
    <m/>
    <m/>
    <x v="7"/>
    <x v="3"/>
    <s v="Brazil"/>
    <x v="92"/>
    <n v="0"/>
  </r>
  <r>
    <s v="BASE"/>
    <s v="BaseLine"/>
    <m/>
    <m/>
    <m/>
    <m/>
    <x v="8"/>
    <x v="0"/>
    <s v="Brazil"/>
    <x v="92"/>
    <n v="2065.0868566030199"/>
  </r>
  <r>
    <s v="BASE"/>
    <s v="BaseLine"/>
    <m/>
    <m/>
    <m/>
    <m/>
    <x v="8"/>
    <x v="1"/>
    <s v="Brazil"/>
    <x v="92"/>
    <n v="0"/>
  </r>
  <r>
    <s v="BASE"/>
    <s v="BaseLine"/>
    <m/>
    <m/>
    <m/>
    <m/>
    <x v="8"/>
    <x v="2"/>
    <s v="Brazil"/>
    <x v="92"/>
    <n v="0"/>
  </r>
  <r>
    <s v="BASE"/>
    <s v="BaseLine"/>
    <m/>
    <m/>
    <m/>
    <m/>
    <x v="8"/>
    <x v="3"/>
    <s v="Brazil"/>
    <x v="92"/>
    <n v="0"/>
  </r>
  <r>
    <s v="INCREMENTAL"/>
    <s v="Media"/>
    <m/>
    <m/>
    <m/>
    <m/>
    <x v="9"/>
    <x v="0"/>
    <s v="Brazil"/>
    <x v="92"/>
    <n v="35.161998802648903"/>
  </r>
  <r>
    <s v="INCREMENTAL"/>
    <s v="Media"/>
    <m/>
    <m/>
    <m/>
    <m/>
    <x v="9"/>
    <x v="1"/>
    <s v="Brazil"/>
    <x v="92"/>
    <n v="0"/>
  </r>
  <r>
    <s v="INCREMENTAL"/>
    <s v="Media"/>
    <m/>
    <m/>
    <m/>
    <m/>
    <x v="9"/>
    <x v="2"/>
    <s v="Brazil"/>
    <x v="92"/>
    <n v="0"/>
  </r>
  <r>
    <s v="INCREMENTAL"/>
    <s v="Media"/>
    <m/>
    <m/>
    <m/>
    <m/>
    <x v="9"/>
    <x v="3"/>
    <s v="Brazil"/>
    <x v="92"/>
    <n v="0"/>
  </r>
  <r>
    <s v="BASE"/>
    <s v="Price"/>
    <m/>
    <m/>
    <m/>
    <m/>
    <x v="10"/>
    <x v="0"/>
    <s v="Brazil"/>
    <x v="92"/>
    <n v="0"/>
  </r>
  <r>
    <s v="BASE"/>
    <s v="Price"/>
    <m/>
    <m/>
    <m/>
    <m/>
    <x v="10"/>
    <x v="1"/>
    <s v="Brazil"/>
    <x v="92"/>
    <n v="0"/>
  </r>
  <r>
    <s v="BASE"/>
    <s v="Price"/>
    <m/>
    <m/>
    <m/>
    <m/>
    <x v="10"/>
    <x v="2"/>
    <s v="Brazil"/>
    <x v="92"/>
    <n v="0"/>
  </r>
  <r>
    <s v="BASE"/>
    <s v="Price"/>
    <m/>
    <m/>
    <m/>
    <m/>
    <x v="10"/>
    <x v="3"/>
    <s v="Brazil"/>
    <x v="92"/>
    <n v="0"/>
  </r>
  <r>
    <s v="BASE"/>
    <s v="Price"/>
    <m/>
    <m/>
    <m/>
    <m/>
    <x v="11"/>
    <x v="0"/>
    <s v="Brazil"/>
    <x v="92"/>
    <n v="-1128.6106247427899"/>
  </r>
  <r>
    <s v="BASE"/>
    <s v="Price"/>
    <m/>
    <m/>
    <m/>
    <m/>
    <x v="11"/>
    <x v="1"/>
    <s v="Brazil"/>
    <x v="92"/>
    <n v="0"/>
  </r>
  <r>
    <s v="BASE"/>
    <s v="Price"/>
    <m/>
    <m/>
    <m/>
    <m/>
    <x v="11"/>
    <x v="2"/>
    <s v="Brazil"/>
    <x v="92"/>
    <n v="0"/>
  </r>
  <r>
    <s v="BASE"/>
    <s v="Price"/>
    <m/>
    <m/>
    <m/>
    <m/>
    <x v="11"/>
    <x v="3"/>
    <s v="Brazil"/>
    <x v="92"/>
    <n v="-1275.98340040216"/>
  </r>
  <r>
    <s v="BASE"/>
    <s v="BaseLine"/>
    <m/>
    <m/>
    <m/>
    <m/>
    <x v="12"/>
    <x v="0"/>
    <s v="Brazil"/>
    <x v="92"/>
    <n v="387.77025910214098"/>
  </r>
  <r>
    <s v="BASE"/>
    <s v="BaseLine"/>
    <m/>
    <m/>
    <m/>
    <m/>
    <x v="12"/>
    <x v="1"/>
    <s v="Brazil"/>
    <x v="92"/>
    <n v="699.05586890114205"/>
  </r>
  <r>
    <s v="BASE"/>
    <s v="BaseLine"/>
    <m/>
    <m/>
    <m/>
    <m/>
    <x v="12"/>
    <x v="2"/>
    <s v="Brazil"/>
    <x v="92"/>
    <n v="857.00693075465097"/>
  </r>
  <r>
    <s v="BASE"/>
    <s v="BaseLine"/>
    <m/>
    <m/>
    <m/>
    <m/>
    <x v="12"/>
    <x v="3"/>
    <s v="Brazil"/>
    <x v="92"/>
    <n v="22.698765368172701"/>
  </r>
  <r>
    <s v="INCREMENTAL"/>
    <s v="Media"/>
    <m/>
    <m/>
    <m/>
    <m/>
    <x v="13"/>
    <x v="0"/>
    <s v="Brazil"/>
    <x v="92"/>
    <n v="0"/>
  </r>
  <r>
    <s v="INCREMENTAL"/>
    <s v="Media"/>
    <m/>
    <m/>
    <m/>
    <m/>
    <x v="13"/>
    <x v="1"/>
    <s v="Brazil"/>
    <x v="92"/>
    <n v="0"/>
  </r>
  <r>
    <s v="INCREMENTAL"/>
    <s v="Media"/>
    <m/>
    <m/>
    <m/>
    <m/>
    <x v="13"/>
    <x v="2"/>
    <s v="Brazil"/>
    <x v="92"/>
    <n v="0"/>
  </r>
  <r>
    <s v="INCREMENTAL"/>
    <s v="Media"/>
    <m/>
    <m/>
    <m/>
    <m/>
    <x v="13"/>
    <x v="3"/>
    <s v="Brazil"/>
    <x v="92"/>
    <n v="0"/>
  </r>
  <r>
    <s v="INCREMENTAL"/>
    <s v="Media"/>
    <m/>
    <m/>
    <m/>
    <m/>
    <x v="14"/>
    <x v="0"/>
    <s v="Brazil"/>
    <x v="92"/>
    <n v="339.929380351036"/>
  </r>
  <r>
    <s v="INCREMENTAL"/>
    <s v="Media"/>
    <m/>
    <m/>
    <m/>
    <m/>
    <x v="14"/>
    <x v="1"/>
    <s v="Brazil"/>
    <x v="92"/>
    <n v="423.18459857557298"/>
  </r>
  <r>
    <s v="INCREMENTAL"/>
    <s v="Media"/>
    <m/>
    <m/>
    <m/>
    <m/>
    <x v="14"/>
    <x v="2"/>
    <s v="Brazil"/>
    <x v="92"/>
    <n v="350.15850306847199"/>
  </r>
  <r>
    <s v="INCREMENTAL"/>
    <s v="Media"/>
    <m/>
    <m/>
    <m/>
    <m/>
    <x v="14"/>
    <x v="3"/>
    <s v="Brazil"/>
    <x v="92"/>
    <n v="251.566573227052"/>
  </r>
  <r>
    <s v="INCREMENTAL"/>
    <s v="Media"/>
    <m/>
    <m/>
    <m/>
    <m/>
    <x v="15"/>
    <x v="0"/>
    <s v="Brazil"/>
    <x v="92"/>
    <n v="0"/>
  </r>
  <r>
    <s v="INCREMENTAL"/>
    <s v="Media"/>
    <m/>
    <m/>
    <m/>
    <m/>
    <x v="15"/>
    <x v="1"/>
    <s v="Brazil"/>
    <x v="92"/>
    <n v="0"/>
  </r>
  <r>
    <s v="INCREMENTAL"/>
    <s v="Media"/>
    <m/>
    <m/>
    <m/>
    <m/>
    <x v="15"/>
    <x v="2"/>
    <s v="Brazil"/>
    <x v="92"/>
    <n v="0"/>
  </r>
  <r>
    <s v="INCREMENTAL"/>
    <s v="Media"/>
    <m/>
    <m/>
    <m/>
    <m/>
    <x v="15"/>
    <x v="3"/>
    <s v="Brazil"/>
    <x v="92"/>
    <n v="0"/>
  </r>
  <r>
    <s v="INCREMENTAL"/>
    <s v="Media"/>
    <m/>
    <m/>
    <m/>
    <m/>
    <x v="16"/>
    <x v="0"/>
    <s v="Brazil"/>
    <x v="92"/>
    <n v="26.134878378720799"/>
  </r>
  <r>
    <s v="INCREMENTAL"/>
    <s v="Media"/>
    <m/>
    <m/>
    <m/>
    <m/>
    <x v="16"/>
    <x v="1"/>
    <s v="Brazil"/>
    <x v="92"/>
    <n v="20.505826799519099"/>
  </r>
  <r>
    <s v="INCREMENTAL"/>
    <s v="Media"/>
    <m/>
    <m/>
    <m/>
    <m/>
    <x v="16"/>
    <x v="2"/>
    <s v="Brazil"/>
    <x v="92"/>
    <n v="19.131460037482402"/>
  </r>
  <r>
    <s v="INCREMENTAL"/>
    <s v="Media"/>
    <m/>
    <m/>
    <m/>
    <m/>
    <x v="16"/>
    <x v="3"/>
    <s v="Brazil"/>
    <x v="92"/>
    <n v="17.7797372423959"/>
  </r>
  <r>
    <s v="INCREMENTAL"/>
    <s v="Media"/>
    <m/>
    <m/>
    <m/>
    <m/>
    <x v="17"/>
    <x v="0"/>
    <s v="Brazil"/>
    <x v="92"/>
    <n v="0"/>
  </r>
  <r>
    <s v="INCREMENTAL"/>
    <s v="Media"/>
    <m/>
    <m/>
    <m/>
    <m/>
    <x v="17"/>
    <x v="1"/>
    <s v="Brazil"/>
    <x v="92"/>
    <n v="0"/>
  </r>
  <r>
    <s v="INCREMENTAL"/>
    <s v="Media"/>
    <m/>
    <m/>
    <m/>
    <m/>
    <x v="17"/>
    <x v="2"/>
    <s v="Brazil"/>
    <x v="92"/>
    <n v="0"/>
  </r>
  <r>
    <s v="INCREMENTAL"/>
    <s v="Media"/>
    <m/>
    <m/>
    <m/>
    <m/>
    <x v="17"/>
    <x v="3"/>
    <s v="Brazil"/>
    <x v="92"/>
    <n v="0"/>
  </r>
  <r>
    <s v="INCREMENTAL"/>
    <s v="Media"/>
    <m/>
    <m/>
    <m/>
    <m/>
    <x v="18"/>
    <x v="0"/>
    <s v="Brazil"/>
    <x v="92"/>
    <n v="1934.52662721822"/>
  </r>
  <r>
    <s v="INCREMENTAL"/>
    <s v="Media"/>
    <m/>
    <m/>
    <m/>
    <m/>
    <x v="18"/>
    <x v="1"/>
    <s v="Brazil"/>
    <x v="92"/>
    <n v="900.79472965098705"/>
  </r>
  <r>
    <s v="INCREMENTAL"/>
    <s v="Media"/>
    <m/>
    <m/>
    <m/>
    <m/>
    <x v="18"/>
    <x v="2"/>
    <s v="Brazil"/>
    <x v="92"/>
    <n v="688.30138645617501"/>
  </r>
  <r>
    <s v="INCREMENTAL"/>
    <s v="Media"/>
    <m/>
    <m/>
    <m/>
    <m/>
    <x v="18"/>
    <x v="3"/>
    <s v="Brazil"/>
    <x v="92"/>
    <n v="1050.1550324268901"/>
  </r>
  <r>
    <s v="INCREMENTAL"/>
    <s v="Media"/>
    <m/>
    <m/>
    <m/>
    <m/>
    <x v="19"/>
    <x v="0"/>
    <s v="Brazil"/>
    <x v="92"/>
    <n v="0"/>
  </r>
  <r>
    <s v="INCREMENTAL"/>
    <s v="Media"/>
    <m/>
    <m/>
    <m/>
    <m/>
    <x v="19"/>
    <x v="1"/>
    <s v="Brazil"/>
    <x v="92"/>
    <n v="0"/>
  </r>
  <r>
    <s v="INCREMENTAL"/>
    <s v="Media"/>
    <m/>
    <m/>
    <m/>
    <m/>
    <x v="19"/>
    <x v="2"/>
    <s v="Brazil"/>
    <x v="92"/>
    <n v="0"/>
  </r>
  <r>
    <s v="INCREMENTAL"/>
    <s v="Media"/>
    <m/>
    <m/>
    <m/>
    <m/>
    <x v="19"/>
    <x v="3"/>
    <s v="Brazil"/>
    <x v="92"/>
    <n v="0"/>
  </r>
  <r>
    <s v="INCREMENTAL"/>
    <s v="Media"/>
    <m/>
    <m/>
    <m/>
    <m/>
    <x v="20"/>
    <x v="0"/>
    <s v="Brazil"/>
    <x v="92"/>
    <n v="157.26991133673999"/>
  </r>
  <r>
    <s v="INCREMENTAL"/>
    <s v="Media"/>
    <m/>
    <m/>
    <m/>
    <m/>
    <x v="20"/>
    <x v="1"/>
    <s v="Brazil"/>
    <x v="92"/>
    <n v="179.39885478196601"/>
  </r>
  <r>
    <s v="INCREMENTAL"/>
    <s v="Media"/>
    <m/>
    <m/>
    <m/>
    <m/>
    <x v="20"/>
    <x v="2"/>
    <s v="Brazil"/>
    <x v="92"/>
    <n v="168.06453724401601"/>
  </r>
  <r>
    <s v="INCREMENTAL"/>
    <s v="Media"/>
    <m/>
    <m/>
    <m/>
    <m/>
    <x v="20"/>
    <x v="3"/>
    <s v="Brazil"/>
    <x v="92"/>
    <n v="165.54053610382101"/>
  </r>
  <r>
    <s v="INCREMENTAL"/>
    <s v="Media"/>
    <m/>
    <m/>
    <m/>
    <m/>
    <x v="21"/>
    <x v="0"/>
    <s v="Brazil"/>
    <x v="92"/>
    <n v="0"/>
  </r>
  <r>
    <s v="INCREMENTAL"/>
    <s v="Media"/>
    <m/>
    <m/>
    <m/>
    <m/>
    <x v="21"/>
    <x v="1"/>
    <s v="Brazil"/>
    <x v="92"/>
    <n v="0"/>
  </r>
  <r>
    <s v="INCREMENTAL"/>
    <s v="Media"/>
    <m/>
    <m/>
    <m/>
    <m/>
    <x v="21"/>
    <x v="2"/>
    <s v="Brazil"/>
    <x v="92"/>
    <n v="0"/>
  </r>
  <r>
    <s v="INCREMENTAL"/>
    <s v="Media"/>
    <m/>
    <m/>
    <m/>
    <m/>
    <x v="21"/>
    <x v="3"/>
    <s v="Brazil"/>
    <x v="92"/>
    <n v="0"/>
  </r>
  <r>
    <s v="INCREMENTAL"/>
    <s v="Media"/>
    <m/>
    <m/>
    <m/>
    <m/>
    <x v="22"/>
    <x v="0"/>
    <s v="Brazil"/>
    <x v="92"/>
    <n v="1328.49400302156"/>
  </r>
  <r>
    <s v="INCREMENTAL"/>
    <s v="Media"/>
    <m/>
    <m/>
    <m/>
    <m/>
    <x v="22"/>
    <x v="1"/>
    <s v="Brazil"/>
    <x v="92"/>
    <n v="503.80236258097699"/>
  </r>
  <r>
    <s v="INCREMENTAL"/>
    <s v="Media"/>
    <m/>
    <m/>
    <m/>
    <m/>
    <x v="22"/>
    <x v="2"/>
    <s v="Brazil"/>
    <x v="92"/>
    <n v="478.39840259183097"/>
  </r>
  <r>
    <s v="INCREMENTAL"/>
    <s v="Media"/>
    <m/>
    <m/>
    <m/>
    <m/>
    <x v="22"/>
    <x v="3"/>
    <s v="Brazil"/>
    <x v="92"/>
    <n v="720.12493361516204"/>
  </r>
  <r>
    <s v="INCREMENTAL"/>
    <s v="Media"/>
    <m/>
    <m/>
    <m/>
    <m/>
    <x v="23"/>
    <x v="0"/>
    <s v="Brazil"/>
    <x v="92"/>
    <n v="0"/>
  </r>
  <r>
    <s v="INCREMENTAL"/>
    <s v="Media"/>
    <m/>
    <m/>
    <m/>
    <m/>
    <x v="23"/>
    <x v="1"/>
    <s v="Brazil"/>
    <x v="92"/>
    <n v="0.104492747972232"/>
  </r>
  <r>
    <s v="INCREMENTAL"/>
    <s v="Media"/>
    <m/>
    <m/>
    <m/>
    <m/>
    <x v="23"/>
    <x v="2"/>
    <s v="Brazil"/>
    <x v="92"/>
    <n v="0"/>
  </r>
  <r>
    <s v="INCREMENTAL"/>
    <s v="Media"/>
    <m/>
    <m/>
    <m/>
    <m/>
    <x v="23"/>
    <x v="3"/>
    <s v="Brazil"/>
    <x v="92"/>
    <n v="0"/>
  </r>
  <r>
    <s v="INCREMENTAL"/>
    <s v="Media"/>
    <m/>
    <m/>
    <m/>
    <m/>
    <x v="24"/>
    <x v="0"/>
    <s v="Brazil"/>
    <x v="92"/>
    <n v="0"/>
  </r>
  <r>
    <s v="INCREMENTAL"/>
    <s v="Media"/>
    <m/>
    <m/>
    <m/>
    <m/>
    <x v="24"/>
    <x v="1"/>
    <s v="Brazil"/>
    <x v="92"/>
    <n v="4.5655411652819797"/>
  </r>
  <r>
    <s v="INCREMENTAL"/>
    <s v="Media"/>
    <m/>
    <m/>
    <m/>
    <m/>
    <x v="24"/>
    <x v="2"/>
    <s v="Brazil"/>
    <x v="92"/>
    <n v="0"/>
  </r>
  <r>
    <s v="INCREMENTAL"/>
    <s v="Media"/>
    <m/>
    <m/>
    <m/>
    <m/>
    <x v="24"/>
    <x v="3"/>
    <s v="Brazil"/>
    <x v="92"/>
    <n v="0"/>
  </r>
  <r>
    <s v="BASE"/>
    <s v="BaseLine"/>
    <m/>
    <m/>
    <m/>
    <m/>
    <x v="25"/>
    <x v="0"/>
    <s v="Brazil"/>
    <x v="92"/>
    <n v="0"/>
  </r>
  <r>
    <s v="BASE"/>
    <s v="BaseLine"/>
    <m/>
    <m/>
    <m/>
    <m/>
    <x v="25"/>
    <x v="1"/>
    <s v="Brazil"/>
    <x v="92"/>
    <n v="0"/>
  </r>
  <r>
    <s v="BASE"/>
    <s v="BaseLine"/>
    <m/>
    <m/>
    <m/>
    <m/>
    <x v="25"/>
    <x v="2"/>
    <s v="Brazil"/>
    <x v="92"/>
    <n v="0"/>
  </r>
  <r>
    <s v="BASE"/>
    <s v="BaseLine"/>
    <m/>
    <m/>
    <m/>
    <m/>
    <x v="25"/>
    <x v="3"/>
    <s v="Brazil"/>
    <x v="92"/>
    <n v="0"/>
  </r>
  <r>
    <s v="BASE"/>
    <s v="BaseLine"/>
    <m/>
    <m/>
    <m/>
    <m/>
    <x v="26"/>
    <x v="0"/>
    <s v="Brazil"/>
    <x v="92"/>
    <n v="0"/>
  </r>
  <r>
    <s v="BASE"/>
    <s v="BaseLine"/>
    <m/>
    <m/>
    <m/>
    <m/>
    <x v="26"/>
    <x v="1"/>
    <s v="Brazil"/>
    <x v="92"/>
    <n v="2756.52280103982"/>
  </r>
  <r>
    <s v="BASE"/>
    <s v="BaseLine"/>
    <m/>
    <m/>
    <m/>
    <m/>
    <x v="26"/>
    <x v="2"/>
    <s v="Brazil"/>
    <x v="92"/>
    <n v="0"/>
  </r>
  <r>
    <s v="BASE"/>
    <s v="BaseLine"/>
    <m/>
    <m/>
    <m/>
    <m/>
    <x v="26"/>
    <x v="3"/>
    <s v="Brazil"/>
    <x v="92"/>
    <n v="0"/>
  </r>
  <r>
    <s v="INCREMENTAL"/>
    <s v="Media"/>
    <m/>
    <m/>
    <m/>
    <m/>
    <x v="27"/>
    <x v="0"/>
    <s v="Brazil"/>
    <x v="92"/>
    <n v="0"/>
  </r>
  <r>
    <s v="INCREMENTAL"/>
    <s v="Media"/>
    <m/>
    <m/>
    <m/>
    <m/>
    <x v="27"/>
    <x v="1"/>
    <s v="Brazil"/>
    <x v="92"/>
    <n v="131.957142657308"/>
  </r>
  <r>
    <s v="INCREMENTAL"/>
    <s v="Media"/>
    <m/>
    <m/>
    <m/>
    <m/>
    <x v="27"/>
    <x v="2"/>
    <s v="Brazil"/>
    <x v="92"/>
    <n v="0"/>
  </r>
  <r>
    <s v="INCREMENTAL"/>
    <s v="Media"/>
    <m/>
    <m/>
    <m/>
    <m/>
    <x v="27"/>
    <x v="3"/>
    <s v="Brazil"/>
    <x v="92"/>
    <n v="0"/>
  </r>
  <r>
    <s v="INCREMENTAL"/>
    <s v="Media"/>
    <m/>
    <m/>
    <m/>
    <m/>
    <x v="28"/>
    <x v="0"/>
    <s v="Brazil"/>
    <x v="92"/>
    <n v="0"/>
  </r>
  <r>
    <s v="INCREMENTAL"/>
    <s v="Media"/>
    <m/>
    <m/>
    <m/>
    <m/>
    <x v="28"/>
    <x v="1"/>
    <s v="Brazil"/>
    <x v="92"/>
    <n v="26.120079624549"/>
  </r>
  <r>
    <s v="INCREMENTAL"/>
    <s v="Media"/>
    <m/>
    <m/>
    <m/>
    <m/>
    <x v="28"/>
    <x v="2"/>
    <s v="Brazil"/>
    <x v="92"/>
    <n v="0"/>
  </r>
  <r>
    <s v="INCREMENTAL"/>
    <s v="Media"/>
    <m/>
    <m/>
    <m/>
    <m/>
    <x v="28"/>
    <x v="3"/>
    <s v="Brazil"/>
    <x v="92"/>
    <n v="0"/>
  </r>
  <r>
    <s v="BASE"/>
    <s v="BaseLine"/>
    <m/>
    <m/>
    <m/>
    <m/>
    <x v="29"/>
    <x v="0"/>
    <s v="Brazil"/>
    <x v="92"/>
    <n v="0"/>
  </r>
  <r>
    <s v="BASE"/>
    <s v="BaseLine"/>
    <m/>
    <m/>
    <m/>
    <m/>
    <x v="29"/>
    <x v="1"/>
    <s v="Brazil"/>
    <x v="92"/>
    <n v="1415.4960473788001"/>
  </r>
  <r>
    <s v="BASE"/>
    <s v="BaseLine"/>
    <m/>
    <m/>
    <m/>
    <m/>
    <x v="29"/>
    <x v="2"/>
    <s v="Brazil"/>
    <x v="92"/>
    <n v="0"/>
  </r>
  <r>
    <s v="BASE"/>
    <s v="BaseLine"/>
    <m/>
    <m/>
    <m/>
    <m/>
    <x v="29"/>
    <x v="3"/>
    <s v="Brazil"/>
    <x v="92"/>
    <n v="0"/>
  </r>
  <r>
    <s v="BASE"/>
    <s v="BaseLine"/>
    <m/>
    <m/>
    <m/>
    <m/>
    <x v="30"/>
    <x v="0"/>
    <s v="Brazil"/>
    <x v="92"/>
    <n v="0"/>
  </r>
  <r>
    <s v="BASE"/>
    <s v="BaseLine"/>
    <m/>
    <m/>
    <m/>
    <m/>
    <x v="30"/>
    <x v="1"/>
    <s v="Brazil"/>
    <x v="92"/>
    <n v="923.46110217621106"/>
  </r>
  <r>
    <s v="BASE"/>
    <s v="BaseLine"/>
    <m/>
    <m/>
    <m/>
    <m/>
    <x v="30"/>
    <x v="2"/>
    <s v="Brazil"/>
    <x v="92"/>
    <n v="0"/>
  </r>
  <r>
    <s v="BASE"/>
    <s v="BaseLine"/>
    <m/>
    <m/>
    <m/>
    <m/>
    <x v="30"/>
    <x v="3"/>
    <s v="Brazil"/>
    <x v="92"/>
    <n v="0"/>
  </r>
  <r>
    <s v="INCREMENTAL"/>
    <s v="Media"/>
    <m/>
    <m/>
    <m/>
    <m/>
    <x v="31"/>
    <x v="0"/>
    <s v="Brazil"/>
    <x v="92"/>
    <n v="0"/>
  </r>
  <r>
    <s v="INCREMENTAL"/>
    <s v="Media"/>
    <m/>
    <m/>
    <m/>
    <m/>
    <x v="31"/>
    <x v="1"/>
    <s v="Brazil"/>
    <x v="92"/>
    <n v="29.425968415134999"/>
  </r>
  <r>
    <s v="INCREMENTAL"/>
    <s v="Media"/>
    <m/>
    <m/>
    <m/>
    <m/>
    <x v="31"/>
    <x v="2"/>
    <s v="Brazil"/>
    <x v="92"/>
    <n v="0"/>
  </r>
  <r>
    <s v="INCREMENTAL"/>
    <s v="Media"/>
    <m/>
    <m/>
    <m/>
    <m/>
    <x v="31"/>
    <x v="3"/>
    <s v="Brazil"/>
    <x v="92"/>
    <n v="0"/>
  </r>
  <r>
    <m/>
    <m/>
    <m/>
    <m/>
    <m/>
    <m/>
    <x v="32"/>
    <x v="0"/>
    <s v="Brazil"/>
    <x v="92"/>
    <n v="1288.8368238743701"/>
  </r>
  <r>
    <m/>
    <m/>
    <m/>
    <m/>
    <m/>
    <m/>
    <x v="32"/>
    <x v="1"/>
    <s v="Brazil"/>
    <x v="92"/>
    <n v="943.82215052234096"/>
  </r>
  <r>
    <m/>
    <m/>
    <m/>
    <m/>
    <m/>
    <m/>
    <x v="32"/>
    <x v="2"/>
    <s v="Brazil"/>
    <x v="92"/>
    <n v="1761.1350863528301"/>
  </r>
  <r>
    <m/>
    <m/>
    <m/>
    <m/>
    <m/>
    <m/>
    <x v="32"/>
    <x v="3"/>
    <s v="Brazil"/>
    <x v="92"/>
    <n v="932.29799996955103"/>
  </r>
  <r>
    <s v="BASE"/>
    <s v="BaseLine"/>
    <m/>
    <m/>
    <m/>
    <m/>
    <x v="33"/>
    <x v="0"/>
    <s v="Brazil"/>
    <x v="92"/>
    <n v="-103.414316083681"/>
  </r>
  <r>
    <s v="BASE"/>
    <s v="BaseLine"/>
    <m/>
    <m/>
    <m/>
    <m/>
    <x v="33"/>
    <x v="1"/>
    <s v="Brazil"/>
    <x v="92"/>
    <n v="-281.50703911597498"/>
  </r>
  <r>
    <s v="BASE"/>
    <s v="BaseLine"/>
    <m/>
    <m/>
    <m/>
    <m/>
    <x v="33"/>
    <x v="2"/>
    <s v="Brazil"/>
    <x v="92"/>
    <n v="-140.54005890092401"/>
  </r>
  <r>
    <s v="BASE"/>
    <s v="BaseLine"/>
    <m/>
    <m/>
    <m/>
    <m/>
    <x v="33"/>
    <x v="3"/>
    <s v="Brazil"/>
    <x v="92"/>
    <n v="-87.779635242462206"/>
  </r>
  <r>
    <s v="BASE"/>
    <s v="BaseLine"/>
    <m/>
    <m/>
    <m/>
    <m/>
    <x v="34"/>
    <x v="0"/>
    <s v="Brazil"/>
    <x v="92"/>
    <n v="0"/>
  </r>
  <r>
    <s v="BASE"/>
    <s v="BaseLine"/>
    <m/>
    <m/>
    <m/>
    <m/>
    <x v="34"/>
    <x v="1"/>
    <s v="Brazil"/>
    <x v="92"/>
    <n v="0"/>
  </r>
  <r>
    <s v="BASE"/>
    <s v="BaseLine"/>
    <m/>
    <m/>
    <m/>
    <m/>
    <x v="34"/>
    <x v="2"/>
    <s v="Brazil"/>
    <x v="92"/>
    <n v="0"/>
  </r>
  <r>
    <s v="BASE"/>
    <s v="BaseLine"/>
    <m/>
    <m/>
    <m/>
    <m/>
    <x v="34"/>
    <x v="3"/>
    <s v="Brazil"/>
    <x v="92"/>
    <n v="0"/>
  </r>
  <r>
    <s v="BASE"/>
    <s v="BaseLine"/>
    <s v="NY"/>
    <m/>
    <m/>
    <m/>
    <x v="35"/>
    <x v="0"/>
    <s v="Brazil"/>
    <x v="92"/>
    <n v="0"/>
  </r>
  <r>
    <s v="BASE"/>
    <s v="BaseLine"/>
    <s v="NY"/>
    <m/>
    <m/>
    <m/>
    <x v="35"/>
    <x v="1"/>
    <s v="Brazil"/>
    <x v="92"/>
    <n v="0"/>
  </r>
  <r>
    <s v="BASE"/>
    <s v="BaseLine"/>
    <s v="NY"/>
    <m/>
    <m/>
    <m/>
    <x v="35"/>
    <x v="2"/>
    <s v="Brazil"/>
    <x v="92"/>
    <n v="0"/>
  </r>
  <r>
    <s v="BASE"/>
    <s v="BaseLine"/>
    <s v="NY"/>
    <m/>
    <m/>
    <m/>
    <x v="35"/>
    <x v="3"/>
    <s v="Brazil"/>
    <x v="92"/>
    <n v="0"/>
  </r>
  <r>
    <s v="BASE"/>
    <s v="BaseLine"/>
    <s v="PL_Dummy"/>
    <m/>
    <m/>
    <m/>
    <x v="36"/>
    <x v="0"/>
    <s v="Brazil"/>
    <x v="92"/>
    <n v="0"/>
  </r>
  <r>
    <s v="BASE"/>
    <s v="BaseLine"/>
    <s v="PL_Dummy"/>
    <m/>
    <m/>
    <m/>
    <x v="36"/>
    <x v="1"/>
    <s v="Brazil"/>
    <x v="92"/>
    <n v="0"/>
  </r>
  <r>
    <s v="BASE"/>
    <s v="BaseLine"/>
    <s v="PL_Dummy"/>
    <m/>
    <m/>
    <m/>
    <x v="36"/>
    <x v="2"/>
    <s v="Brazil"/>
    <x v="92"/>
    <n v="0"/>
  </r>
  <r>
    <s v="BASE"/>
    <s v="BaseLine"/>
    <s v="PL_Dummy"/>
    <m/>
    <m/>
    <m/>
    <x v="36"/>
    <x v="3"/>
    <s v="Brazil"/>
    <x v="92"/>
    <n v="0"/>
  </r>
  <r>
    <s v="BASE"/>
    <s v="BaseLine"/>
    <s v="PL_Dummy"/>
    <m/>
    <m/>
    <m/>
    <x v="37"/>
    <x v="0"/>
    <s v="Brazil"/>
    <x v="92"/>
    <n v="0"/>
  </r>
  <r>
    <s v="BASE"/>
    <s v="BaseLine"/>
    <s v="PL_Dummy"/>
    <m/>
    <m/>
    <m/>
    <x v="37"/>
    <x v="1"/>
    <s v="Brazil"/>
    <x v="92"/>
    <n v="0"/>
  </r>
  <r>
    <s v="BASE"/>
    <s v="BaseLine"/>
    <s v="PL_Dummy"/>
    <m/>
    <m/>
    <m/>
    <x v="37"/>
    <x v="2"/>
    <s v="Brazil"/>
    <x v="92"/>
    <n v="0"/>
  </r>
  <r>
    <s v="BASE"/>
    <s v="BaseLine"/>
    <s v="PL_Dummy"/>
    <m/>
    <m/>
    <m/>
    <x v="37"/>
    <x v="3"/>
    <s v="Brazil"/>
    <x v="92"/>
    <n v="0"/>
  </r>
  <r>
    <s v="BASE"/>
    <s v="BaseLine"/>
    <m/>
    <m/>
    <m/>
    <m/>
    <x v="38"/>
    <x v="0"/>
    <s v="Brazil"/>
    <x v="92"/>
    <n v="0"/>
  </r>
  <r>
    <s v="BASE"/>
    <s v="BaseLine"/>
    <m/>
    <m/>
    <m/>
    <m/>
    <x v="38"/>
    <x v="1"/>
    <s v="Brazil"/>
    <x v="92"/>
    <n v="0"/>
  </r>
  <r>
    <s v="BASE"/>
    <s v="BaseLine"/>
    <m/>
    <m/>
    <m/>
    <m/>
    <x v="38"/>
    <x v="2"/>
    <s v="Brazil"/>
    <x v="92"/>
    <n v="0"/>
  </r>
  <r>
    <s v="BASE"/>
    <s v="BaseLine"/>
    <m/>
    <m/>
    <m/>
    <m/>
    <x v="38"/>
    <x v="3"/>
    <s v="Brazil"/>
    <x v="92"/>
    <n v="0"/>
  </r>
  <r>
    <s v="BASE"/>
    <s v="BaseLine"/>
    <m/>
    <m/>
    <m/>
    <m/>
    <x v="39"/>
    <x v="0"/>
    <s v="Brazil"/>
    <x v="92"/>
    <n v="0"/>
  </r>
  <r>
    <s v="BASE"/>
    <s v="BaseLine"/>
    <m/>
    <m/>
    <m/>
    <m/>
    <x v="39"/>
    <x v="1"/>
    <s v="Brazil"/>
    <x v="92"/>
    <n v="0"/>
  </r>
  <r>
    <s v="BASE"/>
    <s v="BaseLine"/>
    <m/>
    <m/>
    <m/>
    <m/>
    <x v="39"/>
    <x v="2"/>
    <s v="Brazil"/>
    <x v="92"/>
    <n v="0"/>
  </r>
  <r>
    <s v="BASE"/>
    <s v="BaseLine"/>
    <m/>
    <m/>
    <m/>
    <m/>
    <x v="39"/>
    <x v="3"/>
    <s v="Brazil"/>
    <x v="92"/>
    <n v="0"/>
  </r>
  <r>
    <s v="BASE"/>
    <s v="BaseLine"/>
    <s v="PL_Dummy"/>
    <m/>
    <m/>
    <m/>
    <x v="40"/>
    <x v="0"/>
    <s v="Brazil"/>
    <x v="92"/>
    <n v="0"/>
  </r>
  <r>
    <s v="BASE"/>
    <s v="BaseLine"/>
    <s v="PL_Dummy"/>
    <m/>
    <m/>
    <m/>
    <x v="40"/>
    <x v="1"/>
    <s v="Brazil"/>
    <x v="92"/>
    <n v="0"/>
  </r>
  <r>
    <s v="BASE"/>
    <s v="BaseLine"/>
    <s v="PL_Dummy"/>
    <m/>
    <m/>
    <m/>
    <x v="40"/>
    <x v="2"/>
    <s v="Brazil"/>
    <x v="92"/>
    <n v="0"/>
  </r>
  <r>
    <s v="BASE"/>
    <s v="BaseLine"/>
    <s v="PL_Dummy"/>
    <m/>
    <m/>
    <m/>
    <x v="40"/>
    <x v="3"/>
    <s v="Brazil"/>
    <x v="92"/>
    <n v="0"/>
  </r>
  <r>
    <s v="BASE"/>
    <s v="BaseLine"/>
    <m/>
    <m/>
    <m/>
    <m/>
    <x v="41"/>
    <x v="0"/>
    <s v="Brazil"/>
    <x v="92"/>
    <n v="0"/>
  </r>
  <r>
    <s v="BASE"/>
    <s v="BaseLine"/>
    <m/>
    <m/>
    <m/>
    <m/>
    <x v="41"/>
    <x v="1"/>
    <s v="Brazil"/>
    <x v="92"/>
    <n v="0"/>
  </r>
  <r>
    <s v="BASE"/>
    <s v="BaseLine"/>
    <m/>
    <m/>
    <m/>
    <m/>
    <x v="41"/>
    <x v="2"/>
    <s v="Brazil"/>
    <x v="92"/>
    <n v="3385.1348124821002"/>
  </r>
  <r>
    <s v="BASE"/>
    <s v="BaseLine"/>
    <m/>
    <m/>
    <m/>
    <m/>
    <x v="41"/>
    <x v="3"/>
    <s v="Brazil"/>
    <x v="92"/>
    <n v="0"/>
  </r>
  <r>
    <s v="BASE"/>
    <s v="BaseLine"/>
    <m/>
    <m/>
    <m/>
    <m/>
    <x v="42"/>
    <x v="0"/>
    <s v="Brazil"/>
    <x v="92"/>
    <n v="0"/>
  </r>
  <r>
    <s v="BASE"/>
    <s v="BaseLine"/>
    <m/>
    <m/>
    <m/>
    <m/>
    <x v="42"/>
    <x v="1"/>
    <s v="Brazil"/>
    <x v="92"/>
    <n v="0"/>
  </r>
  <r>
    <s v="BASE"/>
    <s v="BaseLine"/>
    <m/>
    <m/>
    <m/>
    <m/>
    <x v="42"/>
    <x v="2"/>
    <s v="Brazil"/>
    <x v="92"/>
    <n v="0"/>
  </r>
  <r>
    <s v="BASE"/>
    <s v="BaseLine"/>
    <m/>
    <m/>
    <m/>
    <m/>
    <x v="42"/>
    <x v="3"/>
    <s v="Brazil"/>
    <x v="92"/>
    <n v="0"/>
  </r>
  <r>
    <s v="BASE"/>
    <s v="BaseLine"/>
    <m/>
    <m/>
    <m/>
    <m/>
    <x v="43"/>
    <x v="0"/>
    <s v="Brazil"/>
    <x v="92"/>
    <n v="0"/>
  </r>
  <r>
    <s v="BASE"/>
    <s v="BaseLine"/>
    <m/>
    <m/>
    <m/>
    <m/>
    <x v="43"/>
    <x v="1"/>
    <s v="Brazil"/>
    <x v="92"/>
    <n v="0"/>
  </r>
  <r>
    <s v="BASE"/>
    <s v="BaseLine"/>
    <m/>
    <m/>
    <m/>
    <m/>
    <x v="43"/>
    <x v="2"/>
    <s v="Brazil"/>
    <x v="92"/>
    <n v="4499.9709215954399"/>
  </r>
  <r>
    <s v="BASE"/>
    <s v="BaseLine"/>
    <m/>
    <m/>
    <m/>
    <m/>
    <x v="43"/>
    <x v="3"/>
    <s v="Brazil"/>
    <x v="92"/>
    <n v="0"/>
  </r>
  <r>
    <s v="INCREMENTAL"/>
    <s v="Media"/>
    <m/>
    <m/>
    <m/>
    <m/>
    <x v="44"/>
    <x v="0"/>
    <s v="Brazil"/>
    <x v="92"/>
    <n v="0"/>
  </r>
  <r>
    <s v="INCREMENTAL"/>
    <s v="Media"/>
    <m/>
    <m/>
    <m/>
    <m/>
    <x v="44"/>
    <x v="1"/>
    <s v="Brazil"/>
    <x v="92"/>
    <n v="0"/>
  </r>
  <r>
    <s v="INCREMENTAL"/>
    <s v="Media"/>
    <m/>
    <m/>
    <m/>
    <m/>
    <x v="44"/>
    <x v="2"/>
    <s v="Brazil"/>
    <x v="92"/>
    <n v="242.87274039567899"/>
  </r>
  <r>
    <s v="INCREMENTAL"/>
    <s v="Media"/>
    <m/>
    <m/>
    <m/>
    <m/>
    <x v="44"/>
    <x v="3"/>
    <s v="Brazil"/>
    <x v="92"/>
    <n v="0"/>
  </r>
  <r>
    <s v="INCREMENTAL"/>
    <s v="Media"/>
    <m/>
    <m/>
    <m/>
    <m/>
    <x v="45"/>
    <x v="0"/>
    <s v="Brazil"/>
    <x v="92"/>
    <n v="0"/>
  </r>
  <r>
    <s v="INCREMENTAL"/>
    <s v="Media"/>
    <m/>
    <m/>
    <m/>
    <m/>
    <x v="45"/>
    <x v="1"/>
    <s v="Brazil"/>
    <x v="92"/>
    <n v="0"/>
  </r>
  <r>
    <s v="INCREMENTAL"/>
    <s v="Media"/>
    <m/>
    <m/>
    <m/>
    <m/>
    <x v="45"/>
    <x v="2"/>
    <s v="Brazil"/>
    <x v="92"/>
    <n v="22.4325263366377"/>
  </r>
  <r>
    <s v="INCREMENTAL"/>
    <s v="Media"/>
    <m/>
    <m/>
    <m/>
    <m/>
    <x v="45"/>
    <x v="3"/>
    <s v="Brazil"/>
    <x v="92"/>
    <n v="0"/>
  </r>
  <r>
    <s v="BASE"/>
    <s v="BaseLine"/>
    <m/>
    <m/>
    <m/>
    <m/>
    <x v="46"/>
    <x v="0"/>
    <s v="Brazil"/>
    <x v="92"/>
    <n v="0"/>
  </r>
  <r>
    <s v="BASE"/>
    <s v="BaseLine"/>
    <m/>
    <m/>
    <m/>
    <m/>
    <x v="46"/>
    <x v="1"/>
    <s v="Brazil"/>
    <x v="92"/>
    <n v="0"/>
  </r>
  <r>
    <s v="BASE"/>
    <s v="BaseLine"/>
    <m/>
    <m/>
    <m/>
    <m/>
    <x v="46"/>
    <x v="2"/>
    <s v="Brazil"/>
    <x v="92"/>
    <n v="0"/>
  </r>
  <r>
    <s v="BASE"/>
    <s v="BaseLine"/>
    <m/>
    <m/>
    <m/>
    <m/>
    <x v="46"/>
    <x v="3"/>
    <s v="Brazil"/>
    <x v="92"/>
    <n v="0"/>
  </r>
  <r>
    <s v="INCREMENTAL"/>
    <s v="Media"/>
    <m/>
    <m/>
    <m/>
    <m/>
    <x v="47"/>
    <x v="0"/>
    <s v="Brazil"/>
    <x v="92"/>
    <n v="0"/>
  </r>
  <r>
    <s v="INCREMENTAL"/>
    <s v="Media"/>
    <m/>
    <m/>
    <m/>
    <m/>
    <x v="47"/>
    <x v="1"/>
    <s v="Brazil"/>
    <x v="92"/>
    <n v="0"/>
  </r>
  <r>
    <s v="INCREMENTAL"/>
    <s v="Media"/>
    <m/>
    <m/>
    <m/>
    <m/>
    <x v="47"/>
    <x v="2"/>
    <s v="Brazil"/>
    <x v="92"/>
    <n v="0"/>
  </r>
  <r>
    <s v="INCREMENTAL"/>
    <s v="Media"/>
    <m/>
    <m/>
    <m/>
    <m/>
    <x v="47"/>
    <x v="3"/>
    <s v="Brazil"/>
    <x v="92"/>
    <n v="6.0124927895044298"/>
  </r>
  <r>
    <s v="INCREMENTAL"/>
    <s v="Media"/>
    <m/>
    <m/>
    <m/>
    <m/>
    <x v="48"/>
    <x v="0"/>
    <s v="Brazil"/>
    <x v="92"/>
    <n v="0"/>
  </r>
  <r>
    <s v="INCREMENTAL"/>
    <s v="Media"/>
    <m/>
    <m/>
    <m/>
    <m/>
    <x v="48"/>
    <x v="1"/>
    <s v="Brazil"/>
    <x v="92"/>
    <n v="0"/>
  </r>
  <r>
    <s v="INCREMENTAL"/>
    <s v="Media"/>
    <m/>
    <m/>
    <m/>
    <m/>
    <x v="48"/>
    <x v="2"/>
    <s v="Brazil"/>
    <x v="92"/>
    <n v="0"/>
  </r>
  <r>
    <s v="INCREMENTAL"/>
    <s v="Media"/>
    <m/>
    <m/>
    <m/>
    <m/>
    <x v="48"/>
    <x v="3"/>
    <s v="Brazil"/>
    <x v="92"/>
    <n v="0.39704991737711898"/>
  </r>
  <r>
    <s v="INCREMENTAL"/>
    <s v="Media"/>
    <m/>
    <m/>
    <m/>
    <m/>
    <x v="49"/>
    <x v="0"/>
    <s v="Brazil"/>
    <x v="92"/>
    <n v="0"/>
  </r>
  <r>
    <s v="INCREMENTAL"/>
    <s v="Media"/>
    <m/>
    <m/>
    <m/>
    <m/>
    <x v="49"/>
    <x v="1"/>
    <s v="Brazil"/>
    <x v="92"/>
    <n v="0"/>
  </r>
  <r>
    <s v="INCREMENTAL"/>
    <s v="Media"/>
    <m/>
    <m/>
    <m/>
    <m/>
    <x v="49"/>
    <x v="2"/>
    <s v="Brazil"/>
    <x v="92"/>
    <n v="0"/>
  </r>
  <r>
    <s v="INCREMENTAL"/>
    <s v="Media"/>
    <m/>
    <m/>
    <m/>
    <m/>
    <x v="49"/>
    <x v="3"/>
    <s v="Brazil"/>
    <x v="92"/>
    <n v="38.386124714281401"/>
  </r>
  <r>
    <s v="BASE"/>
    <s v="BaseLine"/>
    <m/>
    <m/>
    <m/>
    <m/>
    <x v="50"/>
    <x v="0"/>
    <s v="Brazil"/>
    <x v="92"/>
    <n v="0"/>
  </r>
  <r>
    <s v="BASE"/>
    <s v="BaseLine"/>
    <m/>
    <m/>
    <m/>
    <m/>
    <x v="50"/>
    <x v="1"/>
    <s v="Brazil"/>
    <x v="92"/>
    <n v="0"/>
  </r>
  <r>
    <s v="BASE"/>
    <s v="BaseLine"/>
    <m/>
    <m/>
    <m/>
    <m/>
    <x v="50"/>
    <x v="2"/>
    <s v="Brazil"/>
    <x v="92"/>
    <n v="0"/>
  </r>
  <r>
    <s v="BASE"/>
    <s v="BaseLine"/>
    <m/>
    <m/>
    <m/>
    <m/>
    <x v="50"/>
    <x v="3"/>
    <s v="Brazil"/>
    <x v="92"/>
    <n v="606.61345725917704"/>
  </r>
  <r>
    <s v="BASE"/>
    <s v="BaseLine"/>
    <m/>
    <m/>
    <m/>
    <m/>
    <x v="51"/>
    <x v="0"/>
    <s v="Brazil"/>
    <x v="92"/>
    <n v="0"/>
  </r>
  <r>
    <s v="BASE"/>
    <s v="BaseLine"/>
    <m/>
    <m/>
    <m/>
    <m/>
    <x v="51"/>
    <x v="1"/>
    <s v="Brazil"/>
    <x v="92"/>
    <n v="0"/>
  </r>
  <r>
    <s v="BASE"/>
    <s v="BaseLine"/>
    <m/>
    <m/>
    <m/>
    <m/>
    <x v="51"/>
    <x v="2"/>
    <s v="Brazil"/>
    <x v="92"/>
    <n v="0"/>
  </r>
  <r>
    <s v="BASE"/>
    <s v="BaseLine"/>
    <m/>
    <m/>
    <m/>
    <m/>
    <x v="51"/>
    <x v="3"/>
    <s v="Brazil"/>
    <x v="92"/>
    <n v="10054.7189643604"/>
  </r>
  <r>
    <s v="INCREMENTAL"/>
    <s v="Media"/>
    <m/>
    <m/>
    <m/>
    <m/>
    <x v="52"/>
    <x v="0"/>
    <s v="Brazil"/>
    <x v="92"/>
    <n v="0"/>
  </r>
  <r>
    <s v="INCREMENTAL"/>
    <s v="Media"/>
    <m/>
    <m/>
    <m/>
    <m/>
    <x v="52"/>
    <x v="1"/>
    <s v="Brazil"/>
    <x v="92"/>
    <n v="0"/>
  </r>
  <r>
    <s v="INCREMENTAL"/>
    <s v="Media"/>
    <m/>
    <m/>
    <m/>
    <m/>
    <x v="52"/>
    <x v="2"/>
    <s v="Brazil"/>
    <x v="92"/>
    <n v="0"/>
  </r>
  <r>
    <s v="INCREMENTAL"/>
    <s v="Media"/>
    <m/>
    <m/>
    <m/>
    <m/>
    <x v="52"/>
    <x v="3"/>
    <s v="Brazil"/>
    <x v="92"/>
    <n v="20.6700261189009"/>
  </r>
  <r>
    <s v="BASE"/>
    <s v="BaseLine"/>
    <m/>
    <m/>
    <m/>
    <m/>
    <x v="53"/>
    <x v="0"/>
    <s v="Brazil"/>
    <x v="92"/>
    <n v="-334.05067988802"/>
  </r>
  <r>
    <s v="BASE"/>
    <s v="BaseLine"/>
    <m/>
    <m/>
    <m/>
    <m/>
    <x v="53"/>
    <x v="1"/>
    <s v="Brazil"/>
    <x v="92"/>
    <n v="-244.62711278498901"/>
  </r>
  <r>
    <s v="BASE"/>
    <s v="BaseLine"/>
    <m/>
    <m/>
    <m/>
    <m/>
    <x v="53"/>
    <x v="2"/>
    <s v="Brazil"/>
    <x v="92"/>
    <n v="-456.46459045319398"/>
  </r>
  <r>
    <s v="BASE"/>
    <s v="BaseLine"/>
    <m/>
    <m/>
    <m/>
    <m/>
    <x v="53"/>
    <x v="3"/>
    <s v="Brazil"/>
    <x v="92"/>
    <n v="-241.64019445989101"/>
  </r>
  <r>
    <s v="BASE"/>
    <s v="BaseLine"/>
    <m/>
    <m/>
    <m/>
    <m/>
    <x v="54"/>
    <x v="0"/>
    <s v="Brazil"/>
    <x v="92"/>
    <n v="-476.20062496945701"/>
  </r>
  <r>
    <s v="BASE"/>
    <s v="BaseLine"/>
    <m/>
    <m/>
    <m/>
    <m/>
    <x v="54"/>
    <x v="1"/>
    <s v="Brazil"/>
    <x v="92"/>
    <n v="-2376.9047162553602"/>
  </r>
  <r>
    <s v="BASE"/>
    <s v="BaseLine"/>
    <m/>
    <m/>
    <m/>
    <m/>
    <x v="54"/>
    <x v="2"/>
    <s v="Brazil"/>
    <x v="92"/>
    <n v="-2579.7232432349701"/>
  </r>
  <r>
    <s v="BASE"/>
    <s v="BaseLine"/>
    <m/>
    <m/>
    <m/>
    <m/>
    <x v="54"/>
    <x v="3"/>
    <s v="Brazil"/>
    <x v="92"/>
    <n v="-459.86255008845501"/>
  </r>
  <r>
    <s v="INCREMENTAL"/>
    <s v="Media"/>
    <m/>
    <m/>
    <m/>
    <m/>
    <x v="0"/>
    <x v="0"/>
    <s v="Brazil"/>
    <x v="93"/>
    <n v="11.341645671888701"/>
  </r>
  <r>
    <s v="INCREMENTAL"/>
    <s v="Media"/>
    <m/>
    <m/>
    <m/>
    <m/>
    <x v="0"/>
    <x v="1"/>
    <s v="Brazil"/>
    <x v="93"/>
    <n v="0"/>
  </r>
  <r>
    <s v="INCREMENTAL"/>
    <s v="Media"/>
    <m/>
    <m/>
    <m/>
    <m/>
    <x v="0"/>
    <x v="2"/>
    <s v="Brazil"/>
    <x v="93"/>
    <n v="0"/>
  </r>
  <r>
    <s v="INCREMENTAL"/>
    <s v="Media"/>
    <m/>
    <m/>
    <m/>
    <m/>
    <x v="0"/>
    <x v="3"/>
    <s v="Brazil"/>
    <x v="93"/>
    <n v="0"/>
  </r>
  <r>
    <s v="INCREMENTAL"/>
    <s v="Media"/>
    <m/>
    <m/>
    <m/>
    <m/>
    <x v="1"/>
    <x v="0"/>
    <s v="Brazil"/>
    <x v="93"/>
    <n v="0.57431140594997698"/>
  </r>
  <r>
    <s v="INCREMENTAL"/>
    <s v="Media"/>
    <m/>
    <m/>
    <m/>
    <m/>
    <x v="1"/>
    <x v="1"/>
    <s v="Brazil"/>
    <x v="93"/>
    <n v="0"/>
  </r>
  <r>
    <s v="INCREMENTAL"/>
    <s v="Media"/>
    <m/>
    <m/>
    <m/>
    <m/>
    <x v="1"/>
    <x v="2"/>
    <s v="Brazil"/>
    <x v="93"/>
    <n v="0"/>
  </r>
  <r>
    <s v="INCREMENTAL"/>
    <s v="Media"/>
    <m/>
    <m/>
    <m/>
    <m/>
    <x v="1"/>
    <x v="3"/>
    <s v="Brazil"/>
    <x v="93"/>
    <n v="0"/>
  </r>
  <r>
    <s v="INCREMENTAL"/>
    <s v="Media"/>
    <m/>
    <m/>
    <m/>
    <m/>
    <x v="2"/>
    <x v="0"/>
    <s v="Brazil"/>
    <x v="93"/>
    <n v="78.467609194630896"/>
  </r>
  <r>
    <s v="INCREMENTAL"/>
    <s v="Media"/>
    <m/>
    <m/>
    <m/>
    <m/>
    <x v="2"/>
    <x v="1"/>
    <s v="Brazil"/>
    <x v="93"/>
    <n v="0"/>
  </r>
  <r>
    <s v="INCREMENTAL"/>
    <s v="Media"/>
    <m/>
    <m/>
    <m/>
    <m/>
    <x v="2"/>
    <x v="2"/>
    <s v="Brazil"/>
    <x v="93"/>
    <n v="0"/>
  </r>
  <r>
    <s v="INCREMENTAL"/>
    <s v="Media"/>
    <m/>
    <m/>
    <m/>
    <m/>
    <x v="2"/>
    <x v="3"/>
    <s v="Brazil"/>
    <x v="93"/>
    <n v="0"/>
  </r>
  <r>
    <s v="BASE"/>
    <s v="BaseLine"/>
    <m/>
    <m/>
    <m/>
    <m/>
    <x v="3"/>
    <x v="0"/>
    <s v="Brazil"/>
    <x v="93"/>
    <n v="0"/>
  </r>
  <r>
    <s v="BASE"/>
    <s v="BaseLine"/>
    <m/>
    <m/>
    <m/>
    <m/>
    <x v="3"/>
    <x v="1"/>
    <s v="Brazil"/>
    <x v="93"/>
    <n v="0"/>
  </r>
  <r>
    <s v="BASE"/>
    <s v="BaseLine"/>
    <m/>
    <m/>
    <m/>
    <m/>
    <x v="3"/>
    <x v="2"/>
    <s v="Brazil"/>
    <x v="93"/>
    <n v="0"/>
  </r>
  <r>
    <s v="BASE"/>
    <s v="BaseLine"/>
    <m/>
    <m/>
    <m/>
    <m/>
    <x v="3"/>
    <x v="3"/>
    <s v="Brazil"/>
    <x v="93"/>
    <n v="0"/>
  </r>
  <r>
    <s v="BASE"/>
    <s v="BaseLine"/>
    <m/>
    <m/>
    <m/>
    <m/>
    <x v="4"/>
    <x v="0"/>
    <s v="Brazil"/>
    <x v="93"/>
    <n v="0"/>
  </r>
  <r>
    <s v="BASE"/>
    <s v="BaseLine"/>
    <m/>
    <m/>
    <m/>
    <m/>
    <x v="4"/>
    <x v="1"/>
    <s v="Brazil"/>
    <x v="93"/>
    <n v="0"/>
  </r>
  <r>
    <s v="BASE"/>
    <s v="BaseLine"/>
    <m/>
    <m/>
    <m/>
    <m/>
    <x v="4"/>
    <x v="2"/>
    <s v="Brazil"/>
    <x v="93"/>
    <n v="0"/>
  </r>
  <r>
    <s v="BASE"/>
    <s v="BaseLine"/>
    <m/>
    <m/>
    <m/>
    <m/>
    <x v="4"/>
    <x v="3"/>
    <s v="Brazil"/>
    <x v="93"/>
    <n v="0"/>
  </r>
  <r>
    <s v="BASE"/>
    <s v="BaseLine"/>
    <m/>
    <m/>
    <m/>
    <m/>
    <x v="5"/>
    <x v="0"/>
    <s v="Brazil"/>
    <x v="93"/>
    <n v="0"/>
  </r>
  <r>
    <s v="BASE"/>
    <s v="BaseLine"/>
    <m/>
    <m/>
    <m/>
    <m/>
    <x v="5"/>
    <x v="1"/>
    <s v="Brazil"/>
    <x v="93"/>
    <n v="0"/>
  </r>
  <r>
    <s v="BASE"/>
    <s v="BaseLine"/>
    <m/>
    <m/>
    <m/>
    <m/>
    <x v="5"/>
    <x v="2"/>
    <s v="Brazil"/>
    <x v="93"/>
    <n v="0"/>
  </r>
  <r>
    <s v="BASE"/>
    <s v="BaseLine"/>
    <m/>
    <m/>
    <m/>
    <m/>
    <x v="5"/>
    <x v="3"/>
    <s v="Brazil"/>
    <x v="93"/>
    <n v="0"/>
  </r>
  <r>
    <s v="BASE"/>
    <s v="BaseLine"/>
    <m/>
    <m/>
    <m/>
    <m/>
    <x v="6"/>
    <x v="0"/>
    <s v="Brazil"/>
    <x v="93"/>
    <n v="0"/>
  </r>
  <r>
    <s v="BASE"/>
    <s v="BaseLine"/>
    <m/>
    <m/>
    <m/>
    <m/>
    <x v="6"/>
    <x v="1"/>
    <s v="Brazil"/>
    <x v="93"/>
    <n v="0"/>
  </r>
  <r>
    <s v="BASE"/>
    <s v="BaseLine"/>
    <m/>
    <m/>
    <m/>
    <m/>
    <x v="6"/>
    <x v="2"/>
    <s v="Brazil"/>
    <x v="93"/>
    <n v="0"/>
  </r>
  <r>
    <s v="BASE"/>
    <s v="BaseLine"/>
    <m/>
    <m/>
    <m/>
    <m/>
    <x v="6"/>
    <x v="3"/>
    <s v="Brazil"/>
    <x v="93"/>
    <n v="0"/>
  </r>
  <r>
    <s v="BASE"/>
    <s v="BaseLine"/>
    <m/>
    <m/>
    <m/>
    <m/>
    <x v="7"/>
    <x v="0"/>
    <s v="Brazil"/>
    <x v="93"/>
    <n v="0"/>
  </r>
  <r>
    <s v="BASE"/>
    <s v="BaseLine"/>
    <m/>
    <m/>
    <m/>
    <m/>
    <x v="7"/>
    <x v="1"/>
    <s v="Brazil"/>
    <x v="93"/>
    <n v="0"/>
  </r>
  <r>
    <s v="BASE"/>
    <s v="BaseLine"/>
    <m/>
    <m/>
    <m/>
    <m/>
    <x v="7"/>
    <x v="2"/>
    <s v="Brazil"/>
    <x v="93"/>
    <n v="0"/>
  </r>
  <r>
    <s v="BASE"/>
    <s v="BaseLine"/>
    <m/>
    <m/>
    <m/>
    <m/>
    <x v="7"/>
    <x v="3"/>
    <s v="Brazil"/>
    <x v="93"/>
    <n v="0"/>
  </r>
  <r>
    <s v="BASE"/>
    <s v="BaseLine"/>
    <m/>
    <m/>
    <m/>
    <m/>
    <x v="8"/>
    <x v="0"/>
    <s v="Brazil"/>
    <x v="93"/>
    <n v="2026.4761372378"/>
  </r>
  <r>
    <s v="BASE"/>
    <s v="BaseLine"/>
    <m/>
    <m/>
    <m/>
    <m/>
    <x v="8"/>
    <x v="1"/>
    <s v="Brazil"/>
    <x v="93"/>
    <n v="0"/>
  </r>
  <r>
    <s v="BASE"/>
    <s v="BaseLine"/>
    <m/>
    <m/>
    <m/>
    <m/>
    <x v="8"/>
    <x v="2"/>
    <s v="Brazil"/>
    <x v="93"/>
    <n v="0"/>
  </r>
  <r>
    <s v="BASE"/>
    <s v="BaseLine"/>
    <m/>
    <m/>
    <m/>
    <m/>
    <x v="8"/>
    <x v="3"/>
    <s v="Brazil"/>
    <x v="93"/>
    <n v="0"/>
  </r>
  <r>
    <s v="INCREMENTAL"/>
    <s v="Media"/>
    <m/>
    <m/>
    <m/>
    <m/>
    <x v="9"/>
    <x v="0"/>
    <s v="Brazil"/>
    <x v="93"/>
    <n v="33.359734219829598"/>
  </r>
  <r>
    <s v="INCREMENTAL"/>
    <s v="Media"/>
    <m/>
    <m/>
    <m/>
    <m/>
    <x v="9"/>
    <x v="1"/>
    <s v="Brazil"/>
    <x v="93"/>
    <n v="0"/>
  </r>
  <r>
    <s v="INCREMENTAL"/>
    <s v="Media"/>
    <m/>
    <m/>
    <m/>
    <m/>
    <x v="9"/>
    <x v="2"/>
    <s v="Brazil"/>
    <x v="93"/>
    <n v="0"/>
  </r>
  <r>
    <s v="INCREMENTAL"/>
    <s v="Media"/>
    <m/>
    <m/>
    <m/>
    <m/>
    <x v="9"/>
    <x v="3"/>
    <s v="Brazil"/>
    <x v="93"/>
    <n v="0"/>
  </r>
  <r>
    <s v="BASE"/>
    <s v="Price"/>
    <m/>
    <m/>
    <m/>
    <m/>
    <x v="10"/>
    <x v="0"/>
    <s v="Brazil"/>
    <x v="93"/>
    <n v="0"/>
  </r>
  <r>
    <s v="BASE"/>
    <s v="Price"/>
    <m/>
    <m/>
    <m/>
    <m/>
    <x v="10"/>
    <x v="1"/>
    <s v="Brazil"/>
    <x v="93"/>
    <n v="0"/>
  </r>
  <r>
    <s v="BASE"/>
    <s v="Price"/>
    <m/>
    <m/>
    <m/>
    <m/>
    <x v="10"/>
    <x v="2"/>
    <s v="Brazil"/>
    <x v="93"/>
    <n v="0"/>
  </r>
  <r>
    <s v="BASE"/>
    <s v="Price"/>
    <m/>
    <m/>
    <m/>
    <m/>
    <x v="10"/>
    <x v="3"/>
    <s v="Brazil"/>
    <x v="93"/>
    <n v="0"/>
  </r>
  <r>
    <s v="BASE"/>
    <s v="Price"/>
    <m/>
    <m/>
    <m/>
    <m/>
    <x v="11"/>
    <x v="0"/>
    <s v="Brazil"/>
    <x v="93"/>
    <n v="-1128.6106247427899"/>
  </r>
  <r>
    <s v="BASE"/>
    <s v="Price"/>
    <m/>
    <m/>
    <m/>
    <m/>
    <x v="11"/>
    <x v="1"/>
    <s v="Brazil"/>
    <x v="93"/>
    <n v="0"/>
  </r>
  <r>
    <s v="BASE"/>
    <s v="Price"/>
    <m/>
    <m/>
    <m/>
    <m/>
    <x v="11"/>
    <x v="2"/>
    <s v="Brazil"/>
    <x v="93"/>
    <n v="0"/>
  </r>
  <r>
    <s v="BASE"/>
    <s v="Price"/>
    <m/>
    <m/>
    <m/>
    <m/>
    <x v="11"/>
    <x v="3"/>
    <s v="Brazil"/>
    <x v="93"/>
    <n v="-1275.98340040216"/>
  </r>
  <r>
    <s v="BASE"/>
    <s v="BaseLine"/>
    <m/>
    <m/>
    <m/>
    <m/>
    <x v="12"/>
    <x v="0"/>
    <s v="Brazil"/>
    <x v="93"/>
    <n v="387.77025910214098"/>
  </r>
  <r>
    <s v="BASE"/>
    <s v="BaseLine"/>
    <m/>
    <m/>
    <m/>
    <m/>
    <x v="12"/>
    <x v="1"/>
    <s v="Brazil"/>
    <x v="93"/>
    <n v="699.05586890114205"/>
  </r>
  <r>
    <s v="BASE"/>
    <s v="BaseLine"/>
    <m/>
    <m/>
    <m/>
    <m/>
    <x v="12"/>
    <x v="2"/>
    <s v="Brazil"/>
    <x v="93"/>
    <n v="857.00693075465097"/>
  </r>
  <r>
    <s v="BASE"/>
    <s v="BaseLine"/>
    <m/>
    <m/>
    <m/>
    <m/>
    <x v="12"/>
    <x v="3"/>
    <s v="Brazil"/>
    <x v="93"/>
    <n v="22.698765368172701"/>
  </r>
  <r>
    <s v="INCREMENTAL"/>
    <s v="Media"/>
    <m/>
    <m/>
    <m/>
    <m/>
    <x v="13"/>
    <x v="0"/>
    <s v="Brazil"/>
    <x v="93"/>
    <n v="0"/>
  </r>
  <r>
    <s v="INCREMENTAL"/>
    <s v="Media"/>
    <m/>
    <m/>
    <m/>
    <m/>
    <x v="13"/>
    <x v="1"/>
    <s v="Brazil"/>
    <x v="93"/>
    <n v="0"/>
  </r>
  <r>
    <s v="INCREMENTAL"/>
    <s v="Media"/>
    <m/>
    <m/>
    <m/>
    <m/>
    <x v="13"/>
    <x v="2"/>
    <s v="Brazil"/>
    <x v="93"/>
    <n v="0"/>
  </r>
  <r>
    <s v="INCREMENTAL"/>
    <s v="Media"/>
    <m/>
    <m/>
    <m/>
    <m/>
    <x v="13"/>
    <x v="3"/>
    <s v="Brazil"/>
    <x v="93"/>
    <n v="0"/>
  </r>
  <r>
    <s v="INCREMENTAL"/>
    <s v="Media"/>
    <m/>
    <m/>
    <m/>
    <m/>
    <x v="14"/>
    <x v="0"/>
    <s v="Brazil"/>
    <x v="93"/>
    <n v="431.66984014670197"/>
  </r>
  <r>
    <s v="INCREMENTAL"/>
    <s v="Media"/>
    <m/>
    <m/>
    <m/>
    <m/>
    <x v="14"/>
    <x v="1"/>
    <s v="Brazil"/>
    <x v="93"/>
    <n v="537.39405470341796"/>
  </r>
  <r>
    <s v="INCREMENTAL"/>
    <s v="Media"/>
    <m/>
    <m/>
    <m/>
    <m/>
    <x v="14"/>
    <x v="2"/>
    <s v="Brazil"/>
    <x v="93"/>
    <n v="444.65960809119798"/>
  </r>
  <r>
    <s v="INCREMENTAL"/>
    <s v="Media"/>
    <m/>
    <m/>
    <m/>
    <m/>
    <x v="14"/>
    <x v="3"/>
    <s v="Brazil"/>
    <x v="93"/>
    <n v="319.459595810851"/>
  </r>
  <r>
    <s v="INCREMENTAL"/>
    <s v="Media"/>
    <m/>
    <m/>
    <m/>
    <m/>
    <x v="15"/>
    <x v="0"/>
    <s v="Brazil"/>
    <x v="93"/>
    <n v="0"/>
  </r>
  <r>
    <s v="INCREMENTAL"/>
    <s v="Media"/>
    <m/>
    <m/>
    <m/>
    <m/>
    <x v="15"/>
    <x v="1"/>
    <s v="Brazil"/>
    <x v="93"/>
    <n v="0"/>
  </r>
  <r>
    <s v="INCREMENTAL"/>
    <s v="Media"/>
    <m/>
    <m/>
    <m/>
    <m/>
    <x v="15"/>
    <x v="2"/>
    <s v="Brazil"/>
    <x v="93"/>
    <n v="0"/>
  </r>
  <r>
    <s v="INCREMENTAL"/>
    <s v="Media"/>
    <m/>
    <m/>
    <m/>
    <m/>
    <x v="15"/>
    <x v="3"/>
    <s v="Brazil"/>
    <x v="93"/>
    <n v="0"/>
  </r>
  <r>
    <s v="INCREMENTAL"/>
    <s v="Media"/>
    <m/>
    <m/>
    <m/>
    <m/>
    <x v="16"/>
    <x v="0"/>
    <s v="Brazil"/>
    <x v="93"/>
    <n v="24.914277899343599"/>
  </r>
  <r>
    <s v="INCREMENTAL"/>
    <s v="Media"/>
    <m/>
    <m/>
    <m/>
    <m/>
    <x v="16"/>
    <x v="1"/>
    <s v="Brazil"/>
    <x v="93"/>
    <n v="19.5481249246982"/>
  </r>
  <r>
    <s v="INCREMENTAL"/>
    <s v="Media"/>
    <m/>
    <m/>
    <m/>
    <m/>
    <x v="16"/>
    <x v="2"/>
    <s v="Brazil"/>
    <x v="93"/>
    <n v="18.237946436441501"/>
  </r>
  <r>
    <s v="INCREMENTAL"/>
    <s v="Media"/>
    <m/>
    <m/>
    <m/>
    <m/>
    <x v="16"/>
    <x v="3"/>
    <s v="Brazil"/>
    <x v="93"/>
    <n v="16.949354353798299"/>
  </r>
  <r>
    <s v="INCREMENTAL"/>
    <s v="Media"/>
    <m/>
    <m/>
    <m/>
    <m/>
    <x v="17"/>
    <x v="0"/>
    <s v="Brazil"/>
    <x v="93"/>
    <n v="0"/>
  </r>
  <r>
    <s v="INCREMENTAL"/>
    <s v="Media"/>
    <m/>
    <m/>
    <m/>
    <m/>
    <x v="17"/>
    <x v="1"/>
    <s v="Brazil"/>
    <x v="93"/>
    <n v="0"/>
  </r>
  <r>
    <s v="INCREMENTAL"/>
    <s v="Media"/>
    <m/>
    <m/>
    <m/>
    <m/>
    <x v="17"/>
    <x v="2"/>
    <s v="Brazil"/>
    <x v="93"/>
    <n v="0"/>
  </r>
  <r>
    <s v="INCREMENTAL"/>
    <s v="Media"/>
    <m/>
    <m/>
    <m/>
    <m/>
    <x v="17"/>
    <x v="3"/>
    <s v="Brazil"/>
    <x v="93"/>
    <n v="0"/>
  </r>
  <r>
    <s v="INCREMENTAL"/>
    <s v="Media"/>
    <m/>
    <m/>
    <m/>
    <m/>
    <x v="18"/>
    <x v="0"/>
    <s v="Brazil"/>
    <x v="93"/>
    <n v="1966.72024334603"/>
  </r>
  <r>
    <s v="INCREMENTAL"/>
    <s v="Media"/>
    <m/>
    <m/>
    <m/>
    <m/>
    <x v="18"/>
    <x v="1"/>
    <s v="Brazil"/>
    <x v="93"/>
    <n v="915.78539420339905"/>
  </r>
  <r>
    <s v="INCREMENTAL"/>
    <s v="Media"/>
    <m/>
    <m/>
    <m/>
    <m/>
    <x v="18"/>
    <x v="2"/>
    <s v="Brazil"/>
    <x v="93"/>
    <n v="699.75582202921805"/>
  </r>
  <r>
    <s v="INCREMENTAL"/>
    <s v="Media"/>
    <m/>
    <m/>
    <m/>
    <m/>
    <x v="18"/>
    <x v="3"/>
    <s v="Brazil"/>
    <x v="93"/>
    <n v="1067.6312912247599"/>
  </r>
  <r>
    <s v="INCREMENTAL"/>
    <s v="Media"/>
    <m/>
    <m/>
    <m/>
    <m/>
    <x v="19"/>
    <x v="0"/>
    <s v="Brazil"/>
    <x v="93"/>
    <n v="0"/>
  </r>
  <r>
    <s v="INCREMENTAL"/>
    <s v="Media"/>
    <m/>
    <m/>
    <m/>
    <m/>
    <x v="19"/>
    <x v="1"/>
    <s v="Brazil"/>
    <x v="93"/>
    <n v="0"/>
  </r>
  <r>
    <s v="INCREMENTAL"/>
    <s v="Media"/>
    <m/>
    <m/>
    <m/>
    <m/>
    <x v="19"/>
    <x v="2"/>
    <s v="Brazil"/>
    <x v="93"/>
    <n v="0"/>
  </r>
  <r>
    <s v="INCREMENTAL"/>
    <s v="Media"/>
    <m/>
    <m/>
    <m/>
    <m/>
    <x v="19"/>
    <x v="3"/>
    <s v="Brazil"/>
    <x v="93"/>
    <n v="0"/>
  </r>
  <r>
    <s v="INCREMENTAL"/>
    <s v="Media"/>
    <m/>
    <m/>
    <m/>
    <m/>
    <x v="20"/>
    <x v="0"/>
    <s v="Brazil"/>
    <x v="93"/>
    <n v="366.260906832248"/>
  </r>
  <r>
    <s v="INCREMENTAL"/>
    <s v="Media"/>
    <m/>
    <m/>
    <m/>
    <m/>
    <x v="20"/>
    <x v="1"/>
    <s v="Brazil"/>
    <x v="93"/>
    <n v="417.79630114002498"/>
  </r>
  <r>
    <s v="INCREMENTAL"/>
    <s v="Media"/>
    <m/>
    <m/>
    <m/>
    <m/>
    <x v="20"/>
    <x v="2"/>
    <s v="Brazil"/>
    <x v="93"/>
    <n v="391.40016862815901"/>
  </r>
  <r>
    <s v="INCREMENTAL"/>
    <s v="Media"/>
    <m/>
    <m/>
    <m/>
    <m/>
    <x v="20"/>
    <x v="3"/>
    <s v="Brazil"/>
    <x v="93"/>
    <n v="385.52210245138099"/>
  </r>
  <r>
    <s v="INCREMENTAL"/>
    <s v="Media"/>
    <m/>
    <m/>
    <m/>
    <m/>
    <x v="21"/>
    <x v="0"/>
    <s v="Brazil"/>
    <x v="93"/>
    <n v="0"/>
  </r>
  <r>
    <s v="INCREMENTAL"/>
    <s v="Media"/>
    <m/>
    <m/>
    <m/>
    <m/>
    <x v="21"/>
    <x v="1"/>
    <s v="Brazil"/>
    <x v="93"/>
    <n v="0"/>
  </r>
  <r>
    <s v="INCREMENTAL"/>
    <s v="Media"/>
    <m/>
    <m/>
    <m/>
    <m/>
    <x v="21"/>
    <x v="2"/>
    <s v="Brazil"/>
    <x v="93"/>
    <n v="0"/>
  </r>
  <r>
    <s v="INCREMENTAL"/>
    <s v="Media"/>
    <m/>
    <m/>
    <m/>
    <m/>
    <x v="21"/>
    <x v="3"/>
    <s v="Brazil"/>
    <x v="93"/>
    <n v="0"/>
  </r>
  <r>
    <s v="INCREMENTAL"/>
    <s v="Media"/>
    <m/>
    <m/>
    <m/>
    <m/>
    <x v="22"/>
    <x v="0"/>
    <s v="Brazil"/>
    <x v="93"/>
    <n v="1483.51539268343"/>
  </r>
  <r>
    <s v="INCREMENTAL"/>
    <s v="Media"/>
    <m/>
    <m/>
    <m/>
    <m/>
    <x v="22"/>
    <x v="1"/>
    <s v="Brazil"/>
    <x v="93"/>
    <n v="562.59084200550103"/>
  </r>
  <r>
    <s v="INCREMENTAL"/>
    <s v="Media"/>
    <m/>
    <m/>
    <m/>
    <m/>
    <x v="22"/>
    <x v="2"/>
    <s v="Brazil"/>
    <x v="93"/>
    <n v="534.22250493111801"/>
  </r>
  <r>
    <s v="INCREMENTAL"/>
    <s v="Media"/>
    <m/>
    <m/>
    <m/>
    <m/>
    <x v="22"/>
    <x v="3"/>
    <s v="Brazil"/>
    <x v="93"/>
    <n v="804.15600013505696"/>
  </r>
  <r>
    <s v="INCREMENTAL"/>
    <s v="Media"/>
    <m/>
    <m/>
    <m/>
    <m/>
    <x v="23"/>
    <x v="0"/>
    <s v="Brazil"/>
    <x v="93"/>
    <n v="0"/>
  </r>
  <r>
    <s v="INCREMENTAL"/>
    <s v="Media"/>
    <m/>
    <m/>
    <m/>
    <m/>
    <x v="23"/>
    <x v="1"/>
    <s v="Brazil"/>
    <x v="93"/>
    <n v="0.112925937970004"/>
  </r>
  <r>
    <s v="INCREMENTAL"/>
    <s v="Media"/>
    <m/>
    <m/>
    <m/>
    <m/>
    <x v="23"/>
    <x v="2"/>
    <s v="Brazil"/>
    <x v="93"/>
    <n v="0"/>
  </r>
  <r>
    <s v="INCREMENTAL"/>
    <s v="Media"/>
    <m/>
    <m/>
    <m/>
    <m/>
    <x v="23"/>
    <x v="3"/>
    <s v="Brazil"/>
    <x v="93"/>
    <n v="0"/>
  </r>
  <r>
    <s v="INCREMENTAL"/>
    <s v="Media"/>
    <m/>
    <m/>
    <m/>
    <m/>
    <x v="24"/>
    <x v="0"/>
    <s v="Brazil"/>
    <x v="93"/>
    <n v="0"/>
  </r>
  <r>
    <s v="INCREMENTAL"/>
    <s v="Media"/>
    <m/>
    <m/>
    <m/>
    <m/>
    <x v="24"/>
    <x v="1"/>
    <s v="Brazil"/>
    <x v="93"/>
    <n v="5.9910374164905802"/>
  </r>
  <r>
    <s v="INCREMENTAL"/>
    <s v="Media"/>
    <m/>
    <m/>
    <m/>
    <m/>
    <x v="24"/>
    <x v="2"/>
    <s v="Brazil"/>
    <x v="93"/>
    <n v="0"/>
  </r>
  <r>
    <s v="INCREMENTAL"/>
    <s v="Media"/>
    <m/>
    <m/>
    <m/>
    <m/>
    <x v="24"/>
    <x v="3"/>
    <s v="Brazil"/>
    <x v="93"/>
    <n v="0"/>
  </r>
  <r>
    <s v="BASE"/>
    <s v="BaseLine"/>
    <m/>
    <m/>
    <m/>
    <m/>
    <x v="25"/>
    <x v="0"/>
    <s v="Brazil"/>
    <x v="93"/>
    <n v="0"/>
  </r>
  <r>
    <s v="BASE"/>
    <s v="BaseLine"/>
    <m/>
    <m/>
    <m/>
    <m/>
    <x v="25"/>
    <x v="1"/>
    <s v="Brazil"/>
    <x v="93"/>
    <n v="0"/>
  </r>
  <r>
    <s v="BASE"/>
    <s v="BaseLine"/>
    <m/>
    <m/>
    <m/>
    <m/>
    <x v="25"/>
    <x v="2"/>
    <s v="Brazil"/>
    <x v="93"/>
    <n v="0"/>
  </r>
  <r>
    <s v="BASE"/>
    <s v="BaseLine"/>
    <m/>
    <m/>
    <m/>
    <m/>
    <x v="25"/>
    <x v="3"/>
    <s v="Brazil"/>
    <x v="93"/>
    <n v="0"/>
  </r>
  <r>
    <s v="BASE"/>
    <s v="BaseLine"/>
    <m/>
    <m/>
    <m/>
    <m/>
    <x v="26"/>
    <x v="0"/>
    <s v="Brazil"/>
    <x v="93"/>
    <n v="0"/>
  </r>
  <r>
    <s v="BASE"/>
    <s v="BaseLine"/>
    <m/>
    <m/>
    <m/>
    <m/>
    <x v="26"/>
    <x v="1"/>
    <s v="Brazil"/>
    <x v="93"/>
    <n v="2756.52280103982"/>
  </r>
  <r>
    <s v="BASE"/>
    <s v="BaseLine"/>
    <m/>
    <m/>
    <m/>
    <m/>
    <x v="26"/>
    <x v="2"/>
    <s v="Brazil"/>
    <x v="93"/>
    <n v="0"/>
  </r>
  <r>
    <s v="BASE"/>
    <s v="BaseLine"/>
    <m/>
    <m/>
    <m/>
    <m/>
    <x v="26"/>
    <x v="3"/>
    <s v="Brazil"/>
    <x v="93"/>
    <n v="0"/>
  </r>
  <r>
    <s v="INCREMENTAL"/>
    <s v="Media"/>
    <m/>
    <m/>
    <m/>
    <m/>
    <x v="27"/>
    <x v="0"/>
    <s v="Brazil"/>
    <x v="93"/>
    <n v="0"/>
  </r>
  <r>
    <s v="INCREMENTAL"/>
    <s v="Media"/>
    <m/>
    <m/>
    <m/>
    <m/>
    <x v="27"/>
    <x v="1"/>
    <s v="Brazil"/>
    <x v="93"/>
    <n v="211.63367838185101"/>
  </r>
  <r>
    <s v="INCREMENTAL"/>
    <s v="Media"/>
    <m/>
    <m/>
    <m/>
    <m/>
    <x v="27"/>
    <x v="2"/>
    <s v="Brazil"/>
    <x v="93"/>
    <n v="0"/>
  </r>
  <r>
    <s v="INCREMENTAL"/>
    <s v="Media"/>
    <m/>
    <m/>
    <m/>
    <m/>
    <x v="27"/>
    <x v="3"/>
    <s v="Brazil"/>
    <x v="93"/>
    <n v="0"/>
  </r>
  <r>
    <s v="INCREMENTAL"/>
    <s v="Media"/>
    <m/>
    <m/>
    <m/>
    <m/>
    <x v="28"/>
    <x v="0"/>
    <s v="Brazil"/>
    <x v="93"/>
    <n v="0"/>
  </r>
  <r>
    <s v="INCREMENTAL"/>
    <s v="Media"/>
    <m/>
    <m/>
    <m/>
    <m/>
    <x v="28"/>
    <x v="1"/>
    <s v="Brazil"/>
    <x v="93"/>
    <n v="54.443558783104599"/>
  </r>
  <r>
    <s v="INCREMENTAL"/>
    <s v="Media"/>
    <m/>
    <m/>
    <m/>
    <m/>
    <x v="28"/>
    <x v="2"/>
    <s v="Brazil"/>
    <x v="93"/>
    <n v="0"/>
  </r>
  <r>
    <s v="INCREMENTAL"/>
    <s v="Media"/>
    <m/>
    <m/>
    <m/>
    <m/>
    <x v="28"/>
    <x v="3"/>
    <s v="Brazil"/>
    <x v="93"/>
    <n v="0"/>
  </r>
  <r>
    <s v="BASE"/>
    <s v="BaseLine"/>
    <m/>
    <m/>
    <m/>
    <m/>
    <x v="29"/>
    <x v="0"/>
    <s v="Brazil"/>
    <x v="93"/>
    <n v="0"/>
  </r>
  <r>
    <s v="BASE"/>
    <s v="BaseLine"/>
    <m/>
    <m/>
    <m/>
    <m/>
    <x v="29"/>
    <x v="1"/>
    <s v="Brazil"/>
    <x v="93"/>
    <n v="1378.6425136808"/>
  </r>
  <r>
    <s v="BASE"/>
    <s v="BaseLine"/>
    <m/>
    <m/>
    <m/>
    <m/>
    <x v="29"/>
    <x v="2"/>
    <s v="Brazil"/>
    <x v="93"/>
    <n v="0"/>
  </r>
  <r>
    <s v="BASE"/>
    <s v="BaseLine"/>
    <m/>
    <m/>
    <m/>
    <m/>
    <x v="29"/>
    <x v="3"/>
    <s v="Brazil"/>
    <x v="93"/>
    <n v="0"/>
  </r>
  <r>
    <s v="BASE"/>
    <s v="BaseLine"/>
    <m/>
    <m/>
    <m/>
    <m/>
    <x v="30"/>
    <x v="0"/>
    <s v="Brazil"/>
    <x v="93"/>
    <n v="0"/>
  </r>
  <r>
    <s v="BASE"/>
    <s v="BaseLine"/>
    <m/>
    <m/>
    <m/>
    <m/>
    <x v="30"/>
    <x v="1"/>
    <s v="Brazil"/>
    <x v="93"/>
    <n v="1105.63489931763"/>
  </r>
  <r>
    <s v="BASE"/>
    <s v="BaseLine"/>
    <m/>
    <m/>
    <m/>
    <m/>
    <x v="30"/>
    <x v="2"/>
    <s v="Brazil"/>
    <x v="93"/>
    <n v="0"/>
  </r>
  <r>
    <s v="BASE"/>
    <s v="BaseLine"/>
    <m/>
    <m/>
    <m/>
    <m/>
    <x v="30"/>
    <x v="3"/>
    <s v="Brazil"/>
    <x v="93"/>
    <n v="0"/>
  </r>
  <r>
    <s v="INCREMENTAL"/>
    <s v="Media"/>
    <m/>
    <m/>
    <m/>
    <m/>
    <x v="31"/>
    <x v="0"/>
    <s v="Brazil"/>
    <x v="93"/>
    <n v="0"/>
  </r>
  <r>
    <s v="INCREMENTAL"/>
    <s v="Media"/>
    <m/>
    <m/>
    <m/>
    <m/>
    <x v="31"/>
    <x v="1"/>
    <s v="Brazil"/>
    <x v="93"/>
    <n v="27.163258722063599"/>
  </r>
  <r>
    <s v="INCREMENTAL"/>
    <s v="Media"/>
    <m/>
    <m/>
    <m/>
    <m/>
    <x v="31"/>
    <x v="2"/>
    <s v="Brazil"/>
    <x v="93"/>
    <n v="0"/>
  </r>
  <r>
    <s v="INCREMENTAL"/>
    <s v="Media"/>
    <m/>
    <m/>
    <m/>
    <m/>
    <x v="31"/>
    <x v="3"/>
    <s v="Brazil"/>
    <x v="93"/>
    <n v="0"/>
  </r>
  <r>
    <m/>
    <m/>
    <m/>
    <m/>
    <m/>
    <m/>
    <x v="32"/>
    <x v="0"/>
    <s v="Brazil"/>
    <x v="93"/>
    <n v="1288.8368238743701"/>
  </r>
  <r>
    <m/>
    <m/>
    <m/>
    <m/>
    <m/>
    <m/>
    <x v="32"/>
    <x v="1"/>
    <s v="Brazil"/>
    <x v="93"/>
    <n v="943.82215052234096"/>
  </r>
  <r>
    <m/>
    <m/>
    <m/>
    <m/>
    <m/>
    <m/>
    <x v="32"/>
    <x v="2"/>
    <s v="Brazil"/>
    <x v="93"/>
    <n v="1761.1350863528301"/>
  </r>
  <r>
    <m/>
    <m/>
    <m/>
    <m/>
    <m/>
    <m/>
    <x v="32"/>
    <x v="3"/>
    <s v="Brazil"/>
    <x v="93"/>
    <n v="932.29799996955103"/>
  </r>
  <r>
    <s v="BASE"/>
    <s v="BaseLine"/>
    <m/>
    <m/>
    <m/>
    <m/>
    <x v="33"/>
    <x v="0"/>
    <s v="Brazil"/>
    <x v="93"/>
    <n v="-59.88172766692"/>
  </r>
  <r>
    <s v="BASE"/>
    <s v="BaseLine"/>
    <m/>
    <m/>
    <m/>
    <m/>
    <x v="33"/>
    <x v="1"/>
    <s v="Brazil"/>
    <x v="93"/>
    <n v="-163.00574708653801"/>
  </r>
  <r>
    <s v="BASE"/>
    <s v="BaseLine"/>
    <m/>
    <m/>
    <m/>
    <m/>
    <x v="33"/>
    <x v="2"/>
    <s v="Brazil"/>
    <x v="93"/>
    <n v="-81.379269835214302"/>
  </r>
  <r>
    <s v="BASE"/>
    <s v="BaseLine"/>
    <m/>
    <m/>
    <m/>
    <m/>
    <x v="33"/>
    <x v="3"/>
    <s v="Brazil"/>
    <x v="93"/>
    <n v="-50.828515928465102"/>
  </r>
  <r>
    <s v="BASE"/>
    <s v="BaseLine"/>
    <m/>
    <m/>
    <m/>
    <m/>
    <x v="34"/>
    <x v="0"/>
    <s v="Brazil"/>
    <x v="93"/>
    <n v="0"/>
  </r>
  <r>
    <s v="BASE"/>
    <s v="BaseLine"/>
    <m/>
    <m/>
    <m/>
    <m/>
    <x v="34"/>
    <x v="1"/>
    <s v="Brazil"/>
    <x v="93"/>
    <n v="0"/>
  </r>
  <r>
    <s v="BASE"/>
    <s v="BaseLine"/>
    <m/>
    <m/>
    <m/>
    <m/>
    <x v="34"/>
    <x v="2"/>
    <s v="Brazil"/>
    <x v="93"/>
    <n v="0"/>
  </r>
  <r>
    <s v="BASE"/>
    <s v="BaseLine"/>
    <m/>
    <m/>
    <m/>
    <m/>
    <x v="34"/>
    <x v="3"/>
    <s v="Brazil"/>
    <x v="93"/>
    <n v="0"/>
  </r>
  <r>
    <s v="BASE"/>
    <s v="BaseLine"/>
    <s v="NY"/>
    <m/>
    <m/>
    <m/>
    <x v="35"/>
    <x v="0"/>
    <s v="Brazil"/>
    <x v="93"/>
    <n v="0"/>
  </r>
  <r>
    <s v="BASE"/>
    <s v="BaseLine"/>
    <s v="NY"/>
    <m/>
    <m/>
    <m/>
    <x v="35"/>
    <x v="1"/>
    <s v="Brazil"/>
    <x v="93"/>
    <n v="0"/>
  </r>
  <r>
    <s v="BASE"/>
    <s v="BaseLine"/>
    <s v="NY"/>
    <m/>
    <m/>
    <m/>
    <x v="35"/>
    <x v="2"/>
    <s v="Brazil"/>
    <x v="93"/>
    <n v="0"/>
  </r>
  <r>
    <s v="BASE"/>
    <s v="BaseLine"/>
    <s v="NY"/>
    <m/>
    <m/>
    <m/>
    <x v="35"/>
    <x v="3"/>
    <s v="Brazil"/>
    <x v="93"/>
    <n v="0"/>
  </r>
  <r>
    <s v="BASE"/>
    <s v="BaseLine"/>
    <s v="PL_Dummy"/>
    <m/>
    <m/>
    <m/>
    <x v="36"/>
    <x v="0"/>
    <s v="Brazil"/>
    <x v="93"/>
    <n v="0"/>
  </r>
  <r>
    <s v="BASE"/>
    <s v="BaseLine"/>
    <s v="PL_Dummy"/>
    <m/>
    <m/>
    <m/>
    <x v="36"/>
    <x v="1"/>
    <s v="Brazil"/>
    <x v="93"/>
    <n v="0"/>
  </r>
  <r>
    <s v="BASE"/>
    <s v="BaseLine"/>
    <s v="PL_Dummy"/>
    <m/>
    <m/>
    <m/>
    <x v="36"/>
    <x v="2"/>
    <s v="Brazil"/>
    <x v="93"/>
    <n v="0"/>
  </r>
  <r>
    <s v="BASE"/>
    <s v="BaseLine"/>
    <s v="PL_Dummy"/>
    <m/>
    <m/>
    <m/>
    <x v="36"/>
    <x v="3"/>
    <s v="Brazil"/>
    <x v="93"/>
    <n v="0"/>
  </r>
  <r>
    <s v="BASE"/>
    <s v="BaseLine"/>
    <s v="PL_Dummy"/>
    <m/>
    <m/>
    <m/>
    <x v="37"/>
    <x v="0"/>
    <s v="Brazil"/>
    <x v="93"/>
    <n v="0"/>
  </r>
  <r>
    <s v="BASE"/>
    <s v="BaseLine"/>
    <s v="PL_Dummy"/>
    <m/>
    <m/>
    <m/>
    <x v="37"/>
    <x v="1"/>
    <s v="Brazil"/>
    <x v="93"/>
    <n v="0"/>
  </r>
  <r>
    <s v="BASE"/>
    <s v="BaseLine"/>
    <s v="PL_Dummy"/>
    <m/>
    <m/>
    <m/>
    <x v="37"/>
    <x v="2"/>
    <s v="Brazil"/>
    <x v="93"/>
    <n v="0"/>
  </r>
  <r>
    <s v="BASE"/>
    <s v="BaseLine"/>
    <s v="PL_Dummy"/>
    <m/>
    <m/>
    <m/>
    <x v="37"/>
    <x v="3"/>
    <s v="Brazil"/>
    <x v="93"/>
    <n v="0"/>
  </r>
  <r>
    <s v="BASE"/>
    <s v="BaseLine"/>
    <m/>
    <m/>
    <m/>
    <m/>
    <x v="38"/>
    <x v="0"/>
    <s v="Brazil"/>
    <x v="93"/>
    <n v="0"/>
  </r>
  <r>
    <s v="BASE"/>
    <s v="BaseLine"/>
    <m/>
    <m/>
    <m/>
    <m/>
    <x v="38"/>
    <x v="1"/>
    <s v="Brazil"/>
    <x v="93"/>
    <n v="0"/>
  </r>
  <r>
    <s v="BASE"/>
    <s v="BaseLine"/>
    <m/>
    <m/>
    <m/>
    <m/>
    <x v="38"/>
    <x v="2"/>
    <s v="Brazil"/>
    <x v="93"/>
    <n v="0"/>
  </r>
  <r>
    <s v="BASE"/>
    <s v="BaseLine"/>
    <m/>
    <m/>
    <m/>
    <m/>
    <x v="38"/>
    <x v="3"/>
    <s v="Brazil"/>
    <x v="93"/>
    <n v="0"/>
  </r>
  <r>
    <s v="BASE"/>
    <s v="BaseLine"/>
    <m/>
    <m/>
    <m/>
    <m/>
    <x v="39"/>
    <x v="0"/>
    <s v="Brazil"/>
    <x v="93"/>
    <n v="0"/>
  </r>
  <r>
    <s v="BASE"/>
    <s v="BaseLine"/>
    <m/>
    <m/>
    <m/>
    <m/>
    <x v="39"/>
    <x v="1"/>
    <s v="Brazil"/>
    <x v="93"/>
    <n v="0"/>
  </r>
  <r>
    <s v="BASE"/>
    <s v="BaseLine"/>
    <m/>
    <m/>
    <m/>
    <m/>
    <x v="39"/>
    <x v="2"/>
    <s v="Brazil"/>
    <x v="93"/>
    <n v="0"/>
  </r>
  <r>
    <s v="BASE"/>
    <s v="BaseLine"/>
    <m/>
    <m/>
    <m/>
    <m/>
    <x v="39"/>
    <x v="3"/>
    <s v="Brazil"/>
    <x v="93"/>
    <n v="0"/>
  </r>
  <r>
    <s v="BASE"/>
    <s v="BaseLine"/>
    <s v="PL_Dummy"/>
    <m/>
    <m/>
    <m/>
    <x v="40"/>
    <x v="0"/>
    <s v="Brazil"/>
    <x v="93"/>
    <n v="0"/>
  </r>
  <r>
    <s v="BASE"/>
    <s v="BaseLine"/>
    <s v="PL_Dummy"/>
    <m/>
    <m/>
    <m/>
    <x v="40"/>
    <x v="1"/>
    <s v="Brazil"/>
    <x v="93"/>
    <n v="0"/>
  </r>
  <r>
    <s v="BASE"/>
    <s v="BaseLine"/>
    <s v="PL_Dummy"/>
    <m/>
    <m/>
    <m/>
    <x v="40"/>
    <x v="2"/>
    <s v="Brazil"/>
    <x v="93"/>
    <n v="0"/>
  </r>
  <r>
    <s v="BASE"/>
    <s v="BaseLine"/>
    <s v="PL_Dummy"/>
    <m/>
    <m/>
    <m/>
    <x v="40"/>
    <x v="3"/>
    <s v="Brazil"/>
    <x v="93"/>
    <n v="0"/>
  </r>
  <r>
    <s v="BASE"/>
    <s v="BaseLine"/>
    <m/>
    <m/>
    <m/>
    <m/>
    <x v="41"/>
    <x v="0"/>
    <s v="Brazil"/>
    <x v="93"/>
    <n v="0"/>
  </r>
  <r>
    <s v="BASE"/>
    <s v="BaseLine"/>
    <m/>
    <m/>
    <m/>
    <m/>
    <x v="41"/>
    <x v="1"/>
    <s v="Brazil"/>
    <x v="93"/>
    <n v="0"/>
  </r>
  <r>
    <s v="BASE"/>
    <s v="BaseLine"/>
    <m/>
    <m/>
    <m/>
    <m/>
    <x v="41"/>
    <x v="2"/>
    <s v="Brazil"/>
    <x v="93"/>
    <n v="4391.5021732042096"/>
  </r>
  <r>
    <s v="BASE"/>
    <s v="BaseLine"/>
    <m/>
    <m/>
    <m/>
    <m/>
    <x v="41"/>
    <x v="3"/>
    <s v="Brazil"/>
    <x v="93"/>
    <n v="0"/>
  </r>
  <r>
    <s v="BASE"/>
    <s v="BaseLine"/>
    <m/>
    <m/>
    <m/>
    <m/>
    <x v="42"/>
    <x v="0"/>
    <s v="Brazil"/>
    <x v="93"/>
    <n v="0"/>
  </r>
  <r>
    <s v="BASE"/>
    <s v="BaseLine"/>
    <m/>
    <m/>
    <m/>
    <m/>
    <x v="42"/>
    <x v="1"/>
    <s v="Brazil"/>
    <x v="93"/>
    <n v="0"/>
  </r>
  <r>
    <s v="BASE"/>
    <s v="BaseLine"/>
    <m/>
    <m/>
    <m/>
    <m/>
    <x v="42"/>
    <x v="2"/>
    <s v="Brazil"/>
    <x v="93"/>
    <n v="0"/>
  </r>
  <r>
    <s v="BASE"/>
    <s v="BaseLine"/>
    <m/>
    <m/>
    <m/>
    <m/>
    <x v="42"/>
    <x v="3"/>
    <s v="Brazil"/>
    <x v="93"/>
    <n v="0"/>
  </r>
  <r>
    <s v="BASE"/>
    <s v="BaseLine"/>
    <m/>
    <m/>
    <m/>
    <m/>
    <x v="43"/>
    <x v="0"/>
    <s v="Brazil"/>
    <x v="93"/>
    <n v="0"/>
  </r>
  <r>
    <s v="BASE"/>
    <s v="BaseLine"/>
    <m/>
    <m/>
    <m/>
    <m/>
    <x v="43"/>
    <x v="1"/>
    <s v="Brazil"/>
    <x v="93"/>
    <n v="0"/>
  </r>
  <r>
    <s v="BASE"/>
    <s v="BaseLine"/>
    <m/>
    <m/>
    <m/>
    <m/>
    <x v="43"/>
    <x v="2"/>
    <s v="Brazil"/>
    <x v="93"/>
    <n v="4499.9709215954399"/>
  </r>
  <r>
    <s v="BASE"/>
    <s v="BaseLine"/>
    <m/>
    <m/>
    <m/>
    <m/>
    <x v="43"/>
    <x v="3"/>
    <s v="Brazil"/>
    <x v="93"/>
    <n v="0"/>
  </r>
  <r>
    <s v="INCREMENTAL"/>
    <s v="Media"/>
    <m/>
    <m/>
    <m/>
    <m/>
    <x v="44"/>
    <x v="0"/>
    <s v="Brazil"/>
    <x v="93"/>
    <n v="0"/>
  </r>
  <r>
    <s v="INCREMENTAL"/>
    <s v="Media"/>
    <m/>
    <m/>
    <m/>
    <m/>
    <x v="44"/>
    <x v="1"/>
    <s v="Brazil"/>
    <x v="93"/>
    <n v="0"/>
  </r>
  <r>
    <s v="INCREMENTAL"/>
    <s v="Media"/>
    <m/>
    <m/>
    <m/>
    <m/>
    <x v="44"/>
    <x v="2"/>
    <s v="Brazil"/>
    <x v="93"/>
    <n v="272.06178971274602"/>
  </r>
  <r>
    <s v="INCREMENTAL"/>
    <s v="Media"/>
    <m/>
    <m/>
    <m/>
    <m/>
    <x v="44"/>
    <x v="3"/>
    <s v="Brazil"/>
    <x v="93"/>
    <n v="0"/>
  </r>
  <r>
    <s v="INCREMENTAL"/>
    <s v="Media"/>
    <m/>
    <m/>
    <m/>
    <m/>
    <x v="45"/>
    <x v="0"/>
    <s v="Brazil"/>
    <x v="93"/>
    <n v="0"/>
  </r>
  <r>
    <s v="INCREMENTAL"/>
    <s v="Media"/>
    <m/>
    <m/>
    <m/>
    <m/>
    <x v="45"/>
    <x v="1"/>
    <s v="Brazil"/>
    <x v="93"/>
    <n v="0"/>
  </r>
  <r>
    <s v="INCREMENTAL"/>
    <s v="Media"/>
    <m/>
    <m/>
    <m/>
    <m/>
    <x v="45"/>
    <x v="2"/>
    <s v="Brazil"/>
    <x v="93"/>
    <n v="46.757382971927498"/>
  </r>
  <r>
    <s v="INCREMENTAL"/>
    <s v="Media"/>
    <m/>
    <m/>
    <m/>
    <m/>
    <x v="45"/>
    <x v="3"/>
    <s v="Brazil"/>
    <x v="93"/>
    <n v="0"/>
  </r>
  <r>
    <s v="BASE"/>
    <s v="BaseLine"/>
    <m/>
    <m/>
    <m/>
    <m/>
    <x v="46"/>
    <x v="0"/>
    <s v="Brazil"/>
    <x v="93"/>
    <n v="698.25793128629596"/>
  </r>
  <r>
    <s v="BASE"/>
    <s v="BaseLine"/>
    <m/>
    <m/>
    <m/>
    <m/>
    <x v="46"/>
    <x v="1"/>
    <s v="Brazil"/>
    <x v="93"/>
    <n v="307.75658477921598"/>
  </r>
  <r>
    <s v="BASE"/>
    <s v="BaseLine"/>
    <m/>
    <m/>
    <m/>
    <m/>
    <x v="46"/>
    <x v="2"/>
    <s v="Brazil"/>
    <x v="93"/>
    <n v="565.234869565792"/>
  </r>
  <r>
    <s v="BASE"/>
    <s v="BaseLine"/>
    <m/>
    <m/>
    <m/>
    <m/>
    <x v="46"/>
    <x v="3"/>
    <s v="Brazil"/>
    <x v="93"/>
    <n v="14.8158547030165"/>
  </r>
  <r>
    <s v="INCREMENTAL"/>
    <s v="Media"/>
    <m/>
    <m/>
    <m/>
    <m/>
    <x v="47"/>
    <x v="0"/>
    <s v="Brazil"/>
    <x v="93"/>
    <n v="0"/>
  </r>
  <r>
    <s v="INCREMENTAL"/>
    <s v="Media"/>
    <m/>
    <m/>
    <m/>
    <m/>
    <x v="47"/>
    <x v="1"/>
    <s v="Brazil"/>
    <x v="93"/>
    <n v="0"/>
  </r>
  <r>
    <s v="INCREMENTAL"/>
    <s v="Media"/>
    <m/>
    <m/>
    <m/>
    <m/>
    <x v="47"/>
    <x v="2"/>
    <s v="Brazil"/>
    <x v="93"/>
    <n v="0"/>
  </r>
  <r>
    <s v="INCREMENTAL"/>
    <s v="Media"/>
    <m/>
    <m/>
    <m/>
    <m/>
    <x v="47"/>
    <x v="3"/>
    <s v="Brazil"/>
    <x v="93"/>
    <n v="6.0124927895044298"/>
  </r>
  <r>
    <s v="INCREMENTAL"/>
    <s v="Media"/>
    <m/>
    <m/>
    <m/>
    <m/>
    <x v="48"/>
    <x v="0"/>
    <s v="Brazil"/>
    <x v="93"/>
    <n v="0"/>
  </r>
  <r>
    <s v="INCREMENTAL"/>
    <s v="Media"/>
    <m/>
    <m/>
    <m/>
    <m/>
    <x v="48"/>
    <x v="1"/>
    <s v="Brazil"/>
    <x v="93"/>
    <n v="0"/>
  </r>
  <r>
    <s v="INCREMENTAL"/>
    <s v="Media"/>
    <m/>
    <m/>
    <m/>
    <m/>
    <x v="48"/>
    <x v="2"/>
    <s v="Brazil"/>
    <x v="93"/>
    <n v="0"/>
  </r>
  <r>
    <s v="INCREMENTAL"/>
    <s v="Media"/>
    <m/>
    <m/>
    <m/>
    <m/>
    <x v="48"/>
    <x v="3"/>
    <s v="Brazil"/>
    <x v="93"/>
    <n v="0.33097339393445202"/>
  </r>
  <r>
    <s v="INCREMENTAL"/>
    <s v="Media"/>
    <m/>
    <m/>
    <m/>
    <m/>
    <x v="49"/>
    <x v="0"/>
    <s v="Brazil"/>
    <x v="93"/>
    <n v="0"/>
  </r>
  <r>
    <s v="INCREMENTAL"/>
    <s v="Media"/>
    <m/>
    <m/>
    <m/>
    <m/>
    <x v="49"/>
    <x v="1"/>
    <s v="Brazil"/>
    <x v="93"/>
    <n v="0"/>
  </r>
  <r>
    <s v="INCREMENTAL"/>
    <s v="Media"/>
    <m/>
    <m/>
    <m/>
    <m/>
    <x v="49"/>
    <x v="2"/>
    <s v="Brazil"/>
    <x v="93"/>
    <n v="0"/>
  </r>
  <r>
    <s v="INCREMENTAL"/>
    <s v="Media"/>
    <m/>
    <m/>
    <m/>
    <m/>
    <x v="49"/>
    <x v="3"/>
    <s v="Brazil"/>
    <x v="93"/>
    <n v="39.343803716470198"/>
  </r>
  <r>
    <s v="BASE"/>
    <s v="BaseLine"/>
    <m/>
    <m/>
    <m/>
    <m/>
    <x v="50"/>
    <x v="0"/>
    <s v="Brazil"/>
    <x v="93"/>
    <n v="0"/>
  </r>
  <r>
    <s v="BASE"/>
    <s v="BaseLine"/>
    <m/>
    <m/>
    <m/>
    <m/>
    <x v="50"/>
    <x v="1"/>
    <s v="Brazil"/>
    <x v="93"/>
    <n v="0"/>
  </r>
  <r>
    <s v="BASE"/>
    <s v="BaseLine"/>
    <m/>
    <m/>
    <m/>
    <m/>
    <x v="50"/>
    <x v="2"/>
    <s v="Brazil"/>
    <x v="93"/>
    <n v="0"/>
  </r>
  <r>
    <s v="BASE"/>
    <s v="BaseLine"/>
    <m/>
    <m/>
    <m/>
    <m/>
    <x v="50"/>
    <x v="3"/>
    <s v="Brazil"/>
    <x v="93"/>
    <n v="600.01845780767098"/>
  </r>
  <r>
    <s v="BASE"/>
    <s v="BaseLine"/>
    <m/>
    <m/>
    <m/>
    <m/>
    <x v="51"/>
    <x v="0"/>
    <s v="Brazil"/>
    <x v="93"/>
    <n v="0"/>
  </r>
  <r>
    <s v="BASE"/>
    <s v="BaseLine"/>
    <m/>
    <m/>
    <m/>
    <m/>
    <x v="51"/>
    <x v="1"/>
    <s v="Brazil"/>
    <x v="93"/>
    <n v="0"/>
  </r>
  <r>
    <s v="BASE"/>
    <s v="BaseLine"/>
    <m/>
    <m/>
    <m/>
    <m/>
    <x v="51"/>
    <x v="2"/>
    <s v="Brazil"/>
    <x v="93"/>
    <n v="0"/>
  </r>
  <r>
    <s v="BASE"/>
    <s v="BaseLine"/>
    <m/>
    <m/>
    <m/>
    <m/>
    <x v="51"/>
    <x v="3"/>
    <s v="Brazil"/>
    <x v="93"/>
    <n v="12039.900854837"/>
  </r>
  <r>
    <s v="INCREMENTAL"/>
    <s v="Media"/>
    <m/>
    <m/>
    <m/>
    <m/>
    <x v="52"/>
    <x v="0"/>
    <s v="Brazil"/>
    <x v="93"/>
    <n v="0"/>
  </r>
  <r>
    <s v="INCREMENTAL"/>
    <s v="Media"/>
    <m/>
    <m/>
    <m/>
    <m/>
    <x v="52"/>
    <x v="1"/>
    <s v="Brazil"/>
    <x v="93"/>
    <n v="0"/>
  </r>
  <r>
    <s v="INCREMENTAL"/>
    <s v="Media"/>
    <m/>
    <m/>
    <m/>
    <m/>
    <x v="52"/>
    <x v="2"/>
    <s v="Brazil"/>
    <x v="93"/>
    <n v="0"/>
  </r>
  <r>
    <s v="INCREMENTAL"/>
    <s v="Media"/>
    <m/>
    <m/>
    <m/>
    <m/>
    <x v="52"/>
    <x v="3"/>
    <s v="Brazil"/>
    <x v="93"/>
    <n v="18.874030550841201"/>
  </r>
  <r>
    <s v="BASE"/>
    <s v="BaseLine"/>
    <m/>
    <m/>
    <m/>
    <m/>
    <x v="53"/>
    <x v="0"/>
    <s v="Brazil"/>
    <x v="93"/>
    <n v="-334.05067988802"/>
  </r>
  <r>
    <s v="BASE"/>
    <s v="BaseLine"/>
    <m/>
    <m/>
    <m/>
    <m/>
    <x v="53"/>
    <x v="1"/>
    <s v="Brazil"/>
    <x v="93"/>
    <n v="-244.62711278498901"/>
  </r>
  <r>
    <s v="BASE"/>
    <s v="BaseLine"/>
    <m/>
    <m/>
    <m/>
    <m/>
    <x v="53"/>
    <x v="2"/>
    <s v="Brazil"/>
    <x v="93"/>
    <n v="-456.46459045319398"/>
  </r>
  <r>
    <s v="BASE"/>
    <s v="BaseLine"/>
    <m/>
    <m/>
    <m/>
    <m/>
    <x v="53"/>
    <x v="3"/>
    <s v="Brazil"/>
    <x v="93"/>
    <n v="-241.64019445989101"/>
  </r>
  <r>
    <s v="BASE"/>
    <s v="BaseLine"/>
    <m/>
    <m/>
    <m/>
    <m/>
    <x v="54"/>
    <x v="0"/>
    <s v="Brazil"/>
    <x v="93"/>
    <n v="-476.20062496945701"/>
  </r>
  <r>
    <s v="BASE"/>
    <s v="BaseLine"/>
    <m/>
    <m/>
    <m/>
    <m/>
    <x v="54"/>
    <x v="1"/>
    <s v="Brazil"/>
    <x v="93"/>
    <n v="-2376.9047162553602"/>
  </r>
  <r>
    <s v="BASE"/>
    <s v="BaseLine"/>
    <m/>
    <m/>
    <m/>
    <m/>
    <x v="54"/>
    <x v="2"/>
    <s v="Brazil"/>
    <x v="93"/>
    <n v="-2579.7232432349701"/>
  </r>
  <r>
    <s v="BASE"/>
    <s v="BaseLine"/>
    <m/>
    <m/>
    <m/>
    <m/>
    <x v="54"/>
    <x v="3"/>
    <s v="Brazil"/>
    <x v="93"/>
    <n v="-459.86255008845501"/>
  </r>
  <r>
    <s v="INCREMENTAL"/>
    <s v="Media"/>
    <m/>
    <m/>
    <m/>
    <m/>
    <x v="0"/>
    <x v="0"/>
    <s v="Brazil"/>
    <x v="94"/>
    <n v="11.341645671888701"/>
  </r>
  <r>
    <s v="INCREMENTAL"/>
    <s v="Media"/>
    <m/>
    <m/>
    <m/>
    <m/>
    <x v="0"/>
    <x v="1"/>
    <s v="Brazil"/>
    <x v="94"/>
    <n v="0"/>
  </r>
  <r>
    <s v="INCREMENTAL"/>
    <s v="Media"/>
    <m/>
    <m/>
    <m/>
    <m/>
    <x v="0"/>
    <x v="2"/>
    <s v="Brazil"/>
    <x v="94"/>
    <n v="0"/>
  </r>
  <r>
    <s v="INCREMENTAL"/>
    <s v="Media"/>
    <m/>
    <m/>
    <m/>
    <m/>
    <x v="0"/>
    <x v="3"/>
    <s v="Brazil"/>
    <x v="94"/>
    <n v="0"/>
  </r>
  <r>
    <s v="INCREMENTAL"/>
    <s v="Media"/>
    <m/>
    <m/>
    <m/>
    <m/>
    <x v="1"/>
    <x v="0"/>
    <s v="Brazil"/>
    <x v="94"/>
    <n v="0.54613066554925704"/>
  </r>
  <r>
    <s v="INCREMENTAL"/>
    <s v="Media"/>
    <m/>
    <m/>
    <m/>
    <m/>
    <x v="1"/>
    <x v="1"/>
    <s v="Brazil"/>
    <x v="94"/>
    <n v="0"/>
  </r>
  <r>
    <s v="INCREMENTAL"/>
    <s v="Media"/>
    <m/>
    <m/>
    <m/>
    <m/>
    <x v="1"/>
    <x v="2"/>
    <s v="Brazil"/>
    <x v="94"/>
    <n v="0"/>
  </r>
  <r>
    <s v="INCREMENTAL"/>
    <s v="Media"/>
    <m/>
    <m/>
    <m/>
    <m/>
    <x v="1"/>
    <x v="3"/>
    <s v="Brazil"/>
    <x v="94"/>
    <n v="0"/>
  </r>
  <r>
    <s v="INCREMENTAL"/>
    <s v="Media"/>
    <m/>
    <m/>
    <m/>
    <m/>
    <x v="2"/>
    <x v="0"/>
    <s v="Brazil"/>
    <x v="94"/>
    <n v="73.7225541580748"/>
  </r>
  <r>
    <s v="INCREMENTAL"/>
    <s v="Media"/>
    <m/>
    <m/>
    <m/>
    <m/>
    <x v="2"/>
    <x v="1"/>
    <s v="Brazil"/>
    <x v="94"/>
    <n v="0"/>
  </r>
  <r>
    <s v="INCREMENTAL"/>
    <s v="Media"/>
    <m/>
    <m/>
    <m/>
    <m/>
    <x v="2"/>
    <x v="2"/>
    <s v="Brazil"/>
    <x v="94"/>
    <n v="0"/>
  </r>
  <r>
    <s v="INCREMENTAL"/>
    <s v="Media"/>
    <m/>
    <m/>
    <m/>
    <m/>
    <x v="2"/>
    <x v="3"/>
    <s v="Brazil"/>
    <x v="94"/>
    <n v="0"/>
  </r>
  <r>
    <s v="BASE"/>
    <s v="BaseLine"/>
    <m/>
    <m/>
    <m/>
    <m/>
    <x v="3"/>
    <x v="0"/>
    <s v="Brazil"/>
    <x v="94"/>
    <n v="0"/>
  </r>
  <r>
    <s v="BASE"/>
    <s v="BaseLine"/>
    <m/>
    <m/>
    <m/>
    <m/>
    <x v="3"/>
    <x v="1"/>
    <s v="Brazil"/>
    <x v="94"/>
    <n v="0"/>
  </r>
  <r>
    <s v="BASE"/>
    <s v="BaseLine"/>
    <m/>
    <m/>
    <m/>
    <m/>
    <x v="3"/>
    <x v="2"/>
    <s v="Brazil"/>
    <x v="94"/>
    <n v="0"/>
  </r>
  <r>
    <s v="BASE"/>
    <s v="BaseLine"/>
    <m/>
    <m/>
    <m/>
    <m/>
    <x v="3"/>
    <x v="3"/>
    <s v="Brazil"/>
    <x v="94"/>
    <n v="0"/>
  </r>
  <r>
    <s v="BASE"/>
    <s v="BaseLine"/>
    <m/>
    <m/>
    <m/>
    <m/>
    <x v="4"/>
    <x v="0"/>
    <s v="Brazil"/>
    <x v="94"/>
    <n v="0"/>
  </r>
  <r>
    <s v="BASE"/>
    <s v="BaseLine"/>
    <m/>
    <m/>
    <m/>
    <m/>
    <x v="4"/>
    <x v="1"/>
    <s v="Brazil"/>
    <x v="94"/>
    <n v="0"/>
  </r>
  <r>
    <s v="BASE"/>
    <s v="BaseLine"/>
    <m/>
    <m/>
    <m/>
    <m/>
    <x v="4"/>
    <x v="2"/>
    <s v="Brazil"/>
    <x v="94"/>
    <n v="0"/>
  </r>
  <r>
    <s v="BASE"/>
    <s v="BaseLine"/>
    <m/>
    <m/>
    <m/>
    <m/>
    <x v="4"/>
    <x v="3"/>
    <s v="Brazil"/>
    <x v="94"/>
    <n v="0"/>
  </r>
  <r>
    <s v="BASE"/>
    <s v="BaseLine"/>
    <m/>
    <m/>
    <m/>
    <m/>
    <x v="5"/>
    <x v="0"/>
    <s v="Brazil"/>
    <x v="94"/>
    <n v="0"/>
  </r>
  <r>
    <s v="BASE"/>
    <s v="BaseLine"/>
    <m/>
    <m/>
    <m/>
    <m/>
    <x v="5"/>
    <x v="1"/>
    <s v="Brazil"/>
    <x v="94"/>
    <n v="0"/>
  </r>
  <r>
    <s v="BASE"/>
    <s v="BaseLine"/>
    <m/>
    <m/>
    <m/>
    <m/>
    <x v="5"/>
    <x v="2"/>
    <s v="Brazil"/>
    <x v="94"/>
    <n v="0"/>
  </r>
  <r>
    <s v="BASE"/>
    <s v="BaseLine"/>
    <m/>
    <m/>
    <m/>
    <m/>
    <x v="5"/>
    <x v="3"/>
    <s v="Brazil"/>
    <x v="94"/>
    <n v="0"/>
  </r>
  <r>
    <s v="BASE"/>
    <s v="BaseLine"/>
    <m/>
    <m/>
    <m/>
    <m/>
    <x v="6"/>
    <x v="0"/>
    <s v="Brazil"/>
    <x v="94"/>
    <n v="0"/>
  </r>
  <r>
    <s v="BASE"/>
    <s v="BaseLine"/>
    <m/>
    <m/>
    <m/>
    <m/>
    <x v="6"/>
    <x v="1"/>
    <s v="Brazil"/>
    <x v="94"/>
    <n v="0"/>
  </r>
  <r>
    <s v="BASE"/>
    <s v="BaseLine"/>
    <m/>
    <m/>
    <m/>
    <m/>
    <x v="6"/>
    <x v="2"/>
    <s v="Brazil"/>
    <x v="94"/>
    <n v="0"/>
  </r>
  <r>
    <s v="BASE"/>
    <s v="BaseLine"/>
    <m/>
    <m/>
    <m/>
    <m/>
    <x v="6"/>
    <x v="3"/>
    <s v="Brazil"/>
    <x v="94"/>
    <n v="0"/>
  </r>
  <r>
    <s v="BASE"/>
    <s v="BaseLine"/>
    <m/>
    <m/>
    <m/>
    <m/>
    <x v="7"/>
    <x v="0"/>
    <s v="Brazil"/>
    <x v="94"/>
    <n v="0"/>
  </r>
  <r>
    <s v="BASE"/>
    <s v="BaseLine"/>
    <m/>
    <m/>
    <m/>
    <m/>
    <x v="7"/>
    <x v="1"/>
    <s v="Brazil"/>
    <x v="94"/>
    <n v="0"/>
  </r>
  <r>
    <s v="BASE"/>
    <s v="BaseLine"/>
    <m/>
    <m/>
    <m/>
    <m/>
    <x v="7"/>
    <x v="2"/>
    <s v="Brazil"/>
    <x v="94"/>
    <n v="0"/>
  </r>
  <r>
    <s v="BASE"/>
    <s v="BaseLine"/>
    <m/>
    <m/>
    <m/>
    <m/>
    <x v="7"/>
    <x v="3"/>
    <s v="Brazil"/>
    <x v="94"/>
    <n v="0"/>
  </r>
  <r>
    <s v="BASE"/>
    <s v="BaseLine"/>
    <m/>
    <m/>
    <m/>
    <m/>
    <x v="8"/>
    <x v="0"/>
    <s v="Brazil"/>
    <x v="94"/>
    <n v="1979.93241721969"/>
  </r>
  <r>
    <s v="BASE"/>
    <s v="BaseLine"/>
    <m/>
    <m/>
    <m/>
    <m/>
    <x v="8"/>
    <x v="1"/>
    <s v="Brazil"/>
    <x v="94"/>
    <n v="0"/>
  </r>
  <r>
    <s v="BASE"/>
    <s v="BaseLine"/>
    <m/>
    <m/>
    <m/>
    <m/>
    <x v="8"/>
    <x v="2"/>
    <s v="Brazil"/>
    <x v="94"/>
    <n v="0"/>
  </r>
  <r>
    <s v="BASE"/>
    <s v="BaseLine"/>
    <m/>
    <m/>
    <m/>
    <m/>
    <x v="8"/>
    <x v="3"/>
    <s v="Brazil"/>
    <x v="94"/>
    <n v="0"/>
  </r>
  <r>
    <s v="INCREMENTAL"/>
    <s v="Media"/>
    <m/>
    <m/>
    <m/>
    <m/>
    <x v="9"/>
    <x v="0"/>
    <s v="Brazil"/>
    <x v="94"/>
    <n v="29.722253990757999"/>
  </r>
  <r>
    <s v="INCREMENTAL"/>
    <s v="Media"/>
    <m/>
    <m/>
    <m/>
    <m/>
    <x v="9"/>
    <x v="1"/>
    <s v="Brazil"/>
    <x v="94"/>
    <n v="0"/>
  </r>
  <r>
    <s v="INCREMENTAL"/>
    <s v="Media"/>
    <m/>
    <m/>
    <m/>
    <m/>
    <x v="9"/>
    <x v="2"/>
    <s v="Brazil"/>
    <x v="94"/>
    <n v="0"/>
  </r>
  <r>
    <s v="INCREMENTAL"/>
    <s v="Media"/>
    <m/>
    <m/>
    <m/>
    <m/>
    <x v="9"/>
    <x v="3"/>
    <s v="Brazil"/>
    <x v="94"/>
    <n v="0"/>
  </r>
  <r>
    <s v="BASE"/>
    <s v="Price"/>
    <m/>
    <m/>
    <m/>
    <m/>
    <x v="10"/>
    <x v="0"/>
    <s v="Brazil"/>
    <x v="94"/>
    <n v="0"/>
  </r>
  <r>
    <s v="BASE"/>
    <s v="Price"/>
    <m/>
    <m/>
    <m/>
    <m/>
    <x v="10"/>
    <x v="1"/>
    <s v="Brazil"/>
    <x v="94"/>
    <n v="0"/>
  </r>
  <r>
    <s v="BASE"/>
    <s v="Price"/>
    <m/>
    <m/>
    <m/>
    <m/>
    <x v="10"/>
    <x v="2"/>
    <s v="Brazil"/>
    <x v="94"/>
    <n v="0"/>
  </r>
  <r>
    <s v="BASE"/>
    <s v="Price"/>
    <m/>
    <m/>
    <m/>
    <m/>
    <x v="10"/>
    <x v="3"/>
    <s v="Brazil"/>
    <x v="94"/>
    <n v="0"/>
  </r>
  <r>
    <s v="BASE"/>
    <s v="Price"/>
    <m/>
    <m/>
    <m/>
    <m/>
    <x v="11"/>
    <x v="0"/>
    <s v="Brazil"/>
    <x v="94"/>
    <n v="-1128.6106247427899"/>
  </r>
  <r>
    <s v="BASE"/>
    <s v="Price"/>
    <m/>
    <m/>
    <m/>
    <m/>
    <x v="11"/>
    <x v="1"/>
    <s v="Brazil"/>
    <x v="94"/>
    <n v="0"/>
  </r>
  <r>
    <s v="BASE"/>
    <s v="Price"/>
    <m/>
    <m/>
    <m/>
    <m/>
    <x v="11"/>
    <x v="2"/>
    <s v="Brazil"/>
    <x v="94"/>
    <n v="0"/>
  </r>
  <r>
    <s v="BASE"/>
    <s v="Price"/>
    <m/>
    <m/>
    <m/>
    <m/>
    <x v="11"/>
    <x v="3"/>
    <s v="Brazil"/>
    <x v="94"/>
    <n v="-1275.98340040216"/>
  </r>
  <r>
    <s v="BASE"/>
    <s v="BaseLine"/>
    <m/>
    <m/>
    <m/>
    <m/>
    <x v="12"/>
    <x v="0"/>
    <s v="Brazil"/>
    <x v="94"/>
    <n v="387.77025910214098"/>
  </r>
  <r>
    <s v="BASE"/>
    <s v="BaseLine"/>
    <m/>
    <m/>
    <m/>
    <m/>
    <x v="12"/>
    <x v="1"/>
    <s v="Brazil"/>
    <x v="94"/>
    <n v="699.05586890114205"/>
  </r>
  <r>
    <s v="BASE"/>
    <s v="BaseLine"/>
    <m/>
    <m/>
    <m/>
    <m/>
    <x v="12"/>
    <x v="2"/>
    <s v="Brazil"/>
    <x v="94"/>
    <n v="857.00693075465097"/>
  </r>
  <r>
    <s v="BASE"/>
    <s v="BaseLine"/>
    <m/>
    <m/>
    <m/>
    <m/>
    <x v="12"/>
    <x v="3"/>
    <s v="Brazil"/>
    <x v="94"/>
    <n v="22.698765368172701"/>
  </r>
  <r>
    <s v="INCREMENTAL"/>
    <s v="Media"/>
    <m/>
    <m/>
    <m/>
    <m/>
    <x v="13"/>
    <x v="0"/>
    <s v="Brazil"/>
    <x v="94"/>
    <n v="0"/>
  </r>
  <r>
    <s v="INCREMENTAL"/>
    <s v="Media"/>
    <m/>
    <m/>
    <m/>
    <m/>
    <x v="13"/>
    <x v="1"/>
    <s v="Brazil"/>
    <x v="94"/>
    <n v="0"/>
  </r>
  <r>
    <s v="INCREMENTAL"/>
    <s v="Media"/>
    <m/>
    <m/>
    <m/>
    <m/>
    <x v="13"/>
    <x v="2"/>
    <s v="Brazil"/>
    <x v="94"/>
    <n v="0"/>
  </r>
  <r>
    <s v="INCREMENTAL"/>
    <s v="Media"/>
    <m/>
    <m/>
    <m/>
    <m/>
    <x v="13"/>
    <x v="3"/>
    <s v="Brazil"/>
    <x v="94"/>
    <n v="0"/>
  </r>
  <r>
    <s v="INCREMENTAL"/>
    <s v="Media"/>
    <m/>
    <m/>
    <m/>
    <m/>
    <x v="14"/>
    <x v="0"/>
    <s v="Brazil"/>
    <x v="94"/>
    <n v="522.68379754813895"/>
  </r>
  <r>
    <s v="INCREMENTAL"/>
    <s v="Media"/>
    <m/>
    <m/>
    <m/>
    <m/>
    <x v="14"/>
    <x v="1"/>
    <s v="Brazil"/>
    <x v="94"/>
    <n v="650.69907408105405"/>
  </r>
  <r>
    <s v="INCREMENTAL"/>
    <s v="Media"/>
    <m/>
    <m/>
    <m/>
    <m/>
    <x v="14"/>
    <x v="2"/>
    <s v="Brazil"/>
    <x v="94"/>
    <n v="538.41234887845997"/>
  </r>
  <r>
    <s v="INCREMENTAL"/>
    <s v="Media"/>
    <m/>
    <m/>
    <m/>
    <m/>
    <x v="14"/>
    <x v="3"/>
    <s v="Brazil"/>
    <x v="94"/>
    <n v="386.81496637537299"/>
  </r>
  <r>
    <s v="INCREMENTAL"/>
    <s v="Media"/>
    <m/>
    <m/>
    <m/>
    <m/>
    <x v="15"/>
    <x v="0"/>
    <s v="Brazil"/>
    <x v="94"/>
    <n v="0"/>
  </r>
  <r>
    <s v="INCREMENTAL"/>
    <s v="Media"/>
    <m/>
    <m/>
    <m/>
    <m/>
    <x v="15"/>
    <x v="1"/>
    <s v="Brazil"/>
    <x v="94"/>
    <n v="0"/>
  </r>
  <r>
    <s v="INCREMENTAL"/>
    <s v="Media"/>
    <m/>
    <m/>
    <m/>
    <m/>
    <x v="15"/>
    <x v="2"/>
    <s v="Brazil"/>
    <x v="94"/>
    <n v="0"/>
  </r>
  <r>
    <s v="INCREMENTAL"/>
    <s v="Media"/>
    <m/>
    <m/>
    <m/>
    <m/>
    <x v="15"/>
    <x v="3"/>
    <s v="Brazil"/>
    <x v="94"/>
    <n v="0"/>
  </r>
  <r>
    <s v="INCREMENTAL"/>
    <s v="Media"/>
    <m/>
    <m/>
    <m/>
    <m/>
    <x v="16"/>
    <x v="0"/>
    <s v="Brazil"/>
    <x v="94"/>
    <n v="24.033264310048299"/>
  </r>
  <r>
    <s v="INCREMENTAL"/>
    <s v="Media"/>
    <m/>
    <m/>
    <m/>
    <m/>
    <x v="16"/>
    <x v="1"/>
    <s v="Brazil"/>
    <x v="94"/>
    <n v="18.856868137185302"/>
  </r>
  <r>
    <s v="INCREMENTAL"/>
    <s v="Media"/>
    <m/>
    <m/>
    <m/>
    <m/>
    <x v="16"/>
    <x v="2"/>
    <s v="Brazil"/>
    <x v="94"/>
    <n v="17.593019912130298"/>
  </r>
  <r>
    <s v="INCREMENTAL"/>
    <s v="Media"/>
    <m/>
    <m/>
    <m/>
    <m/>
    <x v="16"/>
    <x v="3"/>
    <s v="Brazil"/>
    <x v="94"/>
    <n v="16.349994758637301"/>
  </r>
  <r>
    <s v="INCREMENTAL"/>
    <s v="Media"/>
    <m/>
    <m/>
    <m/>
    <m/>
    <x v="17"/>
    <x v="0"/>
    <s v="Brazil"/>
    <x v="94"/>
    <n v="0"/>
  </r>
  <r>
    <s v="INCREMENTAL"/>
    <s v="Media"/>
    <m/>
    <m/>
    <m/>
    <m/>
    <x v="17"/>
    <x v="1"/>
    <s v="Brazil"/>
    <x v="94"/>
    <n v="0"/>
  </r>
  <r>
    <s v="INCREMENTAL"/>
    <s v="Media"/>
    <m/>
    <m/>
    <m/>
    <m/>
    <x v="17"/>
    <x v="2"/>
    <s v="Brazil"/>
    <x v="94"/>
    <n v="0"/>
  </r>
  <r>
    <s v="INCREMENTAL"/>
    <s v="Media"/>
    <m/>
    <m/>
    <m/>
    <m/>
    <x v="17"/>
    <x v="3"/>
    <s v="Brazil"/>
    <x v="94"/>
    <n v="0"/>
  </r>
  <r>
    <s v="INCREMENTAL"/>
    <s v="Media"/>
    <m/>
    <m/>
    <m/>
    <m/>
    <x v="18"/>
    <x v="0"/>
    <s v="Brazil"/>
    <x v="94"/>
    <n v="1946.9358572071201"/>
  </r>
  <r>
    <s v="INCREMENTAL"/>
    <s v="Media"/>
    <m/>
    <m/>
    <m/>
    <m/>
    <x v="18"/>
    <x v="1"/>
    <s v="Brazil"/>
    <x v="94"/>
    <n v="906.57297473469703"/>
  </r>
  <r>
    <s v="INCREMENTAL"/>
    <s v="Media"/>
    <m/>
    <m/>
    <m/>
    <m/>
    <x v="18"/>
    <x v="2"/>
    <s v="Brazil"/>
    <x v="94"/>
    <n v="692.71657003961104"/>
  </r>
  <r>
    <s v="INCREMENTAL"/>
    <s v="Media"/>
    <m/>
    <m/>
    <m/>
    <m/>
    <x v="18"/>
    <x v="3"/>
    <s v="Brazil"/>
    <x v="94"/>
    <n v="1056.8913653044201"/>
  </r>
  <r>
    <s v="INCREMENTAL"/>
    <s v="Media"/>
    <m/>
    <m/>
    <m/>
    <m/>
    <x v="19"/>
    <x v="0"/>
    <s v="Brazil"/>
    <x v="94"/>
    <n v="0"/>
  </r>
  <r>
    <s v="INCREMENTAL"/>
    <s v="Media"/>
    <m/>
    <m/>
    <m/>
    <m/>
    <x v="19"/>
    <x v="1"/>
    <s v="Brazil"/>
    <x v="94"/>
    <n v="0"/>
  </r>
  <r>
    <s v="INCREMENTAL"/>
    <s v="Media"/>
    <m/>
    <m/>
    <m/>
    <m/>
    <x v="19"/>
    <x v="2"/>
    <s v="Brazil"/>
    <x v="94"/>
    <n v="0"/>
  </r>
  <r>
    <s v="INCREMENTAL"/>
    <s v="Media"/>
    <m/>
    <m/>
    <m/>
    <m/>
    <x v="19"/>
    <x v="3"/>
    <s v="Brazil"/>
    <x v="94"/>
    <n v="0"/>
  </r>
  <r>
    <s v="INCREMENTAL"/>
    <s v="Media"/>
    <m/>
    <m/>
    <m/>
    <m/>
    <x v="20"/>
    <x v="0"/>
    <s v="Brazil"/>
    <x v="94"/>
    <n v="406.950809906551"/>
  </r>
  <r>
    <s v="INCREMENTAL"/>
    <s v="Media"/>
    <m/>
    <m/>
    <m/>
    <m/>
    <x v="20"/>
    <x v="1"/>
    <s v="Brazil"/>
    <x v="94"/>
    <n v="464.211549617461"/>
  </r>
  <r>
    <s v="INCREMENTAL"/>
    <s v="Media"/>
    <m/>
    <m/>
    <m/>
    <m/>
    <x v="20"/>
    <x v="2"/>
    <s v="Brazil"/>
    <x v="94"/>
    <n v="434.88292812462902"/>
  </r>
  <r>
    <s v="INCREMENTAL"/>
    <s v="Media"/>
    <m/>
    <m/>
    <m/>
    <m/>
    <x v="20"/>
    <x v="3"/>
    <s v="Brazil"/>
    <x v="94"/>
    <n v="428.35183581665302"/>
  </r>
  <r>
    <s v="INCREMENTAL"/>
    <s v="Media"/>
    <m/>
    <m/>
    <m/>
    <m/>
    <x v="21"/>
    <x v="0"/>
    <s v="Brazil"/>
    <x v="94"/>
    <n v="0"/>
  </r>
  <r>
    <s v="INCREMENTAL"/>
    <s v="Media"/>
    <m/>
    <m/>
    <m/>
    <m/>
    <x v="21"/>
    <x v="1"/>
    <s v="Brazil"/>
    <x v="94"/>
    <n v="0"/>
  </r>
  <r>
    <s v="INCREMENTAL"/>
    <s v="Media"/>
    <m/>
    <m/>
    <m/>
    <m/>
    <x v="21"/>
    <x v="2"/>
    <s v="Brazil"/>
    <x v="94"/>
    <n v="0"/>
  </r>
  <r>
    <s v="INCREMENTAL"/>
    <s v="Media"/>
    <m/>
    <m/>
    <m/>
    <m/>
    <x v="21"/>
    <x v="3"/>
    <s v="Brazil"/>
    <x v="94"/>
    <n v="0"/>
  </r>
  <r>
    <s v="INCREMENTAL"/>
    <s v="Media"/>
    <m/>
    <m/>
    <m/>
    <m/>
    <x v="22"/>
    <x v="0"/>
    <s v="Brazil"/>
    <x v="94"/>
    <n v="1750.15832172866"/>
  </r>
  <r>
    <s v="INCREMENTAL"/>
    <s v="Media"/>
    <m/>
    <m/>
    <m/>
    <m/>
    <x v="22"/>
    <x v="1"/>
    <s v="Brazil"/>
    <x v="94"/>
    <n v="663.70935463180001"/>
  </r>
  <r>
    <s v="INCREMENTAL"/>
    <s v="Media"/>
    <m/>
    <m/>
    <m/>
    <m/>
    <x v="22"/>
    <x v="2"/>
    <s v="Brazil"/>
    <x v="94"/>
    <n v="630.242171581864"/>
  </r>
  <r>
    <s v="INCREMENTAL"/>
    <s v="Media"/>
    <m/>
    <m/>
    <m/>
    <m/>
    <x v="22"/>
    <x v="3"/>
    <s v="Brazil"/>
    <x v="94"/>
    <n v="948.69276216854905"/>
  </r>
  <r>
    <s v="INCREMENTAL"/>
    <s v="Media"/>
    <m/>
    <m/>
    <m/>
    <m/>
    <x v="23"/>
    <x v="0"/>
    <s v="Brazil"/>
    <x v="94"/>
    <n v="0"/>
  </r>
  <r>
    <s v="INCREMENTAL"/>
    <s v="Media"/>
    <m/>
    <m/>
    <m/>
    <m/>
    <x v="23"/>
    <x v="1"/>
    <s v="Brazil"/>
    <x v="94"/>
    <n v="0.13220845375583001"/>
  </r>
  <r>
    <s v="INCREMENTAL"/>
    <s v="Media"/>
    <m/>
    <m/>
    <m/>
    <m/>
    <x v="23"/>
    <x v="2"/>
    <s v="Brazil"/>
    <x v="94"/>
    <n v="0"/>
  </r>
  <r>
    <s v="INCREMENTAL"/>
    <s v="Media"/>
    <m/>
    <m/>
    <m/>
    <m/>
    <x v="23"/>
    <x v="3"/>
    <s v="Brazil"/>
    <x v="94"/>
    <n v="0"/>
  </r>
  <r>
    <s v="INCREMENTAL"/>
    <s v="Media"/>
    <m/>
    <m/>
    <m/>
    <m/>
    <x v="24"/>
    <x v="0"/>
    <s v="Brazil"/>
    <x v="94"/>
    <n v="0"/>
  </r>
  <r>
    <s v="INCREMENTAL"/>
    <s v="Media"/>
    <m/>
    <m/>
    <m/>
    <m/>
    <x v="24"/>
    <x v="1"/>
    <s v="Brazil"/>
    <x v="94"/>
    <n v="6.97628919577798"/>
  </r>
  <r>
    <s v="INCREMENTAL"/>
    <s v="Media"/>
    <m/>
    <m/>
    <m/>
    <m/>
    <x v="24"/>
    <x v="2"/>
    <s v="Brazil"/>
    <x v="94"/>
    <n v="0"/>
  </r>
  <r>
    <s v="INCREMENTAL"/>
    <s v="Media"/>
    <m/>
    <m/>
    <m/>
    <m/>
    <x v="24"/>
    <x v="3"/>
    <s v="Brazil"/>
    <x v="94"/>
    <n v="0"/>
  </r>
  <r>
    <s v="BASE"/>
    <s v="BaseLine"/>
    <m/>
    <m/>
    <m/>
    <m/>
    <x v="25"/>
    <x v="0"/>
    <s v="Brazil"/>
    <x v="94"/>
    <n v="0"/>
  </r>
  <r>
    <s v="BASE"/>
    <s v="BaseLine"/>
    <m/>
    <m/>
    <m/>
    <m/>
    <x v="25"/>
    <x v="1"/>
    <s v="Brazil"/>
    <x v="94"/>
    <n v="0"/>
  </r>
  <r>
    <s v="BASE"/>
    <s v="BaseLine"/>
    <m/>
    <m/>
    <m/>
    <m/>
    <x v="25"/>
    <x v="2"/>
    <s v="Brazil"/>
    <x v="94"/>
    <n v="0"/>
  </r>
  <r>
    <s v="BASE"/>
    <s v="BaseLine"/>
    <m/>
    <m/>
    <m/>
    <m/>
    <x v="25"/>
    <x v="3"/>
    <s v="Brazil"/>
    <x v="94"/>
    <n v="0"/>
  </r>
  <r>
    <s v="BASE"/>
    <s v="BaseLine"/>
    <m/>
    <m/>
    <m/>
    <m/>
    <x v="26"/>
    <x v="0"/>
    <s v="Brazil"/>
    <x v="94"/>
    <n v="0"/>
  </r>
  <r>
    <s v="BASE"/>
    <s v="BaseLine"/>
    <m/>
    <m/>
    <m/>
    <m/>
    <x v="26"/>
    <x v="1"/>
    <s v="Brazil"/>
    <x v="94"/>
    <n v="2756.52280103982"/>
  </r>
  <r>
    <s v="BASE"/>
    <s v="BaseLine"/>
    <m/>
    <m/>
    <m/>
    <m/>
    <x v="26"/>
    <x v="2"/>
    <s v="Brazil"/>
    <x v="94"/>
    <n v="0"/>
  </r>
  <r>
    <s v="BASE"/>
    <s v="BaseLine"/>
    <m/>
    <m/>
    <m/>
    <m/>
    <x v="26"/>
    <x v="3"/>
    <s v="Brazil"/>
    <x v="94"/>
    <n v="0"/>
  </r>
  <r>
    <s v="INCREMENTAL"/>
    <s v="Media"/>
    <m/>
    <m/>
    <m/>
    <m/>
    <x v="27"/>
    <x v="0"/>
    <s v="Brazil"/>
    <x v="94"/>
    <n v="0"/>
  </r>
  <r>
    <s v="INCREMENTAL"/>
    <s v="Media"/>
    <m/>
    <m/>
    <m/>
    <m/>
    <x v="27"/>
    <x v="1"/>
    <s v="Brazil"/>
    <x v="94"/>
    <n v="246.50164262599199"/>
  </r>
  <r>
    <s v="INCREMENTAL"/>
    <s v="Media"/>
    <m/>
    <m/>
    <m/>
    <m/>
    <x v="27"/>
    <x v="2"/>
    <s v="Brazil"/>
    <x v="94"/>
    <n v="0"/>
  </r>
  <r>
    <s v="INCREMENTAL"/>
    <s v="Media"/>
    <m/>
    <m/>
    <m/>
    <m/>
    <x v="27"/>
    <x v="3"/>
    <s v="Brazil"/>
    <x v="94"/>
    <n v="0"/>
  </r>
  <r>
    <s v="INCREMENTAL"/>
    <s v="Media"/>
    <m/>
    <m/>
    <m/>
    <m/>
    <x v="28"/>
    <x v="0"/>
    <s v="Brazil"/>
    <x v="94"/>
    <n v="0"/>
  </r>
  <r>
    <s v="INCREMENTAL"/>
    <s v="Media"/>
    <m/>
    <m/>
    <m/>
    <m/>
    <x v="28"/>
    <x v="1"/>
    <s v="Brazil"/>
    <x v="94"/>
    <n v="93.047358984499297"/>
  </r>
  <r>
    <s v="INCREMENTAL"/>
    <s v="Media"/>
    <m/>
    <m/>
    <m/>
    <m/>
    <x v="28"/>
    <x v="2"/>
    <s v="Brazil"/>
    <x v="94"/>
    <n v="0"/>
  </r>
  <r>
    <s v="INCREMENTAL"/>
    <s v="Media"/>
    <m/>
    <m/>
    <m/>
    <m/>
    <x v="28"/>
    <x v="3"/>
    <s v="Brazil"/>
    <x v="94"/>
    <n v="0"/>
  </r>
  <r>
    <s v="BASE"/>
    <s v="BaseLine"/>
    <m/>
    <m/>
    <m/>
    <m/>
    <x v="29"/>
    <x v="0"/>
    <s v="Brazil"/>
    <x v="94"/>
    <n v="0"/>
  </r>
  <r>
    <s v="BASE"/>
    <s v="BaseLine"/>
    <m/>
    <m/>
    <m/>
    <m/>
    <x v="29"/>
    <x v="1"/>
    <s v="Brazil"/>
    <x v="94"/>
    <n v="1335.21604398503"/>
  </r>
  <r>
    <s v="BASE"/>
    <s v="BaseLine"/>
    <m/>
    <m/>
    <m/>
    <m/>
    <x v="29"/>
    <x v="2"/>
    <s v="Brazil"/>
    <x v="94"/>
    <n v="0"/>
  </r>
  <r>
    <s v="BASE"/>
    <s v="BaseLine"/>
    <m/>
    <m/>
    <m/>
    <m/>
    <x v="29"/>
    <x v="3"/>
    <s v="Brazil"/>
    <x v="94"/>
    <n v="0"/>
  </r>
  <r>
    <s v="BASE"/>
    <s v="BaseLine"/>
    <m/>
    <m/>
    <m/>
    <m/>
    <x v="30"/>
    <x v="0"/>
    <s v="Brazil"/>
    <x v="94"/>
    <n v="0"/>
  </r>
  <r>
    <s v="BASE"/>
    <s v="BaseLine"/>
    <m/>
    <m/>
    <m/>
    <m/>
    <x v="30"/>
    <x v="1"/>
    <s v="Brazil"/>
    <x v="94"/>
    <n v="1065.9756166066099"/>
  </r>
  <r>
    <s v="BASE"/>
    <s v="BaseLine"/>
    <m/>
    <m/>
    <m/>
    <m/>
    <x v="30"/>
    <x v="2"/>
    <s v="Brazil"/>
    <x v="94"/>
    <n v="0"/>
  </r>
  <r>
    <s v="BASE"/>
    <s v="BaseLine"/>
    <m/>
    <m/>
    <m/>
    <m/>
    <x v="30"/>
    <x v="3"/>
    <s v="Brazil"/>
    <x v="94"/>
    <n v="0"/>
  </r>
  <r>
    <s v="INCREMENTAL"/>
    <s v="Media"/>
    <m/>
    <m/>
    <m/>
    <m/>
    <x v="31"/>
    <x v="0"/>
    <s v="Brazil"/>
    <x v="94"/>
    <n v="0"/>
  </r>
  <r>
    <s v="INCREMENTAL"/>
    <s v="Media"/>
    <m/>
    <m/>
    <m/>
    <m/>
    <x v="31"/>
    <x v="1"/>
    <s v="Brazil"/>
    <x v="94"/>
    <n v="23.6533493960915"/>
  </r>
  <r>
    <s v="INCREMENTAL"/>
    <s v="Media"/>
    <m/>
    <m/>
    <m/>
    <m/>
    <x v="31"/>
    <x v="2"/>
    <s v="Brazil"/>
    <x v="94"/>
    <n v="0"/>
  </r>
  <r>
    <s v="INCREMENTAL"/>
    <s v="Media"/>
    <m/>
    <m/>
    <m/>
    <m/>
    <x v="31"/>
    <x v="3"/>
    <s v="Brazil"/>
    <x v="94"/>
    <n v="0"/>
  </r>
  <r>
    <m/>
    <m/>
    <m/>
    <m/>
    <m/>
    <m/>
    <x v="32"/>
    <x v="0"/>
    <s v="Brazil"/>
    <x v="94"/>
    <n v="1288.8368238743701"/>
  </r>
  <r>
    <m/>
    <m/>
    <m/>
    <m/>
    <m/>
    <m/>
    <x v="32"/>
    <x v="1"/>
    <s v="Brazil"/>
    <x v="94"/>
    <n v="943.82215052234096"/>
  </r>
  <r>
    <m/>
    <m/>
    <m/>
    <m/>
    <m/>
    <m/>
    <x v="32"/>
    <x v="2"/>
    <s v="Brazil"/>
    <x v="94"/>
    <n v="1761.1350863528301"/>
  </r>
  <r>
    <m/>
    <m/>
    <m/>
    <m/>
    <m/>
    <m/>
    <x v="32"/>
    <x v="3"/>
    <s v="Brazil"/>
    <x v="94"/>
    <n v="932.29799996955103"/>
  </r>
  <r>
    <s v="BASE"/>
    <s v="BaseLine"/>
    <m/>
    <m/>
    <m/>
    <m/>
    <x v="33"/>
    <x v="0"/>
    <s v="Brazil"/>
    <x v="94"/>
    <n v="-48.950109037590202"/>
  </r>
  <r>
    <s v="BASE"/>
    <s v="BaseLine"/>
    <m/>
    <m/>
    <m/>
    <m/>
    <x v="33"/>
    <x v="1"/>
    <s v="Brazil"/>
    <x v="94"/>
    <n v="-133.24847836759599"/>
  </r>
  <r>
    <s v="BASE"/>
    <s v="BaseLine"/>
    <m/>
    <m/>
    <m/>
    <m/>
    <x v="33"/>
    <x v="2"/>
    <s v="Brazil"/>
    <x v="94"/>
    <n v="-66.523199764555201"/>
  </r>
  <r>
    <s v="BASE"/>
    <s v="BaseLine"/>
    <m/>
    <m/>
    <m/>
    <m/>
    <x v="33"/>
    <x v="3"/>
    <s v="Brazil"/>
    <x v="94"/>
    <n v="-41.549592736478701"/>
  </r>
  <r>
    <s v="BASE"/>
    <s v="BaseLine"/>
    <m/>
    <m/>
    <m/>
    <m/>
    <x v="34"/>
    <x v="0"/>
    <s v="Brazil"/>
    <x v="94"/>
    <n v="0"/>
  </r>
  <r>
    <s v="BASE"/>
    <s v="BaseLine"/>
    <m/>
    <m/>
    <m/>
    <m/>
    <x v="34"/>
    <x v="1"/>
    <s v="Brazil"/>
    <x v="94"/>
    <n v="0"/>
  </r>
  <r>
    <s v="BASE"/>
    <s v="BaseLine"/>
    <m/>
    <m/>
    <m/>
    <m/>
    <x v="34"/>
    <x v="2"/>
    <s v="Brazil"/>
    <x v="94"/>
    <n v="0"/>
  </r>
  <r>
    <s v="BASE"/>
    <s v="BaseLine"/>
    <m/>
    <m/>
    <m/>
    <m/>
    <x v="34"/>
    <x v="3"/>
    <s v="Brazil"/>
    <x v="94"/>
    <n v="0"/>
  </r>
  <r>
    <s v="BASE"/>
    <s v="BaseLine"/>
    <s v="NY"/>
    <m/>
    <m/>
    <m/>
    <x v="35"/>
    <x v="0"/>
    <s v="Brazil"/>
    <x v="94"/>
    <n v="0"/>
  </r>
  <r>
    <s v="BASE"/>
    <s v="BaseLine"/>
    <s v="NY"/>
    <m/>
    <m/>
    <m/>
    <x v="35"/>
    <x v="1"/>
    <s v="Brazil"/>
    <x v="94"/>
    <n v="0"/>
  </r>
  <r>
    <s v="BASE"/>
    <s v="BaseLine"/>
    <s v="NY"/>
    <m/>
    <m/>
    <m/>
    <x v="35"/>
    <x v="2"/>
    <s v="Brazil"/>
    <x v="94"/>
    <n v="0"/>
  </r>
  <r>
    <s v="BASE"/>
    <s v="BaseLine"/>
    <s v="NY"/>
    <m/>
    <m/>
    <m/>
    <x v="35"/>
    <x v="3"/>
    <s v="Brazil"/>
    <x v="94"/>
    <n v="0"/>
  </r>
  <r>
    <s v="BASE"/>
    <s v="BaseLine"/>
    <s v="PL_Dummy"/>
    <m/>
    <m/>
    <m/>
    <x v="36"/>
    <x v="0"/>
    <s v="Brazil"/>
    <x v="94"/>
    <n v="0"/>
  </r>
  <r>
    <s v="BASE"/>
    <s v="BaseLine"/>
    <s v="PL_Dummy"/>
    <m/>
    <m/>
    <m/>
    <x v="36"/>
    <x v="1"/>
    <s v="Brazil"/>
    <x v="94"/>
    <n v="0"/>
  </r>
  <r>
    <s v="BASE"/>
    <s v="BaseLine"/>
    <s v="PL_Dummy"/>
    <m/>
    <m/>
    <m/>
    <x v="36"/>
    <x v="2"/>
    <s v="Brazil"/>
    <x v="94"/>
    <n v="0"/>
  </r>
  <r>
    <s v="BASE"/>
    <s v="BaseLine"/>
    <s v="PL_Dummy"/>
    <m/>
    <m/>
    <m/>
    <x v="36"/>
    <x v="3"/>
    <s v="Brazil"/>
    <x v="94"/>
    <n v="0"/>
  </r>
  <r>
    <s v="BASE"/>
    <s v="BaseLine"/>
    <s v="PL_Dummy"/>
    <m/>
    <m/>
    <m/>
    <x v="37"/>
    <x v="0"/>
    <s v="Brazil"/>
    <x v="94"/>
    <n v="0"/>
  </r>
  <r>
    <s v="BASE"/>
    <s v="BaseLine"/>
    <s v="PL_Dummy"/>
    <m/>
    <m/>
    <m/>
    <x v="37"/>
    <x v="1"/>
    <s v="Brazil"/>
    <x v="94"/>
    <n v="0"/>
  </r>
  <r>
    <s v="BASE"/>
    <s v="BaseLine"/>
    <s v="PL_Dummy"/>
    <m/>
    <m/>
    <m/>
    <x v="37"/>
    <x v="2"/>
    <s v="Brazil"/>
    <x v="94"/>
    <n v="-3388.7107953784698"/>
  </r>
  <r>
    <s v="BASE"/>
    <s v="BaseLine"/>
    <s v="PL_Dummy"/>
    <m/>
    <m/>
    <m/>
    <x v="37"/>
    <x v="3"/>
    <s v="Brazil"/>
    <x v="94"/>
    <n v="0"/>
  </r>
  <r>
    <s v="BASE"/>
    <s v="BaseLine"/>
    <m/>
    <m/>
    <m/>
    <m/>
    <x v="38"/>
    <x v="0"/>
    <s v="Brazil"/>
    <x v="94"/>
    <n v="0"/>
  </r>
  <r>
    <s v="BASE"/>
    <s v="BaseLine"/>
    <m/>
    <m/>
    <m/>
    <m/>
    <x v="38"/>
    <x v="1"/>
    <s v="Brazil"/>
    <x v="94"/>
    <n v="0"/>
  </r>
  <r>
    <s v="BASE"/>
    <s v="BaseLine"/>
    <m/>
    <m/>
    <m/>
    <m/>
    <x v="38"/>
    <x v="2"/>
    <s v="Brazil"/>
    <x v="94"/>
    <n v="0"/>
  </r>
  <r>
    <s v="BASE"/>
    <s v="BaseLine"/>
    <m/>
    <m/>
    <m/>
    <m/>
    <x v="38"/>
    <x v="3"/>
    <s v="Brazil"/>
    <x v="94"/>
    <n v="0"/>
  </r>
  <r>
    <s v="BASE"/>
    <s v="BaseLine"/>
    <m/>
    <m/>
    <m/>
    <m/>
    <x v="39"/>
    <x v="0"/>
    <s v="Brazil"/>
    <x v="94"/>
    <n v="0"/>
  </r>
  <r>
    <s v="BASE"/>
    <s v="BaseLine"/>
    <m/>
    <m/>
    <m/>
    <m/>
    <x v="39"/>
    <x v="1"/>
    <s v="Brazil"/>
    <x v="94"/>
    <n v="0"/>
  </r>
  <r>
    <s v="BASE"/>
    <s v="BaseLine"/>
    <m/>
    <m/>
    <m/>
    <m/>
    <x v="39"/>
    <x v="2"/>
    <s v="Brazil"/>
    <x v="94"/>
    <n v="0"/>
  </r>
  <r>
    <s v="BASE"/>
    <s v="BaseLine"/>
    <m/>
    <m/>
    <m/>
    <m/>
    <x v="39"/>
    <x v="3"/>
    <s v="Brazil"/>
    <x v="94"/>
    <n v="0"/>
  </r>
  <r>
    <s v="BASE"/>
    <s v="BaseLine"/>
    <s v="PL_Dummy"/>
    <m/>
    <m/>
    <m/>
    <x v="40"/>
    <x v="0"/>
    <s v="Brazil"/>
    <x v="94"/>
    <n v="0"/>
  </r>
  <r>
    <s v="BASE"/>
    <s v="BaseLine"/>
    <s v="PL_Dummy"/>
    <m/>
    <m/>
    <m/>
    <x v="40"/>
    <x v="1"/>
    <s v="Brazil"/>
    <x v="94"/>
    <n v="0"/>
  </r>
  <r>
    <s v="BASE"/>
    <s v="BaseLine"/>
    <s v="PL_Dummy"/>
    <m/>
    <m/>
    <m/>
    <x v="40"/>
    <x v="2"/>
    <s v="Brazil"/>
    <x v="94"/>
    <n v="0"/>
  </r>
  <r>
    <s v="BASE"/>
    <s v="BaseLine"/>
    <s v="PL_Dummy"/>
    <m/>
    <m/>
    <m/>
    <x v="40"/>
    <x v="3"/>
    <s v="Brazil"/>
    <x v="94"/>
    <n v="0"/>
  </r>
  <r>
    <s v="BASE"/>
    <s v="BaseLine"/>
    <m/>
    <m/>
    <m/>
    <m/>
    <x v="41"/>
    <x v="0"/>
    <s v="Brazil"/>
    <x v="94"/>
    <n v="0"/>
  </r>
  <r>
    <s v="BASE"/>
    <s v="BaseLine"/>
    <m/>
    <m/>
    <m/>
    <m/>
    <x v="41"/>
    <x v="1"/>
    <s v="Brazil"/>
    <x v="94"/>
    <n v="0"/>
  </r>
  <r>
    <s v="BASE"/>
    <s v="BaseLine"/>
    <m/>
    <m/>
    <m/>
    <m/>
    <x v="41"/>
    <x v="2"/>
    <s v="Brazil"/>
    <x v="94"/>
    <n v="4346.9726439687402"/>
  </r>
  <r>
    <s v="BASE"/>
    <s v="BaseLine"/>
    <m/>
    <m/>
    <m/>
    <m/>
    <x v="41"/>
    <x v="3"/>
    <s v="Brazil"/>
    <x v="94"/>
    <n v="0"/>
  </r>
  <r>
    <s v="BASE"/>
    <s v="BaseLine"/>
    <m/>
    <m/>
    <m/>
    <m/>
    <x v="42"/>
    <x v="0"/>
    <s v="Brazil"/>
    <x v="94"/>
    <n v="0"/>
  </r>
  <r>
    <s v="BASE"/>
    <s v="BaseLine"/>
    <m/>
    <m/>
    <m/>
    <m/>
    <x v="42"/>
    <x v="1"/>
    <s v="Brazil"/>
    <x v="94"/>
    <n v="0"/>
  </r>
  <r>
    <s v="BASE"/>
    <s v="BaseLine"/>
    <m/>
    <m/>
    <m/>
    <m/>
    <x v="42"/>
    <x v="2"/>
    <s v="Brazil"/>
    <x v="94"/>
    <n v="0"/>
  </r>
  <r>
    <s v="BASE"/>
    <s v="BaseLine"/>
    <m/>
    <m/>
    <m/>
    <m/>
    <x v="42"/>
    <x v="3"/>
    <s v="Brazil"/>
    <x v="94"/>
    <n v="0"/>
  </r>
  <r>
    <s v="BASE"/>
    <s v="BaseLine"/>
    <m/>
    <m/>
    <m/>
    <m/>
    <x v="43"/>
    <x v="0"/>
    <s v="Brazil"/>
    <x v="94"/>
    <n v="0"/>
  </r>
  <r>
    <s v="BASE"/>
    <s v="BaseLine"/>
    <m/>
    <m/>
    <m/>
    <m/>
    <x v="43"/>
    <x v="1"/>
    <s v="Brazil"/>
    <x v="94"/>
    <n v="0"/>
  </r>
  <r>
    <s v="BASE"/>
    <s v="BaseLine"/>
    <m/>
    <m/>
    <m/>
    <m/>
    <x v="43"/>
    <x v="2"/>
    <s v="Brazil"/>
    <x v="94"/>
    <n v="4499.9709215954399"/>
  </r>
  <r>
    <s v="BASE"/>
    <s v="BaseLine"/>
    <m/>
    <m/>
    <m/>
    <m/>
    <x v="43"/>
    <x v="3"/>
    <s v="Brazil"/>
    <x v="94"/>
    <n v="0"/>
  </r>
  <r>
    <s v="INCREMENTAL"/>
    <s v="Media"/>
    <m/>
    <m/>
    <m/>
    <m/>
    <x v="44"/>
    <x v="0"/>
    <s v="Brazil"/>
    <x v="94"/>
    <n v="0"/>
  </r>
  <r>
    <s v="INCREMENTAL"/>
    <s v="Media"/>
    <m/>
    <m/>
    <m/>
    <m/>
    <x v="44"/>
    <x v="1"/>
    <s v="Brazil"/>
    <x v="94"/>
    <n v="0"/>
  </r>
  <r>
    <s v="INCREMENTAL"/>
    <s v="Media"/>
    <m/>
    <m/>
    <m/>
    <m/>
    <x v="44"/>
    <x v="2"/>
    <s v="Brazil"/>
    <x v="94"/>
    <n v="184.18872348178701"/>
  </r>
  <r>
    <s v="INCREMENTAL"/>
    <s v="Media"/>
    <m/>
    <m/>
    <m/>
    <m/>
    <x v="44"/>
    <x v="3"/>
    <s v="Brazil"/>
    <x v="94"/>
    <n v="0"/>
  </r>
  <r>
    <s v="INCREMENTAL"/>
    <s v="Media"/>
    <m/>
    <m/>
    <m/>
    <m/>
    <x v="45"/>
    <x v="0"/>
    <s v="Brazil"/>
    <x v="94"/>
    <n v="0"/>
  </r>
  <r>
    <s v="INCREMENTAL"/>
    <s v="Media"/>
    <m/>
    <m/>
    <m/>
    <m/>
    <x v="45"/>
    <x v="1"/>
    <s v="Brazil"/>
    <x v="94"/>
    <n v="0"/>
  </r>
  <r>
    <s v="INCREMENTAL"/>
    <s v="Media"/>
    <m/>
    <m/>
    <m/>
    <m/>
    <x v="45"/>
    <x v="2"/>
    <s v="Brazil"/>
    <x v="94"/>
    <n v="79.911216235827396"/>
  </r>
  <r>
    <s v="INCREMENTAL"/>
    <s v="Media"/>
    <m/>
    <m/>
    <m/>
    <m/>
    <x v="45"/>
    <x v="3"/>
    <s v="Brazil"/>
    <x v="94"/>
    <n v="0"/>
  </r>
  <r>
    <s v="BASE"/>
    <s v="BaseLine"/>
    <m/>
    <m/>
    <m/>
    <m/>
    <x v="46"/>
    <x v="0"/>
    <s v="Brazil"/>
    <x v="94"/>
    <n v="698.25793128629596"/>
  </r>
  <r>
    <s v="BASE"/>
    <s v="BaseLine"/>
    <m/>
    <m/>
    <m/>
    <m/>
    <x v="46"/>
    <x v="1"/>
    <s v="Brazil"/>
    <x v="94"/>
    <n v="307.75658477921598"/>
  </r>
  <r>
    <s v="BASE"/>
    <s v="BaseLine"/>
    <m/>
    <m/>
    <m/>
    <m/>
    <x v="46"/>
    <x v="2"/>
    <s v="Brazil"/>
    <x v="94"/>
    <n v="565.234869565792"/>
  </r>
  <r>
    <s v="BASE"/>
    <s v="BaseLine"/>
    <m/>
    <m/>
    <m/>
    <m/>
    <x v="46"/>
    <x v="3"/>
    <s v="Brazil"/>
    <x v="94"/>
    <n v="14.8158547030165"/>
  </r>
  <r>
    <s v="INCREMENTAL"/>
    <s v="Media"/>
    <m/>
    <m/>
    <m/>
    <m/>
    <x v="47"/>
    <x v="0"/>
    <s v="Brazil"/>
    <x v="94"/>
    <n v="0"/>
  </r>
  <r>
    <s v="INCREMENTAL"/>
    <s v="Media"/>
    <m/>
    <m/>
    <m/>
    <m/>
    <x v="47"/>
    <x v="1"/>
    <s v="Brazil"/>
    <x v="94"/>
    <n v="0"/>
  </r>
  <r>
    <s v="INCREMENTAL"/>
    <s v="Media"/>
    <m/>
    <m/>
    <m/>
    <m/>
    <x v="47"/>
    <x v="2"/>
    <s v="Brazil"/>
    <x v="94"/>
    <n v="0"/>
  </r>
  <r>
    <s v="INCREMENTAL"/>
    <s v="Media"/>
    <m/>
    <m/>
    <m/>
    <m/>
    <x v="47"/>
    <x v="3"/>
    <s v="Brazil"/>
    <x v="94"/>
    <n v="6.0124927895044298"/>
  </r>
  <r>
    <s v="INCREMENTAL"/>
    <s v="Media"/>
    <m/>
    <m/>
    <m/>
    <m/>
    <x v="48"/>
    <x v="0"/>
    <s v="Brazil"/>
    <x v="94"/>
    <n v="0"/>
  </r>
  <r>
    <s v="INCREMENTAL"/>
    <s v="Media"/>
    <m/>
    <m/>
    <m/>
    <m/>
    <x v="48"/>
    <x v="1"/>
    <s v="Brazil"/>
    <x v="94"/>
    <n v="0"/>
  </r>
  <r>
    <s v="INCREMENTAL"/>
    <s v="Media"/>
    <m/>
    <m/>
    <m/>
    <m/>
    <x v="48"/>
    <x v="2"/>
    <s v="Brazil"/>
    <x v="94"/>
    <n v="0"/>
  </r>
  <r>
    <s v="INCREMENTAL"/>
    <s v="Media"/>
    <m/>
    <m/>
    <m/>
    <m/>
    <x v="48"/>
    <x v="3"/>
    <s v="Brazil"/>
    <x v="94"/>
    <n v="0.30113907122695299"/>
  </r>
  <r>
    <s v="INCREMENTAL"/>
    <s v="Media"/>
    <m/>
    <m/>
    <m/>
    <m/>
    <x v="49"/>
    <x v="0"/>
    <s v="Brazil"/>
    <x v="94"/>
    <n v="0"/>
  </r>
  <r>
    <s v="INCREMENTAL"/>
    <s v="Media"/>
    <m/>
    <m/>
    <m/>
    <m/>
    <x v="49"/>
    <x v="1"/>
    <s v="Brazil"/>
    <x v="94"/>
    <n v="0"/>
  </r>
  <r>
    <s v="INCREMENTAL"/>
    <s v="Media"/>
    <m/>
    <m/>
    <m/>
    <m/>
    <x v="49"/>
    <x v="2"/>
    <s v="Brazil"/>
    <x v="94"/>
    <n v="0"/>
  </r>
  <r>
    <s v="INCREMENTAL"/>
    <s v="Media"/>
    <m/>
    <m/>
    <m/>
    <m/>
    <x v="49"/>
    <x v="3"/>
    <s v="Brazil"/>
    <x v="94"/>
    <n v="36.964624385046399"/>
  </r>
  <r>
    <s v="BASE"/>
    <s v="BaseLine"/>
    <m/>
    <m/>
    <m/>
    <m/>
    <x v="50"/>
    <x v="0"/>
    <s v="Brazil"/>
    <x v="94"/>
    <n v="0"/>
  </r>
  <r>
    <s v="BASE"/>
    <s v="BaseLine"/>
    <m/>
    <m/>
    <m/>
    <m/>
    <x v="50"/>
    <x v="1"/>
    <s v="Brazil"/>
    <x v="94"/>
    <n v="0"/>
  </r>
  <r>
    <s v="BASE"/>
    <s v="BaseLine"/>
    <m/>
    <m/>
    <m/>
    <m/>
    <x v="50"/>
    <x v="2"/>
    <s v="Brazil"/>
    <x v="94"/>
    <n v="0"/>
  </r>
  <r>
    <s v="BASE"/>
    <s v="BaseLine"/>
    <m/>
    <m/>
    <m/>
    <m/>
    <x v="50"/>
    <x v="3"/>
    <s v="Brazil"/>
    <x v="94"/>
    <n v="589.16679669389396"/>
  </r>
  <r>
    <s v="BASE"/>
    <s v="BaseLine"/>
    <m/>
    <m/>
    <m/>
    <m/>
    <x v="51"/>
    <x v="0"/>
    <s v="Brazil"/>
    <x v="94"/>
    <n v="0"/>
  </r>
  <r>
    <s v="BASE"/>
    <s v="BaseLine"/>
    <m/>
    <m/>
    <m/>
    <m/>
    <x v="51"/>
    <x v="1"/>
    <s v="Brazil"/>
    <x v="94"/>
    <n v="0"/>
  </r>
  <r>
    <s v="BASE"/>
    <s v="BaseLine"/>
    <m/>
    <m/>
    <m/>
    <m/>
    <x v="51"/>
    <x v="2"/>
    <s v="Brazil"/>
    <x v="94"/>
    <n v="0"/>
  </r>
  <r>
    <s v="BASE"/>
    <s v="BaseLine"/>
    <m/>
    <m/>
    <m/>
    <m/>
    <x v="51"/>
    <x v="3"/>
    <s v="Brazil"/>
    <x v="94"/>
    <n v="14420.982568891501"/>
  </r>
  <r>
    <s v="INCREMENTAL"/>
    <s v="Media"/>
    <m/>
    <m/>
    <m/>
    <m/>
    <x v="52"/>
    <x v="0"/>
    <s v="Brazil"/>
    <x v="94"/>
    <n v="0"/>
  </r>
  <r>
    <s v="INCREMENTAL"/>
    <s v="Media"/>
    <m/>
    <m/>
    <m/>
    <m/>
    <x v="52"/>
    <x v="1"/>
    <s v="Brazil"/>
    <x v="94"/>
    <n v="0"/>
  </r>
  <r>
    <s v="INCREMENTAL"/>
    <s v="Media"/>
    <m/>
    <m/>
    <m/>
    <m/>
    <x v="52"/>
    <x v="2"/>
    <s v="Brazil"/>
    <x v="94"/>
    <n v="0"/>
  </r>
  <r>
    <s v="INCREMENTAL"/>
    <s v="Media"/>
    <m/>
    <m/>
    <m/>
    <m/>
    <x v="52"/>
    <x v="3"/>
    <s v="Brazil"/>
    <x v="94"/>
    <n v="17.8262392500258"/>
  </r>
  <r>
    <s v="BASE"/>
    <s v="BaseLine"/>
    <m/>
    <m/>
    <m/>
    <m/>
    <x v="53"/>
    <x v="0"/>
    <s v="Brazil"/>
    <x v="94"/>
    <n v="-334.05067988802"/>
  </r>
  <r>
    <s v="BASE"/>
    <s v="BaseLine"/>
    <m/>
    <m/>
    <m/>
    <m/>
    <x v="53"/>
    <x v="1"/>
    <s v="Brazil"/>
    <x v="94"/>
    <n v="-244.62711278498901"/>
  </r>
  <r>
    <s v="BASE"/>
    <s v="BaseLine"/>
    <m/>
    <m/>
    <m/>
    <m/>
    <x v="53"/>
    <x v="2"/>
    <s v="Brazil"/>
    <x v="94"/>
    <n v="-456.46459045319398"/>
  </r>
  <r>
    <s v="BASE"/>
    <s v="BaseLine"/>
    <m/>
    <m/>
    <m/>
    <m/>
    <x v="53"/>
    <x v="3"/>
    <s v="Brazil"/>
    <x v="94"/>
    <n v="-241.64019445989101"/>
  </r>
  <r>
    <s v="BASE"/>
    <s v="BaseLine"/>
    <m/>
    <m/>
    <m/>
    <m/>
    <x v="54"/>
    <x v="0"/>
    <s v="Brazil"/>
    <x v="94"/>
    <n v="-476.20062496945701"/>
  </r>
  <r>
    <s v="BASE"/>
    <s v="BaseLine"/>
    <m/>
    <m/>
    <m/>
    <m/>
    <x v="54"/>
    <x v="1"/>
    <s v="Brazil"/>
    <x v="94"/>
    <n v="-2376.9047162553602"/>
  </r>
  <r>
    <s v="BASE"/>
    <s v="BaseLine"/>
    <m/>
    <m/>
    <m/>
    <m/>
    <x v="54"/>
    <x v="2"/>
    <s v="Brazil"/>
    <x v="94"/>
    <n v="-2579.7232432349701"/>
  </r>
  <r>
    <s v="BASE"/>
    <s v="BaseLine"/>
    <m/>
    <m/>
    <m/>
    <m/>
    <x v="54"/>
    <x v="3"/>
    <s v="Brazil"/>
    <x v="94"/>
    <n v="-459.86255008845501"/>
  </r>
  <r>
    <s v="INCREMENTAL"/>
    <s v="Media"/>
    <m/>
    <m/>
    <m/>
    <m/>
    <x v="0"/>
    <x v="0"/>
    <s v="Brazil"/>
    <x v="95"/>
    <n v="18.0796731924512"/>
  </r>
  <r>
    <s v="INCREMENTAL"/>
    <s v="Media"/>
    <m/>
    <m/>
    <m/>
    <m/>
    <x v="0"/>
    <x v="1"/>
    <s v="Brazil"/>
    <x v="95"/>
    <n v="0"/>
  </r>
  <r>
    <s v="INCREMENTAL"/>
    <s v="Media"/>
    <m/>
    <m/>
    <m/>
    <m/>
    <x v="0"/>
    <x v="2"/>
    <s v="Brazil"/>
    <x v="95"/>
    <n v="0"/>
  </r>
  <r>
    <s v="INCREMENTAL"/>
    <s v="Media"/>
    <m/>
    <m/>
    <m/>
    <m/>
    <x v="0"/>
    <x v="3"/>
    <s v="Brazil"/>
    <x v="95"/>
    <n v="0"/>
  </r>
  <r>
    <s v="INCREMENTAL"/>
    <s v="Media"/>
    <m/>
    <m/>
    <m/>
    <m/>
    <x v="1"/>
    <x v="0"/>
    <s v="Brazil"/>
    <x v="95"/>
    <n v="0.52944385416812301"/>
  </r>
  <r>
    <s v="INCREMENTAL"/>
    <s v="Media"/>
    <m/>
    <m/>
    <m/>
    <m/>
    <x v="1"/>
    <x v="1"/>
    <s v="Brazil"/>
    <x v="95"/>
    <n v="0"/>
  </r>
  <r>
    <s v="INCREMENTAL"/>
    <s v="Media"/>
    <m/>
    <m/>
    <m/>
    <m/>
    <x v="1"/>
    <x v="2"/>
    <s v="Brazil"/>
    <x v="95"/>
    <n v="0"/>
  </r>
  <r>
    <s v="INCREMENTAL"/>
    <s v="Media"/>
    <m/>
    <m/>
    <m/>
    <m/>
    <x v="1"/>
    <x v="3"/>
    <s v="Brazil"/>
    <x v="95"/>
    <n v="0"/>
  </r>
  <r>
    <s v="INCREMENTAL"/>
    <s v="Media"/>
    <m/>
    <m/>
    <m/>
    <m/>
    <x v="2"/>
    <x v="0"/>
    <s v="Brazil"/>
    <x v="95"/>
    <n v="73.071121123760093"/>
  </r>
  <r>
    <s v="INCREMENTAL"/>
    <s v="Media"/>
    <m/>
    <m/>
    <m/>
    <m/>
    <x v="2"/>
    <x v="1"/>
    <s v="Brazil"/>
    <x v="95"/>
    <n v="0"/>
  </r>
  <r>
    <s v="INCREMENTAL"/>
    <s v="Media"/>
    <m/>
    <m/>
    <m/>
    <m/>
    <x v="2"/>
    <x v="2"/>
    <s v="Brazil"/>
    <x v="95"/>
    <n v="0"/>
  </r>
  <r>
    <s v="INCREMENTAL"/>
    <s v="Media"/>
    <m/>
    <m/>
    <m/>
    <m/>
    <x v="2"/>
    <x v="3"/>
    <s v="Brazil"/>
    <x v="95"/>
    <n v="0"/>
  </r>
  <r>
    <s v="BASE"/>
    <s v="BaseLine"/>
    <m/>
    <m/>
    <m/>
    <m/>
    <x v="3"/>
    <x v="0"/>
    <s v="Brazil"/>
    <x v="95"/>
    <n v="0"/>
  </r>
  <r>
    <s v="BASE"/>
    <s v="BaseLine"/>
    <m/>
    <m/>
    <m/>
    <m/>
    <x v="3"/>
    <x v="1"/>
    <s v="Brazil"/>
    <x v="95"/>
    <n v="0"/>
  </r>
  <r>
    <s v="BASE"/>
    <s v="BaseLine"/>
    <m/>
    <m/>
    <m/>
    <m/>
    <x v="3"/>
    <x v="2"/>
    <s v="Brazil"/>
    <x v="95"/>
    <n v="0"/>
  </r>
  <r>
    <s v="BASE"/>
    <s v="BaseLine"/>
    <m/>
    <m/>
    <m/>
    <m/>
    <x v="3"/>
    <x v="3"/>
    <s v="Brazil"/>
    <x v="95"/>
    <n v="0"/>
  </r>
  <r>
    <s v="BASE"/>
    <s v="BaseLine"/>
    <m/>
    <m/>
    <m/>
    <m/>
    <x v="4"/>
    <x v="0"/>
    <s v="Brazil"/>
    <x v="95"/>
    <n v="0"/>
  </r>
  <r>
    <s v="BASE"/>
    <s v="BaseLine"/>
    <m/>
    <m/>
    <m/>
    <m/>
    <x v="4"/>
    <x v="1"/>
    <s v="Brazil"/>
    <x v="95"/>
    <n v="0"/>
  </r>
  <r>
    <s v="BASE"/>
    <s v="BaseLine"/>
    <m/>
    <m/>
    <m/>
    <m/>
    <x v="4"/>
    <x v="2"/>
    <s v="Brazil"/>
    <x v="95"/>
    <n v="0"/>
  </r>
  <r>
    <s v="BASE"/>
    <s v="BaseLine"/>
    <m/>
    <m/>
    <m/>
    <m/>
    <x v="4"/>
    <x v="3"/>
    <s v="Brazil"/>
    <x v="95"/>
    <n v="0"/>
  </r>
  <r>
    <s v="BASE"/>
    <s v="BaseLine"/>
    <m/>
    <m/>
    <m/>
    <m/>
    <x v="5"/>
    <x v="0"/>
    <s v="Brazil"/>
    <x v="95"/>
    <n v="0"/>
  </r>
  <r>
    <s v="BASE"/>
    <s v="BaseLine"/>
    <m/>
    <m/>
    <m/>
    <m/>
    <x v="5"/>
    <x v="1"/>
    <s v="Brazil"/>
    <x v="95"/>
    <n v="0"/>
  </r>
  <r>
    <s v="BASE"/>
    <s v="BaseLine"/>
    <m/>
    <m/>
    <m/>
    <m/>
    <x v="5"/>
    <x v="2"/>
    <s v="Brazil"/>
    <x v="95"/>
    <n v="0"/>
  </r>
  <r>
    <s v="BASE"/>
    <s v="BaseLine"/>
    <m/>
    <m/>
    <m/>
    <m/>
    <x v="5"/>
    <x v="3"/>
    <s v="Brazil"/>
    <x v="95"/>
    <n v="0"/>
  </r>
  <r>
    <s v="BASE"/>
    <s v="BaseLine"/>
    <m/>
    <m/>
    <m/>
    <m/>
    <x v="6"/>
    <x v="0"/>
    <s v="Brazil"/>
    <x v="95"/>
    <n v="0"/>
  </r>
  <r>
    <s v="BASE"/>
    <s v="BaseLine"/>
    <m/>
    <m/>
    <m/>
    <m/>
    <x v="6"/>
    <x v="1"/>
    <s v="Brazil"/>
    <x v="95"/>
    <n v="0"/>
  </r>
  <r>
    <s v="BASE"/>
    <s v="BaseLine"/>
    <m/>
    <m/>
    <m/>
    <m/>
    <x v="6"/>
    <x v="2"/>
    <s v="Brazil"/>
    <x v="95"/>
    <n v="0"/>
  </r>
  <r>
    <s v="BASE"/>
    <s v="BaseLine"/>
    <m/>
    <m/>
    <m/>
    <m/>
    <x v="6"/>
    <x v="3"/>
    <s v="Brazil"/>
    <x v="95"/>
    <n v="0"/>
  </r>
  <r>
    <s v="BASE"/>
    <s v="BaseLine"/>
    <m/>
    <m/>
    <m/>
    <m/>
    <x v="7"/>
    <x v="0"/>
    <s v="Brazil"/>
    <x v="95"/>
    <n v="0"/>
  </r>
  <r>
    <s v="BASE"/>
    <s v="BaseLine"/>
    <m/>
    <m/>
    <m/>
    <m/>
    <x v="7"/>
    <x v="1"/>
    <s v="Brazil"/>
    <x v="95"/>
    <n v="0"/>
  </r>
  <r>
    <s v="BASE"/>
    <s v="BaseLine"/>
    <m/>
    <m/>
    <m/>
    <m/>
    <x v="7"/>
    <x v="2"/>
    <s v="Brazil"/>
    <x v="95"/>
    <n v="0"/>
  </r>
  <r>
    <s v="BASE"/>
    <s v="BaseLine"/>
    <m/>
    <m/>
    <m/>
    <m/>
    <x v="7"/>
    <x v="3"/>
    <s v="Brazil"/>
    <x v="95"/>
    <n v="0"/>
  </r>
  <r>
    <s v="BASE"/>
    <s v="BaseLine"/>
    <m/>
    <m/>
    <m/>
    <m/>
    <x v="8"/>
    <x v="0"/>
    <s v="Brazil"/>
    <x v="95"/>
    <n v="1924.8495504381599"/>
  </r>
  <r>
    <s v="BASE"/>
    <s v="BaseLine"/>
    <m/>
    <m/>
    <m/>
    <m/>
    <x v="8"/>
    <x v="1"/>
    <s v="Brazil"/>
    <x v="95"/>
    <n v="0"/>
  </r>
  <r>
    <s v="BASE"/>
    <s v="BaseLine"/>
    <m/>
    <m/>
    <m/>
    <m/>
    <x v="8"/>
    <x v="2"/>
    <s v="Brazil"/>
    <x v="95"/>
    <n v="0"/>
  </r>
  <r>
    <s v="BASE"/>
    <s v="BaseLine"/>
    <m/>
    <m/>
    <m/>
    <m/>
    <x v="8"/>
    <x v="3"/>
    <s v="Brazil"/>
    <x v="95"/>
    <n v="0"/>
  </r>
  <r>
    <s v="INCREMENTAL"/>
    <s v="Media"/>
    <m/>
    <m/>
    <m/>
    <m/>
    <x v="9"/>
    <x v="0"/>
    <s v="Brazil"/>
    <x v="95"/>
    <n v="33.1040021426995"/>
  </r>
  <r>
    <s v="INCREMENTAL"/>
    <s v="Media"/>
    <m/>
    <m/>
    <m/>
    <m/>
    <x v="9"/>
    <x v="1"/>
    <s v="Brazil"/>
    <x v="95"/>
    <n v="0"/>
  </r>
  <r>
    <s v="INCREMENTAL"/>
    <s v="Media"/>
    <m/>
    <m/>
    <m/>
    <m/>
    <x v="9"/>
    <x v="2"/>
    <s v="Brazil"/>
    <x v="95"/>
    <n v="0"/>
  </r>
  <r>
    <s v="INCREMENTAL"/>
    <s v="Media"/>
    <m/>
    <m/>
    <m/>
    <m/>
    <x v="9"/>
    <x v="3"/>
    <s v="Brazil"/>
    <x v="95"/>
    <n v="0"/>
  </r>
  <r>
    <s v="BASE"/>
    <s v="Price"/>
    <m/>
    <m/>
    <m/>
    <m/>
    <x v="10"/>
    <x v="0"/>
    <s v="Brazil"/>
    <x v="95"/>
    <n v="0"/>
  </r>
  <r>
    <s v="BASE"/>
    <s v="Price"/>
    <m/>
    <m/>
    <m/>
    <m/>
    <x v="10"/>
    <x v="1"/>
    <s v="Brazil"/>
    <x v="95"/>
    <n v="0"/>
  </r>
  <r>
    <s v="BASE"/>
    <s v="Price"/>
    <m/>
    <m/>
    <m/>
    <m/>
    <x v="10"/>
    <x v="2"/>
    <s v="Brazil"/>
    <x v="95"/>
    <n v="0"/>
  </r>
  <r>
    <s v="BASE"/>
    <s v="Price"/>
    <m/>
    <m/>
    <m/>
    <m/>
    <x v="10"/>
    <x v="3"/>
    <s v="Brazil"/>
    <x v="95"/>
    <n v="0"/>
  </r>
  <r>
    <s v="BASE"/>
    <s v="Price"/>
    <m/>
    <m/>
    <m/>
    <m/>
    <x v="11"/>
    <x v="0"/>
    <s v="Brazil"/>
    <x v="95"/>
    <n v="-1202.02888258131"/>
  </r>
  <r>
    <s v="BASE"/>
    <s v="Price"/>
    <m/>
    <m/>
    <m/>
    <m/>
    <x v="11"/>
    <x v="1"/>
    <s v="Brazil"/>
    <x v="95"/>
    <n v="0"/>
  </r>
  <r>
    <s v="BASE"/>
    <s v="Price"/>
    <m/>
    <m/>
    <m/>
    <m/>
    <x v="11"/>
    <x v="2"/>
    <s v="Brazil"/>
    <x v="95"/>
    <n v="0"/>
  </r>
  <r>
    <s v="BASE"/>
    <s v="Price"/>
    <m/>
    <m/>
    <m/>
    <m/>
    <x v="11"/>
    <x v="3"/>
    <s v="Brazil"/>
    <x v="95"/>
    <n v="-1358.9885363052099"/>
  </r>
  <r>
    <s v="BASE"/>
    <s v="BaseLine"/>
    <m/>
    <m/>
    <m/>
    <m/>
    <x v="12"/>
    <x v="0"/>
    <s v="Brazil"/>
    <x v="95"/>
    <n v="380.65520847641397"/>
  </r>
  <r>
    <s v="BASE"/>
    <s v="BaseLine"/>
    <m/>
    <m/>
    <m/>
    <m/>
    <x v="12"/>
    <x v="1"/>
    <s v="Brazil"/>
    <x v="95"/>
    <n v="686.229155710295"/>
  </r>
  <r>
    <s v="BASE"/>
    <s v="BaseLine"/>
    <m/>
    <m/>
    <m/>
    <m/>
    <x v="12"/>
    <x v="2"/>
    <s v="Brazil"/>
    <x v="95"/>
    <n v="841.28203294263994"/>
  </r>
  <r>
    <s v="BASE"/>
    <s v="BaseLine"/>
    <m/>
    <m/>
    <m/>
    <m/>
    <x v="12"/>
    <x v="3"/>
    <s v="Brazil"/>
    <x v="95"/>
    <n v="22.282274260499801"/>
  </r>
  <r>
    <s v="INCREMENTAL"/>
    <s v="Media"/>
    <m/>
    <m/>
    <m/>
    <m/>
    <x v="13"/>
    <x v="0"/>
    <s v="Brazil"/>
    <x v="95"/>
    <n v="0"/>
  </r>
  <r>
    <s v="INCREMENTAL"/>
    <s v="Media"/>
    <m/>
    <m/>
    <m/>
    <m/>
    <x v="13"/>
    <x v="1"/>
    <s v="Brazil"/>
    <x v="95"/>
    <n v="0"/>
  </r>
  <r>
    <s v="INCREMENTAL"/>
    <s v="Media"/>
    <m/>
    <m/>
    <m/>
    <m/>
    <x v="13"/>
    <x v="2"/>
    <s v="Brazil"/>
    <x v="95"/>
    <n v="0"/>
  </r>
  <r>
    <s v="INCREMENTAL"/>
    <s v="Media"/>
    <m/>
    <m/>
    <m/>
    <m/>
    <x v="13"/>
    <x v="3"/>
    <s v="Brazil"/>
    <x v="95"/>
    <n v="0"/>
  </r>
  <r>
    <s v="INCREMENTAL"/>
    <s v="Media"/>
    <m/>
    <m/>
    <m/>
    <m/>
    <x v="14"/>
    <x v="0"/>
    <s v="Brazil"/>
    <x v="95"/>
    <n v="544.885202386439"/>
  </r>
  <r>
    <s v="INCREMENTAL"/>
    <s v="Media"/>
    <m/>
    <m/>
    <m/>
    <m/>
    <x v="14"/>
    <x v="1"/>
    <s v="Brazil"/>
    <x v="95"/>
    <n v="678.33802833857396"/>
  </r>
  <r>
    <s v="INCREMENTAL"/>
    <s v="Media"/>
    <m/>
    <m/>
    <m/>
    <m/>
    <x v="14"/>
    <x v="2"/>
    <s v="Brazil"/>
    <x v="95"/>
    <n v="561.28183628836803"/>
  </r>
  <r>
    <s v="INCREMENTAL"/>
    <s v="Media"/>
    <m/>
    <m/>
    <m/>
    <m/>
    <x v="14"/>
    <x v="3"/>
    <s v="Brazil"/>
    <x v="95"/>
    <n v="403.24523589261798"/>
  </r>
  <r>
    <s v="INCREMENTAL"/>
    <s v="Media"/>
    <m/>
    <m/>
    <m/>
    <m/>
    <x v="15"/>
    <x v="0"/>
    <s v="Brazil"/>
    <x v="95"/>
    <n v="0"/>
  </r>
  <r>
    <s v="INCREMENTAL"/>
    <s v="Media"/>
    <m/>
    <m/>
    <m/>
    <m/>
    <x v="15"/>
    <x v="1"/>
    <s v="Brazil"/>
    <x v="95"/>
    <n v="0"/>
  </r>
  <r>
    <s v="INCREMENTAL"/>
    <s v="Media"/>
    <m/>
    <m/>
    <m/>
    <m/>
    <x v="15"/>
    <x v="2"/>
    <s v="Brazil"/>
    <x v="95"/>
    <n v="0"/>
  </r>
  <r>
    <s v="INCREMENTAL"/>
    <s v="Media"/>
    <m/>
    <m/>
    <m/>
    <m/>
    <x v="15"/>
    <x v="3"/>
    <s v="Brazil"/>
    <x v="95"/>
    <n v="0"/>
  </r>
  <r>
    <s v="INCREMENTAL"/>
    <s v="Media"/>
    <m/>
    <m/>
    <m/>
    <m/>
    <x v="16"/>
    <x v="0"/>
    <s v="Brazil"/>
    <x v="95"/>
    <n v="22.7554049620569"/>
  </r>
  <r>
    <s v="INCREMENTAL"/>
    <s v="Media"/>
    <m/>
    <m/>
    <m/>
    <m/>
    <x v="16"/>
    <x v="1"/>
    <s v="Brazil"/>
    <x v="95"/>
    <n v="17.8542400750095"/>
  </r>
  <r>
    <s v="INCREMENTAL"/>
    <s v="Media"/>
    <m/>
    <m/>
    <m/>
    <m/>
    <x v="16"/>
    <x v="2"/>
    <s v="Brazil"/>
    <x v="95"/>
    <n v="16.657591221958"/>
  </r>
  <r>
    <s v="INCREMENTAL"/>
    <s v="Media"/>
    <m/>
    <m/>
    <m/>
    <m/>
    <x v="16"/>
    <x v="3"/>
    <s v="Brazil"/>
    <x v="95"/>
    <n v="15.480658268496001"/>
  </r>
  <r>
    <s v="INCREMENTAL"/>
    <s v="Media"/>
    <m/>
    <m/>
    <m/>
    <m/>
    <x v="17"/>
    <x v="0"/>
    <s v="Brazil"/>
    <x v="95"/>
    <n v="0"/>
  </r>
  <r>
    <s v="INCREMENTAL"/>
    <s v="Media"/>
    <m/>
    <m/>
    <m/>
    <m/>
    <x v="17"/>
    <x v="1"/>
    <s v="Brazil"/>
    <x v="95"/>
    <n v="0"/>
  </r>
  <r>
    <s v="INCREMENTAL"/>
    <s v="Media"/>
    <m/>
    <m/>
    <m/>
    <m/>
    <x v="17"/>
    <x v="2"/>
    <s v="Brazil"/>
    <x v="95"/>
    <n v="0"/>
  </r>
  <r>
    <s v="INCREMENTAL"/>
    <s v="Media"/>
    <m/>
    <m/>
    <m/>
    <m/>
    <x v="17"/>
    <x v="3"/>
    <s v="Brazil"/>
    <x v="95"/>
    <n v="0"/>
  </r>
  <r>
    <s v="INCREMENTAL"/>
    <s v="Media"/>
    <m/>
    <m/>
    <m/>
    <m/>
    <x v="18"/>
    <x v="0"/>
    <s v="Brazil"/>
    <x v="95"/>
    <n v="1872.5943136242399"/>
  </r>
  <r>
    <s v="INCREMENTAL"/>
    <s v="Media"/>
    <m/>
    <m/>
    <m/>
    <m/>
    <x v="18"/>
    <x v="1"/>
    <s v="Brazil"/>
    <x v="95"/>
    <n v="871.95651109373296"/>
  </r>
  <r>
    <s v="INCREMENTAL"/>
    <s v="Media"/>
    <m/>
    <m/>
    <m/>
    <m/>
    <x v="18"/>
    <x v="2"/>
    <s v="Brazil"/>
    <x v="95"/>
    <n v="666.26597132494396"/>
  </r>
  <r>
    <s v="INCREMENTAL"/>
    <s v="Media"/>
    <m/>
    <m/>
    <m/>
    <m/>
    <x v="18"/>
    <x v="3"/>
    <s v="Brazil"/>
    <x v="95"/>
    <n v="1016.5351639404701"/>
  </r>
  <r>
    <s v="INCREMENTAL"/>
    <s v="Media"/>
    <m/>
    <m/>
    <m/>
    <m/>
    <x v="19"/>
    <x v="0"/>
    <s v="Brazil"/>
    <x v="95"/>
    <n v="0"/>
  </r>
  <r>
    <s v="INCREMENTAL"/>
    <s v="Media"/>
    <m/>
    <m/>
    <m/>
    <m/>
    <x v="19"/>
    <x v="1"/>
    <s v="Brazil"/>
    <x v="95"/>
    <n v="0"/>
  </r>
  <r>
    <s v="INCREMENTAL"/>
    <s v="Media"/>
    <m/>
    <m/>
    <m/>
    <m/>
    <x v="19"/>
    <x v="2"/>
    <s v="Brazil"/>
    <x v="95"/>
    <n v="0"/>
  </r>
  <r>
    <s v="INCREMENTAL"/>
    <s v="Media"/>
    <m/>
    <m/>
    <m/>
    <m/>
    <x v="19"/>
    <x v="3"/>
    <s v="Brazil"/>
    <x v="95"/>
    <n v="0"/>
  </r>
  <r>
    <s v="INCREMENTAL"/>
    <s v="Media"/>
    <m/>
    <m/>
    <m/>
    <m/>
    <x v="20"/>
    <x v="0"/>
    <s v="Brazil"/>
    <x v="95"/>
    <n v="221.90293685034999"/>
  </r>
  <r>
    <s v="INCREMENTAL"/>
    <s v="Media"/>
    <m/>
    <m/>
    <m/>
    <m/>
    <x v="20"/>
    <x v="1"/>
    <s v="Brazil"/>
    <x v="95"/>
    <n v="253.12618545622601"/>
  </r>
  <r>
    <s v="INCREMENTAL"/>
    <s v="Media"/>
    <m/>
    <m/>
    <m/>
    <m/>
    <x v="20"/>
    <x v="2"/>
    <s v="Brazil"/>
    <x v="95"/>
    <n v="237.133817129139"/>
  </r>
  <r>
    <s v="INCREMENTAL"/>
    <s v="Media"/>
    <m/>
    <m/>
    <m/>
    <m/>
    <x v="20"/>
    <x v="3"/>
    <s v="Brazil"/>
    <x v="95"/>
    <n v="233.572530288812"/>
  </r>
  <r>
    <s v="INCREMENTAL"/>
    <s v="Media"/>
    <m/>
    <m/>
    <m/>
    <m/>
    <x v="21"/>
    <x v="0"/>
    <s v="Brazil"/>
    <x v="95"/>
    <n v="0"/>
  </r>
  <r>
    <s v="INCREMENTAL"/>
    <s v="Media"/>
    <m/>
    <m/>
    <m/>
    <m/>
    <x v="21"/>
    <x v="1"/>
    <s v="Brazil"/>
    <x v="95"/>
    <n v="0"/>
  </r>
  <r>
    <s v="INCREMENTAL"/>
    <s v="Media"/>
    <m/>
    <m/>
    <m/>
    <m/>
    <x v="21"/>
    <x v="2"/>
    <s v="Brazil"/>
    <x v="95"/>
    <n v="0"/>
  </r>
  <r>
    <s v="INCREMENTAL"/>
    <s v="Media"/>
    <m/>
    <m/>
    <m/>
    <m/>
    <x v="21"/>
    <x v="3"/>
    <s v="Brazil"/>
    <x v="95"/>
    <n v="0"/>
  </r>
  <r>
    <s v="INCREMENTAL"/>
    <s v="Media"/>
    <m/>
    <m/>
    <m/>
    <m/>
    <x v="22"/>
    <x v="0"/>
    <s v="Brazil"/>
    <x v="95"/>
    <n v="1405.59591634973"/>
  </r>
  <r>
    <s v="INCREMENTAL"/>
    <s v="Media"/>
    <m/>
    <m/>
    <m/>
    <m/>
    <x v="22"/>
    <x v="1"/>
    <s v="Brazil"/>
    <x v="95"/>
    <n v="533.04158082802701"/>
  </r>
  <r>
    <s v="INCREMENTAL"/>
    <s v="Media"/>
    <m/>
    <m/>
    <m/>
    <m/>
    <x v="22"/>
    <x v="2"/>
    <s v="Brazil"/>
    <x v="95"/>
    <n v="506.16324916929102"/>
  </r>
  <r>
    <s v="INCREMENTAL"/>
    <s v="Media"/>
    <m/>
    <m/>
    <m/>
    <m/>
    <x v="22"/>
    <x v="3"/>
    <s v="Brazil"/>
    <x v="95"/>
    <n v="761.91888232006204"/>
  </r>
  <r>
    <s v="INCREMENTAL"/>
    <s v="Media"/>
    <m/>
    <m/>
    <m/>
    <m/>
    <x v="23"/>
    <x v="0"/>
    <s v="Brazil"/>
    <x v="95"/>
    <n v="0"/>
  </r>
  <r>
    <s v="INCREMENTAL"/>
    <s v="Media"/>
    <m/>
    <m/>
    <m/>
    <m/>
    <x v="23"/>
    <x v="1"/>
    <s v="Brazil"/>
    <x v="95"/>
    <n v="0.128302794856581"/>
  </r>
  <r>
    <s v="INCREMENTAL"/>
    <s v="Media"/>
    <m/>
    <m/>
    <m/>
    <m/>
    <x v="23"/>
    <x v="2"/>
    <s v="Brazil"/>
    <x v="95"/>
    <n v="0"/>
  </r>
  <r>
    <s v="INCREMENTAL"/>
    <s v="Media"/>
    <m/>
    <m/>
    <m/>
    <m/>
    <x v="23"/>
    <x v="3"/>
    <s v="Brazil"/>
    <x v="95"/>
    <n v="0"/>
  </r>
  <r>
    <s v="INCREMENTAL"/>
    <s v="Media"/>
    <m/>
    <m/>
    <m/>
    <m/>
    <x v="24"/>
    <x v="0"/>
    <s v="Brazil"/>
    <x v="95"/>
    <n v="0"/>
  </r>
  <r>
    <s v="INCREMENTAL"/>
    <s v="Media"/>
    <m/>
    <m/>
    <m/>
    <m/>
    <x v="24"/>
    <x v="1"/>
    <s v="Brazil"/>
    <x v="95"/>
    <n v="7.4204945570131002"/>
  </r>
  <r>
    <s v="INCREMENTAL"/>
    <s v="Media"/>
    <m/>
    <m/>
    <m/>
    <m/>
    <x v="24"/>
    <x v="2"/>
    <s v="Brazil"/>
    <x v="95"/>
    <n v="0"/>
  </r>
  <r>
    <s v="INCREMENTAL"/>
    <s v="Media"/>
    <m/>
    <m/>
    <m/>
    <m/>
    <x v="24"/>
    <x v="3"/>
    <s v="Brazil"/>
    <x v="95"/>
    <n v="0"/>
  </r>
  <r>
    <s v="BASE"/>
    <s v="BaseLine"/>
    <m/>
    <m/>
    <m/>
    <m/>
    <x v="25"/>
    <x v="0"/>
    <s v="Brazil"/>
    <x v="95"/>
    <n v="0"/>
  </r>
  <r>
    <s v="BASE"/>
    <s v="BaseLine"/>
    <m/>
    <m/>
    <m/>
    <m/>
    <x v="25"/>
    <x v="1"/>
    <s v="Brazil"/>
    <x v="95"/>
    <n v="0"/>
  </r>
  <r>
    <s v="BASE"/>
    <s v="BaseLine"/>
    <m/>
    <m/>
    <m/>
    <m/>
    <x v="25"/>
    <x v="2"/>
    <s v="Brazil"/>
    <x v="95"/>
    <n v="0"/>
  </r>
  <r>
    <s v="BASE"/>
    <s v="BaseLine"/>
    <m/>
    <m/>
    <m/>
    <m/>
    <x v="25"/>
    <x v="3"/>
    <s v="Brazil"/>
    <x v="95"/>
    <n v="0"/>
  </r>
  <r>
    <s v="BASE"/>
    <s v="BaseLine"/>
    <m/>
    <m/>
    <m/>
    <m/>
    <x v="26"/>
    <x v="0"/>
    <s v="Brazil"/>
    <x v="95"/>
    <n v="0"/>
  </r>
  <r>
    <s v="BASE"/>
    <s v="BaseLine"/>
    <m/>
    <m/>
    <m/>
    <m/>
    <x v="26"/>
    <x v="1"/>
    <s v="Brazil"/>
    <x v="95"/>
    <n v="2924.3879716159599"/>
  </r>
  <r>
    <s v="BASE"/>
    <s v="BaseLine"/>
    <m/>
    <m/>
    <m/>
    <m/>
    <x v="26"/>
    <x v="2"/>
    <s v="Brazil"/>
    <x v="95"/>
    <n v="0"/>
  </r>
  <r>
    <s v="BASE"/>
    <s v="BaseLine"/>
    <m/>
    <m/>
    <m/>
    <m/>
    <x v="26"/>
    <x v="3"/>
    <s v="Brazil"/>
    <x v="95"/>
    <n v="0"/>
  </r>
  <r>
    <s v="INCREMENTAL"/>
    <s v="Media"/>
    <m/>
    <m/>
    <m/>
    <m/>
    <x v="27"/>
    <x v="0"/>
    <s v="Brazil"/>
    <x v="95"/>
    <n v="0"/>
  </r>
  <r>
    <s v="INCREMENTAL"/>
    <s v="Media"/>
    <m/>
    <m/>
    <m/>
    <m/>
    <x v="27"/>
    <x v="1"/>
    <s v="Brazil"/>
    <x v="95"/>
    <n v="220.45484697591101"/>
  </r>
  <r>
    <s v="INCREMENTAL"/>
    <s v="Media"/>
    <m/>
    <m/>
    <m/>
    <m/>
    <x v="27"/>
    <x v="2"/>
    <s v="Brazil"/>
    <x v="95"/>
    <n v="0"/>
  </r>
  <r>
    <s v="INCREMENTAL"/>
    <s v="Media"/>
    <m/>
    <m/>
    <m/>
    <m/>
    <x v="27"/>
    <x v="3"/>
    <s v="Brazil"/>
    <x v="95"/>
    <n v="0"/>
  </r>
  <r>
    <s v="INCREMENTAL"/>
    <s v="Media"/>
    <m/>
    <m/>
    <m/>
    <m/>
    <x v="28"/>
    <x v="0"/>
    <s v="Brazil"/>
    <x v="95"/>
    <n v="0"/>
  </r>
  <r>
    <s v="INCREMENTAL"/>
    <s v="Media"/>
    <m/>
    <m/>
    <m/>
    <m/>
    <x v="28"/>
    <x v="1"/>
    <s v="Brazil"/>
    <x v="95"/>
    <n v="113.194871066114"/>
  </r>
  <r>
    <s v="INCREMENTAL"/>
    <s v="Media"/>
    <m/>
    <m/>
    <m/>
    <m/>
    <x v="28"/>
    <x v="2"/>
    <s v="Brazil"/>
    <x v="95"/>
    <n v="0"/>
  </r>
  <r>
    <s v="INCREMENTAL"/>
    <s v="Media"/>
    <m/>
    <m/>
    <m/>
    <m/>
    <x v="28"/>
    <x v="3"/>
    <s v="Brazil"/>
    <x v="95"/>
    <n v="0"/>
  </r>
  <r>
    <s v="BASE"/>
    <s v="BaseLine"/>
    <m/>
    <m/>
    <m/>
    <m/>
    <x v="29"/>
    <x v="0"/>
    <s v="Brazil"/>
    <x v="95"/>
    <n v="0"/>
  </r>
  <r>
    <s v="BASE"/>
    <s v="BaseLine"/>
    <m/>
    <m/>
    <m/>
    <m/>
    <x v="29"/>
    <x v="1"/>
    <s v="Brazil"/>
    <x v="95"/>
    <n v="1284.8314707352699"/>
  </r>
  <r>
    <s v="BASE"/>
    <s v="BaseLine"/>
    <m/>
    <m/>
    <m/>
    <m/>
    <x v="29"/>
    <x v="2"/>
    <s v="Brazil"/>
    <x v="95"/>
    <n v="0"/>
  </r>
  <r>
    <s v="BASE"/>
    <s v="BaseLine"/>
    <m/>
    <m/>
    <m/>
    <m/>
    <x v="29"/>
    <x v="3"/>
    <s v="Brazil"/>
    <x v="95"/>
    <n v="0"/>
  </r>
  <r>
    <s v="BASE"/>
    <s v="BaseLine"/>
    <m/>
    <m/>
    <m/>
    <m/>
    <x v="30"/>
    <x v="0"/>
    <s v="Brazil"/>
    <x v="95"/>
    <n v="0"/>
  </r>
  <r>
    <s v="BASE"/>
    <s v="BaseLine"/>
    <m/>
    <m/>
    <m/>
    <m/>
    <x v="30"/>
    <x v="1"/>
    <s v="Brazil"/>
    <x v="95"/>
    <n v="826.60772036264802"/>
  </r>
  <r>
    <s v="BASE"/>
    <s v="BaseLine"/>
    <m/>
    <m/>
    <m/>
    <m/>
    <x v="30"/>
    <x v="2"/>
    <s v="Brazil"/>
    <x v="95"/>
    <n v="0"/>
  </r>
  <r>
    <s v="BASE"/>
    <s v="BaseLine"/>
    <m/>
    <m/>
    <m/>
    <m/>
    <x v="30"/>
    <x v="3"/>
    <s v="Brazil"/>
    <x v="95"/>
    <n v="0"/>
  </r>
  <r>
    <s v="INCREMENTAL"/>
    <s v="Media"/>
    <m/>
    <m/>
    <m/>
    <m/>
    <x v="31"/>
    <x v="0"/>
    <s v="Brazil"/>
    <x v="95"/>
    <n v="0"/>
  </r>
  <r>
    <s v="INCREMENTAL"/>
    <s v="Media"/>
    <m/>
    <m/>
    <m/>
    <m/>
    <x v="31"/>
    <x v="1"/>
    <s v="Brazil"/>
    <x v="95"/>
    <n v="25.5167552619539"/>
  </r>
  <r>
    <s v="INCREMENTAL"/>
    <s v="Media"/>
    <m/>
    <m/>
    <m/>
    <m/>
    <x v="31"/>
    <x v="2"/>
    <s v="Brazil"/>
    <x v="95"/>
    <n v="0"/>
  </r>
  <r>
    <s v="INCREMENTAL"/>
    <s v="Media"/>
    <m/>
    <m/>
    <m/>
    <m/>
    <x v="31"/>
    <x v="3"/>
    <s v="Brazil"/>
    <x v="95"/>
    <n v="0"/>
  </r>
  <r>
    <m/>
    <m/>
    <m/>
    <m/>
    <m/>
    <m/>
    <x v="32"/>
    <x v="0"/>
    <s v="Brazil"/>
    <x v="95"/>
    <n v="1288.8368238743701"/>
  </r>
  <r>
    <m/>
    <m/>
    <m/>
    <m/>
    <m/>
    <m/>
    <x v="32"/>
    <x v="1"/>
    <s v="Brazil"/>
    <x v="95"/>
    <n v="943.82215052234096"/>
  </r>
  <r>
    <m/>
    <m/>
    <m/>
    <m/>
    <m/>
    <m/>
    <x v="32"/>
    <x v="2"/>
    <s v="Brazil"/>
    <x v="95"/>
    <n v="1761.1350863528301"/>
  </r>
  <r>
    <m/>
    <m/>
    <m/>
    <m/>
    <m/>
    <m/>
    <x v="32"/>
    <x v="3"/>
    <s v="Brazil"/>
    <x v="95"/>
    <n v="932.29799996955103"/>
  </r>
  <r>
    <s v="BASE"/>
    <s v="BaseLine"/>
    <m/>
    <m/>
    <m/>
    <m/>
    <x v="33"/>
    <x v="0"/>
    <s v="Brazil"/>
    <x v="95"/>
    <n v="-84.505913845363693"/>
  </r>
  <r>
    <s v="BASE"/>
    <s v="BaseLine"/>
    <m/>
    <m/>
    <m/>
    <m/>
    <x v="33"/>
    <x v="1"/>
    <s v="Brazil"/>
    <x v="95"/>
    <n v="-230.03594178535599"/>
  </r>
  <r>
    <s v="BASE"/>
    <s v="BaseLine"/>
    <m/>
    <m/>
    <m/>
    <m/>
    <x v="33"/>
    <x v="2"/>
    <s v="Brazil"/>
    <x v="95"/>
    <n v="-114.843539647775"/>
  </r>
  <r>
    <s v="BASE"/>
    <s v="BaseLine"/>
    <m/>
    <m/>
    <m/>
    <m/>
    <x v="33"/>
    <x v="3"/>
    <s v="Brazil"/>
    <x v="95"/>
    <n v="-71.729897504466805"/>
  </r>
  <r>
    <s v="BASE"/>
    <s v="BaseLine"/>
    <m/>
    <m/>
    <m/>
    <m/>
    <x v="34"/>
    <x v="0"/>
    <s v="Brazil"/>
    <x v="95"/>
    <n v="0"/>
  </r>
  <r>
    <s v="BASE"/>
    <s v="BaseLine"/>
    <m/>
    <m/>
    <m/>
    <m/>
    <x v="34"/>
    <x v="1"/>
    <s v="Brazil"/>
    <x v="95"/>
    <n v="0"/>
  </r>
  <r>
    <s v="BASE"/>
    <s v="BaseLine"/>
    <m/>
    <m/>
    <m/>
    <m/>
    <x v="34"/>
    <x v="2"/>
    <s v="Brazil"/>
    <x v="95"/>
    <n v="0"/>
  </r>
  <r>
    <s v="BASE"/>
    <s v="BaseLine"/>
    <m/>
    <m/>
    <m/>
    <m/>
    <x v="34"/>
    <x v="3"/>
    <s v="Brazil"/>
    <x v="95"/>
    <n v="0"/>
  </r>
  <r>
    <s v="BASE"/>
    <s v="BaseLine"/>
    <s v="NY"/>
    <m/>
    <m/>
    <m/>
    <x v="35"/>
    <x v="0"/>
    <s v="Brazil"/>
    <x v="95"/>
    <n v="0"/>
  </r>
  <r>
    <s v="BASE"/>
    <s v="BaseLine"/>
    <s v="NY"/>
    <m/>
    <m/>
    <m/>
    <x v="35"/>
    <x v="1"/>
    <s v="Brazil"/>
    <x v="95"/>
    <n v="0"/>
  </r>
  <r>
    <s v="BASE"/>
    <s v="BaseLine"/>
    <s v="NY"/>
    <m/>
    <m/>
    <m/>
    <x v="35"/>
    <x v="2"/>
    <s v="Brazil"/>
    <x v="95"/>
    <n v="0"/>
  </r>
  <r>
    <s v="BASE"/>
    <s v="BaseLine"/>
    <s v="NY"/>
    <m/>
    <m/>
    <m/>
    <x v="35"/>
    <x v="3"/>
    <s v="Brazil"/>
    <x v="95"/>
    <n v="0"/>
  </r>
  <r>
    <s v="BASE"/>
    <s v="BaseLine"/>
    <s v="PL_Dummy"/>
    <m/>
    <m/>
    <m/>
    <x v="36"/>
    <x v="0"/>
    <s v="Brazil"/>
    <x v="95"/>
    <n v="0"/>
  </r>
  <r>
    <s v="BASE"/>
    <s v="BaseLine"/>
    <s v="PL_Dummy"/>
    <m/>
    <m/>
    <m/>
    <x v="36"/>
    <x v="1"/>
    <s v="Brazil"/>
    <x v="95"/>
    <n v="0"/>
  </r>
  <r>
    <s v="BASE"/>
    <s v="BaseLine"/>
    <s v="PL_Dummy"/>
    <m/>
    <m/>
    <m/>
    <x v="36"/>
    <x v="2"/>
    <s v="Brazil"/>
    <x v="95"/>
    <n v="0"/>
  </r>
  <r>
    <s v="BASE"/>
    <s v="BaseLine"/>
    <s v="PL_Dummy"/>
    <m/>
    <m/>
    <m/>
    <x v="36"/>
    <x v="3"/>
    <s v="Brazil"/>
    <x v="95"/>
    <n v="0"/>
  </r>
  <r>
    <s v="BASE"/>
    <s v="BaseLine"/>
    <s v="PL_Dummy"/>
    <m/>
    <m/>
    <m/>
    <x v="37"/>
    <x v="0"/>
    <s v="Brazil"/>
    <x v="95"/>
    <n v="0"/>
  </r>
  <r>
    <s v="BASE"/>
    <s v="BaseLine"/>
    <s v="PL_Dummy"/>
    <m/>
    <m/>
    <m/>
    <x v="37"/>
    <x v="1"/>
    <s v="Brazil"/>
    <x v="95"/>
    <n v="0"/>
  </r>
  <r>
    <s v="BASE"/>
    <s v="BaseLine"/>
    <s v="PL_Dummy"/>
    <m/>
    <m/>
    <m/>
    <x v="37"/>
    <x v="2"/>
    <s v="Brazil"/>
    <x v="95"/>
    <n v="0"/>
  </r>
  <r>
    <s v="BASE"/>
    <s v="BaseLine"/>
    <s v="PL_Dummy"/>
    <m/>
    <m/>
    <m/>
    <x v="37"/>
    <x v="3"/>
    <s v="Brazil"/>
    <x v="95"/>
    <n v="0"/>
  </r>
  <r>
    <s v="BASE"/>
    <s v="BaseLine"/>
    <m/>
    <m/>
    <m/>
    <m/>
    <x v="38"/>
    <x v="0"/>
    <s v="Brazil"/>
    <x v="95"/>
    <n v="0"/>
  </r>
  <r>
    <s v="BASE"/>
    <s v="BaseLine"/>
    <m/>
    <m/>
    <m/>
    <m/>
    <x v="38"/>
    <x v="1"/>
    <s v="Brazil"/>
    <x v="95"/>
    <n v="0"/>
  </r>
  <r>
    <s v="BASE"/>
    <s v="BaseLine"/>
    <m/>
    <m/>
    <m/>
    <m/>
    <x v="38"/>
    <x v="2"/>
    <s v="Brazil"/>
    <x v="95"/>
    <n v="0"/>
  </r>
  <r>
    <s v="BASE"/>
    <s v="BaseLine"/>
    <m/>
    <m/>
    <m/>
    <m/>
    <x v="38"/>
    <x v="3"/>
    <s v="Brazil"/>
    <x v="95"/>
    <n v="0"/>
  </r>
  <r>
    <s v="BASE"/>
    <s v="BaseLine"/>
    <m/>
    <m/>
    <m/>
    <m/>
    <x v="39"/>
    <x v="0"/>
    <s v="Brazil"/>
    <x v="95"/>
    <n v="0"/>
  </r>
  <r>
    <s v="BASE"/>
    <s v="BaseLine"/>
    <m/>
    <m/>
    <m/>
    <m/>
    <x v="39"/>
    <x v="1"/>
    <s v="Brazil"/>
    <x v="95"/>
    <n v="0"/>
  </r>
  <r>
    <s v="BASE"/>
    <s v="BaseLine"/>
    <m/>
    <m/>
    <m/>
    <m/>
    <x v="39"/>
    <x v="2"/>
    <s v="Brazil"/>
    <x v="95"/>
    <n v="0"/>
  </r>
  <r>
    <s v="BASE"/>
    <s v="BaseLine"/>
    <m/>
    <m/>
    <m/>
    <m/>
    <x v="39"/>
    <x v="3"/>
    <s v="Brazil"/>
    <x v="95"/>
    <n v="0"/>
  </r>
  <r>
    <s v="BASE"/>
    <s v="BaseLine"/>
    <s v="PL_Dummy"/>
    <m/>
    <m/>
    <m/>
    <x v="40"/>
    <x v="0"/>
    <s v="Brazil"/>
    <x v="95"/>
    <n v="0"/>
  </r>
  <r>
    <s v="BASE"/>
    <s v="BaseLine"/>
    <s v="PL_Dummy"/>
    <m/>
    <m/>
    <m/>
    <x v="40"/>
    <x v="1"/>
    <s v="Brazil"/>
    <x v="95"/>
    <n v="0"/>
  </r>
  <r>
    <s v="BASE"/>
    <s v="BaseLine"/>
    <s v="PL_Dummy"/>
    <m/>
    <m/>
    <m/>
    <x v="40"/>
    <x v="2"/>
    <s v="Brazil"/>
    <x v="95"/>
    <n v="0"/>
  </r>
  <r>
    <s v="BASE"/>
    <s v="BaseLine"/>
    <s v="PL_Dummy"/>
    <m/>
    <m/>
    <m/>
    <x v="40"/>
    <x v="3"/>
    <s v="Brazil"/>
    <x v="95"/>
    <n v="0"/>
  </r>
  <r>
    <s v="BASE"/>
    <s v="BaseLine"/>
    <m/>
    <m/>
    <m/>
    <m/>
    <x v="41"/>
    <x v="0"/>
    <s v="Brazil"/>
    <x v="95"/>
    <n v="0"/>
  </r>
  <r>
    <s v="BASE"/>
    <s v="BaseLine"/>
    <m/>
    <m/>
    <m/>
    <m/>
    <x v="41"/>
    <x v="1"/>
    <s v="Brazil"/>
    <x v="95"/>
    <n v="0"/>
  </r>
  <r>
    <s v="BASE"/>
    <s v="BaseLine"/>
    <m/>
    <m/>
    <m/>
    <m/>
    <x v="41"/>
    <x v="2"/>
    <s v="Brazil"/>
    <x v="95"/>
    <n v="3501.5053155508499"/>
  </r>
  <r>
    <s v="BASE"/>
    <s v="BaseLine"/>
    <m/>
    <m/>
    <m/>
    <m/>
    <x v="41"/>
    <x v="3"/>
    <s v="Brazil"/>
    <x v="95"/>
    <n v="0"/>
  </r>
  <r>
    <s v="BASE"/>
    <s v="BaseLine"/>
    <m/>
    <m/>
    <m/>
    <m/>
    <x v="42"/>
    <x v="0"/>
    <s v="Brazil"/>
    <x v="95"/>
    <n v="0"/>
  </r>
  <r>
    <s v="BASE"/>
    <s v="BaseLine"/>
    <m/>
    <m/>
    <m/>
    <m/>
    <x v="42"/>
    <x v="1"/>
    <s v="Brazil"/>
    <x v="95"/>
    <n v="0"/>
  </r>
  <r>
    <s v="BASE"/>
    <s v="BaseLine"/>
    <m/>
    <m/>
    <m/>
    <m/>
    <x v="42"/>
    <x v="2"/>
    <s v="Brazil"/>
    <x v="95"/>
    <n v="0"/>
  </r>
  <r>
    <s v="BASE"/>
    <s v="BaseLine"/>
    <m/>
    <m/>
    <m/>
    <m/>
    <x v="42"/>
    <x v="3"/>
    <s v="Brazil"/>
    <x v="95"/>
    <n v="0"/>
  </r>
  <r>
    <s v="BASE"/>
    <s v="BaseLine"/>
    <m/>
    <m/>
    <m/>
    <m/>
    <x v="43"/>
    <x v="0"/>
    <s v="Brazil"/>
    <x v="95"/>
    <n v="0"/>
  </r>
  <r>
    <s v="BASE"/>
    <s v="BaseLine"/>
    <m/>
    <m/>
    <m/>
    <m/>
    <x v="43"/>
    <x v="1"/>
    <s v="Brazil"/>
    <x v="95"/>
    <n v="0"/>
  </r>
  <r>
    <s v="BASE"/>
    <s v="BaseLine"/>
    <m/>
    <m/>
    <m/>
    <m/>
    <x v="43"/>
    <x v="2"/>
    <s v="Brazil"/>
    <x v="95"/>
    <n v="4605.5627304713598"/>
  </r>
  <r>
    <s v="BASE"/>
    <s v="BaseLine"/>
    <m/>
    <m/>
    <m/>
    <m/>
    <x v="43"/>
    <x v="3"/>
    <s v="Brazil"/>
    <x v="95"/>
    <n v="0"/>
  </r>
  <r>
    <s v="INCREMENTAL"/>
    <s v="Media"/>
    <m/>
    <m/>
    <m/>
    <m/>
    <x v="44"/>
    <x v="0"/>
    <s v="Brazil"/>
    <x v="95"/>
    <n v="0"/>
  </r>
  <r>
    <s v="INCREMENTAL"/>
    <s v="Media"/>
    <m/>
    <m/>
    <m/>
    <m/>
    <x v="44"/>
    <x v="1"/>
    <s v="Brazil"/>
    <x v="95"/>
    <n v="0"/>
  </r>
  <r>
    <s v="INCREMENTAL"/>
    <s v="Media"/>
    <m/>
    <m/>
    <m/>
    <m/>
    <x v="44"/>
    <x v="2"/>
    <s v="Brazil"/>
    <x v="95"/>
    <n v="50.565988507983398"/>
  </r>
  <r>
    <s v="INCREMENTAL"/>
    <s v="Media"/>
    <m/>
    <m/>
    <m/>
    <m/>
    <x v="44"/>
    <x v="3"/>
    <s v="Brazil"/>
    <x v="95"/>
    <n v="0"/>
  </r>
  <r>
    <s v="INCREMENTAL"/>
    <s v="Media"/>
    <m/>
    <m/>
    <m/>
    <m/>
    <x v="45"/>
    <x v="0"/>
    <s v="Brazil"/>
    <x v="95"/>
    <n v="0"/>
  </r>
  <r>
    <s v="INCREMENTAL"/>
    <s v="Media"/>
    <m/>
    <m/>
    <m/>
    <m/>
    <x v="45"/>
    <x v="1"/>
    <s v="Brazil"/>
    <x v="95"/>
    <n v="0"/>
  </r>
  <r>
    <s v="INCREMENTAL"/>
    <s v="Media"/>
    <m/>
    <m/>
    <m/>
    <m/>
    <x v="45"/>
    <x v="2"/>
    <s v="Brazil"/>
    <x v="95"/>
    <n v="97.214363924694993"/>
  </r>
  <r>
    <s v="INCREMENTAL"/>
    <s v="Media"/>
    <m/>
    <m/>
    <m/>
    <m/>
    <x v="45"/>
    <x v="3"/>
    <s v="Brazil"/>
    <x v="95"/>
    <n v="0"/>
  </r>
  <r>
    <s v="BASE"/>
    <s v="BaseLine"/>
    <m/>
    <m/>
    <m/>
    <m/>
    <x v="46"/>
    <x v="0"/>
    <s v="Brazil"/>
    <x v="95"/>
    <n v="0"/>
  </r>
  <r>
    <s v="BASE"/>
    <s v="BaseLine"/>
    <m/>
    <m/>
    <m/>
    <m/>
    <x v="46"/>
    <x v="1"/>
    <s v="Brazil"/>
    <x v="95"/>
    <n v="0"/>
  </r>
  <r>
    <s v="BASE"/>
    <s v="BaseLine"/>
    <m/>
    <m/>
    <m/>
    <m/>
    <x v="46"/>
    <x v="2"/>
    <s v="Brazil"/>
    <x v="95"/>
    <n v="0"/>
  </r>
  <r>
    <s v="BASE"/>
    <s v="BaseLine"/>
    <m/>
    <m/>
    <m/>
    <m/>
    <x v="46"/>
    <x v="3"/>
    <s v="Brazil"/>
    <x v="95"/>
    <n v="0"/>
  </r>
  <r>
    <s v="INCREMENTAL"/>
    <s v="Media"/>
    <m/>
    <m/>
    <m/>
    <m/>
    <x v="47"/>
    <x v="0"/>
    <s v="Brazil"/>
    <x v="95"/>
    <n v="0"/>
  </r>
  <r>
    <s v="INCREMENTAL"/>
    <s v="Media"/>
    <m/>
    <m/>
    <m/>
    <m/>
    <x v="47"/>
    <x v="1"/>
    <s v="Brazil"/>
    <x v="95"/>
    <n v="0"/>
  </r>
  <r>
    <s v="INCREMENTAL"/>
    <s v="Media"/>
    <m/>
    <m/>
    <m/>
    <m/>
    <x v="47"/>
    <x v="2"/>
    <s v="Brazil"/>
    <x v="95"/>
    <n v="0"/>
  </r>
  <r>
    <s v="INCREMENTAL"/>
    <s v="Media"/>
    <m/>
    <m/>
    <m/>
    <m/>
    <x v="47"/>
    <x v="3"/>
    <s v="Brazil"/>
    <x v="95"/>
    <n v="9.5844913355519807"/>
  </r>
  <r>
    <s v="INCREMENTAL"/>
    <s v="Media"/>
    <m/>
    <m/>
    <m/>
    <m/>
    <x v="48"/>
    <x v="0"/>
    <s v="Brazil"/>
    <x v="95"/>
    <n v="0"/>
  </r>
  <r>
    <s v="INCREMENTAL"/>
    <s v="Media"/>
    <m/>
    <m/>
    <m/>
    <m/>
    <x v="48"/>
    <x v="1"/>
    <s v="Brazil"/>
    <x v="95"/>
    <n v="0"/>
  </r>
  <r>
    <s v="INCREMENTAL"/>
    <s v="Media"/>
    <m/>
    <m/>
    <m/>
    <m/>
    <x v="48"/>
    <x v="2"/>
    <s v="Brazil"/>
    <x v="95"/>
    <n v="0"/>
  </r>
  <r>
    <s v="INCREMENTAL"/>
    <s v="Media"/>
    <m/>
    <m/>
    <m/>
    <m/>
    <x v="48"/>
    <x v="3"/>
    <s v="Brazil"/>
    <x v="95"/>
    <n v="0.29144904659579401"/>
  </r>
  <r>
    <s v="INCREMENTAL"/>
    <s v="Media"/>
    <m/>
    <m/>
    <m/>
    <m/>
    <x v="49"/>
    <x v="0"/>
    <s v="Brazil"/>
    <x v="95"/>
    <n v="0"/>
  </r>
  <r>
    <s v="INCREMENTAL"/>
    <s v="Media"/>
    <m/>
    <m/>
    <m/>
    <m/>
    <x v="49"/>
    <x v="1"/>
    <s v="Brazil"/>
    <x v="95"/>
    <n v="0"/>
  </r>
  <r>
    <s v="INCREMENTAL"/>
    <s v="Media"/>
    <m/>
    <m/>
    <m/>
    <m/>
    <x v="49"/>
    <x v="2"/>
    <s v="Brazil"/>
    <x v="95"/>
    <n v="0"/>
  </r>
  <r>
    <s v="INCREMENTAL"/>
    <s v="Media"/>
    <m/>
    <m/>
    <m/>
    <m/>
    <x v="49"/>
    <x v="3"/>
    <s v="Brazil"/>
    <x v="95"/>
    <n v="36.637994662291199"/>
  </r>
  <r>
    <s v="BASE"/>
    <s v="BaseLine"/>
    <m/>
    <m/>
    <m/>
    <m/>
    <x v="50"/>
    <x v="0"/>
    <s v="Brazil"/>
    <x v="95"/>
    <n v="0"/>
  </r>
  <r>
    <s v="BASE"/>
    <s v="BaseLine"/>
    <m/>
    <m/>
    <m/>
    <m/>
    <x v="50"/>
    <x v="1"/>
    <s v="Brazil"/>
    <x v="95"/>
    <n v="0"/>
  </r>
  <r>
    <s v="BASE"/>
    <s v="BaseLine"/>
    <m/>
    <m/>
    <m/>
    <m/>
    <x v="50"/>
    <x v="2"/>
    <s v="Brazil"/>
    <x v="95"/>
    <n v="0"/>
  </r>
  <r>
    <s v="BASE"/>
    <s v="BaseLine"/>
    <m/>
    <m/>
    <m/>
    <m/>
    <x v="50"/>
    <x v="3"/>
    <s v="Brazil"/>
    <x v="95"/>
    <n v="573.910724687825"/>
  </r>
  <r>
    <s v="BASE"/>
    <s v="BaseLine"/>
    <m/>
    <m/>
    <m/>
    <m/>
    <x v="51"/>
    <x v="0"/>
    <s v="Brazil"/>
    <x v="95"/>
    <n v="0"/>
  </r>
  <r>
    <s v="BASE"/>
    <s v="BaseLine"/>
    <m/>
    <m/>
    <m/>
    <m/>
    <x v="51"/>
    <x v="1"/>
    <s v="Brazil"/>
    <x v="95"/>
    <n v="0"/>
  </r>
  <r>
    <s v="BASE"/>
    <s v="BaseLine"/>
    <m/>
    <m/>
    <m/>
    <m/>
    <x v="51"/>
    <x v="2"/>
    <s v="Brazil"/>
    <x v="95"/>
    <n v="0"/>
  </r>
  <r>
    <s v="BASE"/>
    <s v="BaseLine"/>
    <m/>
    <m/>
    <m/>
    <m/>
    <x v="51"/>
    <x v="3"/>
    <s v="Brazil"/>
    <x v="95"/>
    <n v="9396.4644730049004"/>
  </r>
  <r>
    <s v="INCREMENTAL"/>
    <s v="Media"/>
    <m/>
    <m/>
    <m/>
    <m/>
    <x v="52"/>
    <x v="0"/>
    <s v="Brazil"/>
    <x v="95"/>
    <n v="0"/>
  </r>
  <r>
    <s v="INCREMENTAL"/>
    <s v="Media"/>
    <m/>
    <m/>
    <m/>
    <m/>
    <x v="52"/>
    <x v="1"/>
    <s v="Brazil"/>
    <x v="95"/>
    <n v="0"/>
  </r>
  <r>
    <s v="INCREMENTAL"/>
    <s v="Media"/>
    <m/>
    <m/>
    <m/>
    <m/>
    <x v="52"/>
    <x v="2"/>
    <s v="Brazil"/>
    <x v="95"/>
    <n v="0"/>
  </r>
  <r>
    <s v="INCREMENTAL"/>
    <s v="Media"/>
    <m/>
    <m/>
    <m/>
    <m/>
    <x v="52"/>
    <x v="3"/>
    <s v="Brazil"/>
    <x v="95"/>
    <n v="17.27225294342"/>
  </r>
  <r>
    <s v="BASE"/>
    <s v="BaseLine"/>
    <m/>
    <m/>
    <m/>
    <m/>
    <x v="53"/>
    <x v="0"/>
    <s v="Brazil"/>
    <x v="95"/>
    <n v="-414.222843061145"/>
  </r>
  <r>
    <s v="BASE"/>
    <s v="BaseLine"/>
    <m/>
    <m/>
    <m/>
    <m/>
    <x v="53"/>
    <x v="1"/>
    <s v="Brazil"/>
    <x v="95"/>
    <n v="-303.337619853386"/>
  </r>
  <r>
    <s v="BASE"/>
    <s v="BaseLine"/>
    <m/>
    <m/>
    <m/>
    <m/>
    <x v="53"/>
    <x v="2"/>
    <s v="Brazil"/>
    <x v="95"/>
    <n v="-566.01609216196096"/>
  </r>
  <r>
    <s v="BASE"/>
    <s v="BaseLine"/>
    <m/>
    <m/>
    <m/>
    <m/>
    <x v="53"/>
    <x v="3"/>
    <s v="Brazil"/>
    <x v="95"/>
    <n v="-299.63384113026399"/>
  </r>
  <r>
    <s v="BASE"/>
    <s v="BaseLine"/>
    <m/>
    <m/>
    <m/>
    <m/>
    <x v="54"/>
    <x v="0"/>
    <s v="Brazil"/>
    <x v="95"/>
    <n v="-454.55514201630001"/>
  </r>
  <r>
    <s v="BASE"/>
    <s v="BaseLine"/>
    <m/>
    <m/>
    <m/>
    <m/>
    <x v="54"/>
    <x v="1"/>
    <s v="Brazil"/>
    <x v="95"/>
    <n v="-2268.8635927892001"/>
  </r>
  <r>
    <s v="BASE"/>
    <s v="BaseLine"/>
    <m/>
    <m/>
    <m/>
    <m/>
    <x v="54"/>
    <x v="2"/>
    <s v="Brazil"/>
    <x v="95"/>
    <n v="-2462.4630958152002"/>
  </r>
  <r>
    <s v="BASE"/>
    <s v="BaseLine"/>
    <m/>
    <m/>
    <m/>
    <m/>
    <x v="54"/>
    <x v="3"/>
    <s v="Brazil"/>
    <x v="95"/>
    <n v="-438.95970690261601"/>
  </r>
  <r>
    <s v="INCREMENTAL"/>
    <s v="Media"/>
    <m/>
    <m/>
    <m/>
    <m/>
    <x v="0"/>
    <x v="0"/>
    <s v="Brazil"/>
    <x v="96"/>
    <n v="18.0796731924512"/>
  </r>
  <r>
    <s v="INCREMENTAL"/>
    <s v="Media"/>
    <m/>
    <m/>
    <m/>
    <m/>
    <x v="0"/>
    <x v="1"/>
    <s v="Brazil"/>
    <x v="96"/>
    <n v="0"/>
  </r>
  <r>
    <s v="INCREMENTAL"/>
    <s v="Media"/>
    <m/>
    <m/>
    <m/>
    <m/>
    <x v="0"/>
    <x v="2"/>
    <s v="Brazil"/>
    <x v="96"/>
    <n v="0"/>
  </r>
  <r>
    <s v="INCREMENTAL"/>
    <s v="Media"/>
    <m/>
    <m/>
    <m/>
    <m/>
    <x v="0"/>
    <x v="3"/>
    <s v="Brazil"/>
    <x v="96"/>
    <n v="0"/>
  </r>
  <r>
    <s v="INCREMENTAL"/>
    <s v="Media"/>
    <m/>
    <m/>
    <m/>
    <m/>
    <x v="1"/>
    <x v="0"/>
    <s v="Brazil"/>
    <x v="96"/>
    <n v="0.57801721798297001"/>
  </r>
  <r>
    <s v="INCREMENTAL"/>
    <s v="Media"/>
    <m/>
    <m/>
    <m/>
    <m/>
    <x v="1"/>
    <x v="1"/>
    <s v="Brazil"/>
    <x v="96"/>
    <n v="0"/>
  </r>
  <r>
    <s v="INCREMENTAL"/>
    <s v="Media"/>
    <m/>
    <m/>
    <m/>
    <m/>
    <x v="1"/>
    <x v="2"/>
    <s v="Brazil"/>
    <x v="96"/>
    <n v="0"/>
  </r>
  <r>
    <s v="INCREMENTAL"/>
    <s v="Media"/>
    <m/>
    <m/>
    <m/>
    <m/>
    <x v="1"/>
    <x v="3"/>
    <s v="Brazil"/>
    <x v="96"/>
    <n v="0"/>
  </r>
  <r>
    <s v="INCREMENTAL"/>
    <s v="Media"/>
    <m/>
    <m/>
    <m/>
    <m/>
    <x v="2"/>
    <x v="0"/>
    <s v="Brazil"/>
    <x v="96"/>
    <n v="73.207009600173507"/>
  </r>
  <r>
    <s v="INCREMENTAL"/>
    <s v="Media"/>
    <m/>
    <m/>
    <m/>
    <m/>
    <x v="2"/>
    <x v="1"/>
    <s v="Brazil"/>
    <x v="96"/>
    <n v="0"/>
  </r>
  <r>
    <s v="INCREMENTAL"/>
    <s v="Media"/>
    <m/>
    <m/>
    <m/>
    <m/>
    <x v="2"/>
    <x v="2"/>
    <s v="Brazil"/>
    <x v="96"/>
    <n v="0"/>
  </r>
  <r>
    <s v="INCREMENTAL"/>
    <s v="Media"/>
    <m/>
    <m/>
    <m/>
    <m/>
    <x v="2"/>
    <x v="3"/>
    <s v="Brazil"/>
    <x v="96"/>
    <n v="0"/>
  </r>
  <r>
    <s v="BASE"/>
    <s v="BaseLine"/>
    <m/>
    <m/>
    <m/>
    <m/>
    <x v="3"/>
    <x v="0"/>
    <s v="Brazil"/>
    <x v="96"/>
    <n v="0"/>
  </r>
  <r>
    <s v="BASE"/>
    <s v="BaseLine"/>
    <m/>
    <m/>
    <m/>
    <m/>
    <x v="3"/>
    <x v="1"/>
    <s v="Brazil"/>
    <x v="96"/>
    <n v="0"/>
  </r>
  <r>
    <s v="BASE"/>
    <s v="BaseLine"/>
    <m/>
    <m/>
    <m/>
    <m/>
    <x v="3"/>
    <x v="2"/>
    <s v="Brazil"/>
    <x v="96"/>
    <n v="0"/>
  </r>
  <r>
    <s v="BASE"/>
    <s v="BaseLine"/>
    <m/>
    <m/>
    <m/>
    <m/>
    <x v="3"/>
    <x v="3"/>
    <s v="Brazil"/>
    <x v="96"/>
    <n v="0"/>
  </r>
  <r>
    <s v="BASE"/>
    <s v="BaseLine"/>
    <m/>
    <m/>
    <m/>
    <m/>
    <x v="4"/>
    <x v="0"/>
    <s v="Brazil"/>
    <x v="96"/>
    <n v="0"/>
  </r>
  <r>
    <s v="BASE"/>
    <s v="BaseLine"/>
    <m/>
    <m/>
    <m/>
    <m/>
    <x v="4"/>
    <x v="1"/>
    <s v="Brazil"/>
    <x v="96"/>
    <n v="0"/>
  </r>
  <r>
    <s v="BASE"/>
    <s v="BaseLine"/>
    <m/>
    <m/>
    <m/>
    <m/>
    <x v="4"/>
    <x v="2"/>
    <s v="Brazil"/>
    <x v="96"/>
    <n v="0"/>
  </r>
  <r>
    <s v="BASE"/>
    <s v="BaseLine"/>
    <m/>
    <m/>
    <m/>
    <m/>
    <x v="4"/>
    <x v="3"/>
    <s v="Brazil"/>
    <x v="96"/>
    <n v="0"/>
  </r>
  <r>
    <s v="BASE"/>
    <s v="BaseLine"/>
    <m/>
    <m/>
    <m/>
    <m/>
    <x v="5"/>
    <x v="0"/>
    <s v="Brazil"/>
    <x v="96"/>
    <n v="0"/>
  </r>
  <r>
    <s v="BASE"/>
    <s v="BaseLine"/>
    <m/>
    <m/>
    <m/>
    <m/>
    <x v="5"/>
    <x v="1"/>
    <s v="Brazil"/>
    <x v="96"/>
    <n v="0"/>
  </r>
  <r>
    <s v="BASE"/>
    <s v="BaseLine"/>
    <m/>
    <m/>
    <m/>
    <m/>
    <x v="5"/>
    <x v="2"/>
    <s v="Brazil"/>
    <x v="96"/>
    <n v="0"/>
  </r>
  <r>
    <s v="BASE"/>
    <s v="BaseLine"/>
    <m/>
    <m/>
    <m/>
    <m/>
    <x v="5"/>
    <x v="3"/>
    <s v="Brazil"/>
    <x v="96"/>
    <n v="0"/>
  </r>
  <r>
    <s v="BASE"/>
    <s v="BaseLine"/>
    <m/>
    <m/>
    <m/>
    <m/>
    <x v="6"/>
    <x v="0"/>
    <s v="Brazil"/>
    <x v="96"/>
    <n v="0"/>
  </r>
  <r>
    <s v="BASE"/>
    <s v="BaseLine"/>
    <m/>
    <m/>
    <m/>
    <m/>
    <x v="6"/>
    <x v="1"/>
    <s v="Brazil"/>
    <x v="96"/>
    <n v="0"/>
  </r>
  <r>
    <s v="BASE"/>
    <s v="BaseLine"/>
    <m/>
    <m/>
    <m/>
    <m/>
    <x v="6"/>
    <x v="2"/>
    <s v="Brazil"/>
    <x v="96"/>
    <n v="0"/>
  </r>
  <r>
    <s v="BASE"/>
    <s v="BaseLine"/>
    <m/>
    <m/>
    <m/>
    <m/>
    <x v="6"/>
    <x v="3"/>
    <s v="Brazil"/>
    <x v="96"/>
    <n v="0"/>
  </r>
  <r>
    <s v="BASE"/>
    <s v="BaseLine"/>
    <m/>
    <m/>
    <m/>
    <m/>
    <x v="7"/>
    <x v="0"/>
    <s v="Brazil"/>
    <x v="96"/>
    <n v="0"/>
  </r>
  <r>
    <s v="BASE"/>
    <s v="BaseLine"/>
    <m/>
    <m/>
    <m/>
    <m/>
    <x v="7"/>
    <x v="1"/>
    <s v="Brazil"/>
    <x v="96"/>
    <n v="0"/>
  </r>
  <r>
    <s v="BASE"/>
    <s v="BaseLine"/>
    <m/>
    <m/>
    <m/>
    <m/>
    <x v="7"/>
    <x v="2"/>
    <s v="Brazil"/>
    <x v="96"/>
    <n v="0"/>
  </r>
  <r>
    <s v="BASE"/>
    <s v="BaseLine"/>
    <m/>
    <m/>
    <m/>
    <m/>
    <x v="7"/>
    <x v="3"/>
    <s v="Brazil"/>
    <x v="96"/>
    <n v="0"/>
  </r>
  <r>
    <s v="BASE"/>
    <s v="BaseLine"/>
    <m/>
    <m/>
    <m/>
    <m/>
    <x v="8"/>
    <x v="0"/>
    <s v="Brazil"/>
    <x v="96"/>
    <n v="1860.5938451668601"/>
  </r>
  <r>
    <s v="BASE"/>
    <s v="BaseLine"/>
    <m/>
    <m/>
    <m/>
    <m/>
    <x v="8"/>
    <x v="1"/>
    <s v="Brazil"/>
    <x v="96"/>
    <n v="0"/>
  </r>
  <r>
    <s v="BASE"/>
    <s v="BaseLine"/>
    <m/>
    <m/>
    <m/>
    <m/>
    <x v="8"/>
    <x v="2"/>
    <s v="Brazil"/>
    <x v="96"/>
    <n v="0"/>
  </r>
  <r>
    <s v="BASE"/>
    <s v="BaseLine"/>
    <m/>
    <m/>
    <m/>
    <m/>
    <x v="8"/>
    <x v="3"/>
    <s v="Brazil"/>
    <x v="96"/>
    <n v="0"/>
  </r>
  <r>
    <s v="INCREMENTAL"/>
    <s v="Media"/>
    <m/>
    <m/>
    <m/>
    <m/>
    <x v="9"/>
    <x v="0"/>
    <s v="Brazil"/>
    <x v="96"/>
    <n v="28.1586898948011"/>
  </r>
  <r>
    <s v="INCREMENTAL"/>
    <s v="Media"/>
    <m/>
    <m/>
    <m/>
    <m/>
    <x v="9"/>
    <x v="1"/>
    <s v="Brazil"/>
    <x v="96"/>
    <n v="0"/>
  </r>
  <r>
    <s v="INCREMENTAL"/>
    <s v="Media"/>
    <m/>
    <m/>
    <m/>
    <m/>
    <x v="9"/>
    <x v="2"/>
    <s v="Brazil"/>
    <x v="96"/>
    <n v="0"/>
  </r>
  <r>
    <s v="INCREMENTAL"/>
    <s v="Media"/>
    <m/>
    <m/>
    <m/>
    <m/>
    <x v="9"/>
    <x v="3"/>
    <s v="Brazil"/>
    <x v="96"/>
    <n v="0"/>
  </r>
  <r>
    <s v="BASE"/>
    <s v="Price"/>
    <m/>
    <m/>
    <m/>
    <m/>
    <x v="10"/>
    <x v="0"/>
    <s v="Brazil"/>
    <x v="96"/>
    <n v="0"/>
  </r>
  <r>
    <s v="BASE"/>
    <s v="Price"/>
    <m/>
    <m/>
    <m/>
    <m/>
    <x v="10"/>
    <x v="1"/>
    <s v="Brazil"/>
    <x v="96"/>
    <n v="0"/>
  </r>
  <r>
    <s v="BASE"/>
    <s v="Price"/>
    <m/>
    <m/>
    <m/>
    <m/>
    <x v="10"/>
    <x v="2"/>
    <s v="Brazil"/>
    <x v="96"/>
    <n v="0"/>
  </r>
  <r>
    <s v="BASE"/>
    <s v="Price"/>
    <m/>
    <m/>
    <m/>
    <m/>
    <x v="10"/>
    <x v="3"/>
    <s v="Brazil"/>
    <x v="96"/>
    <n v="0"/>
  </r>
  <r>
    <s v="BASE"/>
    <s v="Price"/>
    <m/>
    <m/>
    <m/>
    <m/>
    <x v="11"/>
    <x v="0"/>
    <s v="Brazil"/>
    <x v="96"/>
    <n v="-1202.02888258131"/>
  </r>
  <r>
    <s v="BASE"/>
    <s v="Price"/>
    <m/>
    <m/>
    <m/>
    <m/>
    <x v="11"/>
    <x v="1"/>
    <s v="Brazil"/>
    <x v="96"/>
    <n v="0"/>
  </r>
  <r>
    <s v="BASE"/>
    <s v="Price"/>
    <m/>
    <m/>
    <m/>
    <m/>
    <x v="11"/>
    <x v="2"/>
    <s v="Brazil"/>
    <x v="96"/>
    <n v="0"/>
  </r>
  <r>
    <s v="BASE"/>
    <s v="Price"/>
    <m/>
    <m/>
    <m/>
    <m/>
    <x v="11"/>
    <x v="3"/>
    <s v="Brazil"/>
    <x v="96"/>
    <n v="-1358.9885363052099"/>
  </r>
  <r>
    <s v="BASE"/>
    <s v="BaseLine"/>
    <m/>
    <m/>
    <m/>
    <m/>
    <x v="12"/>
    <x v="0"/>
    <s v="Brazil"/>
    <x v="96"/>
    <n v="380.65520847641397"/>
  </r>
  <r>
    <s v="BASE"/>
    <s v="BaseLine"/>
    <m/>
    <m/>
    <m/>
    <m/>
    <x v="12"/>
    <x v="1"/>
    <s v="Brazil"/>
    <x v="96"/>
    <n v="686.229155710295"/>
  </r>
  <r>
    <s v="BASE"/>
    <s v="BaseLine"/>
    <m/>
    <m/>
    <m/>
    <m/>
    <x v="12"/>
    <x v="2"/>
    <s v="Brazil"/>
    <x v="96"/>
    <n v="841.28203294263994"/>
  </r>
  <r>
    <s v="BASE"/>
    <s v="BaseLine"/>
    <m/>
    <m/>
    <m/>
    <m/>
    <x v="12"/>
    <x v="3"/>
    <s v="Brazil"/>
    <x v="96"/>
    <n v="22.282274260499801"/>
  </r>
  <r>
    <s v="INCREMENTAL"/>
    <s v="Media"/>
    <m/>
    <m/>
    <m/>
    <m/>
    <x v="13"/>
    <x v="0"/>
    <s v="Brazil"/>
    <x v="96"/>
    <n v="0"/>
  </r>
  <r>
    <s v="INCREMENTAL"/>
    <s v="Media"/>
    <m/>
    <m/>
    <m/>
    <m/>
    <x v="13"/>
    <x v="1"/>
    <s v="Brazil"/>
    <x v="96"/>
    <n v="0"/>
  </r>
  <r>
    <s v="INCREMENTAL"/>
    <s v="Media"/>
    <m/>
    <m/>
    <m/>
    <m/>
    <x v="13"/>
    <x v="2"/>
    <s v="Brazil"/>
    <x v="96"/>
    <n v="0"/>
  </r>
  <r>
    <s v="INCREMENTAL"/>
    <s v="Media"/>
    <m/>
    <m/>
    <m/>
    <m/>
    <x v="13"/>
    <x v="3"/>
    <s v="Brazil"/>
    <x v="96"/>
    <n v="0"/>
  </r>
  <r>
    <s v="INCREMENTAL"/>
    <s v="Media"/>
    <m/>
    <m/>
    <m/>
    <m/>
    <x v="14"/>
    <x v="0"/>
    <s v="Brazil"/>
    <x v="96"/>
    <n v="564.94762655964701"/>
  </r>
  <r>
    <s v="INCREMENTAL"/>
    <s v="Media"/>
    <m/>
    <m/>
    <m/>
    <m/>
    <x v="14"/>
    <x v="1"/>
    <s v="Brazil"/>
    <x v="96"/>
    <n v="703.31412458369505"/>
  </r>
  <r>
    <s v="INCREMENTAL"/>
    <s v="Media"/>
    <m/>
    <m/>
    <m/>
    <m/>
    <x v="14"/>
    <x v="2"/>
    <s v="Brazil"/>
    <x v="96"/>
    <n v="581.94797702960295"/>
  </r>
  <r>
    <s v="INCREMENTAL"/>
    <s v="Media"/>
    <m/>
    <m/>
    <m/>
    <m/>
    <x v="14"/>
    <x v="3"/>
    <s v="Brazil"/>
    <x v="96"/>
    <n v="418.092541220182"/>
  </r>
  <r>
    <s v="INCREMENTAL"/>
    <s v="Media"/>
    <m/>
    <m/>
    <m/>
    <m/>
    <x v="15"/>
    <x v="0"/>
    <s v="Brazil"/>
    <x v="96"/>
    <n v="0"/>
  </r>
  <r>
    <s v="INCREMENTAL"/>
    <s v="Media"/>
    <m/>
    <m/>
    <m/>
    <m/>
    <x v="15"/>
    <x v="1"/>
    <s v="Brazil"/>
    <x v="96"/>
    <n v="0"/>
  </r>
  <r>
    <s v="INCREMENTAL"/>
    <s v="Media"/>
    <m/>
    <m/>
    <m/>
    <m/>
    <x v="15"/>
    <x v="2"/>
    <s v="Brazil"/>
    <x v="96"/>
    <n v="0"/>
  </r>
  <r>
    <s v="INCREMENTAL"/>
    <s v="Media"/>
    <m/>
    <m/>
    <m/>
    <m/>
    <x v="15"/>
    <x v="3"/>
    <s v="Brazil"/>
    <x v="96"/>
    <n v="0"/>
  </r>
  <r>
    <s v="INCREMENTAL"/>
    <s v="Media"/>
    <m/>
    <m/>
    <m/>
    <m/>
    <x v="16"/>
    <x v="0"/>
    <s v="Brazil"/>
    <x v="96"/>
    <n v="21.815651948706002"/>
  </r>
  <r>
    <s v="INCREMENTAL"/>
    <s v="Media"/>
    <m/>
    <m/>
    <m/>
    <m/>
    <x v="16"/>
    <x v="1"/>
    <s v="Brazil"/>
    <x v="96"/>
    <n v="17.116895433612999"/>
  </r>
  <r>
    <s v="INCREMENTAL"/>
    <s v="Media"/>
    <m/>
    <m/>
    <m/>
    <m/>
    <x v="16"/>
    <x v="2"/>
    <s v="Brazil"/>
    <x v="96"/>
    <n v="15.9696658006304"/>
  </r>
  <r>
    <s v="INCREMENTAL"/>
    <s v="Media"/>
    <m/>
    <m/>
    <m/>
    <m/>
    <x v="16"/>
    <x v="3"/>
    <s v="Brazil"/>
    <x v="96"/>
    <n v="14.8413378397569"/>
  </r>
  <r>
    <s v="INCREMENTAL"/>
    <s v="Media"/>
    <m/>
    <m/>
    <m/>
    <m/>
    <x v="17"/>
    <x v="0"/>
    <s v="Brazil"/>
    <x v="96"/>
    <n v="0"/>
  </r>
  <r>
    <s v="INCREMENTAL"/>
    <s v="Media"/>
    <m/>
    <m/>
    <m/>
    <m/>
    <x v="17"/>
    <x v="1"/>
    <s v="Brazil"/>
    <x v="96"/>
    <n v="0"/>
  </r>
  <r>
    <s v="INCREMENTAL"/>
    <s v="Media"/>
    <m/>
    <m/>
    <m/>
    <m/>
    <x v="17"/>
    <x v="2"/>
    <s v="Brazil"/>
    <x v="96"/>
    <n v="0"/>
  </r>
  <r>
    <s v="INCREMENTAL"/>
    <s v="Media"/>
    <m/>
    <m/>
    <m/>
    <m/>
    <x v="17"/>
    <x v="3"/>
    <s v="Brazil"/>
    <x v="96"/>
    <n v="0"/>
  </r>
  <r>
    <s v="INCREMENTAL"/>
    <s v="Media"/>
    <m/>
    <m/>
    <m/>
    <m/>
    <x v="18"/>
    <x v="0"/>
    <s v="Brazil"/>
    <x v="96"/>
    <n v="1716.2135726591"/>
  </r>
  <r>
    <s v="INCREMENTAL"/>
    <s v="Media"/>
    <m/>
    <m/>
    <m/>
    <m/>
    <x v="18"/>
    <x v="1"/>
    <s v="Brazil"/>
    <x v="96"/>
    <n v="799.13924132946204"/>
  </r>
  <r>
    <s v="INCREMENTAL"/>
    <s v="Media"/>
    <m/>
    <m/>
    <m/>
    <m/>
    <x v="18"/>
    <x v="2"/>
    <s v="Brazil"/>
    <x v="96"/>
    <n v="610.62596135716797"/>
  </r>
  <r>
    <s v="INCREMENTAL"/>
    <s v="Media"/>
    <m/>
    <m/>
    <m/>
    <m/>
    <x v="18"/>
    <x v="3"/>
    <s v="Brazil"/>
    <x v="96"/>
    <n v="931.644100778763"/>
  </r>
  <r>
    <s v="INCREMENTAL"/>
    <s v="Media"/>
    <m/>
    <m/>
    <m/>
    <m/>
    <x v="19"/>
    <x v="0"/>
    <s v="Brazil"/>
    <x v="96"/>
    <n v="0"/>
  </r>
  <r>
    <s v="INCREMENTAL"/>
    <s v="Media"/>
    <m/>
    <m/>
    <m/>
    <m/>
    <x v="19"/>
    <x v="1"/>
    <s v="Brazil"/>
    <x v="96"/>
    <n v="0"/>
  </r>
  <r>
    <s v="INCREMENTAL"/>
    <s v="Media"/>
    <m/>
    <m/>
    <m/>
    <m/>
    <x v="19"/>
    <x v="2"/>
    <s v="Brazil"/>
    <x v="96"/>
    <n v="0"/>
  </r>
  <r>
    <s v="INCREMENTAL"/>
    <s v="Media"/>
    <m/>
    <m/>
    <m/>
    <m/>
    <x v="19"/>
    <x v="3"/>
    <s v="Brazil"/>
    <x v="96"/>
    <n v="0"/>
  </r>
  <r>
    <s v="INCREMENTAL"/>
    <s v="Media"/>
    <m/>
    <m/>
    <m/>
    <m/>
    <x v="20"/>
    <x v="0"/>
    <s v="Brazil"/>
    <x v="96"/>
    <n v="185.907122481334"/>
  </r>
  <r>
    <s v="INCREMENTAL"/>
    <s v="Media"/>
    <m/>
    <m/>
    <m/>
    <m/>
    <x v="20"/>
    <x v="1"/>
    <s v="Brazil"/>
    <x v="96"/>
    <n v="212.06551580963901"/>
  </r>
  <r>
    <s v="INCREMENTAL"/>
    <s v="Media"/>
    <m/>
    <m/>
    <m/>
    <m/>
    <x v="20"/>
    <x v="2"/>
    <s v="Brazil"/>
    <x v="96"/>
    <n v="198.66733722061301"/>
  </r>
  <r>
    <s v="INCREMENTAL"/>
    <s v="Media"/>
    <m/>
    <m/>
    <m/>
    <m/>
    <x v="20"/>
    <x v="3"/>
    <s v="Brazil"/>
    <x v="96"/>
    <n v="195.68374178824499"/>
  </r>
  <r>
    <s v="INCREMENTAL"/>
    <s v="Media"/>
    <m/>
    <m/>
    <m/>
    <m/>
    <x v="21"/>
    <x v="0"/>
    <s v="Brazil"/>
    <x v="96"/>
    <n v="0"/>
  </r>
  <r>
    <s v="INCREMENTAL"/>
    <s v="Media"/>
    <m/>
    <m/>
    <m/>
    <m/>
    <x v="21"/>
    <x v="1"/>
    <s v="Brazil"/>
    <x v="96"/>
    <n v="0"/>
  </r>
  <r>
    <s v="INCREMENTAL"/>
    <s v="Media"/>
    <m/>
    <m/>
    <m/>
    <m/>
    <x v="21"/>
    <x v="2"/>
    <s v="Brazil"/>
    <x v="96"/>
    <n v="0"/>
  </r>
  <r>
    <s v="INCREMENTAL"/>
    <s v="Media"/>
    <m/>
    <m/>
    <m/>
    <m/>
    <x v="21"/>
    <x v="3"/>
    <s v="Brazil"/>
    <x v="96"/>
    <n v="0"/>
  </r>
  <r>
    <s v="INCREMENTAL"/>
    <s v="Media"/>
    <m/>
    <m/>
    <m/>
    <m/>
    <x v="22"/>
    <x v="0"/>
    <s v="Brazil"/>
    <x v="96"/>
    <n v="1059.4166490969201"/>
  </r>
  <r>
    <s v="INCREMENTAL"/>
    <s v="Media"/>
    <m/>
    <m/>
    <m/>
    <m/>
    <x v="22"/>
    <x v="1"/>
    <s v="Brazil"/>
    <x v="96"/>
    <n v="401.76064743891101"/>
  </r>
  <r>
    <s v="INCREMENTAL"/>
    <s v="Media"/>
    <m/>
    <m/>
    <m/>
    <m/>
    <x v="22"/>
    <x v="2"/>
    <s v="Brazil"/>
    <x v="96"/>
    <n v="381.50208540981498"/>
  </r>
  <r>
    <s v="INCREMENTAL"/>
    <s v="Media"/>
    <m/>
    <m/>
    <m/>
    <m/>
    <x v="22"/>
    <x v="3"/>
    <s v="Brazil"/>
    <x v="96"/>
    <n v="574.26856452986101"/>
  </r>
  <r>
    <s v="INCREMENTAL"/>
    <s v="Media"/>
    <m/>
    <m/>
    <m/>
    <m/>
    <x v="23"/>
    <x v="0"/>
    <s v="Brazil"/>
    <x v="96"/>
    <n v="0"/>
  </r>
  <r>
    <s v="INCREMENTAL"/>
    <s v="Media"/>
    <m/>
    <m/>
    <m/>
    <m/>
    <x v="23"/>
    <x v="1"/>
    <s v="Brazil"/>
    <x v="96"/>
    <n v="0.12923873443299799"/>
  </r>
  <r>
    <s v="INCREMENTAL"/>
    <s v="Media"/>
    <m/>
    <m/>
    <m/>
    <m/>
    <x v="23"/>
    <x v="2"/>
    <s v="Brazil"/>
    <x v="96"/>
    <n v="0"/>
  </r>
  <r>
    <s v="INCREMENTAL"/>
    <s v="Media"/>
    <m/>
    <m/>
    <m/>
    <m/>
    <x v="23"/>
    <x v="3"/>
    <s v="Brazil"/>
    <x v="96"/>
    <n v="0"/>
  </r>
  <r>
    <s v="INCREMENTAL"/>
    <s v="Media"/>
    <m/>
    <m/>
    <m/>
    <m/>
    <x v="24"/>
    <x v="0"/>
    <s v="Brazil"/>
    <x v="96"/>
    <n v="0"/>
  </r>
  <r>
    <s v="INCREMENTAL"/>
    <s v="Media"/>
    <m/>
    <m/>
    <m/>
    <m/>
    <x v="24"/>
    <x v="1"/>
    <s v="Brazil"/>
    <x v="96"/>
    <n v="7.8363436112660398"/>
  </r>
  <r>
    <s v="INCREMENTAL"/>
    <s v="Media"/>
    <m/>
    <m/>
    <m/>
    <m/>
    <x v="24"/>
    <x v="2"/>
    <s v="Brazil"/>
    <x v="96"/>
    <n v="0"/>
  </r>
  <r>
    <s v="INCREMENTAL"/>
    <s v="Media"/>
    <m/>
    <m/>
    <m/>
    <m/>
    <x v="24"/>
    <x v="3"/>
    <s v="Brazil"/>
    <x v="96"/>
    <n v="0"/>
  </r>
  <r>
    <s v="BASE"/>
    <s v="BaseLine"/>
    <m/>
    <m/>
    <m/>
    <m/>
    <x v="25"/>
    <x v="0"/>
    <s v="Brazil"/>
    <x v="96"/>
    <n v="0"/>
  </r>
  <r>
    <s v="BASE"/>
    <s v="BaseLine"/>
    <m/>
    <m/>
    <m/>
    <m/>
    <x v="25"/>
    <x v="1"/>
    <s v="Brazil"/>
    <x v="96"/>
    <n v="0"/>
  </r>
  <r>
    <s v="BASE"/>
    <s v="BaseLine"/>
    <m/>
    <m/>
    <m/>
    <m/>
    <x v="25"/>
    <x v="2"/>
    <s v="Brazil"/>
    <x v="96"/>
    <n v="0"/>
  </r>
  <r>
    <s v="BASE"/>
    <s v="BaseLine"/>
    <m/>
    <m/>
    <m/>
    <m/>
    <x v="25"/>
    <x v="3"/>
    <s v="Brazil"/>
    <x v="96"/>
    <n v="0"/>
  </r>
  <r>
    <s v="BASE"/>
    <s v="BaseLine"/>
    <m/>
    <m/>
    <m/>
    <m/>
    <x v="26"/>
    <x v="0"/>
    <s v="Brazil"/>
    <x v="96"/>
    <n v="0"/>
  </r>
  <r>
    <s v="BASE"/>
    <s v="BaseLine"/>
    <m/>
    <m/>
    <m/>
    <m/>
    <x v="26"/>
    <x v="1"/>
    <s v="Brazil"/>
    <x v="96"/>
    <n v="2924.3879716159599"/>
  </r>
  <r>
    <s v="BASE"/>
    <s v="BaseLine"/>
    <m/>
    <m/>
    <m/>
    <m/>
    <x v="26"/>
    <x v="2"/>
    <s v="Brazil"/>
    <x v="96"/>
    <n v="0"/>
  </r>
  <r>
    <s v="BASE"/>
    <s v="BaseLine"/>
    <m/>
    <m/>
    <m/>
    <m/>
    <x v="26"/>
    <x v="3"/>
    <s v="Brazil"/>
    <x v="96"/>
    <n v="0"/>
  </r>
  <r>
    <s v="INCREMENTAL"/>
    <s v="Media"/>
    <m/>
    <m/>
    <m/>
    <m/>
    <x v="27"/>
    <x v="0"/>
    <s v="Brazil"/>
    <x v="96"/>
    <n v="0"/>
  </r>
  <r>
    <s v="INCREMENTAL"/>
    <s v="Media"/>
    <m/>
    <m/>
    <m/>
    <m/>
    <x v="27"/>
    <x v="1"/>
    <s v="Brazil"/>
    <x v="96"/>
    <n v="66.701878596882196"/>
  </r>
  <r>
    <s v="INCREMENTAL"/>
    <s v="Media"/>
    <m/>
    <m/>
    <m/>
    <m/>
    <x v="27"/>
    <x v="2"/>
    <s v="Brazil"/>
    <x v="96"/>
    <n v="0"/>
  </r>
  <r>
    <s v="INCREMENTAL"/>
    <s v="Media"/>
    <m/>
    <m/>
    <m/>
    <m/>
    <x v="27"/>
    <x v="3"/>
    <s v="Brazil"/>
    <x v="96"/>
    <n v="0"/>
  </r>
  <r>
    <s v="INCREMENTAL"/>
    <s v="Media"/>
    <m/>
    <m/>
    <m/>
    <m/>
    <x v="28"/>
    <x v="0"/>
    <s v="Brazil"/>
    <x v="96"/>
    <n v="0"/>
  </r>
  <r>
    <s v="INCREMENTAL"/>
    <s v="Media"/>
    <m/>
    <m/>
    <m/>
    <m/>
    <x v="28"/>
    <x v="1"/>
    <s v="Brazil"/>
    <x v="96"/>
    <n v="114.854257014821"/>
  </r>
  <r>
    <s v="INCREMENTAL"/>
    <s v="Media"/>
    <m/>
    <m/>
    <m/>
    <m/>
    <x v="28"/>
    <x v="2"/>
    <s v="Brazil"/>
    <x v="96"/>
    <n v="0"/>
  </r>
  <r>
    <s v="INCREMENTAL"/>
    <s v="Media"/>
    <m/>
    <m/>
    <m/>
    <m/>
    <x v="28"/>
    <x v="3"/>
    <s v="Brazil"/>
    <x v="96"/>
    <n v="0"/>
  </r>
  <r>
    <s v="BASE"/>
    <s v="BaseLine"/>
    <m/>
    <m/>
    <m/>
    <m/>
    <x v="29"/>
    <x v="0"/>
    <s v="Brazil"/>
    <x v="96"/>
    <n v="0"/>
  </r>
  <r>
    <s v="BASE"/>
    <s v="BaseLine"/>
    <m/>
    <m/>
    <m/>
    <m/>
    <x v="29"/>
    <x v="1"/>
    <s v="Brazil"/>
    <x v="96"/>
    <n v="1227.0923086871901"/>
  </r>
  <r>
    <s v="BASE"/>
    <s v="BaseLine"/>
    <m/>
    <m/>
    <m/>
    <m/>
    <x v="29"/>
    <x v="2"/>
    <s v="Brazil"/>
    <x v="96"/>
    <n v="0"/>
  </r>
  <r>
    <s v="BASE"/>
    <s v="BaseLine"/>
    <m/>
    <m/>
    <m/>
    <m/>
    <x v="29"/>
    <x v="3"/>
    <s v="Brazil"/>
    <x v="96"/>
    <n v="0"/>
  </r>
  <r>
    <s v="BASE"/>
    <s v="BaseLine"/>
    <m/>
    <m/>
    <m/>
    <m/>
    <x v="30"/>
    <x v="0"/>
    <s v="Brazil"/>
    <x v="96"/>
    <n v="0"/>
  </r>
  <r>
    <s v="BASE"/>
    <s v="BaseLine"/>
    <m/>
    <m/>
    <m/>
    <m/>
    <x v="30"/>
    <x v="1"/>
    <s v="Brazil"/>
    <x v="96"/>
    <n v="1033.6127004477701"/>
  </r>
  <r>
    <s v="BASE"/>
    <s v="BaseLine"/>
    <m/>
    <m/>
    <m/>
    <m/>
    <x v="30"/>
    <x v="2"/>
    <s v="Brazil"/>
    <x v="96"/>
    <n v="0"/>
  </r>
  <r>
    <s v="BASE"/>
    <s v="BaseLine"/>
    <m/>
    <m/>
    <m/>
    <m/>
    <x v="30"/>
    <x v="3"/>
    <s v="Brazil"/>
    <x v="96"/>
    <n v="0"/>
  </r>
  <r>
    <s v="INCREMENTAL"/>
    <s v="Media"/>
    <m/>
    <m/>
    <m/>
    <m/>
    <x v="31"/>
    <x v="0"/>
    <s v="Brazil"/>
    <x v="96"/>
    <n v="0"/>
  </r>
  <r>
    <s v="INCREMENTAL"/>
    <s v="Media"/>
    <m/>
    <m/>
    <m/>
    <m/>
    <x v="31"/>
    <x v="1"/>
    <s v="Brazil"/>
    <x v="96"/>
    <n v="23.439165667678399"/>
  </r>
  <r>
    <s v="INCREMENTAL"/>
    <s v="Media"/>
    <m/>
    <m/>
    <m/>
    <m/>
    <x v="31"/>
    <x v="2"/>
    <s v="Brazil"/>
    <x v="96"/>
    <n v="0"/>
  </r>
  <r>
    <s v="INCREMENTAL"/>
    <s v="Media"/>
    <m/>
    <m/>
    <m/>
    <m/>
    <x v="31"/>
    <x v="3"/>
    <s v="Brazil"/>
    <x v="96"/>
    <n v="0"/>
  </r>
  <r>
    <m/>
    <m/>
    <m/>
    <m/>
    <m/>
    <m/>
    <x v="32"/>
    <x v="0"/>
    <s v="Brazil"/>
    <x v="96"/>
    <n v="1288.8368238743701"/>
  </r>
  <r>
    <m/>
    <m/>
    <m/>
    <m/>
    <m/>
    <m/>
    <x v="32"/>
    <x v="1"/>
    <s v="Brazil"/>
    <x v="96"/>
    <n v="943.82215052234096"/>
  </r>
  <r>
    <m/>
    <m/>
    <m/>
    <m/>
    <m/>
    <m/>
    <x v="32"/>
    <x v="2"/>
    <s v="Brazil"/>
    <x v="96"/>
    <n v="1761.1350863528301"/>
  </r>
  <r>
    <m/>
    <m/>
    <m/>
    <m/>
    <m/>
    <m/>
    <x v="32"/>
    <x v="3"/>
    <s v="Brazil"/>
    <x v="96"/>
    <n v="932.29799996955103"/>
  </r>
  <r>
    <s v="BASE"/>
    <s v="BaseLine"/>
    <m/>
    <m/>
    <m/>
    <m/>
    <x v="33"/>
    <x v="0"/>
    <s v="Brazil"/>
    <x v="96"/>
    <n v="-20.2221249510749"/>
  </r>
  <r>
    <s v="BASE"/>
    <s v="BaseLine"/>
    <m/>
    <m/>
    <m/>
    <m/>
    <x v="33"/>
    <x v="1"/>
    <s v="Brazil"/>
    <x v="96"/>
    <n v="-55.0472191394079"/>
  </r>
  <r>
    <s v="BASE"/>
    <s v="BaseLine"/>
    <m/>
    <m/>
    <m/>
    <m/>
    <x v="33"/>
    <x v="2"/>
    <s v="Brazil"/>
    <x v="96"/>
    <n v="-27.481868462256202"/>
  </r>
  <r>
    <s v="BASE"/>
    <s v="BaseLine"/>
    <m/>
    <m/>
    <m/>
    <m/>
    <x v="33"/>
    <x v="3"/>
    <s v="Brazil"/>
    <x v="96"/>
    <n v="-17.164845441674402"/>
  </r>
  <r>
    <s v="BASE"/>
    <s v="BaseLine"/>
    <m/>
    <m/>
    <m/>
    <m/>
    <x v="34"/>
    <x v="0"/>
    <s v="Brazil"/>
    <x v="96"/>
    <n v="0"/>
  </r>
  <r>
    <s v="BASE"/>
    <s v="BaseLine"/>
    <m/>
    <m/>
    <m/>
    <m/>
    <x v="34"/>
    <x v="1"/>
    <s v="Brazil"/>
    <x v="96"/>
    <n v="0"/>
  </r>
  <r>
    <s v="BASE"/>
    <s v="BaseLine"/>
    <m/>
    <m/>
    <m/>
    <m/>
    <x v="34"/>
    <x v="2"/>
    <s v="Brazil"/>
    <x v="96"/>
    <n v="0"/>
  </r>
  <r>
    <s v="BASE"/>
    <s v="BaseLine"/>
    <m/>
    <m/>
    <m/>
    <m/>
    <x v="34"/>
    <x v="3"/>
    <s v="Brazil"/>
    <x v="96"/>
    <n v="0"/>
  </r>
  <r>
    <s v="BASE"/>
    <s v="BaseLine"/>
    <s v="NY"/>
    <m/>
    <m/>
    <m/>
    <x v="35"/>
    <x v="0"/>
    <s v="Brazil"/>
    <x v="96"/>
    <n v="0"/>
  </r>
  <r>
    <s v="BASE"/>
    <s v="BaseLine"/>
    <s v="NY"/>
    <m/>
    <m/>
    <m/>
    <x v="35"/>
    <x v="1"/>
    <s v="Brazil"/>
    <x v="96"/>
    <n v="0"/>
  </r>
  <r>
    <s v="BASE"/>
    <s v="BaseLine"/>
    <s v="NY"/>
    <m/>
    <m/>
    <m/>
    <x v="35"/>
    <x v="2"/>
    <s v="Brazil"/>
    <x v="96"/>
    <n v="0"/>
  </r>
  <r>
    <s v="BASE"/>
    <s v="BaseLine"/>
    <s v="NY"/>
    <m/>
    <m/>
    <m/>
    <x v="35"/>
    <x v="3"/>
    <s v="Brazil"/>
    <x v="96"/>
    <n v="0"/>
  </r>
  <r>
    <s v="BASE"/>
    <s v="BaseLine"/>
    <s v="PL_Dummy"/>
    <m/>
    <m/>
    <m/>
    <x v="36"/>
    <x v="0"/>
    <s v="Brazil"/>
    <x v="96"/>
    <n v="0"/>
  </r>
  <r>
    <s v="BASE"/>
    <s v="BaseLine"/>
    <s v="PL_Dummy"/>
    <m/>
    <m/>
    <m/>
    <x v="36"/>
    <x v="1"/>
    <s v="Brazil"/>
    <x v="96"/>
    <n v="0"/>
  </r>
  <r>
    <s v="BASE"/>
    <s v="BaseLine"/>
    <s v="PL_Dummy"/>
    <m/>
    <m/>
    <m/>
    <x v="36"/>
    <x v="2"/>
    <s v="Brazil"/>
    <x v="96"/>
    <n v="0"/>
  </r>
  <r>
    <s v="BASE"/>
    <s v="BaseLine"/>
    <s v="PL_Dummy"/>
    <m/>
    <m/>
    <m/>
    <x v="36"/>
    <x v="3"/>
    <s v="Brazil"/>
    <x v="96"/>
    <n v="0"/>
  </r>
  <r>
    <s v="BASE"/>
    <s v="BaseLine"/>
    <s v="PL_Dummy"/>
    <m/>
    <m/>
    <m/>
    <x v="37"/>
    <x v="0"/>
    <s v="Brazil"/>
    <x v="96"/>
    <n v="0"/>
  </r>
  <r>
    <s v="BASE"/>
    <s v="BaseLine"/>
    <s v="PL_Dummy"/>
    <m/>
    <m/>
    <m/>
    <x v="37"/>
    <x v="1"/>
    <s v="Brazil"/>
    <x v="96"/>
    <n v="0"/>
  </r>
  <r>
    <s v="BASE"/>
    <s v="BaseLine"/>
    <s v="PL_Dummy"/>
    <m/>
    <m/>
    <m/>
    <x v="37"/>
    <x v="2"/>
    <s v="Brazil"/>
    <x v="96"/>
    <n v="0"/>
  </r>
  <r>
    <s v="BASE"/>
    <s v="BaseLine"/>
    <s v="PL_Dummy"/>
    <m/>
    <m/>
    <m/>
    <x v="37"/>
    <x v="3"/>
    <s v="Brazil"/>
    <x v="96"/>
    <n v="0"/>
  </r>
  <r>
    <s v="BASE"/>
    <s v="BaseLine"/>
    <m/>
    <m/>
    <m/>
    <m/>
    <x v="38"/>
    <x v="0"/>
    <s v="Brazil"/>
    <x v="96"/>
    <n v="0"/>
  </r>
  <r>
    <s v="BASE"/>
    <s v="BaseLine"/>
    <m/>
    <m/>
    <m/>
    <m/>
    <x v="38"/>
    <x v="1"/>
    <s v="Brazil"/>
    <x v="96"/>
    <n v="0"/>
  </r>
  <r>
    <s v="BASE"/>
    <s v="BaseLine"/>
    <m/>
    <m/>
    <m/>
    <m/>
    <x v="38"/>
    <x v="2"/>
    <s v="Brazil"/>
    <x v="96"/>
    <n v="0"/>
  </r>
  <r>
    <s v="BASE"/>
    <s v="BaseLine"/>
    <m/>
    <m/>
    <m/>
    <m/>
    <x v="38"/>
    <x v="3"/>
    <s v="Brazil"/>
    <x v="96"/>
    <n v="0"/>
  </r>
  <r>
    <s v="BASE"/>
    <s v="BaseLine"/>
    <m/>
    <m/>
    <m/>
    <m/>
    <x v="39"/>
    <x v="0"/>
    <s v="Brazil"/>
    <x v="96"/>
    <n v="0"/>
  </r>
  <r>
    <s v="BASE"/>
    <s v="BaseLine"/>
    <m/>
    <m/>
    <m/>
    <m/>
    <x v="39"/>
    <x v="1"/>
    <s v="Brazil"/>
    <x v="96"/>
    <n v="0"/>
  </r>
  <r>
    <s v="BASE"/>
    <s v="BaseLine"/>
    <m/>
    <m/>
    <m/>
    <m/>
    <x v="39"/>
    <x v="2"/>
    <s v="Brazil"/>
    <x v="96"/>
    <n v="0"/>
  </r>
  <r>
    <s v="BASE"/>
    <s v="BaseLine"/>
    <m/>
    <m/>
    <m/>
    <m/>
    <x v="39"/>
    <x v="3"/>
    <s v="Brazil"/>
    <x v="96"/>
    <n v="0"/>
  </r>
  <r>
    <s v="BASE"/>
    <s v="BaseLine"/>
    <s v="PL_Dummy"/>
    <m/>
    <m/>
    <m/>
    <x v="40"/>
    <x v="0"/>
    <s v="Brazil"/>
    <x v="96"/>
    <n v="0"/>
  </r>
  <r>
    <s v="BASE"/>
    <s v="BaseLine"/>
    <s v="PL_Dummy"/>
    <m/>
    <m/>
    <m/>
    <x v="40"/>
    <x v="1"/>
    <s v="Brazil"/>
    <x v="96"/>
    <n v="0"/>
  </r>
  <r>
    <s v="BASE"/>
    <s v="BaseLine"/>
    <s v="PL_Dummy"/>
    <m/>
    <m/>
    <m/>
    <x v="40"/>
    <x v="2"/>
    <s v="Brazil"/>
    <x v="96"/>
    <n v="0"/>
  </r>
  <r>
    <s v="BASE"/>
    <s v="BaseLine"/>
    <s v="PL_Dummy"/>
    <m/>
    <m/>
    <m/>
    <x v="40"/>
    <x v="3"/>
    <s v="Brazil"/>
    <x v="96"/>
    <n v="0"/>
  </r>
  <r>
    <s v="BASE"/>
    <s v="BaseLine"/>
    <m/>
    <m/>
    <m/>
    <m/>
    <x v="41"/>
    <x v="0"/>
    <s v="Brazil"/>
    <x v="96"/>
    <n v="0"/>
  </r>
  <r>
    <s v="BASE"/>
    <s v="BaseLine"/>
    <m/>
    <m/>
    <m/>
    <m/>
    <x v="41"/>
    <x v="1"/>
    <s v="Brazil"/>
    <x v="96"/>
    <n v="0"/>
  </r>
  <r>
    <s v="BASE"/>
    <s v="BaseLine"/>
    <m/>
    <m/>
    <m/>
    <m/>
    <x v="41"/>
    <x v="2"/>
    <s v="Brazil"/>
    <x v="96"/>
    <n v="4592.1819182921699"/>
  </r>
  <r>
    <s v="BASE"/>
    <s v="BaseLine"/>
    <m/>
    <m/>
    <m/>
    <m/>
    <x v="41"/>
    <x v="3"/>
    <s v="Brazil"/>
    <x v="96"/>
    <n v="0"/>
  </r>
  <r>
    <s v="BASE"/>
    <s v="BaseLine"/>
    <m/>
    <m/>
    <m/>
    <m/>
    <x v="42"/>
    <x v="0"/>
    <s v="Brazil"/>
    <x v="96"/>
    <n v="0"/>
  </r>
  <r>
    <s v="BASE"/>
    <s v="BaseLine"/>
    <m/>
    <m/>
    <m/>
    <m/>
    <x v="42"/>
    <x v="1"/>
    <s v="Brazil"/>
    <x v="96"/>
    <n v="0"/>
  </r>
  <r>
    <s v="BASE"/>
    <s v="BaseLine"/>
    <m/>
    <m/>
    <m/>
    <m/>
    <x v="42"/>
    <x v="2"/>
    <s v="Brazil"/>
    <x v="96"/>
    <n v="0"/>
  </r>
  <r>
    <s v="BASE"/>
    <s v="BaseLine"/>
    <m/>
    <m/>
    <m/>
    <m/>
    <x v="42"/>
    <x v="3"/>
    <s v="Brazil"/>
    <x v="96"/>
    <n v="0"/>
  </r>
  <r>
    <s v="BASE"/>
    <s v="BaseLine"/>
    <m/>
    <m/>
    <m/>
    <m/>
    <x v="43"/>
    <x v="0"/>
    <s v="Brazil"/>
    <x v="96"/>
    <n v="0"/>
  </r>
  <r>
    <s v="BASE"/>
    <s v="BaseLine"/>
    <m/>
    <m/>
    <m/>
    <m/>
    <x v="43"/>
    <x v="1"/>
    <s v="Brazil"/>
    <x v="96"/>
    <n v="0"/>
  </r>
  <r>
    <s v="BASE"/>
    <s v="BaseLine"/>
    <m/>
    <m/>
    <m/>
    <m/>
    <x v="43"/>
    <x v="2"/>
    <s v="Brazil"/>
    <x v="96"/>
    <n v="4605.5627304713598"/>
  </r>
  <r>
    <s v="BASE"/>
    <s v="BaseLine"/>
    <m/>
    <m/>
    <m/>
    <m/>
    <x v="43"/>
    <x v="3"/>
    <s v="Brazil"/>
    <x v="96"/>
    <n v="0"/>
  </r>
  <r>
    <s v="INCREMENTAL"/>
    <s v="Media"/>
    <m/>
    <m/>
    <m/>
    <m/>
    <x v="44"/>
    <x v="0"/>
    <s v="Brazil"/>
    <x v="96"/>
    <n v="0"/>
  </r>
  <r>
    <s v="INCREMENTAL"/>
    <s v="Media"/>
    <m/>
    <m/>
    <m/>
    <m/>
    <x v="44"/>
    <x v="1"/>
    <s v="Brazil"/>
    <x v="96"/>
    <n v="0"/>
  </r>
  <r>
    <s v="INCREMENTAL"/>
    <s v="Media"/>
    <m/>
    <m/>
    <m/>
    <m/>
    <x v="44"/>
    <x v="2"/>
    <s v="Brazil"/>
    <x v="96"/>
    <n v="0"/>
  </r>
  <r>
    <s v="INCREMENTAL"/>
    <s v="Media"/>
    <m/>
    <m/>
    <m/>
    <m/>
    <x v="44"/>
    <x v="3"/>
    <s v="Brazil"/>
    <x v="96"/>
    <n v="0"/>
  </r>
  <r>
    <s v="INCREMENTAL"/>
    <s v="Media"/>
    <m/>
    <m/>
    <m/>
    <m/>
    <x v="45"/>
    <x v="0"/>
    <s v="Brazil"/>
    <x v="96"/>
    <n v="0"/>
  </r>
  <r>
    <s v="INCREMENTAL"/>
    <s v="Media"/>
    <m/>
    <m/>
    <m/>
    <m/>
    <x v="45"/>
    <x v="1"/>
    <s v="Brazil"/>
    <x v="96"/>
    <n v="0"/>
  </r>
  <r>
    <s v="INCREMENTAL"/>
    <s v="Media"/>
    <m/>
    <m/>
    <m/>
    <m/>
    <x v="45"/>
    <x v="2"/>
    <s v="Brazil"/>
    <x v="96"/>
    <n v="98.639482819127096"/>
  </r>
  <r>
    <s v="INCREMENTAL"/>
    <s v="Media"/>
    <m/>
    <m/>
    <m/>
    <m/>
    <x v="45"/>
    <x v="3"/>
    <s v="Brazil"/>
    <x v="96"/>
    <n v="0"/>
  </r>
  <r>
    <s v="BASE"/>
    <s v="BaseLine"/>
    <m/>
    <m/>
    <m/>
    <m/>
    <x v="46"/>
    <x v="0"/>
    <s v="Brazil"/>
    <x v="96"/>
    <n v="0"/>
  </r>
  <r>
    <s v="BASE"/>
    <s v="BaseLine"/>
    <m/>
    <m/>
    <m/>
    <m/>
    <x v="46"/>
    <x v="1"/>
    <s v="Brazil"/>
    <x v="96"/>
    <n v="0"/>
  </r>
  <r>
    <s v="BASE"/>
    <s v="BaseLine"/>
    <m/>
    <m/>
    <m/>
    <m/>
    <x v="46"/>
    <x v="2"/>
    <s v="Brazil"/>
    <x v="96"/>
    <n v="0"/>
  </r>
  <r>
    <s v="BASE"/>
    <s v="BaseLine"/>
    <m/>
    <m/>
    <m/>
    <m/>
    <x v="46"/>
    <x v="3"/>
    <s v="Brazil"/>
    <x v="96"/>
    <n v="0"/>
  </r>
  <r>
    <s v="INCREMENTAL"/>
    <s v="Media"/>
    <m/>
    <m/>
    <m/>
    <m/>
    <x v="47"/>
    <x v="0"/>
    <s v="Brazil"/>
    <x v="96"/>
    <n v="0"/>
  </r>
  <r>
    <s v="INCREMENTAL"/>
    <s v="Media"/>
    <m/>
    <m/>
    <m/>
    <m/>
    <x v="47"/>
    <x v="1"/>
    <s v="Brazil"/>
    <x v="96"/>
    <n v="0"/>
  </r>
  <r>
    <s v="INCREMENTAL"/>
    <s v="Media"/>
    <m/>
    <m/>
    <m/>
    <m/>
    <x v="47"/>
    <x v="2"/>
    <s v="Brazil"/>
    <x v="96"/>
    <n v="0"/>
  </r>
  <r>
    <s v="INCREMENTAL"/>
    <s v="Media"/>
    <m/>
    <m/>
    <m/>
    <m/>
    <x v="47"/>
    <x v="3"/>
    <s v="Brazil"/>
    <x v="96"/>
    <n v="9.5844913355519807"/>
  </r>
  <r>
    <s v="INCREMENTAL"/>
    <s v="Media"/>
    <m/>
    <m/>
    <m/>
    <m/>
    <x v="48"/>
    <x v="0"/>
    <s v="Brazil"/>
    <x v="96"/>
    <n v="0"/>
  </r>
  <r>
    <s v="INCREMENTAL"/>
    <s v="Media"/>
    <m/>
    <m/>
    <m/>
    <m/>
    <x v="48"/>
    <x v="1"/>
    <s v="Brazil"/>
    <x v="96"/>
    <n v="0"/>
  </r>
  <r>
    <s v="INCREMENTAL"/>
    <s v="Media"/>
    <m/>
    <m/>
    <m/>
    <m/>
    <x v="48"/>
    <x v="2"/>
    <s v="Brazil"/>
    <x v="96"/>
    <n v="0"/>
  </r>
  <r>
    <s v="INCREMENTAL"/>
    <s v="Media"/>
    <m/>
    <m/>
    <m/>
    <m/>
    <x v="48"/>
    <x v="3"/>
    <s v="Brazil"/>
    <x v="96"/>
    <n v="0.31982845336675297"/>
  </r>
  <r>
    <s v="INCREMENTAL"/>
    <s v="Media"/>
    <m/>
    <m/>
    <m/>
    <m/>
    <x v="49"/>
    <x v="0"/>
    <s v="Brazil"/>
    <x v="96"/>
    <n v="0"/>
  </r>
  <r>
    <s v="INCREMENTAL"/>
    <s v="Media"/>
    <m/>
    <m/>
    <m/>
    <m/>
    <x v="49"/>
    <x v="1"/>
    <s v="Brazil"/>
    <x v="96"/>
    <n v="0"/>
  </r>
  <r>
    <s v="INCREMENTAL"/>
    <s v="Media"/>
    <m/>
    <m/>
    <m/>
    <m/>
    <x v="49"/>
    <x v="2"/>
    <s v="Brazil"/>
    <x v="96"/>
    <n v="0"/>
  </r>
  <r>
    <s v="INCREMENTAL"/>
    <s v="Media"/>
    <m/>
    <m/>
    <m/>
    <m/>
    <x v="49"/>
    <x v="3"/>
    <s v="Brazil"/>
    <x v="96"/>
    <n v="36.706129394548398"/>
  </r>
  <r>
    <s v="BASE"/>
    <s v="BaseLine"/>
    <m/>
    <m/>
    <m/>
    <m/>
    <x v="50"/>
    <x v="0"/>
    <s v="Brazil"/>
    <x v="96"/>
    <n v="0"/>
  </r>
  <r>
    <s v="BASE"/>
    <s v="BaseLine"/>
    <m/>
    <m/>
    <m/>
    <m/>
    <x v="50"/>
    <x v="1"/>
    <s v="Brazil"/>
    <x v="96"/>
    <n v="0"/>
  </r>
  <r>
    <s v="BASE"/>
    <s v="BaseLine"/>
    <m/>
    <m/>
    <m/>
    <m/>
    <x v="50"/>
    <x v="2"/>
    <s v="Brazil"/>
    <x v="96"/>
    <n v="0"/>
  </r>
  <r>
    <s v="BASE"/>
    <s v="BaseLine"/>
    <m/>
    <m/>
    <m/>
    <m/>
    <x v="50"/>
    <x v="3"/>
    <s v="Brazil"/>
    <x v="96"/>
    <n v="554.13587890676195"/>
  </r>
  <r>
    <s v="BASE"/>
    <s v="BaseLine"/>
    <m/>
    <m/>
    <m/>
    <m/>
    <x v="51"/>
    <x v="0"/>
    <s v="Brazil"/>
    <x v="96"/>
    <n v="0"/>
  </r>
  <r>
    <s v="BASE"/>
    <s v="BaseLine"/>
    <m/>
    <m/>
    <m/>
    <m/>
    <x v="51"/>
    <x v="1"/>
    <s v="Brazil"/>
    <x v="96"/>
    <n v="0"/>
  </r>
  <r>
    <s v="BASE"/>
    <s v="BaseLine"/>
    <m/>
    <m/>
    <m/>
    <m/>
    <x v="51"/>
    <x v="2"/>
    <s v="Brazil"/>
    <x v="96"/>
    <n v="0"/>
  </r>
  <r>
    <s v="BASE"/>
    <s v="BaseLine"/>
    <m/>
    <m/>
    <m/>
    <m/>
    <x v="51"/>
    <x v="3"/>
    <s v="Brazil"/>
    <x v="96"/>
    <n v="10122.912235407301"/>
  </r>
  <r>
    <s v="INCREMENTAL"/>
    <s v="Media"/>
    <m/>
    <m/>
    <m/>
    <m/>
    <x v="52"/>
    <x v="0"/>
    <s v="Brazil"/>
    <x v="96"/>
    <n v="0"/>
  </r>
  <r>
    <s v="INCREMENTAL"/>
    <s v="Media"/>
    <m/>
    <m/>
    <m/>
    <m/>
    <x v="52"/>
    <x v="1"/>
    <s v="Brazil"/>
    <x v="96"/>
    <n v="0"/>
  </r>
  <r>
    <s v="INCREMENTAL"/>
    <s v="Media"/>
    <m/>
    <m/>
    <m/>
    <m/>
    <x v="52"/>
    <x v="2"/>
    <s v="Brazil"/>
    <x v="96"/>
    <n v="0"/>
  </r>
  <r>
    <s v="INCREMENTAL"/>
    <s v="Media"/>
    <m/>
    <m/>
    <m/>
    <m/>
    <x v="52"/>
    <x v="3"/>
    <s v="Brazil"/>
    <x v="96"/>
    <n v="16.324989838943001"/>
  </r>
  <r>
    <s v="BASE"/>
    <s v="BaseLine"/>
    <m/>
    <m/>
    <m/>
    <m/>
    <x v="53"/>
    <x v="0"/>
    <s v="Brazil"/>
    <x v="96"/>
    <n v="-414.222843061145"/>
  </r>
  <r>
    <s v="BASE"/>
    <s v="BaseLine"/>
    <m/>
    <m/>
    <m/>
    <m/>
    <x v="53"/>
    <x v="1"/>
    <s v="Brazil"/>
    <x v="96"/>
    <n v="-303.337619853386"/>
  </r>
  <r>
    <s v="BASE"/>
    <s v="BaseLine"/>
    <m/>
    <m/>
    <m/>
    <m/>
    <x v="53"/>
    <x v="2"/>
    <s v="Brazil"/>
    <x v="96"/>
    <n v="-566.01609216196096"/>
  </r>
  <r>
    <s v="BASE"/>
    <s v="BaseLine"/>
    <m/>
    <m/>
    <m/>
    <m/>
    <x v="53"/>
    <x v="3"/>
    <s v="Brazil"/>
    <x v="96"/>
    <n v="-299.63384113026399"/>
  </r>
  <r>
    <s v="BASE"/>
    <s v="BaseLine"/>
    <m/>
    <m/>
    <m/>
    <m/>
    <x v="54"/>
    <x v="0"/>
    <s v="Brazil"/>
    <x v="96"/>
    <n v="-454.55514201630001"/>
  </r>
  <r>
    <s v="BASE"/>
    <s v="BaseLine"/>
    <m/>
    <m/>
    <m/>
    <m/>
    <x v="54"/>
    <x v="1"/>
    <s v="Brazil"/>
    <x v="96"/>
    <n v="-2268.8635927892001"/>
  </r>
  <r>
    <s v="BASE"/>
    <s v="BaseLine"/>
    <m/>
    <m/>
    <m/>
    <m/>
    <x v="54"/>
    <x v="2"/>
    <s v="Brazil"/>
    <x v="96"/>
    <n v="-2462.4630958152002"/>
  </r>
  <r>
    <s v="BASE"/>
    <s v="BaseLine"/>
    <m/>
    <m/>
    <m/>
    <m/>
    <x v="54"/>
    <x v="3"/>
    <s v="Brazil"/>
    <x v="96"/>
    <n v="-438.95970690261601"/>
  </r>
  <r>
    <s v="INCREMENTAL"/>
    <s v="Media"/>
    <m/>
    <m/>
    <m/>
    <m/>
    <x v="0"/>
    <x v="0"/>
    <s v="Brazil"/>
    <x v="97"/>
    <n v="18.0796731924512"/>
  </r>
  <r>
    <s v="INCREMENTAL"/>
    <s v="Media"/>
    <m/>
    <m/>
    <m/>
    <m/>
    <x v="0"/>
    <x v="1"/>
    <s v="Brazil"/>
    <x v="97"/>
    <n v="0"/>
  </r>
  <r>
    <s v="INCREMENTAL"/>
    <s v="Media"/>
    <m/>
    <m/>
    <m/>
    <m/>
    <x v="0"/>
    <x v="2"/>
    <s v="Brazil"/>
    <x v="97"/>
    <n v="0"/>
  </r>
  <r>
    <s v="INCREMENTAL"/>
    <s v="Media"/>
    <m/>
    <m/>
    <m/>
    <m/>
    <x v="0"/>
    <x v="3"/>
    <s v="Brazil"/>
    <x v="97"/>
    <n v="0"/>
  </r>
  <r>
    <s v="INCREMENTAL"/>
    <s v="Media"/>
    <m/>
    <m/>
    <m/>
    <m/>
    <x v="1"/>
    <x v="0"/>
    <s v="Brazil"/>
    <x v="97"/>
    <n v="0.59182050949298404"/>
  </r>
  <r>
    <s v="INCREMENTAL"/>
    <s v="Media"/>
    <m/>
    <m/>
    <m/>
    <m/>
    <x v="1"/>
    <x v="1"/>
    <s v="Brazil"/>
    <x v="97"/>
    <n v="0"/>
  </r>
  <r>
    <s v="INCREMENTAL"/>
    <s v="Media"/>
    <m/>
    <m/>
    <m/>
    <m/>
    <x v="1"/>
    <x v="2"/>
    <s v="Brazil"/>
    <x v="97"/>
    <n v="0"/>
  </r>
  <r>
    <s v="INCREMENTAL"/>
    <s v="Media"/>
    <m/>
    <m/>
    <m/>
    <m/>
    <x v="1"/>
    <x v="3"/>
    <s v="Brazil"/>
    <x v="97"/>
    <n v="0"/>
  </r>
  <r>
    <s v="INCREMENTAL"/>
    <s v="Media"/>
    <m/>
    <m/>
    <m/>
    <m/>
    <x v="2"/>
    <x v="0"/>
    <s v="Brazil"/>
    <x v="97"/>
    <n v="72.411243309655802"/>
  </r>
  <r>
    <s v="INCREMENTAL"/>
    <s v="Media"/>
    <m/>
    <m/>
    <m/>
    <m/>
    <x v="2"/>
    <x v="1"/>
    <s v="Brazil"/>
    <x v="97"/>
    <n v="0"/>
  </r>
  <r>
    <s v="INCREMENTAL"/>
    <s v="Media"/>
    <m/>
    <m/>
    <m/>
    <m/>
    <x v="2"/>
    <x v="2"/>
    <s v="Brazil"/>
    <x v="97"/>
    <n v="0"/>
  </r>
  <r>
    <s v="INCREMENTAL"/>
    <s v="Media"/>
    <m/>
    <m/>
    <m/>
    <m/>
    <x v="2"/>
    <x v="3"/>
    <s v="Brazil"/>
    <x v="97"/>
    <n v="0"/>
  </r>
  <r>
    <s v="BASE"/>
    <s v="BaseLine"/>
    <m/>
    <m/>
    <m/>
    <m/>
    <x v="3"/>
    <x v="0"/>
    <s v="Brazil"/>
    <x v="97"/>
    <n v="0"/>
  </r>
  <r>
    <s v="BASE"/>
    <s v="BaseLine"/>
    <m/>
    <m/>
    <m/>
    <m/>
    <x v="3"/>
    <x v="1"/>
    <s v="Brazil"/>
    <x v="97"/>
    <n v="0"/>
  </r>
  <r>
    <s v="BASE"/>
    <s v="BaseLine"/>
    <m/>
    <m/>
    <m/>
    <m/>
    <x v="3"/>
    <x v="2"/>
    <s v="Brazil"/>
    <x v="97"/>
    <n v="0"/>
  </r>
  <r>
    <s v="BASE"/>
    <s v="BaseLine"/>
    <m/>
    <m/>
    <m/>
    <m/>
    <x v="3"/>
    <x v="3"/>
    <s v="Brazil"/>
    <x v="97"/>
    <n v="0"/>
  </r>
  <r>
    <s v="BASE"/>
    <s v="BaseLine"/>
    <m/>
    <m/>
    <m/>
    <m/>
    <x v="4"/>
    <x v="0"/>
    <s v="Brazil"/>
    <x v="97"/>
    <n v="0"/>
  </r>
  <r>
    <s v="BASE"/>
    <s v="BaseLine"/>
    <m/>
    <m/>
    <m/>
    <m/>
    <x v="4"/>
    <x v="1"/>
    <s v="Brazil"/>
    <x v="97"/>
    <n v="0"/>
  </r>
  <r>
    <s v="BASE"/>
    <s v="BaseLine"/>
    <m/>
    <m/>
    <m/>
    <m/>
    <x v="4"/>
    <x v="2"/>
    <s v="Brazil"/>
    <x v="97"/>
    <n v="0"/>
  </r>
  <r>
    <s v="BASE"/>
    <s v="BaseLine"/>
    <m/>
    <m/>
    <m/>
    <m/>
    <x v="4"/>
    <x v="3"/>
    <s v="Brazil"/>
    <x v="97"/>
    <n v="0"/>
  </r>
  <r>
    <s v="BASE"/>
    <s v="BaseLine"/>
    <m/>
    <m/>
    <m/>
    <m/>
    <x v="5"/>
    <x v="0"/>
    <s v="Brazil"/>
    <x v="97"/>
    <n v="0"/>
  </r>
  <r>
    <s v="BASE"/>
    <s v="BaseLine"/>
    <m/>
    <m/>
    <m/>
    <m/>
    <x v="5"/>
    <x v="1"/>
    <s v="Brazil"/>
    <x v="97"/>
    <n v="0"/>
  </r>
  <r>
    <s v="BASE"/>
    <s v="BaseLine"/>
    <m/>
    <m/>
    <m/>
    <m/>
    <x v="5"/>
    <x v="2"/>
    <s v="Brazil"/>
    <x v="97"/>
    <n v="0"/>
  </r>
  <r>
    <s v="BASE"/>
    <s v="BaseLine"/>
    <m/>
    <m/>
    <m/>
    <m/>
    <x v="5"/>
    <x v="3"/>
    <s v="Brazil"/>
    <x v="97"/>
    <n v="0"/>
  </r>
  <r>
    <s v="BASE"/>
    <s v="BaseLine"/>
    <m/>
    <m/>
    <m/>
    <m/>
    <x v="6"/>
    <x v="0"/>
    <s v="Brazil"/>
    <x v="97"/>
    <n v="0"/>
  </r>
  <r>
    <s v="BASE"/>
    <s v="BaseLine"/>
    <m/>
    <m/>
    <m/>
    <m/>
    <x v="6"/>
    <x v="1"/>
    <s v="Brazil"/>
    <x v="97"/>
    <n v="0"/>
  </r>
  <r>
    <s v="BASE"/>
    <s v="BaseLine"/>
    <m/>
    <m/>
    <m/>
    <m/>
    <x v="6"/>
    <x v="2"/>
    <s v="Brazil"/>
    <x v="97"/>
    <n v="0"/>
  </r>
  <r>
    <s v="BASE"/>
    <s v="BaseLine"/>
    <m/>
    <m/>
    <m/>
    <m/>
    <x v="6"/>
    <x v="3"/>
    <s v="Brazil"/>
    <x v="97"/>
    <n v="0"/>
  </r>
  <r>
    <s v="BASE"/>
    <s v="BaseLine"/>
    <m/>
    <m/>
    <m/>
    <m/>
    <x v="7"/>
    <x v="0"/>
    <s v="Brazil"/>
    <x v="97"/>
    <n v="0"/>
  </r>
  <r>
    <s v="BASE"/>
    <s v="BaseLine"/>
    <m/>
    <m/>
    <m/>
    <m/>
    <x v="7"/>
    <x v="1"/>
    <s v="Brazil"/>
    <x v="97"/>
    <n v="0"/>
  </r>
  <r>
    <s v="BASE"/>
    <s v="BaseLine"/>
    <m/>
    <m/>
    <m/>
    <m/>
    <x v="7"/>
    <x v="2"/>
    <s v="Brazil"/>
    <x v="97"/>
    <n v="0"/>
  </r>
  <r>
    <s v="BASE"/>
    <s v="BaseLine"/>
    <m/>
    <m/>
    <m/>
    <m/>
    <x v="7"/>
    <x v="3"/>
    <s v="Brazil"/>
    <x v="97"/>
    <n v="0"/>
  </r>
  <r>
    <s v="BASE"/>
    <s v="BaseLine"/>
    <m/>
    <m/>
    <m/>
    <m/>
    <x v="8"/>
    <x v="0"/>
    <s v="Brazil"/>
    <x v="97"/>
    <n v="1786.50349381773"/>
  </r>
  <r>
    <s v="BASE"/>
    <s v="BaseLine"/>
    <m/>
    <m/>
    <m/>
    <m/>
    <x v="8"/>
    <x v="1"/>
    <s v="Brazil"/>
    <x v="97"/>
    <n v="0"/>
  </r>
  <r>
    <s v="BASE"/>
    <s v="BaseLine"/>
    <m/>
    <m/>
    <m/>
    <m/>
    <x v="8"/>
    <x v="2"/>
    <s v="Brazil"/>
    <x v="97"/>
    <n v="0"/>
  </r>
  <r>
    <s v="BASE"/>
    <s v="BaseLine"/>
    <m/>
    <m/>
    <m/>
    <m/>
    <x v="8"/>
    <x v="3"/>
    <s v="Brazil"/>
    <x v="97"/>
    <n v="0"/>
  </r>
  <r>
    <s v="INCREMENTAL"/>
    <s v="Media"/>
    <m/>
    <m/>
    <m/>
    <m/>
    <x v="9"/>
    <x v="0"/>
    <s v="Brazil"/>
    <x v="97"/>
    <n v="24.9884049078724"/>
  </r>
  <r>
    <s v="INCREMENTAL"/>
    <s v="Media"/>
    <m/>
    <m/>
    <m/>
    <m/>
    <x v="9"/>
    <x v="1"/>
    <s v="Brazil"/>
    <x v="97"/>
    <n v="0"/>
  </r>
  <r>
    <s v="INCREMENTAL"/>
    <s v="Media"/>
    <m/>
    <m/>
    <m/>
    <m/>
    <x v="9"/>
    <x v="2"/>
    <s v="Brazil"/>
    <x v="97"/>
    <n v="0"/>
  </r>
  <r>
    <s v="INCREMENTAL"/>
    <s v="Media"/>
    <m/>
    <m/>
    <m/>
    <m/>
    <x v="9"/>
    <x v="3"/>
    <s v="Brazil"/>
    <x v="97"/>
    <n v="0"/>
  </r>
  <r>
    <s v="BASE"/>
    <s v="Price"/>
    <m/>
    <m/>
    <m/>
    <m/>
    <x v="10"/>
    <x v="0"/>
    <s v="Brazil"/>
    <x v="97"/>
    <n v="0"/>
  </r>
  <r>
    <s v="BASE"/>
    <s v="Price"/>
    <m/>
    <m/>
    <m/>
    <m/>
    <x v="10"/>
    <x v="1"/>
    <s v="Brazil"/>
    <x v="97"/>
    <n v="0"/>
  </r>
  <r>
    <s v="BASE"/>
    <s v="Price"/>
    <m/>
    <m/>
    <m/>
    <m/>
    <x v="10"/>
    <x v="2"/>
    <s v="Brazil"/>
    <x v="97"/>
    <n v="0"/>
  </r>
  <r>
    <s v="BASE"/>
    <s v="Price"/>
    <m/>
    <m/>
    <m/>
    <m/>
    <x v="10"/>
    <x v="3"/>
    <s v="Brazil"/>
    <x v="97"/>
    <n v="0"/>
  </r>
  <r>
    <s v="BASE"/>
    <s v="Price"/>
    <m/>
    <m/>
    <m/>
    <m/>
    <x v="11"/>
    <x v="0"/>
    <s v="Brazil"/>
    <x v="97"/>
    <n v="-1202.02888258131"/>
  </r>
  <r>
    <s v="BASE"/>
    <s v="Price"/>
    <m/>
    <m/>
    <m/>
    <m/>
    <x v="11"/>
    <x v="1"/>
    <s v="Brazil"/>
    <x v="97"/>
    <n v="0"/>
  </r>
  <r>
    <s v="BASE"/>
    <s v="Price"/>
    <m/>
    <m/>
    <m/>
    <m/>
    <x v="11"/>
    <x v="2"/>
    <s v="Brazil"/>
    <x v="97"/>
    <n v="0"/>
  </r>
  <r>
    <s v="BASE"/>
    <s v="Price"/>
    <m/>
    <m/>
    <m/>
    <m/>
    <x v="11"/>
    <x v="3"/>
    <s v="Brazil"/>
    <x v="97"/>
    <n v="-1358.9885363052099"/>
  </r>
  <r>
    <s v="BASE"/>
    <s v="BaseLine"/>
    <m/>
    <m/>
    <m/>
    <m/>
    <x v="12"/>
    <x v="0"/>
    <s v="Brazil"/>
    <x v="97"/>
    <n v="380.65520847641397"/>
  </r>
  <r>
    <s v="BASE"/>
    <s v="BaseLine"/>
    <m/>
    <m/>
    <m/>
    <m/>
    <x v="12"/>
    <x v="1"/>
    <s v="Brazil"/>
    <x v="97"/>
    <n v="686.229155710295"/>
  </r>
  <r>
    <s v="BASE"/>
    <s v="BaseLine"/>
    <m/>
    <m/>
    <m/>
    <m/>
    <x v="12"/>
    <x v="2"/>
    <s v="Brazil"/>
    <x v="97"/>
    <n v="841.28203294263994"/>
  </r>
  <r>
    <s v="BASE"/>
    <s v="BaseLine"/>
    <m/>
    <m/>
    <m/>
    <m/>
    <x v="12"/>
    <x v="3"/>
    <s v="Brazil"/>
    <x v="97"/>
    <n v="22.282274260499801"/>
  </r>
  <r>
    <s v="INCREMENTAL"/>
    <s v="Media"/>
    <m/>
    <m/>
    <m/>
    <m/>
    <x v="13"/>
    <x v="0"/>
    <s v="Brazil"/>
    <x v="97"/>
    <n v="0"/>
  </r>
  <r>
    <s v="INCREMENTAL"/>
    <s v="Media"/>
    <m/>
    <m/>
    <m/>
    <m/>
    <x v="13"/>
    <x v="1"/>
    <s v="Brazil"/>
    <x v="97"/>
    <n v="0"/>
  </r>
  <r>
    <s v="INCREMENTAL"/>
    <s v="Media"/>
    <m/>
    <m/>
    <m/>
    <m/>
    <x v="13"/>
    <x v="2"/>
    <s v="Brazil"/>
    <x v="97"/>
    <n v="0"/>
  </r>
  <r>
    <s v="INCREMENTAL"/>
    <s v="Media"/>
    <m/>
    <m/>
    <m/>
    <m/>
    <x v="13"/>
    <x v="3"/>
    <s v="Brazil"/>
    <x v="97"/>
    <n v="0"/>
  </r>
  <r>
    <s v="INCREMENTAL"/>
    <s v="Media"/>
    <m/>
    <m/>
    <m/>
    <m/>
    <x v="14"/>
    <x v="0"/>
    <s v="Brazil"/>
    <x v="97"/>
    <n v="540.93803986174805"/>
  </r>
  <r>
    <s v="INCREMENTAL"/>
    <s v="Media"/>
    <m/>
    <m/>
    <m/>
    <m/>
    <x v="14"/>
    <x v="1"/>
    <s v="Brazil"/>
    <x v="97"/>
    <n v="673.42413008476899"/>
  </r>
  <r>
    <s v="INCREMENTAL"/>
    <s v="Media"/>
    <m/>
    <m/>
    <m/>
    <m/>
    <x v="14"/>
    <x v="2"/>
    <s v="Brazil"/>
    <x v="97"/>
    <n v="557.21589612283606"/>
  </r>
  <r>
    <s v="INCREMENTAL"/>
    <s v="Media"/>
    <m/>
    <m/>
    <m/>
    <m/>
    <x v="14"/>
    <x v="3"/>
    <s v="Brazil"/>
    <x v="97"/>
    <n v="400.32411695526298"/>
  </r>
  <r>
    <s v="INCREMENTAL"/>
    <s v="Media"/>
    <m/>
    <m/>
    <m/>
    <m/>
    <x v="15"/>
    <x v="0"/>
    <s v="Brazil"/>
    <x v="97"/>
    <n v="0"/>
  </r>
  <r>
    <s v="INCREMENTAL"/>
    <s v="Media"/>
    <m/>
    <m/>
    <m/>
    <m/>
    <x v="15"/>
    <x v="1"/>
    <s v="Brazil"/>
    <x v="97"/>
    <n v="0"/>
  </r>
  <r>
    <s v="INCREMENTAL"/>
    <s v="Media"/>
    <m/>
    <m/>
    <m/>
    <m/>
    <x v="15"/>
    <x v="2"/>
    <s v="Brazil"/>
    <x v="97"/>
    <n v="0"/>
  </r>
  <r>
    <s v="INCREMENTAL"/>
    <s v="Media"/>
    <m/>
    <m/>
    <m/>
    <m/>
    <x v="15"/>
    <x v="3"/>
    <s v="Brazil"/>
    <x v="97"/>
    <n v="0"/>
  </r>
  <r>
    <s v="INCREMENTAL"/>
    <s v="Media"/>
    <m/>
    <m/>
    <m/>
    <m/>
    <x v="16"/>
    <x v="0"/>
    <s v="Brazil"/>
    <x v="97"/>
    <n v="20.012961205044"/>
  </r>
  <r>
    <s v="INCREMENTAL"/>
    <s v="Media"/>
    <m/>
    <m/>
    <m/>
    <m/>
    <x v="16"/>
    <x v="1"/>
    <s v="Brazil"/>
    <x v="97"/>
    <n v="15.7024766011638"/>
  </r>
  <r>
    <s v="INCREMENTAL"/>
    <s v="Media"/>
    <m/>
    <m/>
    <m/>
    <m/>
    <x v="16"/>
    <x v="2"/>
    <s v="Brazil"/>
    <x v="97"/>
    <n v="14.6500458880162"/>
  </r>
  <r>
    <s v="INCREMENTAL"/>
    <s v="Media"/>
    <m/>
    <m/>
    <m/>
    <m/>
    <x v="16"/>
    <x v="3"/>
    <s v="Brazil"/>
    <x v="97"/>
    <n v="13.6149549468598"/>
  </r>
  <r>
    <s v="INCREMENTAL"/>
    <s v="Media"/>
    <m/>
    <m/>
    <m/>
    <m/>
    <x v="17"/>
    <x v="0"/>
    <s v="Brazil"/>
    <x v="97"/>
    <n v="0"/>
  </r>
  <r>
    <s v="INCREMENTAL"/>
    <s v="Media"/>
    <m/>
    <m/>
    <m/>
    <m/>
    <x v="17"/>
    <x v="1"/>
    <s v="Brazil"/>
    <x v="97"/>
    <n v="0"/>
  </r>
  <r>
    <s v="INCREMENTAL"/>
    <s v="Media"/>
    <m/>
    <m/>
    <m/>
    <m/>
    <x v="17"/>
    <x v="2"/>
    <s v="Brazil"/>
    <x v="97"/>
    <n v="0"/>
  </r>
  <r>
    <s v="INCREMENTAL"/>
    <s v="Media"/>
    <m/>
    <m/>
    <m/>
    <m/>
    <x v="17"/>
    <x v="3"/>
    <s v="Brazil"/>
    <x v="97"/>
    <n v="0"/>
  </r>
  <r>
    <s v="INCREMENTAL"/>
    <s v="Media"/>
    <m/>
    <m/>
    <m/>
    <m/>
    <x v="18"/>
    <x v="0"/>
    <s v="Brazil"/>
    <x v="97"/>
    <n v="1590.0506714159001"/>
  </r>
  <r>
    <s v="INCREMENTAL"/>
    <s v="Media"/>
    <m/>
    <m/>
    <m/>
    <m/>
    <x v="18"/>
    <x v="1"/>
    <s v="Brazil"/>
    <x v="97"/>
    <n v="740.39263380368402"/>
  </r>
  <r>
    <s v="INCREMENTAL"/>
    <s v="Media"/>
    <m/>
    <m/>
    <m/>
    <m/>
    <x v="18"/>
    <x v="2"/>
    <s v="Brazil"/>
    <x v="97"/>
    <n v="565.73740897270102"/>
  </r>
  <r>
    <s v="INCREMENTAL"/>
    <s v="Media"/>
    <m/>
    <m/>
    <m/>
    <m/>
    <x v="18"/>
    <x v="3"/>
    <s v="Brazil"/>
    <x v="97"/>
    <n v="863.15674899873397"/>
  </r>
  <r>
    <s v="INCREMENTAL"/>
    <s v="Media"/>
    <m/>
    <m/>
    <m/>
    <m/>
    <x v="19"/>
    <x v="0"/>
    <s v="Brazil"/>
    <x v="97"/>
    <n v="0"/>
  </r>
  <r>
    <s v="INCREMENTAL"/>
    <s v="Media"/>
    <m/>
    <m/>
    <m/>
    <m/>
    <x v="19"/>
    <x v="1"/>
    <s v="Brazil"/>
    <x v="97"/>
    <n v="0"/>
  </r>
  <r>
    <s v="INCREMENTAL"/>
    <s v="Media"/>
    <m/>
    <m/>
    <m/>
    <m/>
    <x v="19"/>
    <x v="2"/>
    <s v="Brazil"/>
    <x v="97"/>
    <n v="0"/>
  </r>
  <r>
    <s v="INCREMENTAL"/>
    <s v="Media"/>
    <m/>
    <m/>
    <m/>
    <m/>
    <x v="19"/>
    <x v="3"/>
    <s v="Brazil"/>
    <x v="97"/>
    <n v="0"/>
  </r>
  <r>
    <s v="INCREMENTAL"/>
    <s v="Media"/>
    <m/>
    <m/>
    <m/>
    <m/>
    <x v="20"/>
    <x v="0"/>
    <s v="Brazil"/>
    <x v="97"/>
    <n v="104.63405160928301"/>
  </r>
  <r>
    <s v="INCREMENTAL"/>
    <s v="Media"/>
    <m/>
    <m/>
    <m/>
    <m/>
    <x v="20"/>
    <x v="1"/>
    <s v="Brazil"/>
    <x v="97"/>
    <n v="119.356772508826"/>
  </r>
  <r>
    <s v="INCREMENTAL"/>
    <s v="Media"/>
    <m/>
    <m/>
    <m/>
    <m/>
    <x v="20"/>
    <x v="2"/>
    <s v="Brazil"/>
    <x v="97"/>
    <n v="111.815879555167"/>
  </r>
  <r>
    <s v="INCREMENTAL"/>
    <s v="Media"/>
    <m/>
    <m/>
    <m/>
    <m/>
    <x v="20"/>
    <x v="3"/>
    <s v="Brazil"/>
    <x v="97"/>
    <n v="110.136623406802"/>
  </r>
  <r>
    <s v="INCREMENTAL"/>
    <s v="Media"/>
    <m/>
    <m/>
    <m/>
    <m/>
    <x v="21"/>
    <x v="0"/>
    <s v="Brazil"/>
    <x v="97"/>
    <n v="0"/>
  </r>
  <r>
    <s v="INCREMENTAL"/>
    <s v="Media"/>
    <m/>
    <m/>
    <m/>
    <m/>
    <x v="21"/>
    <x v="1"/>
    <s v="Brazil"/>
    <x v="97"/>
    <n v="0"/>
  </r>
  <r>
    <s v="INCREMENTAL"/>
    <s v="Media"/>
    <m/>
    <m/>
    <m/>
    <m/>
    <x v="21"/>
    <x v="2"/>
    <s v="Brazil"/>
    <x v="97"/>
    <n v="0"/>
  </r>
  <r>
    <s v="INCREMENTAL"/>
    <s v="Media"/>
    <m/>
    <m/>
    <m/>
    <m/>
    <x v="21"/>
    <x v="3"/>
    <s v="Brazil"/>
    <x v="97"/>
    <n v="0"/>
  </r>
  <r>
    <s v="INCREMENTAL"/>
    <s v="Media"/>
    <m/>
    <m/>
    <m/>
    <m/>
    <x v="22"/>
    <x v="0"/>
    <s v="Brazil"/>
    <x v="97"/>
    <n v="1071.7508263155701"/>
  </r>
  <r>
    <s v="INCREMENTAL"/>
    <s v="Media"/>
    <m/>
    <m/>
    <m/>
    <m/>
    <x v="22"/>
    <x v="1"/>
    <s v="Brazil"/>
    <x v="97"/>
    <n v="406.43811501430997"/>
  </r>
  <r>
    <s v="INCREMENTAL"/>
    <s v="Media"/>
    <m/>
    <m/>
    <m/>
    <m/>
    <x v="22"/>
    <x v="2"/>
    <s v="Brazil"/>
    <x v="97"/>
    <n v="385.94369422796899"/>
  </r>
  <r>
    <s v="INCREMENTAL"/>
    <s v="Media"/>
    <m/>
    <m/>
    <m/>
    <m/>
    <x v="22"/>
    <x v="3"/>
    <s v="Brazil"/>
    <x v="97"/>
    <n v="580.95444232123498"/>
  </r>
  <r>
    <s v="INCREMENTAL"/>
    <s v="Media"/>
    <m/>
    <m/>
    <m/>
    <m/>
    <x v="23"/>
    <x v="0"/>
    <s v="Brazil"/>
    <x v="97"/>
    <n v="0"/>
  </r>
  <r>
    <s v="INCREMENTAL"/>
    <s v="Media"/>
    <m/>
    <m/>
    <m/>
    <m/>
    <x v="23"/>
    <x v="1"/>
    <s v="Brazil"/>
    <x v="97"/>
    <n v="0.110282991510619"/>
  </r>
  <r>
    <s v="INCREMENTAL"/>
    <s v="Media"/>
    <m/>
    <m/>
    <m/>
    <m/>
    <x v="23"/>
    <x v="2"/>
    <s v="Brazil"/>
    <x v="97"/>
    <n v="0"/>
  </r>
  <r>
    <s v="INCREMENTAL"/>
    <s v="Media"/>
    <m/>
    <m/>
    <m/>
    <m/>
    <x v="23"/>
    <x v="3"/>
    <s v="Brazil"/>
    <x v="97"/>
    <n v="0"/>
  </r>
  <r>
    <s v="INCREMENTAL"/>
    <s v="Media"/>
    <m/>
    <m/>
    <m/>
    <m/>
    <x v="24"/>
    <x v="0"/>
    <s v="Brazil"/>
    <x v="97"/>
    <n v="0"/>
  </r>
  <r>
    <s v="INCREMENTAL"/>
    <s v="Media"/>
    <m/>
    <m/>
    <m/>
    <m/>
    <x v="24"/>
    <x v="1"/>
    <s v="Brazil"/>
    <x v="97"/>
    <n v="7.8475747704629004"/>
  </r>
  <r>
    <s v="INCREMENTAL"/>
    <s v="Media"/>
    <m/>
    <m/>
    <m/>
    <m/>
    <x v="24"/>
    <x v="2"/>
    <s v="Brazil"/>
    <x v="97"/>
    <n v="0"/>
  </r>
  <r>
    <s v="INCREMENTAL"/>
    <s v="Media"/>
    <m/>
    <m/>
    <m/>
    <m/>
    <x v="24"/>
    <x v="3"/>
    <s v="Brazil"/>
    <x v="97"/>
    <n v="0"/>
  </r>
  <r>
    <s v="BASE"/>
    <s v="BaseLine"/>
    <m/>
    <m/>
    <m/>
    <m/>
    <x v="25"/>
    <x v="0"/>
    <s v="Brazil"/>
    <x v="97"/>
    <n v="0"/>
  </r>
  <r>
    <s v="BASE"/>
    <s v="BaseLine"/>
    <m/>
    <m/>
    <m/>
    <m/>
    <x v="25"/>
    <x v="1"/>
    <s v="Brazil"/>
    <x v="97"/>
    <n v="0"/>
  </r>
  <r>
    <s v="BASE"/>
    <s v="BaseLine"/>
    <m/>
    <m/>
    <m/>
    <m/>
    <x v="25"/>
    <x v="2"/>
    <s v="Brazil"/>
    <x v="97"/>
    <n v="0"/>
  </r>
  <r>
    <s v="BASE"/>
    <s v="BaseLine"/>
    <m/>
    <m/>
    <m/>
    <m/>
    <x v="25"/>
    <x v="3"/>
    <s v="Brazil"/>
    <x v="97"/>
    <n v="0"/>
  </r>
  <r>
    <s v="BASE"/>
    <s v="BaseLine"/>
    <m/>
    <m/>
    <m/>
    <m/>
    <x v="26"/>
    <x v="0"/>
    <s v="Brazil"/>
    <x v="97"/>
    <n v="0"/>
  </r>
  <r>
    <s v="BASE"/>
    <s v="BaseLine"/>
    <m/>
    <m/>
    <m/>
    <m/>
    <x v="26"/>
    <x v="1"/>
    <s v="Brazil"/>
    <x v="97"/>
    <n v="2924.3879716159599"/>
  </r>
  <r>
    <s v="BASE"/>
    <s v="BaseLine"/>
    <m/>
    <m/>
    <m/>
    <m/>
    <x v="26"/>
    <x v="2"/>
    <s v="Brazil"/>
    <x v="97"/>
    <n v="0"/>
  </r>
  <r>
    <s v="BASE"/>
    <s v="BaseLine"/>
    <m/>
    <m/>
    <m/>
    <m/>
    <x v="26"/>
    <x v="3"/>
    <s v="Brazil"/>
    <x v="97"/>
    <n v="0"/>
  </r>
  <r>
    <s v="INCREMENTAL"/>
    <s v="Media"/>
    <m/>
    <m/>
    <m/>
    <m/>
    <x v="27"/>
    <x v="0"/>
    <s v="Brazil"/>
    <x v="97"/>
    <n v="0"/>
  </r>
  <r>
    <s v="INCREMENTAL"/>
    <s v="Media"/>
    <m/>
    <m/>
    <m/>
    <m/>
    <x v="27"/>
    <x v="1"/>
    <s v="Brazil"/>
    <x v="97"/>
    <n v="35.012836488363902"/>
  </r>
  <r>
    <s v="INCREMENTAL"/>
    <s v="Media"/>
    <m/>
    <m/>
    <m/>
    <m/>
    <x v="27"/>
    <x v="2"/>
    <s v="Brazil"/>
    <x v="97"/>
    <n v="0"/>
  </r>
  <r>
    <s v="INCREMENTAL"/>
    <s v="Media"/>
    <m/>
    <m/>
    <m/>
    <m/>
    <x v="27"/>
    <x v="3"/>
    <s v="Brazil"/>
    <x v="97"/>
    <n v="0"/>
  </r>
  <r>
    <s v="INCREMENTAL"/>
    <s v="Media"/>
    <m/>
    <m/>
    <m/>
    <m/>
    <x v="28"/>
    <x v="0"/>
    <s v="Brazil"/>
    <x v="97"/>
    <n v="0"/>
  </r>
  <r>
    <s v="INCREMENTAL"/>
    <s v="Media"/>
    <m/>
    <m/>
    <m/>
    <m/>
    <x v="28"/>
    <x v="1"/>
    <s v="Brazil"/>
    <x v="97"/>
    <n v="89.222227815624194"/>
  </r>
  <r>
    <s v="INCREMENTAL"/>
    <s v="Media"/>
    <m/>
    <m/>
    <m/>
    <m/>
    <x v="28"/>
    <x v="2"/>
    <s v="Brazil"/>
    <x v="97"/>
    <n v="0"/>
  </r>
  <r>
    <s v="INCREMENTAL"/>
    <s v="Media"/>
    <m/>
    <m/>
    <m/>
    <m/>
    <x v="28"/>
    <x v="3"/>
    <s v="Brazil"/>
    <x v="97"/>
    <n v="0"/>
  </r>
  <r>
    <s v="BASE"/>
    <s v="BaseLine"/>
    <m/>
    <m/>
    <m/>
    <m/>
    <x v="29"/>
    <x v="0"/>
    <s v="Brazil"/>
    <x v="97"/>
    <n v="0"/>
  </r>
  <r>
    <s v="BASE"/>
    <s v="BaseLine"/>
    <m/>
    <m/>
    <m/>
    <m/>
    <x v="29"/>
    <x v="1"/>
    <s v="Brazil"/>
    <x v="97"/>
    <n v="1161.59062175907"/>
  </r>
  <r>
    <s v="BASE"/>
    <s v="BaseLine"/>
    <m/>
    <m/>
    <m/>
    <m/>
    <x v="29"/>
    <x v="2"/>
    <s v="Brazil"/>
    <x v="97"/>
    <n v="0"/>
  </r>
  <r>
    <s v="BASE"/>
    <s v="BaseLine"/>
    <m/>
    <m/>
    <m/>
    <m/>
    <x v="29"/>
    <x v="3"/>
    <s v="Brazil"/>
    <x v="97"/>
    <n v="0"/>
  </r>
  <r>
    <s v="BASE"/>
    <s v="BaseLine"/>
    <m/>
    <m/>
    <m/>
    <m/>
    <x v="30"/>
    <x v="0"/>
    <s v="Brazil"/>
    <x v="97"/>
    <n v="0"/>
  </r>
  <r>
    <s v="BASE"/>
    <s v="BaseLine"/>
    <m/>
    <m/>
    <m/>
    <m/>
    <x v="30"/>
    <x v="1"/>
    <s v="Brazil"/>
    <x v="97"/>
    <n v="917.22388560741194"/>
  </r>
  <r>
    <s v="BASE"/>
    <s v="BaseLine"/>
    <m/>
    <m/>
    <m/>
    <m/>
    <x v="30"/>
    <x v="2"/>
    <s v="Brazil"/>
    <x v="97"/>
    <n v="0"/>
  </r>
  <r>
    <s v="BASE"/>
    <s v="BaseLine"/>
    <m/>
    <m/>
    <m/>
    <m/>
    <x v="30"/>
    <x v="3"/>
    <s v="Brazil"/>
    <x v="97"/>
    <n v="0"/>
  </r>
  <r>
    <s v="INCREMENTAL"/>
    <s v="Media"/>
    <m/>
    <m/>
    <m/>
    <m/>
    <x v="31"/>
    <x v="0"/>
    <s v="Brazil"/>
    <x v="97"/>
    <n v="0"/>
  </r>
  <r>
    <s v="INCREMENTAL"/>
    <s v="Media"/>
    <m/>
    <m/>
    <m/>
    <m/>
    <x v="31"/>
    <x v="1"/>
    <s v="Brazil"/>
    <x v="97"/>
    <n v="21.852235655315202"/>
  </r>
  <r>
    <s v="INCREMENTAL"/>
    <s v="Media"/>
    <m/>
    <m/>
    <m/>
    <m/>
    <x v="31"/>
    <x v="2"/>
    <s v="Brazil"/>
    <x v="97"/>
    <n v="0"/>
  </r>
  <r>
    <s v="INCREMENTAL"/>
    <s v="Media"/>
    <m/>
    <m/>
    <m/>
    <m/>
    <x v="31"/>
    <x v="3"/>
    <s v="Brazil"/>
    <x v="97"/>
    <n v="0"/>
  </r>
  <r>
    <m/>
    <m/>
    <m/>
    <m/>
    <m/>
    <m/>
    <x v="32"/>
    <x v="0"/>
    <s v="Brazil"/>
    <x v="97"/>
    <n v="1288.8368238743701"/>
  </r>
  <r>
    <m/>
    <m/>
    <m/>
    <m/>
    <m/>
    <m/>
    <x v="32"/>
    <x v="1"/>
    <s v="Brazil"/>
    <x v="97"/>
    <n v="943.82215052234096"/>
  </r>
  <r>
    <m/>
    <m/>
    <m/>
    <m/>
    <m/>
    <m/>
    <x v="32"/>
    <x v="2"/>
    <s v="Brazil"/>
    <x v="97"/>
    <n v="1761.1350863528301"/>
  </r>
  <r>
    <m/>
    <m/>
    <m/>
    <m/>
    <m/>
    <m/>
    <x v="32"/>
    <x v="3"/>
    <s v="Brazil"/>
    <x v="97"/>
    <n v="932.29799996955103"/>
  </r>
  <r>
    <s v="BASE"/>
    <s v="BaseLine"/>
    <m/>
    <m/>
    <m/>
    <m/>
    <x v="33"/>
    <x v="0"/>
    <s v="Brazil"/>
    <x v="97"/>
    <n v="-66.815339756659498"/>
  </r>
  <r>
    <s v="BASE"/>
    <s v="BaseLine"/>
    <m/>
    <m/>
    <m/>
    <m/>
    <x v="33"/>
    <x v="1"/>
    <s v="Brazil"/>
    <x v="97"/>
    <n v="-181.87992895688899"/>
  </r>
  <r>
    <s v="BASE"/>
    <s v="BaseLine"/>
    <m/>
    <m/>
    <m/>
    <m/>
    <x v="33"/>
    <x v="2"/>
    <s v="Brazil"/>
    <x v="97"/>
    <n v="-90.802048889321597"/>
  </r>
  <r>
    <s v="BASE"/>
    <s v="BaseLine"/>
    <m/>
    <m/>
    <m/>
    <m/>
    <x v="33"/>
    <x v="3"/>
    <s v="Brazil"/>
    <x v="97"/>
    <n v="-56.713870714910399"/>
  </r>
  <r>
    <s v="BASE"/>
    <s v="BaseLine"/>
    <m/>
    <m/>
    <m/>
    <m/>
    <x v="34"/>
    <x v="0"/>
    <s v="Brazil"/>
    <x v="97"/>
    <n v="0"/>
  </r>
  <r>
    <s v="BASE"/>
    <s v="BaseLine"/>
    <m/>
    <m/>
    <m/>
    <m/>
    <x v="34"/>
    <x v="1"/>
    <s v="Brazil"/>
    <x v="97"/>
    <n v="0"/>
  </r>
  <r>
    <s v="BASE"/>
    <s v="BaseLine"/>
    <m/>
    <m/>
    <m/>
    <m/>
    <x v="34"/>
    <x v="2"/>
    <s v="Brazil"/>
    <x v="97"/>
    <n v="0"/>
  </r>
  <r>
    <s v="BASE"/>
    <s v="BaseLine"/>
    <m/>
    <m/>
    <m/>
    <m/>
    <x v="34"/>
    <x v="3"/>
    <s v="Brazil"/>
    <x v="97"/>
    <n v="0"/>
  </r>
  <r>
    <s v="BASE"/>
    <s v="BaseLine"/>
    <s v="NY"/>
    <m/>
    <m/>
    <m/>
    <x v="35"/>
    <x v="0"/>
    <s v="Brazil"/>
    <x v="97"/>
    <n v="0"/>
  </r>
  <r>
    <s v="BASE"/>
    <s v="BaseLine"/>
    <s v="NY"/>
    <m/>
    <m/>
    <m/>
    <x v="35"/>
    <x v="1"/>
    <s v="Brazil"/>
    <x v="97"/>
    <n v="0"/>
  </r>
  <r>
    <s v="BASE"/>
    <s v="BaseLine"/>
    <s v="NY"/>
    <m/>
    <m/>
    <m/>
    <x v="35"/>
    <x v="2"/>
    <s v="Brazil"/>
    <x v="97"/>
    <n v="0"/>
  </r>
  <r>
    <s v="BASE"/>
    <s v="BaseLine"/>
    <s v="NY"/>
    <m/>
    <m/>
    <m/>
    <x v="35"/>
    <x v="3"/>
    <s v="Brazil"/>
    <x v="97"/>
    <n v="0"/>
  </r>
  <r>
    <s v="BASE"/>
    <s v="BaseLine"/>
    <s v="PL_Dummy"/>
    <m/>
    <m/>
    <m/>
    <x v="36"/>
    <x v="0"/>
    <s v="Brazil"/>
    <x v="97"/>
    <n v="0"/>
  </r>
  <r>
    <s v="BASE"/>
    <s v="BaseLine"/>
    <s v="PL_Dummy"/>
    <m/>
    <m/>
    <m/>
    <x v="36"/>
    <x v="1"/>
    <s v="Brazil"/>
    <x v="97"/>
    <n v="0"/>
  </r>
  <r>
    <s v="BASE"/>
    <s v="BaseLine"/>
    <s v="PL_Dummy"/>
    <m/>
    <m/>
    <m/>
    <x v="36"/>
    <x v="2"/>
    <s v="Brazil"/>
    <x v="97"/>
    <n v="0"/>
  </r>
  <r>
    <s v="BASE"/>
    <s v="BaseLine"/>
    <s v="PL_Dummy"/>
    <m/>
    <m/>
    <m/>
    <x v="36"/>
    <x v="3"/>
    <s v="Brazil"/>
    <x v="97"/>
    <n v="0"/>
  </r>
  <r>
    <s v="BASE"/>
    <s v="BaseLine"/>
    <s v="PL_Dummy"/>
    <m/>
    <m/>
    <m/>
    <x v="37"/>
    <x v="0"/>
    <s v="Brazil"/>
    <x v="97"/>
    <n v="0"/>
  </r>
  <r>
    <s v="BASE"/>
    <s v="BaseLine"/>
    <s v="PL_Dummy"/>
    <m/>
    <m/>
    <m/>
    <x v="37"/>
    <x v="1"/>
    <s v="Brazil"/>
    <x v="97"/>
    <n v="0"/>
  </r>
  <r>
    <s v="BASE"/>
    <s v="BaseLine"/>
    <s v="PL_Dummy"/>
    <m/>
    <m/>
    <m/>
    <x v="37"/>
    <x v="2"/>
    <s v="Brazil"/>
    <x v="97"/>
    <n v="0"/>
  </r>
  <r>
    <s v="BASE"/>
    <s v="BaseLine"/>
    <s v="PL_Dummy"/>
    <m/>
    <m/>
    <m/>
    <x v="37"/>
    <x v="3"/>
    <s v="Brazil"/>
    <x v="97"/>
    <n v="0"/>
  </r>
  <r>
    <s v="BASE"/>
    <s v="BaseLine"/>
    <m/>
    <m/>
    <m/>
    <m/>
    <x v="38"/>
    <x v="0"/>
    <s v="Brazil"/>
    <x v="97"/>
    <n v="0"/>
  </r>
  <r>
    <s v="BASE"/>
    <s v="BaseLine"/>
    <m/>
    <m/>
    <m/>
    <m/>
    <x v="38"/>
    <x v="1"/>
    <s v="Brazil"/>
    <x v="97"/>
    <n v="0"/>
  </r>
  <r>
    <s v="BASE"/>
    <s v="BaseLine"/>
    <m/>
    <m/>
    <m/>
    <m/>
    <x v="38"/>
    <x v="2"/>
    <s v="Brazil"/>
    <x v="97"/>
    <n v="0"/>
  </r>
  <r>
    <s v="BASE"/>
    <s v="BaseLine"/>
    <m/>
    <m/>
    <m/>
    <m/>
    <x v="38"/>
    <x v="3"/>
    <s v="Brazil"/>
    <x v="97"/>
    <n v="0"/>
  </r>
  <r>
    <s v="BASE"/>
    <s v="BaseLine"/>
    <m/>
    <m/>
    <m/>
    <m/>
    <x v="39"/>
    <x v="0"/>
    <s v="Brazil"/>
    <x v="97"/>
    <n v="0"/>
  </r>
  <r>
    <s v="BASE"/>
    <s v="BaseLine"/>
    <m/>
    <m/>
    <m/>
    <m/>
    <x v="39"/>
    <x v="1"/>
    <s v="Brazil"/>
    <x v="97"/>
    <n v="0"/>
  </r>
  <r>
    <s v="BASE"/>
    <s v="BaseLine"/>
    <m/>
    <m/>
    <m/>
    <m/>
    <x v="39"/>
    <x v="2"/>
    <s v="Brazil"/>
    <x v="97"/>
    <n v="0"/>
  </r>
  <r>
    <s v="BASE"/>
    <s v="BaseLine"/>
    <m/>
    <m/>
    <m/>
    <m/>
    <x v="39"/>
    <x v="3"/>
    <s v="Brazil"/>
    <x v="97"/>
    <n v="0"/>
  </r>
  <r>
    <s v="BASE"/>
    <s v="BaseLine"/>
    <s v="PL_Dummy"/>
    <m/>
    <m/>
    <m/>
    <x v="40"/>
    <x v="0"/>
    <s v="Brazil"/>
    <x v="97"/>
    <n v="0"/>
  </r>
  <r>
    <s v="BASE"/>
    <s v="BaseLine"/>
    <s v="PL_Dummy"/>
    <m/>
    <m/>
    <m/>
    <x v="40"/>
    <x v="1"/>
    <s v="Brazil"/>
    <x v="97"/>
    <n v="0"/>
  </r>
  <r>
    <s v="BASE"/>
    <s v="BaseLine"/>
    <s v="PL_Dummy"/>
    <m/>
    <m/>
    <m/>
    <x v="40"/>
    <x v="2"/>
    <s v="Brazil"/>
    <x v="97"/>
    <n v="0"/>
  </r>
  <r>
    <s v="BASE"/>
    <s v="BaseLine"/>
    <s v="PL_Dummy"/>
    <m/>
    <m/>
    <m/>
    <x v="40"/>
    <x v="3"/>
    <s v="Brazil"/>
    <x v="97"/>
    <n v="0"/>
  </r>
  <r>
    <s v="BASE"/>
    <s v="BaseLine"/>
    <m/>
    <m/>
    <m/>
    <m/>
    <x v="41"/>
    <x v="0"/>
    <s v="Brazil"/>
    <x v="97"/>
    <n v="0"/>
  </r>
  <r>
    <s v="BASE"/>
    <s v="BaseLine"/>
    <m/>
    <m/>
    <m/>
    <m/>
    <x v="41"/>
    <x v="1"/>
    <s v="Brazil"/>
    <x v="97"/>
    <n v="0"/>
  </r>
  <r>
    <s v="BASE"/>
    <s v="BaseLine"/>
    <m/>
    <m/>
    <m/>
    <m/>
    <x v="41"/>
    <x v="2"/>
    <s v="Brazil"/>
    <x v="97"/>
    <n v="4132.9340401101199"/>
  </r>
  <r>
    <s v="BASE"/>
    <s v="BaseLine"/>
    <m/>
    <m/>
    <m/>
    <m/>
    <x v="41"/>
    <x v="3"/>
    <s v="Brazil"/>
    <x v="97"/>
    <n v="0"/>
  </r>
  <r>
    <s v="BASE"/>
    <s v="BaseLine"/>
    <m/>
    <m/>
    <m/>
    <m/>
    <x v="42"/>
    <x v="0"/>
    <s v="Brazil"/>
    <x v="97"/>
    <n v="0"/>
  </r>
  <r>
    <s v="BASE"/>
    <s v="BaseLine"/>
    <m/>
    <m/>
    <m/>
    <m/>
    <x v="42"/>
    <x v="1"/>
    <s v="Brazil"/>
    <x v="97"/>
    <n v="0"/>
  </r>
  <r>
    <s v="BASE"/>
    <s v="BaseLine"/>
    <m/>
    <m/>
    <m/>
    <m/>
    <x v="42"/>
    <x v="2"/>
    <s v="Brazil"/>
    <x v="97"/>
    <n v="0"/>
  </r>
  <r>
    <s v="BASE"/>
    <s v="BaseLine"/>
    <m/>
    <m/>
    <m/>
    <m/>
    <x v="42"/>
    <x v="3"/>
    <s v="Brazil"/>
    <x v="97"/>
    <n v="0"/>
  </r>
  <r>
    <s v="BASE"/>
    <s v="BaseLine"/>
    <m/>
    <m/>
    <m/>
    <m/>
    <x v="43"/>
    <x v="0"/>
    <s v="Brazil"/>
    <x v="97"/>
    <n v="0"/>
  </r>
  <r>
    <s v="BASE"/>
    <s v="BaseLine"/>
    <m/>
    <m/>
    <m/>
    <m/>
    <x v="43"/>
    <x v="1"/>
    <s v="Brazil"/>
    <x v="97"/>
    <n v="0"/>
  </r>
  <r>
    <s v="BASE"/>
    <s v="BaseLine"/>
    <m/>
    <m/>
    <m/>
    <m/>
    <x v="43"/>
    <x v="2"/>
    <s v="Brazil"/>
    <x v="97"/>
    <n v="4605.5627304713598"/>
  </r>
  <r>
    <s v="BASE"/>
    <s v="BaseLine"/>
    <m/>
    <m/>
    <m/>
    <m/>
    <x v="43"/>
    <x v="3"/>
    <s v="Brazil"/>
    <x v="97"/>
    <n v="0"/>
  </r>
  <r>
    <s v="INCREMENTAL"/>
    <s v="Media"/>
    <m/>
    <m/>
    <m/>
    <m/>
    <x v="44"/>
    <x v="0"/>
    <s v="Brazil"/>
    <x v="97"/>
    <n v="0"/>
  </r>
  <r>
    <s v="INCREMENTAL"/>
    <s v="Media"/>
    <m/>
    <m/>
    <m/>
    <m/>
    <x v="44"/>
    <x v="1"/>
    <s v="Brazil"/>
    <x v="97"/>
    <n v="0"/>
  </r>
  <r>
    <s v="INCREMENTAL"/>
    <s v="Media"/>
    <m/>
    <m/>
    <m/>
    <m/>
    <x v="44"/>
    <x v="2"/>
    <s v="Brazil"/>
    <x v="97"/>
    <n v="78.653740029888993"/>
  </r>
  <r>
    <s v="INCREMENTAL"/>
    <s v="Media"/>
    <m/>
    <m/>
    <m/>
    <m/>
    <x v="44"/>
    <x v="3"/>
    <s v="Brazil"/>
    <x v="97"/>
    <n v="0"/>
  </r>
  <r>
    <s v="INCREMENTAL"/>
    <s v="Media"/>
    <m/>
    <m/>
    <m/>
    <m/>
    <x v="45"/>
    <x v="0"/>
    <s v="Brazil"/>
    <x v="97"/>
    <n v="0"/>
  </r>
  <r>
    <s v="INCREMENTAL"/>
    <s v="Media"/>
    <m/>
    <m/>
    <m/>
    <m/>
    <x v="45"/>
    <x v="1"/>
    <s v="Brazil"/>
    <x v="97"/>
    <n v="0"/>
  </r>
  <r>
    <s v="INCREMENTAL"/>
    <s v="Media"/>
    <m/>
    <m/>
    <m/>
    <m/>
    <x v="45"/>
    <x v="2"/>
    <s v="Brazil"/>
    <x v="97"/>
    <n v="76.626105435237093"/>
  </r>
  <r>
    <s v="INCREMENTAL"/>
    <s v="Media"/>
    <m/>
    <m/>
    <m/>
    <m/>
    <x v="45"/>
    <x v="3"/>
    <s v="Brazil"/>
    <x v="97"/>
    <n v="0"/>
  </r>
  <r>
    <s v="BASE"/>
    <s v="BaseLine"/>
    <m/>
    <m/>
    <m/>
    <m/>
    <x v="46"/>
    <x v="0"/>
    <s v="Brazil"/>
    <x v="97"/>
    <n v="0"/>
  </r>
  <r>
    <s v="BASE"/>
    <s v="BaseLine"/>
    <m/>
    <m/>
    <m/>
    <m/>
    <x v="46"/>
    <x v="1"/>
    <s v="Brazil"/>
    <x v="97"/>
    <n v="0"/>
  </r>
  <r>
    <s v="BASE"/>
    <s v="BaseLine"/>
    <m/>
    <m/>
    <m/>
    <m/>
    <x v="46"/>
    <x v="2"/>
    <s v="Brazil"/>
    <x v="97"/>
    <n v="0"/>
  </r>
  <r>
    <s v="BASE"/>
    <s v="BaseLine"/>
    <m/>
    <m/>
    <m/>
    <m/>
    <x v="46"/>
    <x v="3"/>
    <s v="Brazil"/>
    <x v="97"/>
    <n v="0"/>
  </r>
  <r>
    <s v="INCREMENTAL"/>
    <s v="Media"/>
    <m/>
    <m/>
    <m/>
    <m/>
    <x v="47"/>
    <x v="0"/>
    <s v="Brazil"/>
    <x v="97"/>
    <n v="0"/>
  </r>
  <r>
    <s v="INCREMENTAL"/>
    <s v="Media"/>
    <m/>
    <m/>
    <m/>
    <m/>
    <x v="47"/>
    <x v="1"/>
    <s v="Brazil"/>
    <x v="97"/>
    <n v="0"/>
  </r>
  <r>
    <s v="INCREMENTAL"/>
    <s v="Media"/>
    <m/>
    <m/>
    <m/>
    <m/>
    <x v="47"/>
    <x v="2"/>
    <s v="Brazil"/>
    <x v="97"/>
    <n v="0"/>
  </r>
  <r>
    <s v="INCREMENTAL"/>
    <s v="Media"/>
    <m/>
    <m/>
    <m/>
    <m/>
    <x v="47"/>
    <x v="3"/>
    <s v="Brazil"/>
    <x v="97"/>
    <n v="9.5844913355519807"/>
  </r>
  <r>
    <s v="INCREMENTAL"/>
    <s v="Media"/>
    <m/>
    <m/>
    <m/>
    <m/>
    <x v="48"/>
    <x v="0"/>
    <s v="Brazil"/>
    <x v="97"/>
    <n v="0"/>
  </r>
  <r>
    <s v="INCREMENTAL"/>
    <s v="Media"/>
    <m/>
    <m/>
    <m/>
    <m/>
    <x v="48"/>
    <x v="1"/>
    <s v="Brazil"/>
    <x v="97"/>
    <n v="0"/>
  </r>
  <r>
    <s v="INCREMENTAL"/>
    <s v="Media"/>
    <m/>
    <m/>
    <m/>
    <m/>
    <x v="48"/>
    <x v="2"/>
    <s v="Brazil"/>
    <x v="97"/>
    <n v="0"/>
  </r>
  <r>
    <s v="INCREMENTAL"/>
    <s v="Media"/>
    <m/>
    <m/>
    <m/>
    <m/>
    <x v="48"/>
    <x v="3"/>
    <s v="Brazil"/>
    <x v="97"/>
    <n v="0.32651837016721502"/>
  </r>
  <r>
    <s v="INCREMENTAL"/>
    <s v="Media"/>
    <m/>
    <m/>
    <m/>
    <m/>
    <x v="49"/>
    <x v="0"/>
    <s v="Brazil"/>
    <x v="97"/>
    <n v="0"/>
  </r>
  <r>
    <s v="INCREMENTAL"/>
    <s v="Media"/>
    <m/>
    <m/>
    <m/>
    <m/>
    <x v="49"/>
    <x v="1"/>
    <s v="Brazil"/>
    <x v="97"/>
    <n v="0"/>
  </r>
  <r>
    <s v="INCREMENTAL"/>
    <s v="Media"/>
    <m/>
    <m/>
    <m/>
    <m/>
    <x v="49"/>
    <x v="2"/>
    <s v="Brazil"/>
    <x v="97"/>
    <n v="0"/>
  </r>
  <r>
    <s v="INCREMENTAL"/>
    <s v="Media"/>
    <m/>
    <m/>
    <m/>
    <m/>
    <x v="49"/>
    <x v="3"/>
    <s v="Brazil"/>
    <x v="97"/>
    <n v="36.307130711401904"/>
  </r>
  <r>
    <s v="BASE"/>
    <s v="BaseLine"/>
    <m/>
    <m/>
    <m/>
    <m/>
    <x v="50"/>
    <x v="0"/>
    <s v="Brazil"/>
    <x v="97"/>
    <n v="0"/>
  </r>
  <r>
    <s v="BASE"/>
    <s v="BaseLine"/>
    <m/>
    <m/>
    <m/>
    <m/>
    <x v="50"/>
    <x v="1"/>
    <s v="Brazil"/>
    <x v="97"/>
    <n v="0"/>
  </r>
  <r>
    <s v="BASE"/>
    <s v="BaseLine"/>
    <m/>
    <m/>
    <m/>
    <m/>
    <x v="50"/>
    <x v="2"/>
    <s v="Brazil"/>
    <x v="97"/>
    <n v="0"/>
  </r>
  <r>
    <s v="BASE"/>
    <s v="BaseLine"/>
    <m/>
    <m/>
    <m/>
    <m/>
    <x v="50"/>
    <x v="3"/>
    <s v="Brazil"/>
    <x v="97"/>
    <n v="529.764211442278"/>
  </r>
  <r>
    <s v="BASE"/>
    <s v="BaseLine"/>
    <m/>
    <m/>
    <m/>
    <m/>
    <x v="51"/>
    <x v="0"/>
    <s v="Brazil"/>
    <x v="97"/>
    <n v="0"/>
  </r>
  <r>
    <s v="BASE"/>
    <s v="BaseLine"/>
    <m/>
    <m/>
    <m/>
    <m/>
    <x v="51"/>
    <x v="1"/>
    <s v="Brazil"/>
    <x v="97"/>
    <n v="0"/>
  </r>
  <r>
    <s v="BASE"/>
    <s v="BaseLine"/>
    <m/>
    <m/>
    <m/>
    <m/>
    <x v="51"/>
    <x v="2"/>
    <s v="Brazil"/>
    <x v="97"/>
    <n v="0"/>
  </r>
  <r>
    <s v="BASE"/>
    <s v="BaseLine"/>
    <m/>
    <m/>
    <m/>
    <m/>
    <x v="51"/>
    <x v="3"/>
    <s v="Brazil"/>
    <x v="97"/>
    <n v="9362.3678374814408"/>
  </r>
  <r>
    <s v="INCREMENTAL"/>
    <s v="Media"/>
    <m/>
    <m/>
    <m/>
    <m/>
    <x v="52"/>
    <x v="0"/>
    <s v="Brazil"/>
    <x v="97"/>
    <n v="0"/>
  </r>
  <r>
    <s v="INCREMENTAL"/>
    <s v="Media"/>
    <m/>
    <m/>
    <m/>
    <m/>
    <x v="52"/>
    <x v="1"/>
    <s v="Brazil"/>
    <x v="97"/>
    <n v="0"/>
  </r>
  <r>
    <s v="INCREMENTAL"/>
    <s v="Media"/>
    <m/>
    <m/>
    <m/>
    <m/>
    <x v="52"/>
    <x v="2"/>
    <s v="Brazil"/>
    <x v="97"/>
    <n v="0"/>
  </r>
  <r>
    <s v="INCREMENTAL"/>
    <s v="Media"/>
    <m/>
    <m/>
    <m/>
    <m/>
    <x v="52"/>
    <x v="3"/>
    <s v="Brazil"/>
    <x v="97"/>
    <n v="15.0194111949728"/>
  </r>
  <r>
    <s v="BASE"/>
    <s v="BaseLine"/>
    <m/>
    <m/>
    <m/>
    <m/>
    <x v="53"/>
    <x v="0"/>
    <s v="Brazil"/>
    <x v="97"/>
    <n v="-414.222843061145"/>
  </r>
  <r>
    <s v="BASE"/>
    <s v="BaseLine"/>
    <m/>
    <m/>
    <m/>
    <m/>
    <x v="53"/>
    <x v="1"/>
    <s v="Brazil"/>
    <x v="97"/>
    <n v="-303.337619853386"/>
  </r>
  <r>
    <s v="BASE"/>
    <s v="BaseLine"/>
    <m/>
    <m/>
    <m/>
    <m/>
    <x v="53"/>
    <x v="2"/>
    <s v="Brazil"/>
    <x v="97"/>
    <n v="-566.01609216196096"/>
  </r>
  <r>
    <s v="BASE"/>
    <s v="BaseLine"/>
    <m/>
    <m/>
    <m/>
    <m/>
    <x v="53"/>
    <x v="3"/>
    <s v="Brazil"/>
    <x v="97"/>
    <n v="-299.63384113026399"/>
  </r>
  <r>
    <s v="BASE"/>
    <s v="BaseLine"/>
    <m/>
    <m/>
    <m/>
    <m/>
    <x v="54"/>
    <x v="0"/>
    <s v="Brazil"/>
    <x v="97"/>
    <n v="-454.55514201630001"/>
  </r>
  <r>
    <s v="BASE"/>
    <s v="BaseLine"/>
    <m/>
    <m/>
    <m/>
    <m/>
    <x v="54"/>
    <x v="1"/>
    <s v="Brazil"/>
    <x v="97"/>
    <n v="-2268.8635927892001"/>
  </r>
  <r>
    <s v="BASE"/>
    <s v="BaseLine"/>
    <m/>
    <m/>
    <m/>
    <m/>
    <x v="54"/>
    <x v="2"/>
    <s v="Brazil"/>
    <x v="97"/>
    <n v="-2462.4630958152002"/>
  </r>
  <r>
    <s v="BASE"/>
    <s v="BaseLine"/>
    <m/>
    <m/>
    <m/>
    <m/>
    <x v="54"/>
    <x v="3"/>
    <s v="Brazil"/>
    <x v="97"/>
    <n v="-438.95970690261601"/>
  </r>
  <r>
    <s v="INCREMENTAL"/>
    <s v="Media"/>
    <m/>
    <m/>
    <m/>
    <m/>
    <x v="0"/>
    <x v="0"/>
    <s v="Brazil"/>
    <x v="98"/>
    <n v="18.0796731924512"/>
  </r>
  <r>
    <s v="INCREMENTAL"/>
    <s v="Media"/>
    <m/>
    <m/>
    <m/>
    <m/>
    <x v="0"/>
    <x v="1"/>
    <s v="Brazil"/>
    <x v="98"/>
    <n v="0"/>
  </r>
  <r>
    <s v="INCREMENTAL"/>
    <s v="Media"/>
    <m/>
    <m/>
    <m/>
    <m/>
    <x v="0"/>
    <x v="2"/>
    <s v="Brazil"/>
    <x v="98"/>
    <n v="0"/>
  </r>
  <r>
    <s v="INCREMENTAL"/>
    <s v="Media"/>
    <m/>
    <m/>
    <m/>
    <m/>
    <x v="0"/>
    <x v="3"/>
    <s v="Brazil"/>
    <x v="98"/>
    <n v="0"/>
  </r>
  <r>
    <s v="INCREMENTAL"/>
    <s v="Media"/>
    <m/>
    <m/>
    <m/>
    <m/>
    <x v="1"/>
    <x v="0"/>
    <s v="Brazil"/>
    <x v="98"/>
    <n v="0.61863167679547904"/>
  </r>
  <r>
    <s v="INCREMENTAL"/>
    <s v="Media"/>
    <m/>
    <m/>
    <m/>
    <m/>
    <x v="1"/>
    <x v="1"/>
    <s v="Brazil"/>
    <x v="98"/>
    <n v="0"/>
  </r>
  <r>
    <s v="INCREMENTAL"/>
    <s v="Media"/>
    <m/>
    <m/>
    <m/>
    <m/>
    <x v="1"/>
    <x v="2"/>
    <s v="Brazil"/>
    <x v="98"/>
    <n v="0"/>
  </r>
  <r>
    <s v="INCREMENTAL"/>
    <s v="Media"/>
    <m/>
    <m/>
    <m/>
    <m/>
    <x v="1"/>
    <x v="3"/>
    <s v="Brazil"/>
    <x v="98"/>
    <n v="0"/>
  </r>
  <r>
    <s v="INCREMENTAL"/>
    <s v="Media"/>
    <m/>
    <m/>
    <m/>
    <m/>
    <x v="2"/>
    <x v="0"/>
    <s v="Brazil"/>
    <x v="98"/>
    <n v="69.119533381163606"/>
  </r>
  <r>
    <s v="INCREMENTAL"/>
    <s v="Media"/>
    <m/>
    <m/>
    <m/>
    <m/>
    <x v="2"/>
    <x v="1"/>
    <s v="Brazil"/>
    <x v="98"/>
    <n v="0"/>
  </r>
  <r>
    <s v="INCREMENTAL"/>
    <s v="Media"/>
    <m/>
    <m/>
    <m/>
    <m/>
    <x v="2"/>
    <x v="2"/>
    <s v="Brazil"/>
    <x v="98"/>
    <n v="0"/>
  </r>
  <r>
    <s v="INCREMENTAL"/>
    <s v="Media"/>
    <m/>
    <m/>
    <m/>
    <m/>
    <x v="2"/>
    <x v="3"/>
    <s v="Brazil"/>
    <x v="98"/>
    <n v="0"/>
  </r>
  <r>
    <s v="BASE"/>
    <s v="BaseLine"/>
    <m/>
    <m/>
    <m/>
    <m/>
    <x v="3"/>
    <x v="0"/>
    <s v="Brazil"/>
    <x v="98"/>
    <n v="0"/>
  </r>
  <r>
    <s v="BASE"/>
    <s v="BaseLine"/>
    <m/>
    <m/>
    <m/>
    <m/>
    <x v="3"/>
    <x v="1"/>
    <s v="Brazil"/>
    <x v="98"/>
    <n v="0"/>
  </r>
  <r>
    <s v="BASE"/>
    <s v="BaseLine"/>
    <m/>
    <m/>
    <m/>
    <m/>
    <x v="3"/>
    <x v="2"/>
    <s v="Brazil"/>
    <x v="98"/>
    <n v="0"/>
  </r>
  <r>
    <s v="BASE"/>
    <s v="BaseLine"/>
    <m/>
    <m/>
    <m/>
    <m/>
    <x v="3"/>
    <x v="3"/>
    <s v="Brazil"/>
    <x v="98"/>
    <n v="0"/>
  </r>
  <r>
    <s v="BASE"/>
    <s v="BaseLine"/>
    <m/>
    <m/>
    <m/>
    <m/>
    <x v="4"/>
    <x v="0"/>
    <s v="Brazil"/>
    <x v="98"/>
    <n v="0"/>
  </r>
  <r>
    <s v="BASE"/>
    <s v="BaseLine"/>
    <m/>
    <m/>
    <m/>
    <m/>
    <x v="4"/>
    <x v="1"/>
    <s v="Brazil"/>
    <x v="98"/>
    <n v="0"/>
  </r>
  <r>
    <s v="BASE"/>
    <s v="BaseLine"/>
    <m/>
    <m/>
    <m/>
    <m/>
    <x v="4"/>
    <x v="2"/>
    <s v="Brazil"/>
    <x v="98"/>
    <n v="0"/>
  </r>
  <r>
    <s v="BASE"/>
    <s v="BaseLine"/>
    <m/>
    <m/>
    <m/>
    <m/>
    <x v="4"/>
    <x v="3"/>
    <s v="Brazil"/>
    <x v="98"/>
    <n v="0"/>
  </r>
  <r>
    <s v="BASE"/>
    <s v="BaseLine"/>
    <m/>
    <m/>
    <m/>
    <m/>
    <x v="5"/>
    <x v="0"/>
    <s v="Brazil"/>
    <x v="98"/>
    <n v="0"/>
  </r>
  <r>
    <s v="BASE"/>
    <s v="BaseLine"/>
    <m/>
    <m/>
    <m/>
    <m/>
    <x v="5"/>
    <x v="1"/>
    <s v="Brazil"/>
    <x v="98"/>
    <n v="0"/>
  </r>
  <r>
    <s v="BASE"/>
    <s v="BaseLine"/>
    <m/>
    <m/>
    <m/>
    <m/>
    <x v="5"/>
    <x v="2"/>
    <s v="Brazil"/>
    <x v="98"/>
    <n v="0"/>
  </r>
  <r>
    <s v="BASE"/>
    <s v="BaseLine"/>
    <m/>
    <m/>
    <m/>
    <m/>
    <x v="5"/>
    <x v="3"/>
    <s v="Brazil"/>
    <x v="98"/>
    <n v="0"/>
  </r>
  <r>
    <s v="BASE"/>
    <s v="BaseLine"/>
    <m/>
    <m/>
    <m/>
    <m/>
    <x v="6"/>
    <x v="0"/>
    <s v="Brazil"/>
    <x v="98"/>
    <n v="0"/>
  </r>
  <r>
    <s v="BASE"/>
    <s v="BaseLine"/>
    <m/>
    <m/>
    <m/>
    <m/>
    <x v="6"/>
    <x v="1"/>
    <s v="Brazil"/>
    <x v="98"/>
    <n v="0"/>
  </r>
  <r>
    <s v="BASE"/>
    <s v="BaseLine"/>
    <m/>
    <m/>
    <m/>
    <m/>
    <x v="6"/>
    <x v="2"/>
    <s v="Brazil"/>
    <x v="98"/>
    <n v="0"/>
  </r>
  <r>
    <s v="BASE"/>
    <s v="BaseLine"/>
    <m/>
    <m/>
    <m/>
    <m/>
    <x v="6"/>
    <x v="3"/>
    <s v="Brazil"/>
    <x v="98"/>
    <n v="0"/>
  </r>
  <r>
    <s v="BASE"/>
    <s v="BaseLine"/>
    <m/>
    <m/>
    <m/>
    <m/>
    <x v="7"/>
    <x v="0"/>
    <s v="Brazil"/>
    <x v="98"/>
    <n v="0"/>
  </r>
  <r>
    <s v="BASE"/>
    <s v="BaseLine"/>
    <m/>
    <m/>
    <m/>
    <m/>
    <x v="7"/>
    <x v="1"/>
    <s v="Brazil"/>
    <x v="98"/>
    <n v="0"/>
  </r>
  <r>
    <s v="BASE"/>
    <s v="BaseLine"/>
    <m/>
    <m/>
    <m/>
    <m/>
    <x v="7"/>
    <x v="2"/>
    <s v="Brazil"/>
    <x v="98"/>
    <n v="0"/>
  </r>
  <r>
    <s v="BASE"/>
    <s v="BaseLine"/>
    <m/>
    <m/>
    <m/>
    <m/>
    <x v="7"/>
    <x v="3"/>
    <s v="Brazil"/>
    <x v="98"/>
    <n v="0"/>
  </r>
  <r>
    <s v="BASE"/>
    <s v="BaseLine"/>
    <m/>
    <m/>
    <m/>
    <m/>
    <x v="8"/>
    <x v="0"/>
    <s v="Brazil"/>
    <x v="98"/>
    <n v="1701.88800269532"/>
  </r>
  <r>
    <s v="BASE"/>
    <s v="BaseLine"/>
    <m/>
    <m/>
    <m/>
    <m/>
    <x v="8"/>
    <x v="1"/>
    <s v="Brazil"/>
    <x v="98"/>
    <n v="0"/>
  </r>
  <r>
    <s v="BASE"/>
    <s v="BaseLine"/>
    <m/>
    <m/>
    <m/>
    <m/>
    <x v="8"/>
    <x v="2"/>
    <s v="Brazil"/>
    <x v="98"/>
    <n v="0"/>
  </r>
  <r>
    <s v="BASE"/>
    <s v="BaseLine"/>
    <m/>
    <m/>
    <m/>
    <m/>
    <x v="8"/>
    <x v="3"/>
    <s v="Brazil"/>
    <x v="98"/>
    <n v="0"/>
  </r>
  <r>
    <s v="INCREMENTAL"/>
    <s v="Media"/>
    <m/>
    <m/>
    <m/>
    <m/>
    <x v="9"/>
    <x v="0"/>
    <s v="Brazil"/>
    <x v="98"/>
    <n v="15.652267183691601"/>
  </r>
  <r>
    <s v="INCREMENTAL"/>
    <s v="Media"/>
    <m/>
    <m/>
    <m/>
    <m/>
    <x v="9"/>
    <x v="1"/>
    <s v="Brazil"/>
    <x v="98"/>
    <n v="0"/>
  </r>
  <r>
    <s v="INCREMENTAL"/>
    <s v="Media"/>
    <m/>
    <m/>
    <m/>
    <m/>
    <x v="9"/>
    <x v="2"/>
    <s v="Brazil"/>
    <x v="98"/>
    <n v="0"/>
  </r>
  <r>
    <s v="INCREMENTAL"/>
    <s v="Media"/>
    <m/>
    <m/>
    <m/>
    <m/>
    <x v="9"/>
    <x v="3"/>
    <s v="Brazil"/>
    <x v="98"/>
    <n v="0"/>
  </r>
  <r>
    <s v="BASE"/>
    <s v="Price"/>
    <m/>
    <m/>
    <m/>
    <m/>
    <x v="10"/>
    <x v="0"/>
    <s v="Brazil"/>
    <x v="98"/>
    <n v="0"/>
  </r>
  <r>
    <s v="BASE"/>
    <s v="Price"/>
    <m/>
    <m/>
    <m/>
    <m/>
    <x v="10"/>
    <x v="1"/>
    <s v="Brazil"/>
    <x v="98"/>
    <n v="0"/>
  </r>
  <r>
    <s v="BASE"/>
    <s v="Price"/>
    <m/>
    <m/>
    <m/>
    <m/>
    <x v="10"/>
    <x v="2"/>
    <s v="Brazil"/>
    <x v="98"/>
    <n v="0"/>
  </r>
  <r>
    <s v="BASE"/>
    <s v="Price"/>
    <m/>
    <m/>
    <m/>
    <m/>
    <x v="10"/>
    <x v="3"/>
    <s v="Brazil"/>
    <x v="98"/>
    <n v="0"/>
  </r>
  <r>
    <s v="BASE"/>
    <s v="Price"/>
    <m/>
    <m/>
    <m/>
    <m/>
    <x v="11"/>
    <x v="0"/>
    <s v="Brazil"/>
    <x v="98"/>
    <n v="-1202.02888258131"/>
  </r>
  <r>
    <s v="BASE"/>
    <s v="Price"/>
    <m/>
    <m/>
    <m/>
    <m/>
    <x v="11"/>
    <x v="1"/>
    <s v="Brazil"/>
    <x v="98"/>
    <n v="0"/>
  </r>
  <r>
    <s v="BASE"/>
    <s v="Price"/>
    <m/>
    <m/>
    <m/>
    <m/>
    <x v="11"/>
    <x v="2"/>
    <s v="Brazil"/>
    <x v="98"/>
    <n v="0"/>
  </r>
  <r>
    <s v="BASE"/>
    <s v="Price"/>
    <m/>
    <m/>
    <m/>
    <m/>
    <x v="11"/>
    <x v="3"/>
    <s v="Brazil"/>
    <x v="98"/>
    <n v="-1358.9885363052099"/>
  </r>
  <r>
    <s v="BASE"/>
    <s v="BaseLine"/>
    <m/>
    <m/>
    <m/>
    <m/>
    <x v="12"/>
    <x v="0"/>
    <s v="Brazil"/>
    <x v="98"/>
    <n v="380.65520847641397"/>
  </r>
  <r>
    <s v="BASE"/>
    <s v="BaseLine"/>
    <m/>
    <m/>
    <m/>
    <m/>
    <x v="12"/>
    <x v="1"/>
    <s v="Brazil"/>
    <x v="98"/>
    <n v="686.229155710295"/>
  </r>
  <r>
    <s v="BASE"/>
    <s v="BaseLine"/>
    <m/>
    <m/>
    <m/>
    <m/>
    <x v="12"/>
    <x v="2"/>
    <s v="Brazil"/>
    <x v="98"/>
    <n v="841.28203294263994"/>
  </r>
  <r>
    <s v="BASE"/>
    <s v="BaseLine"/>
    <m/>
    <m/>
    <m/>
    <m/>
    <x v="12"/>
    <x v="3"/>
    <s v="Brazil"/>
    <x v="98"/>
    <n v="22.282274260499801"/>
  </r>
  <r>
    <s v="INCREMENTAL"/>
    <s v="Media"/>
    <m/>
    <m/>
    <m/>
    <m/>
    <x v="13"/>
    <x v="0"/>
    <s v="Brazil"/>
    <x v="98"/>
    <n v="0"/>
  </r>
  <r>
    <s v="INCREMENTAL"/>
    <s v="Media"/>
    <m/>
    <m/>
    <m/>
    <m/>
    <x v="13"/>
    <x v="1"/>
    <s v="Brazil"/>
    <x v="98"/>
    <n v="0"/>
  </r>
  <r>
    <s v="INCREMENTAL"/>
    <s v="Media"/>
    <m/>
    <m/>
    <m/>
    <m/>
    <x v="13"/>
    <x v="2"/>
    <s v="Brazil"/>
    <x v="98"/>
    <n v="0"/>
  </r>
  <r>
    <s v="INCREMENTAL"/>
    <s v="Media"/>
    <m/>
    <m/>
    <m/>
    <m/>
    <x v="13"/>
    <x v="3"/>
    <s v="Brazil"/>
    <x v="98"/>
    <n v="0"/>
  </r>
  <r>
    <s v="INCREMENTAL"/>
    <s v="Media"/>
    <m/>
    <m/>
    <m/>
    <m/>
    <x v="14"/>
    <x v="0"/>
    <s v="Brazil"/>
    <x v="98"/>
    <n v="463.44521475958499"/>
  </r>
  <r>
    <s v="INCREMENTAL"/>
    <s v="Media"/>
    <m/>
    <m/>
    <m/>
    <m/>
    <x v="14"/>
    <x v="1"/>
    <s v="Brazil"/>
    <x v="98"/>
    <n v="576.95182736859795"/>
  </r>
  <r>
    <s v="INCREMENTAL"/>
    <s v="Media"/>
    <m/>
    <m/>
    <m/>
    <m/>
    <x v="14"/>
    <x v="2"/>
    <s v="Brazil"/>
    <x v="98"/>
    <n v="477.39116426735802"/>
  </r>
  <r>
    <s v="INCREMENTAL"/>
    <s v="Media"/>
    <m/>
    <m/>
    <m/>
    <m/>
    <x v="14"/>
    <x v="3"/>
    <s v="Brazil"/>
    <x v="98"/>
    <n v="342.97513335018999"/>
  </r>
  <r>
    <s v="INCREMENTAL"/>
    <s v="Media"/>
    <m/>
    <m/>
    <m/>
    <m/>
    <x v="15"/>
    <x v="0"/>
    <s v="Brazil"/>
    <x v="98"/>
    <n v="0"/>
  </r>
  <r>
    <s v="INCREMENTAL"/>
    <s v="Media"/>
    <m/>
    <m/>
    <m/>
    <m/>
    <x v="15"/>
    <x v="1"/>
    <s v="Brazil"/>
    <x v="98"/>
    <n v="0"/>
  </r>
  <r>
    <s v="INCREMENTAL"/>
    <s v="Media"/>
    <m/>
    <m/>
    <m/>
    <m/>
    <x v="15"/>
    <x v="2"/>
    <s v="Brazil"/>
    <x v="98"/>
    <n v="0"/>
  </r>
  <r>
    <s v="INCREMENTAL"/>
    <s v="Media"/>
    <m/>
    <m/>
    <m/>
    <m/>
    <x v="15"/>
    <x v="3"/>
    <s v="Brazil"/>
    <x v="98"/>
    <n v="0"/>
  </r>
  <r>
    <s v="INCREMENTAL"/>
    <s v="Media"/>
    <m/>
    <m/>
    <m/>
    <m/>
    <x v="16"/>
    <x v="0"/>
    <s v="Brazil"/>
    <x v="98"/>
    <n v="13.652153197731799"/>
  </r>
  <r>
    <s v="INCREMENTAL"/>
    <s v="Media"/>
    <m/>
    <m/>
    <m/>
    <m/>
    <x v="16"/>
    <x v="1"/>
    <s v="Brazil"/>
    <x v="98"/>
    <n v="10.7116889872778"/>
  </r>
  <r>
    <s v="INCREMENTAL"/>
    <s v="Media"/>
    <m/>
    <m/>
    <m/>
    <m/>
    <x v="16"/>
    <x v="2"/>
    <s v="Brazil"/>
    <x v="98"/>
    <n v="9.99375698417834"/>
  </r>
  <r>
    <s v="INCREMENTAL"/>
    <s v="Media"/>
    <m/>
    <m/>
    <m/>
    <m/>
    <x v="16"/>
    <x v="3"/>
    <s v="Brazil"/>
    <x v="98"/>
    <n v="9.2876535766181103"/>
  </r>
  <r>
    <s v="INCREMENTAL"/>
    <s v="Media"/>
    <m/>
    <m/>
    <m/>
    <m/>
    <x v="17"/>
    <x v="0"/>
    <s v="Brazil"/>
    <x v="98"/>
    <n v="0"/>
  </r>
  <r>
    <s v="INCREMENTAL"/>
    <s v="Media"/>
    <m/>
    <m/>
    <m/>
    <m/>
    <x v="17"/>
    <x v="1"/>
    <s v="Brazil"/>
    <x v="98"/>
    <n v="0"/>
  </r>
  <r>
    <s v="INCREMENTAL"/>
    <s v="Media"/>
    <m/>
    <m/>
    <m/>
    <m/>
    <x v="17"/>
    <x v="2"/>
    <s v="Brazil"/>
    <x v="98"/>
    <n v="0"/>
  </r>
  <r>
    <s v="INCREMENTAL"/>
    <s v="Media"/>
    <m/>
    <m/>
    <m/>
    <m/>
    <x v="17"/>
    <x v="3"/>
    <s v="Brazil"/>
    <x v="98"/>
    <n v="0"/>
  </r>
  <r>
    <s v="INCREMENTAL"/>
    <s v="Media"/>
    <m/>
    <m/>
    <m/>
    <m/>
    <x v="18"/>
    <x v="0"/>
    <s v="Brazil"/>
    <x v="98"/>
    <n v="1550.3920594620499"/>
  </r>
  <r>
    <s v="INCREMENTAL"/>
    <s v="Media"/>
    <m/>
    <m/>
    <m/>
    <m/>
    <x v="18"/>
    <x v="1"/>
    <s v="Brazil"/>
    <x v="98"/>
    <n v="721.92596183821695"/>
  </r>
  <r>
    <s v="INCREMENTAL"/>
    <s v="Media"/>
    <m/>
    <m/>
    <m/>
    <m/>
    <x v="18"/>
    <x v="2"/>
    <s v="Brazil"/>
    <x v="98"/>
    <n v="551.62694018478203"/>
  </r>
  <r>
    <s v="INCREMENTAL"/>
    <s v="Media"/>
    <m/>
    <m/>
    <m/>
    <m/>
    <x v="18"/>
    <x v="3"/>
    <s v="Brazil"/>
    <x v="98"/>
    <n v="841.62812781749597"/>
  </r>
  <r>
    <s v="INCREMENTAL"/>
    <s v="Media"/>
    <m/>
    <m/>
    <m/>
    <m/>
    <x v="19"/>
    <x v="0"/>
    <s v="Brazil"/>
    <x v="98"/>
    <n v="0"/>
  </r>
  <r>
    <s v="INCREMENTAL"/>
    <s v="Media"/>
    <m/>
    <m/>
    <m/>
    <m/>
    <x v="19"/>
    <x v="1"/>
    <s v="Brazil"/>
    <x v="98"/>
    <n v="0"/>
  </r>
  <r>
    <s v="INCREMENTAL"/>
    <s v="Media"/>
    <m/>
    <m/>
    <m/>
    <m/>
    <x v="19"/>
    <x v="2"/>
    <s v="Brazil"/>
    <x v="98"/>
    <n v="0"/>
  </r>
  <r>
    <s v="INCREMENTAL"/>
    <s v="Media"/>
    <m/>
    <m/>
    <m/>
    <m/>
    <x v="19"/>
    <x v="3"/>
    <s v="Brazil"/>
    <x v="98"/>
    <n v="0"/>
  </r>
  <r>
    <s v="INCREMENTAL"/>
    <s v="Media"/>
    <m/>
    <m/>
    <m/>
    <m/>
    <x v="20"/>
    <x v="0"/>
    <s v="Brazil"/>
    <x v="98"/>
    <n v="31.844258184643799"/>
  </r>
  <r>
    <s v="INCREMENTAL"/>
    <s v="Media"/>
    <m/>
    <m/>
    <m/>
    <m/>
    <x v="20"/>
    <x v="1"/>
    <s v="Brazil"/>
    <x v="98"/>
    <n v="36.324961342887001"/>
  </r>
  <r>
    <s v="INCREMENTAL"/>
    <s v="Media"/>
    <m/>
    <m/>
    <m/>
    <m/>
    <x v="20"/>
    <x v="2"/>
    <s v="Brazil"/>
    <x v="98"/>
    <n v="34.029970960064198"/>
  </r>
  <r>
    <s v="INCREMENTAL"/>
    <s v="Media"/>
    <m/>
    <m/>
    <m/>
    <m/>
    <x v="20"/>
    <x v="3"/>
    <s v="Brazil"/>
    <x v="98"/>
    <n v="33.518907252559501"/>
  </r>
  <r>
    <s v="INCREMENTAL"/>
    <s v="Media"/>
    <m/>
    <m/>
    <m/>
    <m/>
    <x v="21"/>
    <x v="0"/>
    <s v="Brazil"/>
    <x v="98"/>
    <n v="0"/>
  </r>
  <r>
    <s v="INCREMENTAL"/>
    <s v="Media"/>
    <m/>
    <m/>
    <m/>
    <m/>
    <x v="21"/>
    <x v="1"/>
    <s v="Brazil"/>
    <x v="98"/>
    <n v="0"/>
  </r>
  <r>
    <s v="INCREMENTAL"/>
    <s v="Media"/>
    <m/>
    <m/>
    <m/>
    <m/>
    <x v="21"/>
    <x v="2"/>
    <s v="Brazil"/>
    <x v="98"/>
    <n v="0"/>
  </r>
  <r>
    <s v="INCREMENTAL"/>
    <s v="Media"/>
    <m/>
    <m/>
    <m/>
    <m/>
    <x v="21"/>
    <x v="3"/>
    <s v="Brazil"/>
    <x v="98"/>
    <n v="0"/>
  </r>
  <r>
    <s v="INCREMENTAL"/>
    <s v="Media"/>
    <m/>
    <m/>
    <m/>
    <m/>
    <x v="22"/>
    <x v="0"/>
    <s v="Brazil"/>
    <x v="98"/>
    <n v="854.15186031209805"/>
  </r>
  <r>
    <s v="INCREMENTAL"/>
    <s v="Media"/>
    <m/>
    <m/>
    <m/>
    <m/>
    <x v="22"/>
    <x v="1"/>
    <s v="Brazil"/>
    <x v="98"/>
    <n v="323.91845522029701"/>
  </r>
  <r>
    <s v="INCREMENTAL"/>
    <s v="Media"/>
    <m/>
    <m/>
    <m/>
    <m/>
    <x v="22"/>
    <x v="2"/>
    <s v="Brazil"/>
    <x v="98"/>
    <n v="307.58504337600499"/>
  </r>
  <r>
    <s v="INCREMENTAL"/>
    <s v="Media"/>
    <m/>
    <m/>
    <m/>
    <m/>
    <x v="22"/>
    <x v="3"/>
    <s v="Brazil"/>
    <x v="98"/>
    <n v="463.00250532221401"/>
  </r>
  <r>
    <s v="INCREMENTAL"/>
    <s v="Media"/>
    <m/>
    <m/>
    <m/>
    <m/>
    <x v="23"/>
    <x v="0"/>
    <s v="Brazil"/>
    <x v="98"/>
    <n v="0"/>
  </r>
  <r>
    <s v="INCREMENTAL"/>
    <s v="Media"/>
    <m/>
    <m/>
    <m/>
    <m/>
    <x v="23"/>
    <x v="1"/>
    <s v="Brazil"/>
    <x v="98"/>
    <n v="9.2608575814399005E-2"/>
  </r>
  <r>
    <s v="INCREMENTAL"/>
    <s v="Media"/>
    <m/>
    <m/>
    <m/>
    <m/>
    <x v="23"/>
    <x v="2"/>
    <s v="Brazil"/>
    <x v="98"/>
    <n v="0"/>
  </r>
  <r>
    <s v="INCREMENTAL"/>
    <s v="Media"/>
    <m/>
    <m/>
    <m/>
    <m/>
    <x v="23"/>
    <x v="3"/>
    <s v="Brazil"/>
    <x v="98"/>
    <n v="0"/>
  </r>
  <r>
    <s v="INCREMENTAL"/>
    <s v="Media"/>
    <m/>
    <m/>
    <m/>
    <m/>
    <x v="24"/>
    <x v="0"/>
    <s v="Brazil"/>
    <x v="98"/>
    <n v="0"/>
  </r>
  <r>
    <s v="INCREMENTAL"/>
    <s v="Media"/>
    <m/>
    <m/>
    <m/>
    <m/>
    <x v="24"/>
    <x v="1"/>
    <s v="Brazil"/>
    <x v="98"/>
    <n v="7.1897348852628404"/>
  </r>
  <r>
    <s v="INCREMENTAL"/>
    <s v="Media"/>
    <m/>
    <m/>
    <m/>
    <m/>
    <x v="24"/>
    <x v="2"/>
    <s v="Brazil"/>
    <x v="98"/>
    <n v="0"/>
  </r>
  <r>
    <s v="INCREMENTAL"/>
    <s v="Media"/>
    <m/>
    <m/>
    <m/>
    <m/>
    <x v="24"/>
    <x v="3"/>
    <s v="Brazil"/>
    <x v="98"/>
    <n v="0"/>
  </r>
  <r>
    <s v="BASE"/>
    <s v="BaseLine"/>
    <m/>
    <m/>
    <m/>
    <m/>
    <x v="25"/>
    <x v="0"/>
    <s v="Brazil"/>
    <x v="98"/>
    <n v="0"/>
  </r>
  <r>
    <s v="BASE"/>
    <s v="BaseLine"/>
    <m/>
    <m/>
    <m/>
    <m/>
    <x v="25"/>
    <x v="1"/>
    <s v="Brazil"/>
    <x v="98"/>
    <n v="0"/>
  </r>
  <r>
    <s v="BASE"/>
    <s v="BaseLine"/>
    <m/>
    <m/>
    <m/>
    <m/>
    <x v="25"/>
    <x v="2"/>
    <s v="Brazil"/>
    <x v="98"/>
    <n v="0"/>
  </r>
  <r>
    <s v="BASE"/>
    <s v="BaseLine"/>
    <m/>
    <m/>
    <m/>
    <m/>
    <x v="25"/>
    <x v="3"/>
    <s v="Brazil"/>
    <x v="98"/>
    <n v="0"/>
  </r>
  <r>
    <s v="BASE"/>
    <s v="BaseLine"/>
    <m/>
    <m/>
    <m/>
    <m/>
    <x v="26"/>
    <x v="0"/>
    <s v="Brazil"/>
    <x v="98"/>
    <n v="0"/>
  </r>
  <r>
    <s v="BASE"/>
    <s v="BaseLine"/>
    <m/>
    <m/>
    <m/>
    <m/>
    <x v="26"/>
    <x v="1"/>
    <s v="Brazil"/>
    <x v="98"/>
    <n v="2924.3879716159599"/>
  </r>
  <r>
    <s v="BASE"/>
    <s v="BaseLine"/>
    <m/>
    <m/>
    <m/>
    <m/>
    <x v="26"/>
    <x v="2"/>
    <s v="Brazil"/>
    <x v="98"/>
    <n v="0"/>
  </r>
  <r>
    <s v="BASE"/>
    <s v="BaseLine"/>
    <m/>
    <m/>
    <m/>
    <m/>
    <x v="26"/>
    <x v="3"/>
    <s v="Brazil"/>
    <x v="98"/>
    <n v="0"/>
  </r>
  <r>
    <s v="INCREMENTAL"/>
    <s v="Media"/>
    <m/>
    <m/>
    <m/>
    <m/>
    <x v="27"/>
    <x v="0"/>
    <s v="Brazil"/>
    <x v="98"/>
    <n v="0"/>
  </r>
  <r>
    <s v="INCREMENTAL"/>
    <s v="Media"/>
    <m/>
    <m/>
    <m/>
    <m/>
    <x v="27"/>
    <x v="1"/>
    <s v="Brazil"/>
    <x v="98"/>
    <n v="137.90783554235401"/>
  </r>
  <r>
    <s v="INCREMENTAL"/>
    <s v="Media"/>
    <m/>
    <m/>
    <m/>
    <m/>
    <x v="27"/>
    <x v="2"/>
    <s v="Brazil"/>
    <x v="98"/>
    <n v="0"/>
  </r>
  <r>
    <s v="INCREMENTAL"/>
    <s v="Media"/>
    <m/>
    <m/>
    <m/>
    <m/>
    <x v="27"/>
    <x v="3"/>
    <s v="Brazil"/>
    <x v="98"/>
    <n v="0"/>
  </r>
  <r>
    <s v="INCREMENTAL"/>
    <s v="Media"/>
    <m/>
    <m/>
    <m/>
    <m/>
    <x v="28"/>
    <x v="0"/>
    <s v="Brazil"/>
    <x v="98"/>
    <n v="0"/>
  </r>
  <r>
    <s v="INCREMENTAL"/>
    <s v="Media"/>
    <m/>
    <m/>
    <m/>
    <m/>
    <x v="28"/>
    <x v="1"/>
    <s v="Brazil"/>
    <x v="98"/>
    <n v="64.563951261782407"/>
  </r>
  <r>
    <s v="INCREMENTAL"/>
    <s v="Media"/>
    <m/>
    <m/>
    <m/>
    <m/>
    <x v="28"/>
    <x v="2"/>
    <s v="Brazil"/>
    <x v="98"/>
    <n v="0"/>
  </r>
  <r>
    <s v="INCREMENTAL"/>
    <s v="Media"/>
    <m/>
    <m/>
    <m/>
    <m/>
    <x v="28"/>
    <x v="3"/>
    <s v="Brazil"/>
    <x v="98"/>
    <n v="0"/>
  </r>
  <r>
    <s v="BASE"/>
    <s v="BaseLine"/>
    <m/>
    <m/>
    <m/>
    <m/>
    <x v="29"/>
    <x v="0"/>
    <s v="Brazil"/>
    <x v="98"/>
    <n v="0"/>
  </r>
  <r>
    <s v="BASE"/>
    <s v="BaseLine"/>
    <m/>
    <m/>
    <m/>
    <m/>
    <x v="29"/>
    <x v="1"/>
    <s v="Brazil"/>
    <x v="98"/>
    <n v="1087.9068898825401"/>
  </r>
  <r>
    <s v="BASE"/>
    <s v="BaseLine"/>
    <m/>
    <m/>
    <m/>
    <m/>
    <x v="29"/>
    <x v="2"/>
    <s v="Brazil"/>
    <x v="98"/>
    <n v="0"/>
  </r>
  <r>
    <s v="BASE"/>
    <s v="BaseLine"/>
    <m/>
    <m/>
    <m/>
    <m/>
    <x v="29"/>
    <x v="3"/>
    <s v="Brazil"/>
    <x v="98"/>
    <n v="0"/>
  </r>
  <r>
    <s v="BASE"/>
    <s v="BaseLine"/>
    <m/>
    <m/>
    <m/>
    <m/>
    <x v="30"/>
    <x v="0"/>
    <s v="Brazil"/>
    <x v="98"/>
    <n v="0"/>
  </r>
  <r>
    <s v="BASE"/>
    <s v="BaseLine"/>
    <m/>
    <m/>
    <m/>
    <m/>
    <x v="30"/>
    <x v="1"/>
    <s v="Brazil"/>
    <x v="98"/>
    <n v="1003.60345091866"/>
  </r>
  <r>
    <s v="BASE"/>
    <s v="BaseLine"/>
    <m/>
    <m/>
    <m/>
    <m/>
    <x v="30"/>
    <x v="2"/>
    <s v="Brazil"/>
    <x v="98"/>
    <n v="0"/>
  </r>
  <r>
    <s v="BASE"/>
    <s v="BaseLine"/>
    <m/>
    <m/>
    <m/>
    <m/>
    <x v="30"/>
    <x v="3"/>
    <s v="Brazil"/>
    <x v="98"/>
    <n v="0"/>
  </r>
  <r>
    <s v="INCREMENTAL"/>
    <s v="Media"/>
    <m/>
    <m/>
    <m/>
    <m/>
    <x v="31"/>
    <x v="0"/>
    <s v="Brazil"/>
    <x v="98"/>
    <n v="0"/>
  </r>
  <r>
    <s v="INCREMENTAL"/>
    <s v="Media"/>
    <m/>
    <m/>
    <m/>
    <m/>
    <x v="31"/>
    <x v="1"/>
    <s v="Brazil"/>
    <x v="98"/>
    <n v="15.551976875092199"/>
  </r>
  <r>
    <s v="INCREMENTAL"/>
    <s v="Media"/>
    <m/>
    <m/>
    <m/>
    <m/>
    <x v="31"/>
    <x v="2"/>
    <s v="Brazil"/>
    <x v="98"/>
    <n v="0"/>
  </r>
  <r>
    <s v="INCREMENTAL"/>
    <s v="Media"/>
    <m/>
    <m/>
    <m/>
    <m/>
    <x v="31"/>
    <x v="3"/>
    <s v="Brazil"/>
    <x v="98"/>
    <n v="0"/>
  </r>
  <r>
    <m/>
    <m/>
    <m/>
    <m/>
    <m/>
    <m/>
    <x v="32"/>
    <x v="0"/>
    <s v="Brazil"/>
    <x v="98"/>
    <n v="1288.8368238743701"/>
  </r>
  <r>
    <m/>
    <m/>
    <m/>
    <m/>
    <m/>
    <m/>
    <x v="32"/>
    <x v="1"/>
    <s v="Brazil"/>
    <x v="98"/>
    <n v="943.82215052234096"/>
  </r>
  <r>
    <m/>
    <m/>
    <m/>
    <m/>
    <m/>
    <m/>
    <x v="32"/>
    <x v="2"/>
    <s v="Brazil"/>
    <x v="98"/>
    <n v="1761.1350863528301"/>
  </r>
  <r>
    <m/>
    <m/>
    <m/>
    <m/>
    <m/>
    <m/>
    <x v="32"/>
    <x v="3"/>
    <s v="Brazil"/>
    <x v="98"/>
    <n v="932.29799996955103"/>
  </r>
  <r>
    <s v="BASE"/>
    <s v="BaseLine"/>
    <m/>
    <m/>
    <m/>
    <m/>
    <x v="33"/>
    <x v="0"/>
    <s v="Brazil"/>
    <x v="98"/>
    <n v="-20.931730233398302"/>
  </r>
  <r>
    <s v="BASE"/>
    <s v="BaseLine"/>
    <m/>
    <m/>
    <m/>
    <m/>
    <x v="33"/>
    <x v="1"/>
    <s v="Brazil"/>
    <x v="98"/>
    <n v="-56.978855778635698"/>
  </r>
  <r>
    <s v="BASE"/>
    <s v="BaseLine"/>
    <m/>
    <m/>
    <m/>
    <m/>
    <x v="33"/>
    <x v="2"/>
    <s v="Brazil"/>
    <x v="98"/>
    <n v="-28.446222063874"/>
  </r>
  <r>
    <s v="BASE"/>
    <s v="BaseLine"/>
    <m/>
    <m/>
    <m/>
    <m/>
    <x v="33"/>
    <x v="3"/>
    <s v="Brazil"/>
    <x v="98"/>
    <n v="-17.767169135408199"/>
  </r>
  <r>
    <s v="BASE"/>
    <s v="BaseLine"/>
    <m/>
    <m/>
    <m/>
    <m/>
    <x v="34"/>
    <x v="0"/>
    <s v="Brazil"/>
    <x v="98"/>
    <n v="0"/>
  </r>
  <r>
    <s v="BASE"/>
    <s v="BaseLine"/>
    <m/>
    <m/>
    <m/>
    <m/>
    <x v="34"/>
    <x v="1"/>
    <s v="Brazil"/>
    <x v="98"/>
    <n v="0"/>
  </r>
  <r>
    <s v="BASE"/>
    <s v="BaseLine"/>
    <m/>
    <m/>
    <m/>
    <m/>
    <x v="34"/>
    <x v="2"/>
    <s v="Brazil"/>
    <x v="98"/>
    <n v="0"/>
  </r>
  <r>
    <s v="BASE"/>
    <s v="BaseLine"/>
    <m/>
    <m/>
    <m/>
    <m/>
    <x v="34"/>
    <x v="3"/>
    <s v="Brazil"/>
    <x v="98"/>
    <n v="0"/>
  </r>
  <r>
    <s v="BASE"/>
    <s v="BaseLine"/>
    <s v="NY"/>
    <m/>
    <m/>
    <m/>
    <x v="35"/>
    <x v="0"/>
    <s v="Brazil"/>
    <x v="98"/>
    <n v="0"/>
  </r>
  <r>
    <s v="BASE"/>
    <s v="BaseLine"/>
    <s v="NY"/>
    <m/>
    <m/>
    <m/>
    <x v="35"/>
    <x v="1"/>
    <s v="Brazil"/>
    <x v="98"/>
    <n v="0"/>
  </r>
  <r>
    <s v="BASE"/>
    <s v="BaseLine"/>
    <s v="NY"/>
    <m/>
    <m/>
    <m/>
    <x v="35"/>
    <x v="2"/>
    <s v="Brazil"/>
    <x v="98"/>
    <n v="0"/>
  </r>
  <r>
    <s v="BASE"/>
    <s v="BaseLine"/>
    <s v="NY"/>
    <m/>
    <m/>
    <m/>
    <x v="35"/>
    <x v="3"/>
    <s v="Brazil"/>
    <x v="98"/>
    <n v="0"/>
  </r>
  <r>
    <s v="BASE"/>
    <s v="BaseLine"/>
    <s v="PL_Dummy"/>
    <m/>
    <m/>
    <m/>
    <x v="36"/>
    <x v="0"/>
    <s v="Brazil"/>
    <x v="98"/>
    <n v="0"/>
  </r>
  <r>
    <s v="BASE"/>
    <s v="BaseLine"/>
    <s v="PL_Dummy"/>
    <m/>
    <m/>
    <m/>
    <x v="36"/>
    <x v="1"/>
    <s v="Brazil"/>
    <x v="98"/>
    <n v="0"/>
  </r>
  <r>
    <s v="BASE"/>
    <s v="BaseLine"/>
    <s v="PL_Dummy"/>
    <m/>
    <m/>
    <m/>
    <x v="36"/>
    <x v="2"/>
    <s v="Brazil"/>
    <x v="98"/>
    <n v="0"/>
  </r>
  <r>
    <s v="BASE"/>
    <s v="BaseLine"/>
    <s v="PL_Dummy"/>
    <m/>
    <m/>
    <m/>
    <x v="36"/>
    <x v="3"/>
    <s v="Brazil"/>
    <x v="98"/>
    <n v="0"/>
  </r>
  <r>
    <s v="BASE"/>
    <s v="BaseLine"/>
    <s v="PL_Dummy"/>
    <m/>
    <m/>
    <m/>
    <x v="37"/>
    <x v="0"/>
    <s v="Brazil"/>
    <x v="98"/>
    <n v="0"/>
  </r>
  <r>
    <s v="BASE"/>
    <s v="BaseLine"/>
    <s v="PL_Dummy"/>
    <m/>
    <m/>
    <m/>
    <x v="37"/>
    <x v="1"/>
    <s v="Brazil"/>
    <x v="98"/>
    <n v="0"/>
  </r>
  <r>
    <s v="BASE"/>
    <s v="BaseLine"/>
    <s v="PL_Dummy"/>
    <m/>
    <m/>
    <m/>
    <x v="37"/>
    <x v="2"/>
    <s v="Brazil"/>
    <x v="98"/>
    <n v="0"/>
  </r>
  <r>
    <s v="BASE"/>
    <s v="BaseLine"/>
    <s v="PL_Dummy"/>
    <m/>
    <m/>
    <m/>
    <x v="37"/>
    <x v="3"/>
    <s v="Brazil"/>
    <x v="98"/>
    <n v="0"/>
  </r>
  <r>
    <s v="BASE"/>
    <s v="BaseLine"/>
    <m/>
    <m/>
    <m/>
    <m/>
    <x v="38"/>
    <x v="0"/>
    <s v="Brazil"/>
    <x v="98"/>
    <n v="0"/>
  </r>
  <r>
    <s v="BASE"/>
    <s v="BaseLine"/>
    <m/>
    <m/>
    <m/>
    <m/>
    <x v="38"/>
    <x v="1"/>
    <s v="Brazil"/>
    <x v="98"/>
    <n v="0"/>
  </r>
  <r>
    <s v="BASE"/>
    <s v="BaseLine"/>
    <m/>
    <m/>
    <m/>
    <m/>
    <x v="38"/>
    <x v="2"/>
    <s v="Brazil"/>
    <x v="98"/>
    <n v="0"/>
  </r>
  <r>
    <s v="BASE"/>
    <s v="BaseLine"/>
    <m/>
    <m/>
    <m/>
    <m/>
    <x v="38"/>
    <x v="3"/>
    <s v="Brazil"/>
    <x v="98"/>
    <n v="0"/>
  </r>
  <r>
    <s v="BASE"/>
    <s v="BaseLine"/>
    <m/>
    <m/>
    <m/>
    <m/>
    <x v="39"/>
    <x v="0"/>
    <s v="Brazil"/>
    <x v="98"/>
    <n v="0"/>
  </r>
  <r>
    <s v="BASE"/>
    <s v="BaseLine"/>
    <m/>
    <m/>
    <m/>
    <m/>
    <x v="39"/>
    <x v="1"/>
    <s v="Brazil"/>
    <x v="98"/>
    <n v="0"/>
  </r>
  <r>
    <s v="BASE"/>
    <s v="BaseLine"/>
    <m/>
    <m/>
    <m/>
    <m/>
    <x v="39"/>
    <x v="2"/>
    <s v="Brazil"/>
    <x v="98"/>
    <n v="0"/>
  </r>
  <r>
    <s v="BASE"/>
    <s v="BaseLine"/>
    <m/>
    <m/>
    <m/>
    <m/>
    <x v="39"/>
    <x v="3"/>
    <s v="Brazil"/>
    <x v="98"/>
    <n v="0"/>
  </r>
  <r>
    <s v="BASE"/>
    <s v="BaseLine"/>
    <s v="PL_Dummy"/>
    <m/>
    <m/>
    <m/>
    <x v="40"/>
    <x v="0"/>
    <s v="Brazil"/>
    <x v="98"/>
    <n v="0"/>
  </r>
  <r>
    <s v="BASE"/>
    <s v="BaseLine"/>
    <s v="PL_Dummy"/>
    <m/>
    <m/>
    <m/>
    <x v="40"/>
    <x v="1"/>
    <s v="Brazil"/>
    <x v="98"/>
    <n v="0"/>
  </r>
  <r>
    <s v="BASE"/>
    <s v="BaseLine"/>
    <s v="PL_Dummy"/>
    <m/>
    <m/>
    <m/>
    <x v="40"/>
    <x v="2"/>
    <s v="Brazil"/>
    <x v="98"/>
    <n v="0"/>
  </r>
  <r>
    <s v="BASE"/>
    <s v="BaseLine"/>
    <s v="PL_Dummy"/>
    <m/>
    <m/>
    <m/>
    <x v="40"/>
    <x v="3"/>
    <s v="Brazil"/>
    <x v="98"/>
    <n v="0"/>
  </r>
  <r>
    <s v="BASE"/>
    <s v="BaseLine"/>
    <m/>
    <m/>
    <m/>
    <m/>
    <x v="41"/>
    <x v="0"/>
    <s v="Brazil"/>
    <x v="98"/>
    <n v="0"/>
  </r>
  <r>
    <s v="BASE"/>
    <s v="BaseLine"/>
    <m/>
    <m/>
    <m/>
    <m/>
    <x v="41"/>
    <x v="1"/>
    <s v="Brazil"/>
    <x v="98"/>
    <n v="0"/>
  </r>
  <r>
    <s v="BASE"/>
    <s v="BaseLine"/>
    <m/>
    <m/>
    <m/>
    <m/>
    <x v="41"/>
    <x v="2"/>
    <s v="Brazil"/>
    <x v="98"/>
    <n v="4919.3255264089303"/>
  </r>
  <r>
    <s v="BASE"/>
    <s v="BaseLine"/>
    <m/>
    <m/>
    <m/>
    <m/>
    <x v="41"/>
    <x v="3"/>
    <s v="Brazil"/>
    <x v="98"/>
    <n v="0"/>
  </r>
  <r>
    <s v="BASE"/>
    <s v="BaseLine"/>
    <m/>
    <m/>
    <m/>
    <m/>
    <x v="42"/>
    <x v="0"/>
    <s v="Brazil"/>
    <x v="98"/>
    <n v="0"/>
  </r>
  <r>
    <s v="BASE"/>
    <s v="BaseLine"/>
    <m/>
    <m/>
    <m/>
    <m/>
    <x v="42"/>
    <x v="1"/>
    <s v="Brazil"/>
    <x v="98"/>
    <n v="0"/>
  </r>
  <r>
    <s v="BASE"/>
    <s v="BaseLine"/>
    <m/>
    <m/>
    <m/>
    <m/>
    <x v="42"/>
    <x v="2"/>
    <s v="Brazil"/>
    <x v="98"/>
    <n v="0"/>
  </r>
  <r>
    <s v="BASE"/>
    <s v="BaseLine"/>
    <m/>
    <m/>
    <m/>
    <m/>
    <x v="42"/>
    <x v="3"/>
    <s v="Brazil"/>
    <x v="98"/>
    <n v="0"/>
  </r>
  <r>
    <s v="BASE"/>
    <s v="BaseLine"/>
    <m/>
    <m/>
    <m/>
    <m/>
    <x v="43"/>
    <x v="0"/>
    <s v="Brazil"/>
    <x v="98"/>
    <n v="0"/>
  </r>
  <r>
    <s v="BASE"/>
    <s v="BaseLine"/>
    <m/>
    <m/>
    <m/>
    <m/>
    <x v="43"/>
    <x v="1"/>
    <s v="Brazil"/>
    <x v="98"/>
    <n v="0"/>
  </r>
  <r>
    <s v="BASE"/>
    <s v="BaseLine"/>
    <m/>
    <m/>
    <m/>
    <m/>
    <x v="43"/>
    <x v="2"/>
    <s v="Brazil"/>
    <x v="98"/>
    <n v="4605.5627304713598"/>
  </r>
  <r>
    <s v="BASE"/>
    <s v="BaseLine"/>
    <m/>
    <m/>
    <m/>
    <m/>
    <x v="43"/>
    <x v="3"/>
    <s v="Brazil"/>
    <x v="98"/>
    <n v="0"/>
  </r>
  <r>
    <s v="INCREMENTAL"/>
    <s v="Media"/>
    <m/>
    <m/>
    <m/>
    <m/>
    <x v="44"/>
    <x v="0"/>
    <s v="Brazil"/>
    <x v="98"/>
    <n v="0"/>
  </r>
  <r>
    <s v="INCREMENTAL"/>
    <s v="Media"/>
    <m/>
    <m/>
    <m/>
    <m/>
    <x v="44"/>
    <x v="1"/>
    <s v="Brazil"/>
    <x v="98"/>
    <n v="0"/>
  </r>
  <r>
    <s v="INCREMENTAL"/>
    <s v="Media"/>
    <m/>
    <m/>
    <m/>
    <m/>
    <x v="44"/>
    <x v="2"/>
    <s v="Brazil"/>
    <x v="98"/>
    <n v="251.53159924091699"/>
  </r>
  <r>
    <s v="INCREMENTAL"/>
    <s v="Media"/>
    <m/>
    <m/>
    <m/>
    <m/>
    <x v="44"/>
    <x v="3"/>
    <s v="Brazil"/>
    <x v="98"/>
    <n v="0"/>
  </r>
  <r>
    <s v="INCREMENTAL"/>
    <s v="Media"/>
    <m/>
    <m/>
    <m/>
    <m/>
    <x v="45"/>
    <x v="0"/>
    <s v="Brazil"/>
    <x v="98"/>
    <n v="0"/>
  </r>
  <r>
    <s v="INCREMENTAL"/>
    <s v="Media"/>
    <m/>
    <m/>
    <m/>
    <m/>
    <x v="45"/>
    <x v="1"/>
    <s v="Brazil"/>
    <x v="98"/>
    <n v="0"/>
  </r>
  <r>
    <s v="INCREMENTAL"/>
    <s v="Media"/>
    <m/>
    <m/>
    <m/>
    <m/>
    <x v="45"/>
    <x v="2"/>
    <s v="Brazil"/>
    <x v="98"/>
    <n v="55.449009263972897"/>
  </r>
  <r>
    <s v="INCREMENTAL"/>
    <s v="Media"/>
    <m/>
    <m/>
    <m/>
    <m/>
    <x v="45"/>
    <x v="3"/>
    <s v="Brazil"/>
    <x v="98"/>
    <n v="0"/>
  </r>
  <r>
    <s v="BASE"/>
    <s v="BaseLine"/>
    <m/>
    <m/>
    <m/>
    <m/>
    <x v="46"/>
    <x v="0"/>
    <s v="Brazil"/>
    <x v="98"/>
    <n v="0"/>
  </r>
  <r>
    <s v="BASE"/>
    <s v="BaseLine"/>
    <m/>
    <m/>
    <m/>
    <m/>
    <x v="46"/>
    <x v="1"/>
    <s v="Brazil"/>
    <x v="98"/>
    <n v="0"/>
  </r>
  <r>
    <s v="BASE"/>
    <s v="BaseLine"/>
    <m/>
    <m/>
    <m/>
    <m/>
    <x v="46"/>
    <x v="2"/>
    <s v="Brazil"/>
    <x v="98"/>
    <n v="0"/>
  </r>
  <r>
    <s v="BASE"/>
    <s v="BaseLine"/>
    <m/>
    <m/>
    <m/>
    <m/>
    <x v="46"/>
    <x v="3"/>
    <s v="Brazil"/>
    <x v="98"/>
    <n v="0"/>
  </r>
  <r>
    <s v="INCREMENTAL"/>
    <s v="Media"/>
    <m/>
    <m/>
    <m/>
    <m/>
    <x v="47"/>
    <x v="0"/>
    <s v="Brazil"/>
    <x v="98"/>
    <n v="0"/>
  </r>
  <r>
    <s v="INCREMENTAL"/>
    <s v="Media"/>
    <m/>
    <m/>
    <m/>
    <m/>
    <x v="47"/>
    <x v="1"/>
    <s v="Brazil"/>
    <x v="98"/>
    <n v="0"/>
  </r>
  <r>
    <s v="INCREMENTAL"/>
    <s v="Media"/>
    <m/>
    <m/>
    <m/>
    <m/>
    <x v="47"/>
    <x v="2"/>
    <s v="Brazil"/>
    <x v="98"/>
    <n v="0"/>
  </r>
  <r>
    <s v="INCREMENTAL"/>
    <s v="Media"/>
    <m/>
    <m/>
    <m/>
    <m/>
    <x v="47"/>
    <x v="3"/>
    <s v="Brazil"/>
    <x v="98"/>
    <n v="9.5844913355519807"/>
  </r>
  <r>
    <s v="INCREMENTAL"/>
    <s v="Media"/>
    <m/>
    <m/>
    <m/>
    <m/>
    <x v="48"/>
    <x v="0"/>
    <s v="Brazil"/>
    <x v="98"/>
    <n v="0"/>
  </r>
  <r>
    <s v="INCREMENTAL"/>
    <s v="Media"/>
    <m/>
    <m/>
    <m/>
    <m/>
    <x v="48"/>
    <x v="1"/>
    <s v="Brazil"/>
    <x v="98"/>
    <n v="0"/>
  </r>
  <r>
    <s v="INCREMENTAL"/>
    <s v="Media"/>
    <m/>
    <m/>
    <m/>
    <m/>
    <x v="48"/>
    <x v="2"/>
    <s v="Brazil"/>
    <x v="98"/>
    <n v="0"/>
  </r>
  <r>
    <s v="INCREMENTAL"/>
    <s v="Media"/>
    <m/>
    <m/>
    <m/>
    <m/>
    <x v="48"/>
    <x v="3"/>
    <s v="Brazil"/>
    <x v="98"/>
    <n v="0.33769432341053601"/>
  </r>
  <r>
    <s v="INCREMENTAL"/>
    <s v="Media"/>
    <m/>
    <m/>
    <m/>
    <m/>
    <x v="49"/>
    <x v="0"/>
    <s v="Brazil"/>
    <x v="98"/>
    <n v="0"/>
  </r>
  <r>
    <s v="INCREMENTAL"/>
    <s v="Media"/>
    <m/>
    <m/>
    <m/>
    <m/>
    <x v="49"/>
    <x v="1"/>
    <s v="Brazil"/>
    <x v="98"/>
    <n v="0"/>
  </r>
  <r>
    <s v="INCREMENTAL"/>
    <s v="Media"/>
    <m/>
    <m/>
    <m/>
    <m/>
    <x v="49"/>
    <x v="2"/>
    <s v="Brazil"/>
    <x v="98"/>
    <n v="0"/>
  </r>
  <r>
    <s v="INCREMENTAL"/>
    <s v="Media"/>
    <m/>
    <m/>
    <m/>
    <m/>
    <x v="49"/>
    <x v="3"/>
    <s v="Brazil"/>
    <x v="98"/>
    <n v="34.656661292907003"/>
  </r>
  <r>
    <s v="BASE"/>
    <s v="BaseLine"/>
    <m/>
    <m/>
    <m/>
    <m/>
    <x v="50"/>
    <x v="0"/>
    <s v="Brazil"/>
    <x v="98"/>
    <n v="0"/>
  </r>
  <r>
    <s v="BASE"/>
    <s v="BaseLine"/>
    <m/>
    <m/>
    <m/>
    <m/>
    <x v="50"/>
    <x v="1"/>
    <s v="Brazil"/>
    <x v="98"/>
    <n v="0"/>
  </r>
  <r>
    <s v="BASE"/>
    <s v="BaseLine"/>
    <m/>
    <m/>
    <m/>
    <m/>
    <x v="50"/>
    <x v="2"/>
    <s v="Brazil"/>
    <x v="98"/>
    <n v="0"/>
  </r>
  <r>
    <s v="BASE"/>
    <s v="BaseLine"/>
    <m/>
    <m/>
    <m/>
    <m/>
    <x v="50"/>
    <x v="3"/>
    <s v="Brazil"/>
    <x v="98"/>
    <n v="500.75691798718401"/>
  </r>
  <r>
    <s v="BASE"/>
    <s v="BaseLine"/>
    <m/>
    <m/>
    <m/>
    <m/>
    <x v="51"/>
    <x v="0"/>
    <s v="Brazil"/>
    <x v="98"/>
    <n v="0"/>
  </r>
  <r>
    <s v="BASE"/>
    <s v="BaseLine"/>
    <m/>
    <m/>
    <m/>
    <m/>
    <x v="51"/>
    <x v="1"/>
    <s v="Brazil"/>
    <x v="98"/>
    <n v="0"/>
  </r>
  <r>
    <s v="BASE"/>
    <s v="BaseLine"/>
    <m/>
    <m/>
    <m/>
    <m/>
    <x v="51"/>
    <x v="2"/>
    <s v="Brazil"/>
    <x v="98"/>
    <n v="0"/>
  </r>
  <r>
    <s v="BASE"/>
    <s v="BaseLine"/>
    <m/>
    <m/>
    <m/>
    <m/>
    <x v="51"/>
    <x v="3"/>
    <s v="Brazil"/>
    <x v="98"/>
    <n v="9420.1426921183902"/>
  </r>
  <r>
    <s v="INCREMENTAL"/>
    <s v="Media"/>
    <m/>
    <m/>
    <m/>
    <m/>
    <x v="52"/>
    <x v="0"/>
    <s v="Brazil"/>
    <x v="98"/>
    <n v="0"/>
  </r>
  <r>
    <s v="INCREMENTAL"/>
    <s v="Media"/>
    <m/>
    <m/>
    <m/>
    <m/>
    <x v="52"/>
    <x v="1"/>
    <s v="Brazil"/>
    <x v="98"/>
    <n v="0"/>
  </r>
  <r>
    <s v="INCREMENTAL"/>
    <s v="Media"/>
    <m/>
    <m/>
    <m/>
    <m/>
    <x v="52"/>
    <x v="2"/>
    <s v="Brazil"/>
    <x v="98"/>
    <n v="0"/>
  </r>
  <r>
    <s v="INCREMENTAL"/>
    <s v="Media"/>
    <m/>
    <m/>
    <m/>
    <m/>
    <x v="52"/>
    <x v="3"/>
    <s v="Brazil"/>
    <x v="98"/>
    <n v="13.365707622611399"/>
  </r>
  <r>
    <s v="BASE"/>
    <s v="BaseLine"/>
    <m/>
    <m/>
    <m/>
    <m/>
    <x v="53"/>
    <x v="0"/>
    <s v="Brazil"/>
    <x v="98"/>
    <n v="-414.222843061145"/>
  </r>
  <r>
    <s v="BASE"/>
    <s v="BaseLine"/>
    <m/>
    <m/>
    <m/>
    <m/>
    <x v="53"/>
    <x v="1"/>
    <s v="Brazil"/>
    <x v="98"/>
    <n v="-303.337619853386"/>
  </r>
  <r>
    <s v="BASE"/>
    <s v="BaseLine"/>
    <m/>
    <m/>
    <m/>
    <m/>
    <x v="53"/>
    <x v="2"/>
    <s v="Brazil"/>
    <x v="98"/>
    <n v="-566.01609216196096"/>
  </r>
  <r>
    <s v="BASE"/>
    <s v="BaseLine"/>
    <m/>
    <m/>
    <m/>
    <m/>
    <x v="53"/>
    <x v="3"/>
    <s v="Brazil"/>
    <x v="98"/>
    <n v="-299.63384113026399"/>
  </r>
  <r>
    <s v="BASE"/>
    <s v="BaseLine"/>
    <m/>
    <m/>
    <m/>
    <m/>
    <x v="54"/>
    <x v="0"/>
    <s v="Brazil"/>
    <x v="98"/>
    <n v="-454.55514201630001"/>
  </r>
  <r>
    <s v="BASE"/>
    <s v="BaseLine"/>
    <m/>
    <m/>
    <m/>
    <m/>
    <x v="54"/>
    <x v="1"/>
    <s v="Brazil"/>
    <x v="98"/>
    <n v="-2268.8635927892001"/>
  </r>
  <r>
    <s v="BASE"/>
    <s v="BaseLine"/>
    <m/>
    <m/>
    <m/>
    <m/>
    <x v="54"/>
    <x v="2"/>
    <s v="Brazil"/>
    <x v="98"/>
    <n v="-2462.4630958152002"/>
  </r>
  <r>
    <s v="BASE"/>
    <s v="BaseLine"/>
    <m/>
    <m/>
    <m/>
    <m/>
    <x v="54"/>
    <x v="3"/>
    <s v="Brazil"/>
    <x v="98"/>
    <n v="-438.95970690261601"/>
  </r>
  <r>
    <s v="INCREMENTAL"/>
    <s v="Media"/>
    <m/>
    <m/>
    <m/>
    <m/>
    <x v="0"/>
    <x v="0"/>
    <s v="Brazil"/>
    <x v="99"/>
    <n v="10.4932454514328"/>
  </r>
  <r>
    <s v="INCREMENTAL"/>
    <s v="Media"/>
    <m/>
    <m/>
    <m/>
    <m/>
    <x v="0"/>
    <x v="1"/>
    <s v="Brazil"/>
    <x v="99"/>
    <n v="0"/>
  </r>
  <r>
    <s v="INCREMENTAL"/>
    <s v="Media"/>
    <m/>
    <m/>
    <m/>
    <m/>
    <x v="0"/>
    <x v="2"/>
    <s v="Brazil"/>
    <x v="99"/>
    <n v="0"/>
  </r>
  <r>
    <s v="INCREMENTAL"/>
    <s v="Media"/>
    <m/>
    <m/>
    <m/>
    <m/>
    <x v="0"/>
    <x v="3"/>
    <s v="Brazil"/>
    <x v="99"/>
    <n v="0"/>
  </r>
  <r>
    <s v="INCREMENTAL"/>
    <s v="Media"/>
    <m/>
    <m/>
    <m/>
    <m/>
    <x v="1"/>
    <x v="0"/>
    <s v="Brazil"/>
    <x v="99"/>
    <n v="0.60894999797885496"/>
  </r>
  <r>
    <s v="INCREMENTAL"/>
    <s v="Media"/>
    <m/>
    <m/>
    <m/>
    <m/>
    <x v="1"/>
    <x v="1"/>
    <s v="Brazil"/>
    <x v="99"/>
    <n v="0"/>
  </r>
  <r>
    <s v="INCREMENTAL"/>
    <s v="Media"/>
    <m/>
    <m/>
    <m/>
    <m/>
    <x v="1"/>
    <x v="2"/>
    <s v="Brazil"/>
    <x v="99"/>
    <n v="0"/>
  </r>
  <r>
    <s v="INCREMENTAL"/>
    <s v="Media"/>
    <m/>
    <m/>
    <m/>
    <m/>
    <x v="1"/>
    <x v="3"/>
    <s v="Brazil"/>
    <x v="99"/>
    <n v="0"/>
  </r>
  <r>
    <s v="INCREMENTAL"/>
    <s v="Media"/>
    <m/>
    <m/>
    <m/>
    <m/>
    <x v="2"/>
    <x v="0"/>
    <s v="Brazil"/>
    <x v="99"/>
    <n v="58.892661757145603"/>
  </r>
  <r>
    <s v="INCREMENTAL"/>
    <s v="Media"/>
    <m/>
    <m/>
    <m/>
    <m/>
    <x v="2"/>
    <x v="1"/>
    <s v="Brazil"/>
    <x v="99"/>
    <n v="0"/>
  </r>
  <r>
    <s v="INCREMENTAL"/>
    <s v="Media"/>
    <m/>
    <m/>
    <m/>
    <m/>
    <x v="2"/>
    <x v="2"/>
    <s v="Brazil"/>
    <x v="99"/>
    <n v="0"/>
  </r>
  <r>
    <s v="INCREMENTAL"/>
    <s v="Media"/>
    <m/>
    <m/>
    <m/>
    <m/>
    <x v="2"/>
    <x v="3"/>
    <s v="Brazil"/>
    <x v="99"/>
    <n v="0"/>
  </r>
  <r>
    <s v="BASE"/>
    <s v="BaseLine"/>
    <m/>
    <m/>
    <m/>
    <m/>
    <x v="3"/>
    <x v="0"/>
    <s v="Brazil"/>
    <x v="99"/>
    <n v="0"/>
  </r>
  <r>
    <s v="BASE"/>
    <s v="BaseLine"/>
    <m/>
    <m/>
    <m/>
    <m/>
    <x v="3"/>
    <x v="1"/>
    <s v="Brazil"/>
    <x v="99"/>
    <n v="0"/>
  </r>
  <r>
    <s v="BASE"/>
    <s v="BaseLine"/>
    <m/>
    <m/>
    <m/>
    <m/>
    <x v="3"/>
    <x v="2"/>
    <s v="Brazil"/>
    <x v="99"/>
    <n v="0"/>
  </r>
  <r>
    <s v="BASE"/>
    <s v="BaseLine"/>
    <m/>
    <m/>
    <m/>
    <m/>
    <x v="3"/>
    <x v="3"/>
    <s v="Brazil"/>
    <x v="99"/>
    <n v="0"/>
  </r>
  <r>
    <s v="BASE"/>
    <s v="BaseLine"/>
    <m/>
    <m/>
    <m/>
    <m/>
    <x v="4"/>
    <x v="0"/>
    <s v="Brazil"/>
    <x v="99"/>
    <n v="0"/>
  </r>
  <r>
    <s v="BASE"/>
    <s v="BaseLine"/>
    <m/>
    <m/>
    <m/>
    <m/>
    <x v="4"/>
    <x v="1"/>
    <s v="Brazil"/>
    <x v="99"/>
    <n v="0"/>
  </r>
  <r>
    <s v="BASE"/>
    <s v="BaseLine"/>
    <m/>
    <m/>
    <m/>
    <m/>
    <x v="4"/>
    <x v="2"/>
    <s v="Brazil"/>
    <x v="99"/>
    <n v="0"/>
  </r>
  <r>
    <s v="BASE"/>
    <s v="BaseLine"/>
    <m/>
    <m/>
    <m/>
    <m/>
    <x v="4"/>
    <x v="3"/>
    <s v="Brazil"/>
    <x v="99"/>
    <n v="0"/>
  </r>
  <r>
    <s v="BASE"/>
    <s v="BaseLine"/>
    <m/>
    <m/>
    <m/>
    <m/>
    <x v="5"/>
    <x v="0"/>
    <s v="Brazil"/>
    <x v="99"/>
    <n v="0"/>
  </r>
  <r>
    <s v="BASE"/>
    <s v="BaseLine"/>
    <m/>
    <m/>
    <m/>
    <m/>
    <x v="5"/>
    <x v="1"/>
    <s v="Brazil"/>
    <x v="99"/>
    <n v="0"/>
  </r>
  <r>
    <s v="BASE"/>
    <s v="BaseLine"/>
    <m/>
    <m/>
    <m/>
    <m/>
    <x v="5"/>
    <x v="2"/>
    <s v="Brazil"/>
    <x v="99"/>
    <n v="0"/>
  </r>
  <r>
    <s v="BASE"/>
    <s v="BaseLine"/>
    <m/>
    <m/>
    <m/>
    <m/>
    <x v="5"/>
    <x v="3"/>
    <s v="Brazil"/>
    <x v="99"/>
    <n v="0"/>
  </r>
  <r>
    <s v="BASE"/>
    <s v="BaseLine"/>
    <m/>
    <m/>
    <m/>
    <m/>
    <x v="6"/>
    <x v="0"/>
    <s v="Brazil"/>
    <x v="99"/>
    <n v="0"/>
  </r>
  <r>
    <s v="BASE"/>
    <s v="BaseLine"/>
    <m/>
    <m/>
    <m/>
    <m/>
    <x v="6"/>
    <x v="1"/>
    <s v="Brazil"/>
    <x v="99"/>
    <n v="0"/>
  </r>
  <r>
    <s v="BASE"/>
    <s v="BaseLine"/>
    <m/>
    <m/>
    <m/>
    <m/>
    <x v="6"/>
    <x v="2"/>
    <s v="Brazil"/>
    <x v="99"/>
    <n v="0"/>
  </r>
  <r>
    <s v="BASE"/>
    <s v="BaseLine"/>
    <m/>
    <m/>
    <m/>
    <m/>
    <x v="6"/>
    <x v="3"/>
    <s v="Brazil"/>
    <x v="99"/>
    <n v="0"/>
  </r>
  <r>
    <s v="BASE"/>
    <s v="BaseLine"/>
    <m/>
    <m/>
    <m/>
    <m/>
    <x v="7"/>
    <x v="0"/>
    <s v="Brazil"/>
    <x v="99"/>
    <n v="0"/>
  </r>
  <r>
    <s v="BASE"/>
    <s v="BaseLine"/>
    <m/>
    <m/>
    <m/>
    <m/>
    <x v="7"/>
    <x v="1"/>
    <s v="Brazil"/>
    <x v="99"/>
    <n v="0"/>
  </r>
  <r>
    <s v="BASE"/>
    <s v="BaseLine"/>
    <m/>
    <m/>
    <m/>
    <m/>
    <x v="7"/>
    <x v="2"/>
    <s v="Brazil"/>
    <x v="99"/>
    <n v="0"/>
  </r>
  <r>
    <s v="BASE"/>
    <s v="BaseLine"/>
    <m/>
    <m/>
    <m/>
    <m/>
    <x v="7"/>
    <x v="3"/>
    <s v="Brazil"/>
    <x v="99"/>
    <n v="0"/>
  </r>
  <r>
    <s v="BASE"/>
    <s v="BaseLine"/>
    <m/>
    <m/>
    <m/>
    <m/>
    <x v="8"/>
    <x v="0"/>
    <s v="Brazil"/>
    <x v="99"/>
    <n v="1606.02762175096"/>
  </r>
  <r>
    <s v="BASE"/>
    <s v="BaseLine"/>
    <m/>
    <m/>
    <m/>
    <m/>
    <x v="8"/>
    <x v="1"/>
    <s v="Brazil"/>
    <x v="99"/>
    <n v="0"/>
  </r>
  <r>
    <s v="BASE"/>
    <s v="BaseLine"/>
    <m/>
    <m/>
    <m/>
    <m/>
    <x v="8"/>
    <x v="2"/>
    <s v="Brazil"/>
    <x v="99"/>
    <n v="0"/>
  </r>
  <r>
    <s v="BASE"/>
    <s v="BaseLine"/>
    <m/>
    <m/>
    <m/>
    <m/>
    <x v="8"/>
    <x v="3"/>
    <s v="Brazil"/>
    <x v="99"/>
    <n v="0"/>
  </r>
  <r>
    <s v="INCREMENTAL"/>
    <s v="Media"/>
    <m/>
    <m/>
    <m/>
    <m/>
    <x v="9"/>
    <x v="0"/>
    <s v="Brazil"/>
    <x v="99"/>
    <n v="12.5632576380922"/>
  </r>
  <r>
    <s v="INCREMENTAL"/>
    <s v="Media"/>
    <m/>
    <m/>
    <m/>
    <m/>
    <x v="9"/>
    <x v="1"/>
    <s v="Brazil"/>
    <x v="99"/>
    <n v="0"/>
  </r>
  <r>
    <s v="INCREMENTAL"/>
    <s v="Media"/>
    <m/>
    <m/>
    <m/>
    <m/>
    <x v="9"/>
    <x v="2"/>
    <s v="Brazil"/>
    <x v="99"/>
    <n v="0"/>
  </r>
  <r>
    <s v="INCREMENTAL"/>
    <s v="Media"/>
    <m/>
    <m/>
    <m/>
    <m/>
    <x v="9"/>
    <x v="3"/>
    <s v="Brazil"/>
    <x v="99"/>
    <n v="0"/>
  </r>
  <r>
    <s v="BASE"/>
    <s v="Price"/>
    <m/>
    <m/>
    <m/>
    <m/>
    <x v="10"/>
    <x v="0"/>
    <s v="Brazil"/>
    <x v="99"/>
    <n v="0"/>
  </r>
  <r>
    <s v="BASE"/>
    <s v="Price"/>
    <m/>
    <m/>
    <m/>
    <m/>
    <x v="10"/>
    <x v="1"/>
    <s v="Brazil"/>
    <x v="99"/>
    <n v="0"/>
  </r>
  <r>
    <s v="BASE"/>
    <s v="Price"/>
    <m/>
    <m/>
    <m/>
    <m/>
    <x v="10"/>
    <x v="2"/>
    <s v="Brazil"/>
    <x v="99"/>
    <n v="0"/>
  </r>
  <r>
    <s v="BASE"/>
    <s v="Price"/>
    <m/>
    <m/>
    <m/>
    <m/>
    <x v="10"/>
    <x v="3"/>
    <s v="Brazil"/>
    <x v="99"/>
    <n v="0"/>
  </r>
  <r>
    <s v="BASE"/>
    <s v="Price"/>
    <m/>
    <m/>
    <m/>
    <m/>
    <x v="11"/>
    <x v="0"/>
    <s v="Brazil"/>
    <x v="99"/>
    <n v="-1143.1907286918499"/>
  </r>
  <r>
    <s v="BASE"/>
    <s v="Price"/>
    <m/>
    <m/>
    <m/>
    <m/>
    <x v="11"/>
    <x v="1"/>
    <s v="Brazil"/>
    <x v="99"/>
    <n v="0"/>
  </r>
  <r>
    <s v="BASE"/>
    <s v="Price"/>
    <m/>
    <m/>
    <m/>
    <m/>
    <x v="11"/>
    <x v="2"/>
    <s v="Brazil"/>
    <x v="99"/>
    <n v="0"/>
  </r>
  <r>
    <s v="BASE"/>
    <s v="Price"/>
    <m/>
    <m/>
    <m/>
    <m/>
    <x v="11"/>
    <x v="3"/>
    <s v="Brazil"/>
    <x v="99"/>
    <n v="-1292.4673588261501"/>
  </r>
  <r>
    <s v="BASE"/>
    <s v="BaseLine"/>
    <m/>
    <m/>
    <m/>
    <m/>
    <x v="12"/>
    <x v="0"/>
    <s v="Brazil"/>
    <x v="99"/>
    <n v="380.65520847641397"/>
  </r>
  <r>
    <s v="BASE"/>
    <s v="BaseLine"/>
    <m/>
    <m/>
    <m/>
    <m/>
    <x v="12"/>
    <x v="1"/>
    <s v="Brazil"/>
    <x v="99"/>
    <n v="686.229155710295"/>
  </r>
  <r>
    <s v="BASE"/>
    <s v="BaseLine"/>
    <m/>
    <m/>
    <m/>
    <m/>
    <x v="12"/>
    <x v="2"/>
    <s v="Brazil"/>
    <x v="99"/>
    <n v="841.28203294263994"/>
  </r>
  <r>
    <s v="BASE"/>
    <s v="BaseLine"/>
    <m/>
    <m/>
    <m/>
    <m/>
    <x v="12"/>
    <x v="3"/>
    <s v="Brazil"/>
    <x v="99"/>
    <n v="22.282274260499801"/>
  </r>
  <r>
    <s v="INCREMENTAL"/>
    <s v="Media"/>
    <m/>
    <m/>
    <m/>
    <m/>
    <x v="13"/>
    <x v="0"/>
    <s v="Brazil"/>
    <x v="99"/>
    <n v="0"/>
  </r>
  <r>
    <s v="INCREMENTAL"/>
    <s v="Media"/>
    <m/>
    <m/>
    <m/>
    <m/>
    <x v="13"/>
    <x v="1"/>
    <s v="Brazil"/>
    <x v="99"/>
    <n v="0"/>
  </r>
  <r>
    <s v="INCREMENTAL"/>
    <s v="Media"/>
    <m/>
    <m/>
    <m/>
    <m/>
    <x v="13"/>
    <x v="2"/>
    <s v="Brazil"/>
    <x v="99"/>
    <n v="0"/>
  </r>
  <r>
    <s v="INCREMENTAL"/>
    <s v="Media"/>
    <m/>
    <m/>
    <m/>
    <m/>
    <x v="13"/>
    <x v="3"/>
    <s v="Brazil"/>
    <x v="99"/>
    <n v="0"/>
  </r>
  <r>
    <s v="INCREMENTAL"/>
    <s v="Media"/>
    <m/>
    <m/>
    <m/>
    <m/>
    <x v="14"/>
    <x v="0"/>
    <s v="Brazil"/>
    <x v="99"/>
    <n v="384.067014787451"/>
  </r>
  <r>
    <s v="INCREMENTAL"/>
    <s v="Media"/>
    <m/>
    <m/>
    <m/>
    <m/>
    <x v="14"/>
    <x v="1"/>
    <s v="Brazil"/>
    <x v="99"/>
    <n v="478.13238535340599"/>
  </r>
  <r>
    <s v="INCREMENTAL"/>
    <s v="Media"/>
    <m/>
    <m/>
    <m/>
    <m/>
    <x v="14"/>
    <x v="2"/>
    <s v="Brazil"/>
    <x v="99"/>
    <n v="395.62432301989298"/>
  </r>
  <r>
    <s v="INCREMENTAL"/>
    <s v="Media"/>
    <m/>
    <m/>
    <m/>
    <m/>
    <x v="14"/>
    <x v="3"/>
    <s v="Brazil"/>
    <x v="99"/>
    <n v="284.23086789334701"/>
  </r>
  <r>
    <s v="INCREMENTAL"/>
    <s v="Media"/>
    <m/>
    <m/>
    <m/>
    <m/>
    <x v="15"/>
    <x v="0"/>
    <s v="Brazil"/>
    <x v="99"/>
    <n v="0"/>
  </r>
  <r>
    <s v="INCREMENTAL"/>
    <s v="Media"/>
    <m/>
    <m/>
    <m/>
    <m/>
    <x v="15"/>
    <x v="1"/>
    <s v="Brazil"/>
    <x v="99"/>
    <n v="0"/>
  </r>
  <r>
    <s v="INCREMENTAL"/>
    <s v="Media"/>
    <m/>
    <m/>
    <m/>
    <m/>
    <x v="15"/>
    <x v="2"/>
    <s v="Brazil"/>
    <x v="99"/>
    <n v="0"/>
  </r>
  <r>
    <s v="INCREMENTAL"/>
    <s v="Media"/>
    <m/>
    <m/>
    <m/>
    <m/>
    <x v="15"/>
    <x v="3"/>
    <s v="Brazil"/>
    <x v="99"/>
    <n v="0"/>
  </r>
  <r>
    <s v="INCREMENTAL"/>
    <s v="Media"/>
    <m/>
    <m/>
    <m/>
    <m/>
    <x v="16"/>
    <x v="0"/>
    <s v="Brazil"/>
    <x v="99"/>
    <n v="12.2476723268594"/>
  </r>
  <r>
    <s v="INCREMENTAL"/>
    <s v="Media"/>
    <m/>
    <m/>
    <m/>
    <m/>
    <x v="16"/>
    <x v="1"/>
    <s v="Brazil"/>
    <x v="99"/>
    <n v="9.60971173435148"/>
  </r>
  <r>
    <s v="INCREMENTAL"/>
    <s v="Media"/>
    <m/>
    <m/>
    <m/>
    <m/>
    <x v="16"/>
    <x v="2"/>
    <s v="Brazil"/>
    <x v="99"/>
    <n v="8.9656378069955291"/>
  </r>
  <r>
    <s v="INCREMENTAL"/>
    <s v="Media"/>
    <m/>
    <m/>
    <m/>
    <m/>
    <x v="16"/>
    <x v="3"/>
    <s v="Brazil"/>
    <x v="99"/>
    <n v="8.3321755948872305"/>
  </r>
  <r>
    <s v="INCREMENTAL"/>
    <s v="Media"/>
    <m/>
    <m/>
    <m/>
    <m/>
    <x v="17"/>
    <x v="0"/>
    <s v="Brazil"/>
    <x v="99"/>
    <n v="0"/>
  </r>
  <r>
    <s v="INCREMENTAL"/>
    <s v="Media"/>
    <m/>
    <m/>
    <m/>
    <m/>
    <x v="17"/>
    <x v="1"/>
    <s v="Brazil"/>
    <x v="99"/>
    <n v="0"/>
  </r>
  <r>
    <s v="INCREMENTAL"/>
    <s v="Media"/>
    <m/>
    <m/>
    <m/>
    <m/>
    <x v="17"/>
    <x v="2"/>
    <s v="Brazil"/>
    <x v="99"/>
    <n v="0"/>
  </r>
  <r>
    <s v="INCREMENTAL"/>
    <s v="Media"/>
    <m/>
    <m/>
    <m/>
    <m/>
    <x v="17"/>
    <x v="3"/>
    <s v="Brazil"/>
    <x v="99"/>
    <n v="0"/>
  </r>
  <r>
    <s v="INCREMENTAL"/>
    <s v="Media"/>
    <m/>
    <m/>
    <m/>
    <m/>
    <x v="18"/>
    <x v="0"/>
    <s v="Brazil"/>
    <x v="99"/>
    <n v="1602.14448420438"/>
  </r>
  <r>
    <s v="INCREMENTAL"/>
    <s v="Media"/>
    <m/>
    <m/>
    <m/>
    <m/>
    <x v="18"/>
    <x v="1"/>
    <s v="Brazil"/>
    <x v="99"/>
    <n v="746.02400773670195"/>
  </r>
  <r>
    <s v="INCREMENTAL"/>
    <s v="Media"/>
    <m/>
    <m/>
    <m/>
    <m/>
    <x v="18"/>
    <x v="2"/>
    <s v="Brazil"/>
    <x v="99"/>
    <n v="570.04036763593695"/>
  </r>
  <r>
    <s v="INCREMENTAL"/>
    <s v="Media"/>
    <m/>
    <m/>
    <m/>
    <m/>
    <x v="18"/>
    <x v="3"/>
    <s v="Brazil"/>
    <x v="99"/>
    <n v="869.72185809692701"/>
  </r>
  <r>
    <s v="INCREMENTAL"/>
    <s v="Media"/>
    <m/>
    <m/>
    <m/>
    <m/>
    <x v="19"/>
    <x v="0"/>
    <s v="Brazil"/>
    <x v="99"/>
    <n v="0"/>
  </r>
  <r>
    <s v="INCREMENTAL"/>
    <s v="Media"/>
    <m/>
    <m/>
    <m/>
    <m/>
    <x v="19"/>
    <x v="1"/>
    <s v="Brazil"/>
    <x v="99"/>
    <n v="0"/>
  </r>
  <r>
    <s v="INCREMENTAL"/>
    <s v="Media"/>
    <m/>
    <m/>
    <m/>
    <m/>
    <x v="19"/>
    <x v="2"/>
    <s v="Brazil"/>
    <x v="99"/>
    <n v="0"/>
  </r>
  <r>
    <s v="INCREMENTAL"/>
    <s v="Media"/>
    <m/>
    <m/>
    <m/>
    <m/>
    <x v="19"/>
    <x v="3"/>
    <s v="Brazil"/>
    <x v="99"/>
    <n v="0"/>
  </r>
  <r>
    <s v="INCREMENTAL"/>
    <s v="Media"/>
    <m/>
    <m/>
    <m/>
    <m/>
    <x v="20"/>
    <x v="0"/>
    <s v="Brazil"/>
    <x v="99"/>
    <n v="47.3548544058171"/>
  </r>
  <r>
    <s v="INCREMENTAL"/>
    <s v="Media"/>
    <m/>
    <m/>
    <m/>
    <m/>
    <x v="20"/>
    <x v="1"/>
    <s v="Brazil"/>
    <x v="99"/>
    <n v="54.018003676369503"/>
  </r>
  <r>
    <s v="INCREMENTAL"/>
    <s v="Media"/>
    <m/>
    <m/>
    <m/>
    <m/>
    <x v="20"/>
    <x v="2"/>
    <s v="Brazil"/>
    <x v="99"/>
    <n v="50.605176949140898"/>
  </r>
  <r>
    <s v="INCREMENTAL"/>
    <s v="Media"/>
    <m/>
    <m/>
    <m/>
    <m/>
    <x v="20"/>
    <x v="3"/>
    <s v="Brazil"/>
    <x v="99"/>
    <n v="49.845186017003101"/>
  </r>
  <r>
    <s v="INCREMENTAL"/>
    <s v="Media"/>
    <m/>
    <m/>
    <m/>
    <m/>
    <x v="21"/>
    <x v="0"/>
    <s v="Brazil"/>
    <x v="99"/>
    <n v="0"/>
  </r>
  <r>
    <s v="INCREMENTAL"/>
    <s v="Media"/>
    <m/>
    <m/>
    <m/>
    <m/>
    <x v="21"/>
    <x v="1"/>
    <s v="Brazil"/>
    <x v="99"/>
    <n v="0"/>
  </r>
  <r>
    <s v="INCREMENTAL"/>
    <s v="Media"/>
    <m/>
    <m/>
    <m/>
    <m/>
    <x v="21"/>
    <x v="2"/>
    <s v="Brazil"/>
    <x v="99"/>
    <n v="0"/>
  </r>
  <r>
    <s v="INCREMENTAL"/>
    <s v="Media"/>
    <m/>
    <m/>
    <m/>
    <m/>
    <x v="21"/>
    <x v="3"/>
    <s v="Brazil"/>
    <x v="99"/>
    <n v="0"/>
  </r>
  <r>
    <s v="INCREMENTAL"/>
    <s v="Media"/>
    <m/>
    <m/>
    <m/>
    <m/>
    <x v="22"/>
    <x v="0"/>
    <s v="Brazil"/>
    <x v="99"/>
    <n v="877.96179807776002"/>
  </r>
  <r>
    <s v="INCREMENTAL"/>
    <s v="Media"/>
    <m/>
    <m/>
    <m/>
    <m/>
    <x v="22"/>
    <x v="1"/>
    <s v="Brazil"/>
    <x v="99"/>
    <n v="332.94785457924303"/>
  </r>
  <r>
    <s v="INCREMENTAL"/>
    <s v="Media"/>
    <m/>
    <m/>
    <m/>
    <m/>
    <x v="22"/>
    <x v="2"/>
    <s v="Brazil"/>
    <x v="99"/>
    <n v="316.15914018562302"/>
  </r>
  <r>
    <s v="INCREMENTAL"/>
    <s v="Media"/>
    <m/>
    <m/>
    <m/>
    <m/>
    <x v="22"/>
    <x v="3"/>
    <s v="Brazil"/>
    <x v="99"/>
    <n v="475.908946611283"/>
  </r>
  <r>
    <s v="INCREMENTAL"/>
    <s v="Media"/>
    <m/>
    <m/>
    <m/>
    <m/>
    <x v="23"/>
    <x v="0"/>
    <s v="Brazil"/>
    <x v="99"/>
    <n v="0"/>
  </r>
  <r>
    <s v="INCREMENTAL"/>
    <s v="Media"/>
    <m/>
    <m/>
    <m/>
    <m/>
    <x v="23"/>
    <x v="1"/>
    <s v="Brazil"/>
    <x v="99"/>
    <n v="8.8396512234809502E-2"/>
  </r>
  <r>
    <s v="INCREMENTAL"/>
    <s v="Media"/>
    <m/>
    <m/>
    <m/>
    <m/>
    <x v="23"/>
    <x v="2"/>
    <s v="Brazil"/>
    <x v="99"/>
    <n v="0"/>
  </r>
  <r>
    <s v="INCREMENTAL"/>
    <s v="Media"/>
    <m/>
    <m/>
    <m/>
    <m/>
    <x v="23"/>
    <x v="3"/>
    <s v="Brazil"/>
    <x v="99"/>
    <n v="0"/>
  </r>
  <r>
    <s v="INCREMENTAL"/>
    <s v="Media"/>
    <m/>
    <m/>
    <m/>
    <m/>
    <x v="24"/>
    <x v="0"/>
    <s v="Brazil"/>
    <x v="99"/>
    <n v="0"/>
  </r>
  <r>
    <s v="INCREMENTAL"/>
    <s v="Media"/>
    <m/>
    <m/>
    <m/>
    <m/>
    <x v="24"/>
    <x v="1"/>
    <s v="Brazil"/>
    <x v="99"/>
    <n v="5.73049328058769"/>
  </r>
  <r>
    <s v="INCREMENTAL"/>
    <s v="Media"/>
    <m/>
    <m/>
    <m/>
    <m/>
    <x v="24"/>
    <x v="2"/>
    <s v="Brazil"/>
    <x v="99"/>
    <n v="0"/>
  </r>
  <r>
    <s v="INCREMENTAL"/>
    <s v="Media"/>
    <m/>
    <m/>
    <m/>
    <m/>
    <x v="24"/>
    <x v="3"/>
    <s v="Brazil"/>
    <x v="99"/>
    <n v="0"/>
  </r>
  <r>
    <s v="BASE"/>
    <s v="BaseLine"/>
    <m/>
    <m/>
    <m/>
    <m/>
    <x v="25"/>
    <x v="0"/>
    <s v="Brazil"/>
    <x v="99"/>
    <n v="0"/>
  </r>
  <r>
    <s v="BASE"/>
    <s v="BaseLine"/>
    <m/>
    <m/>
    <m/>
    <m/>
    <x v="25"/>
    <x v="1"/>
    <s v="Brazil"/>
    <x v="99"/>
    <n v="0"/>
  </r>
  <r>
    <s v="BASE"/>
    <s v="BaseLine"/>
    <m/>
    <m/>
    <m/>
    <m/>
    <x v="25"/>
    <x v="2"/>
    <s v="Brazil"/>
    <x v="99"/>
    <n v="0"/>
  </r>
  <r>
    <s v="BASE"/>
    <s v="BaseLine"/>
    <m/>
    <m/>
    <m/>
    <m/>
    <x v="25"/>
    <x v="3"/>
    <s v="Brazil"/>
    <x v="99"/>
    <n v="0"/>
  </r>
  <r>
    <s v="BASE"/>
    <s v="BaseLine"/>
    <m/>
    <m/>
    <m/>
    <m/>
    <x v="26"/>
    <x v="0"/>
    <s v="Brazil"/>
    <x v="99"/>
    <n v="0"/>
  </r>
  <r>
    <s v="BASE"/>
    <s v="BaseLine"/>
    <m/>
    <m/>
    <m/>
    <m/>
    <x v="26"/>
    <x v="1"/>
    <s v="Brazil"/>
    <x v="99"/>
    <n v="2987.4951785994699"/>
  </r>
  <r>
    <s v="BASE"/>
    <s v="BaseLine"/>
    <m/>
    <m/>
    <m/>
    <m/>
    <x v="26"/>
    <x v="2"/>
    <s v="Brazil"/>
    <x v="99"/>
    <n v="0"/>
  </r>
  <r>
    <s v="BASE"/>
    <s v="BaseLine"/>
    <m/>
    <m/>
    <m/>
    <m/>
    <x v="26"/>
    <x v="3"/>
    <s v="Brazil"/>
    <x v="99"/>
    <n v="0"/>
  </r>
  <r>
    <s v="INCREMENTAL"/>
    <s v="Media"/>
    <m/>
    <m/>
    <m/>
    <m/>
    <x v="27"/>
    <x v="0"/>
    <s v="Brazil"/>
    <x v="99"/>
    <n v="0"/>
  </r>
  <r>
    <s v="INCREMENTAL"/>
    <s v="Media"/>
    <m/>
    <m/>
    <m/>
    <m/>
    <x v="27"/>
    <x v="1"/>
    <s v="Brazil"/>
    <x v="99"/>
    <n v="185.11382261163499"/>
  </r>
  <r>
    <s v="INCREMENTAL"/>
    <s v="Media"/>
    <m/>
    <m/>
    <m/>
    <m/>
    <x v="27"/>
    <x v="2"/>
    <s v="Brazil"/>
    <x v="99"/>
    <n v="0"/>
  </r>
  <r>
    <s v="INCREMENTAL"/>
    <s v="Media"/>
    <m/>
    <m/>
    <m/>
    <m/>
    <x v="27"/>
    <x v="3"/>
    <s v="Brazil"/>
    <x v="99"/>
    <n v="0"/>
  </r>
  <r>
    <s v="INCREMENTAL"/>
    <s v="Media"/>
    <m/>
    <m/>
    <m/>
    <m/>
    <x v="28"/>
    <x v="0"/>
    <s v="Brazil"/>
    <x v="99"/>
    <n v="0"/>
  </r>
  <r>
    <s v="INCREMENTAL"/>
    <s v="Media"/>
    <m/>
    <m/>
    <m/>
    <m/>
    <x v="28"/>
    <x v="1"/>
    <s v="Brazil"/>
    <x v="99"/>
    <n v="23.8526899479108"/>
  </r>
  <r>
    <s v="INCREMENTAL"/>
    <s v="Media"/>
    <m/>
    <m/>
    <m/>
    <m/>
    <x v="28"/>
    <x v="2"/>
    <s v="Brazil"/>
    <x v="99"/>
    <n v="0"/>
  </r>
  <r>
    <s v="INCREMENTAL"/>
    <s v="Media"/>
    <m/>
    <m/>
    <m/>
    <m/>
    <x v="28"/>
    <x v="3"/>
    <s v="Brazil"/>
    <x v="99"/>
    <n v="0"/>
  </r>
  <r>
    <s v="BASE"/>
    <s v="BaseLine"/>
    <m/>
    <m/>
    <m/>
    <m/>
    <x v="29"/>
    <x v="0"/>
    <s v="Brazil"/>
    <x v="99"/>
    <n v="0"/>
  </r>
  <r>
    <s v="BASE"/>
    <s v="BaseLine"/>
    <m/>
    <m/>
    <m/>
    <m/>
    <x v="29"/>
    <x v="1"/>
    <s v="Brazil"/>
    <x v="99"/>
    <n v="1005.60987585331"/>
  </r>
  <r>
    <s v="BASE"/>
    <s v="BaseLine"/>
    <m/>
    <m/>
    <m/>
    <m/>
    <x v="29"/>
    <x v="2"/>
    <s v="Brazil"/>
    <x v="99"/>
    <n v="0"/>
  </r>
  <r>
    <s v="BASE"/>
    <s v="BaseLine"/>
    <m/>
    <m/>
    <m/>
    <m/>
    <x v="29"/>
    <x v="3"/>
    <s v="Brazil"/>
    <x v="99"/>
    <n v="0"/>
  </r>
  <r>
    <s v="BASE"/>
    <s v="BaseLine"/>
    <m/>
    <m/>
    <m/>
    <m/>
    <x v="30"/>
    <x v="0"/>
    <s v="Brazil"/>
    <x v="99"/>
    <n v="0"/>
  </r>
  <r>
    <s v="BASE"/>
    <s v="BaseLine"/>
    <m/>
    <m/>
    <m/>
    <m/>
    <x v="30"/>
    <x v="1"/>
    <s v="Brazil"/>
    <x v="99"/>
    <n v="1048.9115335410399"/>
  </r>
  <r>
    <s v="BASE"/>
    <s v="BaseLine"/>
    <m/>
    <m/>
    <m/>
    <m/>
    <x v="30"/>
    <x v="2"/>
    <s v="Brazil"/>
    <x v="99"/>
    <n v="0"/>
  </r>
  <r>
    <s v="BASE"/>
    <s v="BaseLine"/>
    <m/>
    <m/>
    <m/>
    <m/>
    <x v="30"/>
    <x v="3"/>
    <s v="Brazil"/>
    <x v="99"/>
    <n v="0"/>
  </r>
  <r>
    <s v="INCREMENTAL"/>
    <s v="Media"/>
    <m/>
    <m/>
    <m/>
    <m/>
    <x v="31"/>
    <x v="0"/>
    <s v="Brazil"/>
    <x v="99"/>
    <n v="0"/>
  </r>
  <r>
    <s v="INCREMENTAL"/>
    <s v="Media"/>
    <m/>
    <m/>
    <m/>
    <m/>
    <x v="31"/>
    <x v="1"/>
    <s v="Brazil"/>
    <x v="99"/>
    <n v="11.835970373199601"/>
  </r>
  <r>
    <s v="INCREMENTAL"/>
    <s v="Media"/>
    <m/>
    <m/>
    <m/>
    <m/>
    <x v="31"/>
    <x v="2"/>
    <s v="Brazil"/>
    <x v="99"/>
    <n v="0"/>
  </r>
  <r>
    <s v="INCREMENTAL"/>
    <s v="Media"/>
    <m/>
    <m/>
    <m/>
    <m/>
    <x v="31"/>
    <x v="3"/>
    <s v="Brazil"/>
    <x v="99"/>
    <n v="0"/>
  </r>
  <r>
    <m/>
    <m/>
    <m/>
    <m/>
    <m/>
    <m/>
    <x v="32"/>
    <x v="0"/>
    <s v="Brazil"/>
    <x v="99"/>
    <n v="1288.8368238743701"/>
  </r>
  <r>
    <m/>
    <m/>
    <m/>
    <m/>
    <m/>
    <m/>
    <x v="32"/>
    <x v="1"/>
    <s v="Brazil"/>
    <x v="99"/>
    <n v="943.82215052234096"/>
  </r>
  <r>
    <m/>
    <m/>
    <m/>
    <m/>
    <m/>
    <m/>
    <x v="32"/>
    <x v="2"/>
    <s v="Brazil"/>
    <x v="99"/>
    <n v="1761.1350863528301"/>
  </r>
  <r>
    <m/>
    <m/>
    <m/>
    <m/>
    <m/>
    <m/>
    <x v="32"/>
    <x v="3"/>
    <s v="Brazil"/>
    <x v="99"/>
    <n v="932.29799996955103"/>
  </r>
  <r>
    <s v="BASE"/>
    <s v="BaseLine"/>
    <m/>
    <m/>
    <m/>
    <m/>
    <x v="33"/>
    <x v="0"/>
    <s v="Brazil"/>
    <x v="99"/>
    <n v="-8.9003090691280207"/>
  </r>
  <r>
    <s v="BASE"/>
    <s v="BaseLine"/>
    <m/>
    <m/>
    <m/>
    <m/>
    <x v="33"/>
    <x v="1"/>
    <s v="Brazil"/>
    <x v="99"/>
    <n v="-24.227783426425098"/>
  </r>
  <r>
    <s v="BASE"/>
    <s v="BaseLine"/>
    <m/>
    <m/>
    <m/>
    <m/>
    <x v="33"/>
    <x v="2"/>
    <s v="Brazil"/>
    <x v="99"/>
    <n v="-12.0955203126762"/>
  </r>
  <r>
    <s v="BASE"/>
    <s v="BaseLine"/>
    <m/>
    <m/>
    <m/>
    <m/>
    <x v="33"/>
    <x v="3"/>
    <s v="Brazil"/>
    <x v="99"/>
    <n v="-7.5547169214081702"/>
  </r>
  <r>
    <s v="BASE"/>
    <s v="BaseLine"/>
    <m/>
    <m/>
    <m/>
    <m/>
    <x v="34"/>
    <x v="0"/>
    <s v="Brazil"/>
    <x v="99"/>
    <n v="0"/>
  </r>
  <r>
    <s v="BASE"/>
    <s v="BaseLine"/>
    <m/>
    <m/>
    <m/>
    <m/>
    <x v="34"/>
    <x v="1"/>
    <s v="Brazil"/>
    <x v="99"/>
    <n v="0"/>
  </r>
  <r>
    <s v="BASE"/>
    <s v="BaseLine"/>
    <m/>
    <m/>
    <m/>
    <m/>
    <x v="34"/>
    <x v="2"/>
    <s v="Brazil"/>
    <x v="99"/>
    <n v="0"/>
  </r>
  <r>
    <s v="BASE"/>
    <s v="BaseLine"/>
    <m/>
    <m/>
    <m/>
    <m/>
    <x v="34"/>
    <x v="3"/>
    <s v="Brazil"/>
    <x v="99"/>
    <n v="0"/>
  </r>
  <r>
    <s v="BASE"/>
    <s v="BaseLine"/>
    <s v="NY"/>
    <m/>
    <m/>
    <m/>
    <x v="35"/>
    <x v="0"/>
    <s v="Brazil"/>
    <x v="99"/>
    <n v="0"/>
  </r>
  <r>
    <s v="BASE"/>
    <s v="BaseLine"/>
    <s v="NY"/>
    <m/>
    <m/>
    <m/>
    <x v="35"/>
    <x v="1"/>
    <s v="Brazil"/>
    <x v="99"/>
    <n v="0"/>
  </r>
  <r>
    <s v="BASE"/>
    <s v="BaseLine"/>
    <s v="NY"/>
    <m/>
    <m/>
    <m/>
    <x v="35"/>
    <x v="2"/>
    <s v="Brazil"/>
    <x v="99"/>
    <n v="0"/>
  </r>
  <r>
    <s v="BASE"/>
    <s v="BaseLine"/>
    <s v="NY"/>
    <m/>
    <m/>
    <m/>
    <x v="35"/>
    <x v="3"/>
    <s v="Brazil"/>
    <x v="99"/>
    <n v="0"/>
  </r>
  <r>
    <s v="BASE"/>
    <s v="BaseLine"/>
    <s v="PL_Dummy"/>
    <m/>
    <m/>
    <m/>
    <x v="36"/>
    <x v="0"/>
    <s v="Brazil"/>
    <x v="99"/>
    <n v="0"/>
  </r>
  <r>
    <s v="BASE"/>
    <s v="BaseLine"/>
    <s v="PL_Dummy"/>
    <m/>
    <m/>
    <m/>
    <x v="36"/>
    <x v="1"/>
    <s v="Brazil"/>
    <x v="99"/>
    <n v="0"/>
  </r>
  <r>
    <s v="BASE"/>
    <s v="BaseLine"/>
    <s v="PL_Dummy"/>
    <m/>
    <m/>
    <m/>
    <x v="36"/>
    <x v="2"/>
    <s v="Brazil"/>
    <x v="99"/>
    <n v="0"/>
  </r>
  <r>
    <s v="BASE"/>
    <s v="BaseLine"/>
    <s v="PL_Dummy"/>
    <m/>
    <m/>
    <m/>
    <x v="36"/>
    <x v="3"/>
    <s v="Brazil"/>
    <x v="99"/>
    <n v="0"/>
  </r>
  <r>
    <s v="BASE"/>
    <s v="BaseLine"/>
    <s v="PL_Dummy"/>
    <m/>
    <m/>
    <m/>
    <x v="37"/>
    <x v="0"/>
    <s v="Brazil"/>
    <x v="99"/>
    <n v="0"/>
  </r>
  <r>
    <s v="BASE"/>
    <s v="BaseLine"/>
    <s v="PL_Dummy"/>
    <m/>
    <m/>
    <m/>
    <x v="37"/>
    <x v="1"/>
    <s v="Brazil"/>
    <x v="99"/>
    <n v="0"/>
  </r>
  <r>
    <s v="BASE"/>
    <s v="BaseLine"/>
    <s v="PL_Dummy"/>
    <m/>
    <m/>
    <m/>
    <x v="37"/>
    <x v="2"/>
    <s v="Brazil"/>
    <x v="99"/>
    <n v="0"/>
  </r>
  <r>
    <s v="BASE"/>
    <s v="BaseLine"/>
    <s v="PL_Dummy"/>
    <m/>
    <m/>
    <m/>
    <x v="37"/>
    <x v="3"/>
    <s v="Brazil"/>
    <x v="99"/>
    <n v="0"/>
  </r>
  <r>
    <s v="BASE"/>
    <s v="BaseLine"/>
    <m/>
    <m/>
    <m/>
    <m/>
    <x v="38"/>
    <x v="0"/>
    <s v="Brazil"/>
    <x v="99"/>
    <n v="0"/>
  </r>
  <r>
    <s v="BASE"/>
    <s v="BaseLine"/>
    <m/>
    <m/>
    <m/>
    <m/>
    <x v="38"/>
    <x v="1"/>
    <s v="Brazil"/>
    <x v="99"/>
    <n v="0"/>
  </r>
  <r>
    <s v="BASE"/>
    <s v="BaseLine"/>
    <m/>
    <m/>
    <m/>
    <m/>
    <x v="38"/>
    <x v="2"/>
    <s v="Brazil"/>
    <x v="99"/>
    <n v="0"/>
  </r>
  <r>
    <s v="BASE"/>
    <s v="BaseLine"/>
    <m/>
    <m/>
    <m/>
    <m/>
    <x v="38"/>
    <x v="3"/>
    <s v="Brazil"/>
    <x v="99"/>
    <n v="0"/>
  </r>
  <r>
    <s v="BASE"/>
    <s v="BaseLine"/>
    <m/>
    <m/>
    <m/>
    <m/>
    <x v="39"/>
    <x v="0"/>
    <s v="Brazil"/>
    <x v="99"/>
    <n v="0"/>
  </r>
  <r>
    <s v="BASE"/>
    <s v="BaseLine"/>
    <m/>
    <m/>
    <m/>
    <m/>
    <x v="39"/>
    <x v="1"/>
    <s v="Brazil"/>
    <x v="99"/>
    <n v="0"/>
  </r>
  <r>
    <s v="BASE"/>
    <s v="BaseLine"/>
    <m/>
    <m/>
    <m/>
    <m/>
    <x v="39"/>
    <x v="2"/>
    <s v="Brazil"/>
    <x v="99"/>
    <n v="0"/>
  </r>
  <r>
    <s v="BASE"/>
    <s v="BaseLine"/>
    <m/>
    <m/>
    <m/>
    <m/>
    <x v="39"/>
    <x v="3"/>
    <s v="Brazil"/>
    <x v="99"/>
    <n v="0"/>
  </r>
  <r>
    <s v="BASE"/>
    <s v="BaseLine"/>
    <s v="PL_Dummy"/>
    <m/>
    <m/>
    <m/>
    <x v="40"/>
    <x v="0"/>
    <s v="Brazil"/>
    <x v="99"/>
    <n v="0"/>
  </r>
  <r>
    <s v="BASE"/>
    <s v="BaseLine"/>
    <s v="PL_Dummy"/>
    <m/>
    <m/>
    <m/>
    <x v="40"/>
    <x v="1"/>
    <s v="Brazil"/>
    <x v="99"/>
    <n v="0"/>
  </r>
  <r>
    <s v="BASE"/>
    <s v="BaseLine"/>
    <s v="PL_Dummy"/>
    <m/>
    <m/>
    <m/>
    <x v="40"/>
    <x v="2"/>
    <s v="Brazil"/>
    <x v="99"/>
    <n v="0"/>
  </r>
  <r>
    <s v="BASE"/>
    <s v="BaseLine"/>
    <s v="PL_Dummy"/>
    <m/>
    <m/>
    <m/>
    <x v="40"/>
    <x v="3"/>
    <s v="Brazil"/>
    <x v="99"/>
    <n v="0"/>
  </r>
  <r>
    <s v="BASE"/>
    <s v="BaseLine"/>
    <m/>
    <m/>
    <m/>
    <m/>
    <x v="41"/>
    <x v="0"/>
    <s v="Brazil"/>
    <x v="99"/>
    <n v="0"/>
  </r>
  <r>
    <s v="BASE"/>
    <s v="BaseLine"/>
    <m/>
    <m/>
    <m/>
    <m/>
    <x v="41"/>
    <x v="1"/>
    <s v="Brazil"/>
    <x v="99"/>
    <n v="0"/>
  </r>
  <r>
    <s v="BASE"/>
    <s v="BaseLine"/>
    <m/>
    <m/>
    <m/>
    <m/>
    <x v="41"/>
    <x v="2"/>
    <s v="Brazil"/>
    <x v="99"/>
    <n v="3860.4133211889098"/>
  </r>
  <r>
    <s v="BASE"/>
    <s v="BaseLine"/>
    <m/>
    <m/>
    <m/>
    <m/>
    <x v="41"/>
    <x v="3"/>
    <s v="Brazil"/>
    <x v="99"/>
    <n v="0"/>
  </r>
  <r>
    <s v="BASE"/>
    <s v="BaseLine"/>
    <m/>
    <m/>
    <m/>
    <m/>
    <x v="42"/>
    <x v="0"/>
    <s v="Brazil"/>
    <x v="99"/>
    <n v="0"/>
  </r>
  <r>
    <s v="BASE"/>
    <s v="BaseLine"/>
    <m/>
    <m/>
    <m/>
    <m/>
    <x v="42"/>
    <x v="1"/>
    <s v="Brazil"/>
    <x v="99"/>
    <n v="0"/>
  </r>
  <r>
    <s v="BASE"/>
    <s v="BaseLine"/>
    <m/>
    <m/>
    <m/>
    <m/>
    <x v="42"/>
    <x v="2"/>
    <s v="Brazil"/>
    <x v="99"/>
    <n v="0"/>
  </r>
  <r>
    <s v="BASE"/>
    <s v="BaseLine"/>
    <m/>
    <m/>
    <m/>
    <m/>
    <x v="42"/>
    <x v="3"/>
    <s v="Brazil"/>
    <x v="99"/>
    <n v="0"/>
  </r>
  <r>
    <s v="BASE"/>
    <s v="BaseLine"/>
    <m/>
    <m/>
    <m/>
    <m/>
    <x v="43"/>
    <x v="0"/>
    <s v="Brazil"/>
    <x v="99"/>
    <n v="0"/>
  </r>
  <r>
    <s v="BASE"/>
    <s v="BaseLine"/>
    <m/>
    <m/>
    <m/>
    <m/>
    <x v="43"/>
    <x v="1"/>
    <s v="Brazil"/>
    <x v="99"/>
    <n v="0"/>
  </r>
  <r>
    <s v="BASE"/>
    <s v="BaseLine"/>
    <m/>
    <m/>
    <m/>
    <m/>
    <x v="43"/>
    <x v="2"/>
    <s v="Brazil"/>
    <x v="99"/>
    <n v="2658.6509020543999"/>
  </r>
  <r>
    <s v="BASE"/>
    <s v="BaseLine"/>
    <m/>
    <m/>
    <m/>
    <m/>
    <x v="43"/>
    <x v="3"/>
    <s v="Brazil"/>
    <x v="99"/>
    <n v="0"/>
  </r>
  <r>
    <s v="INCREMENTAL"/>
    <s v="Media"/>
    <m/>
    <m/>
    <m/>
    <m/>
    <x v="44"/>
    <x v="0"/>
    <s v="Brazil"/>
    <x v="99"/>
    <n v="0"/>
  </r>
  <r>
    <s v="INCREMENTAL"/>
    <s v="Media"/>
    <m/>
    <m/>
    <m/>
    <m/>
    <x v="44"/>
    <x v="1"/>
    <s v="Brazil"/>
    <x v="99"/>
    <n v="0"/>
  </r>
  <r>
    <s v="INCREMENTAL"/>
    <s v="Media"/>
    <m/>
    <m/>
    <m/>
    <m/>
    <x v="44"/>
    <x v="2"/>
    <s v="Brazil"/>
    <x v="99"/>
    <n v="186.33919179488399"/>
  </r>
  <r>
    <s v="INCREMENTAL"/>
    <s v="Media"/>
    <m/>
    <m/>
    <m/>
    <m/>
    <x v="44"/>
    <x v="3"/>
    <s v="Brazil"/>
    <x v="99"/>
    <n v="0"/>
  </r>
  <r>
    <s v="INCREMENTAL"/>
    <s v="Media"/>
    <m/>
    <m/>
    <m/>
    <m/>
    <x v="45"/>
    <x v="0"/>
    <s v="Brazil"/>
    <x v="99"/>
    <n v="0"/>
  </r>
  <r>
    <s v="INCREMENTAL"/>
    <s v="Media"/>
    <m/>
    <m/>
    <m/>
    <m/>
    <x v="45"/>
    <x v="1"/>
    <s v="Brazil"/>
    <x v="99"/>
    <n v="0"/>
  </r>
  <r>
    <s v="INCREMENTAL"/>
    <s v="Media"/>
    <m/>
    <m/>
    <m/>
    <m/>
    <x v="45"/>
    <x v="2"/>
    <s v="Brazil"/>
    <x v="99"/>
    <n v="20.485239828797098"/>
  </r>
  <r>
    <s v="INCREMENTAL"/>
    <s v="Media"/>
    <m/>
    <m/>
    <m/>
    <m/>
    <x v="45"/>
    <x v="3"/>
    <s v="Brazil"/>
    <x v="99"/>
    <n v="0"/>
  </r>
  <r>
    <s v="BASE"/>
    <s v="BaseLine"/>
    <m/>
    <m/>
    <m/>
    <m/>
    <x v="46"/>
    <x v="0"/>
    <s v="Brazil"/>
    <x v="99"/>
    <n v="0"/>
  </r>
  <r>
    <s v="BASE"/>
    <s v="BaseLine"/>
    <m/>
    <m/>
    <m/>
    <m/>
    <x v="46"/>
    <x v="1"/>
    <s v="Brazil"/>
    <x v="99"/>
    <n v="0"/>
  </r>
  <r>
    <s v="BASE"/>
    <s v="BaseLine"/>
    <m/>
    <m/>
    <m/>
    <m/>
    <x v="46"/>
    <x v="2"/>
    <s v="Brazil"/>
    <x v="99"/>
    <n v="0"/>
  </r>
  <r>
    <s v="BASE"/>
    <s v="BaseLine"/>
    <m/>
    <m/>
    <m/>
    <m/>
    <x v="46"/>
    <x v="3"/>
    <s v="Brazil"/>
    <x v="99"/>
    <n v="0"/>
  </r>
  <r>
    <s v="INCREMENTAL"/>
    <s v="Media"/>
    <m/>
    <m/>
    <m/>
    <m/>
    <x v="47"/>
    <x v="0"/>
    <s v="Brazil"/>
    <x v="99"/>
    <n v="0"/>
  </r>
  <r>
    <s v="INCREMENTAL"/>
    <s v="Media"/>
    <m/>
    <m/>
    <m/>
    <m/>
    <x v="47"/>
    <x v="1"/>
    <s v="Brazil"/>
    <x v="99"/>
    <n v="0"/>
  </r>
  <r>
    <s v="INCREMENTAL"/>
    <s v="Media"/>
    <m/>
    <m/>
    <m/>
    <m/>
    <x v="47"/>
    <x v="2"/>
    <s v="Brazil"/>
    <x v="99"/>
    <n v="0"/>
  </r>
  <r>
    <s v="INCREMENTAL"/>
    <s v="Media"/>
    <m/>
    <m/>
    <m/>
    <m/>
    <x v="47"/>
    <x v="3"/>
    <s v="Brazil"/>
    <x v="99"/>
    <n v="5.5627344056045196"/>
  </r>
  <r>
    <s v="INCREMENTAL"/>
    <s v="Media"/>
    <m/>
    <m/>
    <m/>
    <m/>
    <x v="48"/>
    <x v="0"/>
    <s v="Brazil"/>
    <x v="99"/>
    <n v="0"/>
  </r>
  <r>
    <s v="INCREMENTAL"/>
    <s v="Media"/>
    <m/>
    <m/>
    <m/>
    <m/>
    <x v="48"/>
    <x v="1"/>
    <s v="Brazil"/>
    <x v="99"/>
    <n v="0"/>
  </r>
  <r>
    <s v="INCREMENTAL"/>
    <s v="Media"/>
    <m/>
    <m/>
    <m/>
    <m/>
    <x v="48"/>
    <x v="2"/>
    <s v="Brazil"/>
    <x v="99"/>
    <n v="0"/>
  </r>
  <r>
    <s v="INCREMENTAL"/>
    <s v="Media"/>
    <m/>
    <m/>
    <m/>
    <m/>
    <x v="48"/>
    <x v="3"/>
    <s v="Brazil"/>
    <x v="99"/>
    <n v="0.34366056478456602"/>
  </r>
  <r>
    <s v="INCREMENTAL"/>
    <s v="Media"/>
    <m/>
    <m/>
    <m/>
    <m/>
    <x v="49"/>
    <x v="0"/>
    <s v="Brazil"/>
    <x v="99"/>
    <n v="0"/>
  </r>
  <r>
    <s v="INCREMENTAL"/>
    <s v="Media"/>
    <m/>
    <m/>
    <m/>
    <m/>
    <x v="49"/>
    <x v="1"/>
    <s v="Brazil"/>
    <x v="99"/>
    <n v="0"/>
  </r>
  <r>
    <s v="INCREMENTAL"/>
    <s v="Media"/>
    <m/>
    <m/>
    <m/>
    <m/>
    <x v="49"/>
    <x v="2"/>
    <s v="Brazil"/>
    <x v="99"/>
    <n v="0"/>
  </r>
  <r>
    <s v="INCREMENTAL"/>
    <s v="Media"/>
    <m/>
    <m/>
    <m/>
    <m/>
    <x v="49"/>
    <x v="3"/>
    <s v="Brazil"/>
    <x v="99"/>
    <n v="29.528889031987401"/>
  </r>
  <r>
    <s v="BASE"/>
    <s v="BaseLine"/>
    <m/>
    <m/>
    <m/>
    <m/>
    <x v="50"/>
    <x v="0"/>
    <s v="Brazil"/>
    <x v="99"/>
    <n v="0"/>
  </r>
  <r>
    <s v="BASE"/>
    <s v="BaseLine"/>
    <m/>
    <m/>
    <m/>
    <m/>
    <x v="50"/>
    <x v="1"/>
    <s v="Brazil"/>
    <x v="99"/>
    <n v="0"/>
  </r>
  <r>
    <s v="BASE"/>
    <s v="BaseLine"/>
    <m/>
    <m/>
    <m/>
    <m/>
    <x v="50"/>
    <x v="2"/>
    <s v="Brazil"/>
    <x v="99"/>
    <n v="0"/>
  </r>
  <r>
    <s v="BASE"/>
    <s v="BaseLine"/>
    <m/>
    <m/>
    <m/>
    <m/>
    <x v="50"/>
    <x v="3"/>
    <s v="Brazil"/>
    <x v="99"/>
    <n v="467.117366462478"/>
  </r>
  <r>
    <s v="BASE"/>
    <s v="BaseLine"/>
    <m/>
    <m/>
    <m/>
    <m/>
    <x v="51"/>
    <x v="0"/>
    <s v="Brazil"/>
    <x v="99"/>
    <n v="0"/>
  </r>
  <r>
    <s v="BASE"/>
    <s v="BaseLine"/>
    <m/>
    <m/>
    <m/>
    <m/>
    <x v="51"/>
    <x v="1"/>
    <s v="Brazil"/>
    <x v="99"/>
    <n v="0"/>
  </r>
  <r>
    <s v="BASE"/>
    <s v="BaseLine"/>
    <m/>
    <m/>
    <m/>
    <m/>
    <x v="51"/>
    <x v="2"/>
    <s v="Brazil"/>
    <x v="99"/>
    <n v="0"/>
  </r>
  <r>
    <s v="BASE"/>
    <s v="BaseLine"/>
    <m/>
    <m/>
    <m/>
    <m/>
    <x v="51"/>
    <x v="3"/>
    <s v="Brazil"/>
    <x v="99"/>
    <n v="8882.1735538594894"/>
  </r>
  <r>
    <s v="INCREMENTAL"/>
    <s v="Media"/>
    <m/>
    <m/>
    <m/>
    <m/>
    <x v="52"/>
    <x v="0"/>
    <s v="Brazil"/>
    <x v="99"/>
    <n v="0"/>
  </r>
  <r>
    <s v="INCREMENTAL"/>
    <s v="Media"/>
    <m/>
    <m/>
    <m/>
    <m/>
    <x v="52"/>
    <x v="1"/>
    <s v="Brazil"/>
    <x v="99"/>
    <n v="0"/>
  </r>
  <r>
    <s v="INCREMENTAL"/>
    <s v="Media"/>
    <m/>
    <m/>
    <m/>
    <m/>
    <x v="52"/>
    <x v="2"/>
    <s v="Brazil"/>
    <x v="99"/>
    <n v="0"/>
  </r>
  <r>
    <s v="INCREMENTAL"/>
    <s v="Media"/>
    <m/>
    <m/>
    <m/>
    <m/>
    <x v="52"/>
    <x v="3"/>
    <s v="Brazil"/>
    <x v="99"/>
    <n v="8.5819884642543105"/>
  </r>
  <r>
    <s v="BASE"/>
    <s v="BaseLine"/>
    <m/>
    <m/>
    <m/>
    <m/>
    <x v="53"/>
    <x v="0"/>
    <s v="Brazil"/>
    <x v="99"/>
    <n v="-414.222843061145"/>
  </r>
  <r>
    <s v="BASE"/>
    <s v="BaseLine"/>
    <m/>
    <m/>
    <m/>
    <m/>
    <x v="53"/>
    <x v="1"/>
    <s v="Brazil"/>
    <x v="99"/>
    <n v="-303.337619853386"/>
  </r>
  <r>
    <s v="BASE"/>
    <s v="BaseLine"/>
    <m/>
    <m/>
    <m/>
    <m/>
    <x v="53"/>
    <x v="2"/>
    <s v="Brazil"/>
    <x v="99"/>
    <n v="-566.01609216196096"/>
  </r>
  <r>
    <s v="BASE"/>
    <s v="BaseLine"/>
    <m/>
    <m/>
    <m/>
    <m/>
    <x v="53"/>
    <x v="3"/>
    <s v="Brazil"/>
    <x v="99"/>
    <n v="-299.63384113026399"/>
  </r>
  <r>
    <s v="BASE"/>
    <s v="BaseLine"/>
    <m/>
    <m/>
    <m/>
    <m/>
    <x v="54"/>
    <x v="0"/>
    <s v="Brazil"/>
    <x v="99"/>
    <n v="-454.55514201630001"/>
  </r>
  <r>
    <s v="BASE"/>
    <s v="BaseLine"/>
    <m/>
    <m/>
    <m/>
    <m/>
    <x v="54"/>
    <x v="1"/>
    <s v="Brazil"/>
    <x v="99"/>
    <n v="-2268.8635927892001"/>
  </r>
  <r>
    <s v="BASE"/>
    <s v="BaseLine"/>
    <m/>
    <m/>
    <m/>
    <m/>
    <x v="54"/>
    <x v="2"/>
    <s v="Brazil"/>
    <x v="99"/>
    <n v="-2462.4630958152002"/>
  </r>
  <r>
    <s v="BASE"/>
    <s v="BaseLine"/>
    <m/>
    <m/>
    <m/>
    <m/>
    <x v="54"/>
    <x v="3"/>
    <s v="Brazil"/>
    <x v="99"/>
    <n v="-438.959706902616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DE8E5-BD78-40B1-AC42-2EB97A9FC2E3}" name="PivotTable1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M1:P17" firstHeaderRow="0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m="1" x="12"/>
        <item x="0"/>
        <item x="1"/>
        <item x="2"/>
        <item x="6"/>
        <item x="7"/>
        <item x="8"/>
        <item x="5"/>
        <item x="4"/>
        <item x="9"/>
        <item x="11"/>
        <item x="3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m="1" x="16"/>
        <item x="0"/>
        <item x="1"/>
        <item x="2"/>
        <item x="6"/>
        <item x="7"/>
        <item x="8"/>
        <item x="9"/>
        <item x="10"/>
        <item x="11"/>
        <item x="12"/>
        <item x="13"/>
        <item x="5"/>
        <item x="4"/>
        <item x="15"/>
        <item x="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16">
    <i>
      <x v="1"/>
      <x v="1"/>
    </i>
    <i>
      <x v="2"/>
      <x v="2"/>
    </i>
    <i>
      <x v="3"/>
      <x v="3"/>
    </i>
    <i>
      <x v="4"/>
      <x v="4"/>
    </i>
    <i r="1">
      <x v="5"/>
    </i>
    <i r="1">
      <x v="6"/>
    </i>
    <i>
      <x v="5"/>
      <x v="7"/>
    </i>
    <i r="1">
      <x v="8"/>
    </i>
    <i>
      <x v="6"/>
      <x v="9"/>
    </i>
    <i>
      <x v="7"/>
      <x v="12"/>
    </i>
    <i>
      <x v="8"/>
      <x v="13"/>
    </i>
    <i>
      <x v="9"/>
      <x v="10"/>
    </i>
    <i r="1">
      <x v="11"/>
    </i>
    <i>
      <x v="10"/>
      <x v="14"/>
    </i>
    <i>
      <x v="11"/>
      <x v="15"/>
    </i>
    <i>
      <x v="12"/>
      <x v="16"/>
    </i>
  </rowItems>
  <colFields count="1">
    <field x="-2"/>
  </colFields>
  <colItems count="2">
    <i>
      <x/>
    </i>
    <i i="1">
      <x v="1"/>
    </i>
  </colItems>
  <dataFields count="2">
    <dataField name="Sum of H1 2021" fld="2" baseField="0" baseItem="0"/>
    <dataField name="Sum of H2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979A7-6057-4FB7-910F-5E0724965DC8}" name="PivotTable5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3:F89" firstHeaderRow="0" firstDataRow="1" firstDataCol="3"/>
  <pivotFields count="7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0"/>
        <item x="1"/>
        <item x="2"/>
        <item x="9"/>
        <item x="10"/>
        <item x="6"/>
        <item x="12"/>
        <item x="18"/>
        <item x="11"/>
        <item x="7"/>
        <item m="1" x="19"/>
        <item x="4"/>
        <item x="17"/>
        <item x="8"/>
        <item x="15"/>
        <item x="16"/>
        <item x="13"/>
        <item x="5"/>
        <item x="1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0"/>
        <item x="4"/>
        <item x="1"/>
        <item x="2"/>
        <item x="9"/>
        <item x="10"/>
        <item x="11"/>
        <item x="12"/>
        <item x="13"/>
        <item x="15"/>
        <item x="16"/>
        <item x="6"/>
        <item m="1" x="23"/>
        <item x="22"/>
        <item x="14"/>
        <item x="7"/>
        <item x="21"/>
        <item x="8"/>
        <item x="19"/>
        <item x="20"/>
        <item x="17"/>
        <item x="5"/>
        <item x="18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5"/>
    <field x="6"/>
  </rowFields>
  <rowItems count="86">
    <i>
      <x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1"/>
      <x v="1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1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2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3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4"/>
      <x v="7"/>
      <x v="13"/>
    </i>
  </rowItems>
  <colFields count="1">
    <field x="-2"/>
  </colFields>
  <colItems count="2">
    <i>
      <x/>
    </i>
    <i i="1">
      <x v="1"/>
    </i>
  </colItems>
  <dataFields count="2">
    <dataField name="Sum of H1'21" fld="2" baseField="0" baseItem="0"/>
    <dataField name="Sum of H2'21" fld="3" baseField="0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C607-F9B2-4D19-BED7-B79FB75CCD8D}" name="PivotTable7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97E-8EFF-4277-A01D-12C6023A0638}">
  <sheetPr>
    <tabColor rgb="FF45C363"/>
  </sheetPr>
  <dimension ref="A1:L101"/>
  <sheetViews>
    <sheetView showGridLines="0" zoomScale="90" zoomScaleNormal="90" workbookViewId="0"/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161</v>
      </c>
      <c r="C1" s="141" t="s">
        <v>162</v>
      </c>
      <c r="D1" s="141" t="s">
        <v>163</v>
      </c>
      <c r="E1" s="141" t="s">
        <v>6</v>
      </c>
      <c r="G1" s="394" t="s">
        <v>7</v>
      </c>
      <c r="H1" s="394"/>
    </row>
    <row r="2" spans="1:12" ht="15.75" x14ac:dyDescent="0.25">
      <c r="A2" s="138">
        <v>43836</v>
      </c>
      <c r="B2" s="144">
        <v>7879</v>
      </c>
      <c r="C2" s="144">
        <v>8913.5994900003807</v>
      </c>
      <c r="D2" s="144">
        <f>B2-C2</f>
        <v>-1034.5994900003807</v>
      </c>
      <c r="E2" s="139">
        <f>ABS((B2-C2)/B2)</f>
        <v>0.13131101535732717</v>
      </c>
      <c r="G2" s="6" t="s">
        <v>5</v>
      </c>
      <c r="H2" s="7">
        <f>RSQ(B2:B101,C2:C101)</f>
        <v>0.98494589946176536</v>
      </c>
      <c r="K2" t="s">
        <v>200</v>
      </c>
    </row>
    <row r="3" spans="1:12" ht="15.75" x14ac:dyDescent="0.25">
      <c r="A3" s="138">
        <v>43843</v>
      </c>
      <c r="B3" s="144">
        <v>8512</v>
      </c>
      <c r="C3" s="144">
        <v>9441.4697494613101</v>
      </c>
      <c r="D3" s="144">
        <f t="shared" ref="D3:D66" si="0">B3-C3</f>
        <v>-929.46974946131013</v>
      </c>
      <c r="E3" s="139">
        <f t="shared" ref="E3:E66" si="1">ABS((B3-C3)/B3)</f>
        <v>0.10919522432581182</v>
      </c>
      <c r="G3" s="6" t="s">
        <v>6</v>
      </c>
      <c r="H3" s="7">
        <f>AVERAGE(E2:E101)</f>
        <v>8.3745177675149357E-2</v>
      </c>
    </row>
    <row r="4" spans="1:12" x14ac:dyDescent="0.25">
      <c r="A4" s="138">
        <v>43850</v>
      </c>
      <c r="B4" s="144">
        <v>8277.1</v>
      </c>
      <c r="C4" s="144">
        <v>9506.0978723651406</v>
      </c>
      <c r="D4" s="144">
        <f t="shared" si="0"/>
        <v>-1228.9978723651402</v>
      </c>
      <c r="E4" s="139">
        <f t="shared" si="1"/>
        <v>0.14848169918995061</v>
      </c>
      <c r="G4" s="41" t="s">
        <v>122</v>
      </c>
      <c r="H4" s="42">
        <f>SUMPRODUCT(B2:B101,E2:E101)/SUM(B2:B101)</f>
        <v>6.2638346612240131E-2</v>
      </c>
      <c r="L4" s="4"/>
    </row>
    <row r="5" spans="1:12" x14ac:dyDescent="0.25">
      <c r="A5" s="138">
        <v>43857</v>
      </c>
      <c r="B5" s="144">
        <v>8710.1</v>
      </c>
      <c r="C5" s="144">
        <v>9551.4810528293237</v>
      </c>
      <c r="D5" s="144">
        <f t="shared" si="0"/>
        <v>-841.38105282932338</v>
      </c>
      <c r="E5" s="139">
        <f t="shared" si="1"/>
        <v>9.6598322961771205E-2</v>
      </c>
    </row>
    <row r="6" spans="1:12" x14ac:dyDescent="0.25">
      <c r="A6" s="138">
        <v>43864</v>
      </c>
      <c r="B6" s="144">
        <v>7932.1</v>
      </c>
      <c r="C6" s="144">
        <v>9189.9788097963137</v>
      </c>
      <c r="D6" s="144">
        <f t="shared" si="0"/>
        <v>-1257.8788097963134</v>
      </c>
      <c r="E6" s="139">
        <f t="shared" si="1"/>
        <v>0.15858080581388451</v>
      </c>
    </row>
    <row r="7" spans="1:12" x14ac:dyDescent="0.25">
      <c r="A7" s="138">
        <v>43871</v>
      </c>
      <c r="B7" s="144">
        <v>8986.1</v>
      </c>
      <c r="C7" s="144">
        <v>9489.0393403365306</v>
      </c>
      <c r="D7" s="144">
        <f t="shared" si="0"/>
        <v>-502.93934033653022</v>
      </c>
      <c r="E7" s="139">
        <f t="shared" si="1"/>
        <v>5.5968589303093688E-2</v>
      </c>
    </row>
    <row r="8" spans="1:12" x14ac:dyDescent="0.25">
      <c r="A8" s="138">
        <v>43878</v>
      </c>
      <c r="B8" s="144">
        <v>8511</v>
      </c>
      <c r="C8" s="144">
        <v>9323.6909069208359</v>
      </c>
      <c r="D8" s="144">
        <f t="shared" si="0"/>
        <v>-812.69090692083591</v>
      </c>
      <c r="E8" s="139">
        <f t="shared" si="1"/>
        <v>9.5487123360455395E-2</v>
      </c>
    </row>
    <row r="9" spans="1:12" x14ac:dyDescent="0.25">
      <c r="A9" s="138">
        <v>43885</v>
      </c>
      <c r="B9" s="144">
        <v>4558</v>
      </c>
      <c r="C9" s="144">
        <v>6015.2480717037788</v>
      </c>
      <c r="D9" s="144">
        <f t="shared" si="0"/>
        <v>-1457.2480717037788</v>
      </c>
      <c r="E9" s="139">
        <f t="shared" si="1"/>
        <v>0.31971217018512038</v>
      </c>
    </row>
    <row r="10" spans="1:12" x14ac:dyDescent="0.25">
      <c r="A10" s="138">
        <v>43892</v>
      </c>
      <c r="B10" s="144">
        <v>10791</v>
      </c>
      <c r="C10" s="144">
        <v>9885.664911335567</v>
      </c>
      <c r="D10" s="144">
        <f t="shared" si="0"/>
        <v>905.33508866443299</v>
      </c>
      <c r="E10" s="139">
        <f t="shared" si="1"/>
        <v>8.3897237388975351E-2</v>
      </c>
    </row>
    <row r="11" spans="1:12" x14ac:dyDescent="0.25">
      <c r="A11" s="138">
        <v>43899</v>
      </c>
      <c r="B11" s="144">
        <v>9561</v>
      </c>
      <c r="C11" s="144">
        <v>10020.923600949802</v>
      </c>
      <c r="D11" s="144">
        <f t="shared" si="0"/>
        <v>-459.92360094980177</v>
      </c>
      <c r="E11" s="139">
        <f t="shared" si="1"/>
        <v>4.8104131466353076E-2</v>
      </c>
    </row>
    <row r="12" spans="1:12" x14ac:dyDescent="0.25">
      <c r="A12" s="138">
        <v>43906</v>
      </c>
      <c r="B12" s="144">
        <v>7384.1</v>
      </c>
      <c r="C12" s="144">
        <v>8448.3799005902838</v>
      </c>
      <c r="D12" s="144">
        <f t="shared" si="0"/>
        <v>-1064.2799005902834</v>
      </c>
      <c r="E12" s="139">
        <f t="shared" si="1"/>
        <v>0.14413129570161337</v>
      </c>
    </row>
    <row r="13" spans="1:12" x14ac:dyDescent="0.25">
      <c r="A13" s="138">
        <v>43913</v>
      </c>
      <c r="B13" s="144">
        <v>4762.1000000000004</v>
      </c>
      <c r="C13" s="144">
        <v>6217.6877702557022</v>
      </c>
      <c r="D13" s="144">
        <f t="shared" si="0"/>
        <v>-1455.5877702557018</v>
      </c>
      <c r="E13" s="139">
        <f t="shared" si="1"/>
        <v>0.30566089965681142</v>
      </c>
    </row>
    <row r="14" spans="1:12" x14ac:dyDescent="0.25">
      <c r="A14" s="138">
        <v>43920</v>
      </c>
      <c r="B14" s="144">
        <v>5868</v>
      </c>
      <c r="C14" s="144">
        <v>5922.4080240443818</v>
      </c>
      <c r="D14" s="144">
        <f t="shared" si="0"/>
        <v>-54.408024044381818</v>
      </c>
      <c r="E14" s="139">
        <f t="shared" si="1"/>
        <v>9.2719877376247137E-3</v>
      </c>
    </row>
    <row r="15" spans="1:12" x14ac:dyDescent="0.25">
      <c r="A15" s="138">
        <v>43927</v>
      </c>
      <c r="B15" s="144">
        <v>4210</v>
      </c>
      <c r="C15" s="144">
        <v>5484.5184994332431</v>
      </c>
      <c r="D15" s="144">
        <f t="shared" si="0"/>
        <v>-1274.5184994332431</v>
      </c>
      <c r="E15" s="139">
        <f t="shared" si="1"/>
        <v>0.30273598561359694</v>
      </c>
    </row>
    <row r="16" spans="1:12" x14ac:dyDescent="0.25">
      <c r="A16" s="138">
        <v>43934</v>
      </c>
      <c r="B16" s="144">
        <v>4983</v>
      </c>
      <c r="C16" s="144">
        <v>6323.1227464355688</v>
      </c>
      <c r="D16" s="144">
        <f t="shared" si="0"/>
        <v>-1340.1227464355688</v>
      </c>
      <c r="E16" s="139">
        <f t="shared" si="1"/>
        <v>0.2689389416888559</v>
      </c>
    </row>
    <row r="17" spans="1:5" x14ac:dyDescent="0.25">
      <c r="A17" s="138">
        <v>43941</v>
      </c>
      <c r="B17" s="144">
        <v>4614</v>
      </c>
      <c r="C17" s="144">
        <v>5766.3791239002976</v>
      </c>
      <c r="D17" s="144">
        <f t="shared" si="0"/>
        <v>-1152.3791239002976</v>
      </c>
      <c r="E17" s="139">
        <f t="shared" si="1"/>
        <v>0.24975707063292102</v>
      </c>
    </row>
    <row r="18" spans="1:5" x14ac:dyDescent="0.25">
      <c r="A18" s="138">
        <v>43948</v>
      </c>
      <c r="B18" s="144">
        <v>5630</v>
      </c>
      <c r="C18" s="144">
        <v>6046.5549818912295</v>
      </c>
      <c r="D18" s="144">
        <f t="shared" si="0"/>
        <v>-416.55498189122954</v>
      </c>
      <c r="E18" s="139">
        <f t="shared" si="1"/>
        <v>7.3988451490449303E-2</v>
      </c>
    </row>
    <row r="19" spans="1:5" x14ac:dyDescent="0.25">
      <c r="A19" s="138">
        <v>43955</v>
      </c>
      <c r="B19" s="144">
        <v>8157</v>
      </c>
      <c r="C19" s="144">
        <v>8231.2798563700853</v>
      </c>
      <c r="D19" s="144">
        <f t="shared" si="0"/>
        <v>-74.279856370085326</v>
      </c>
      <c r="E19" s="139">
        <f t="shared" si="1"/>
        <v>9.1062714686876711E-3</v>
      </c>
    </row>
    <row r="20" spans="1:5" x14ac:dyDescent="0.25">
      <c r="A20" s="138">
        <v>43962</v>
      </c>
      <c r="B20" s="144">
        <v>7236</v>
      </c>
      <c r="C20" s="144">
        <v>7217.3645159610751</v>
      </c>
      <c r="D20" s="144">
        <f t="shared" si="0"/>
        <v>18.635484038924915</v>
      </c>
      <c r="E20" s="139">
        <f t="shared" si="1"/>
        <v>2.5753847483312485E-3</v>
      </c>
    </row>
    <row r="21" spans="1:5" x14ac:dyDescent="0.25">
      <c r="A21" s="138">
        <v>43969</v>
      </c>
      <c r="B21" s="144">
        <v>7023</v>
      </c>
      <c r="C21" s="144">
        <v>6897.6526265166021</v>
      </c>
      <c r="D21" s="144">
        <f t="shared" si="0"/>
        <v>125.34737348339786</v>
      </c>
      <c r="E21" s="139">
        <f t="shared" si="1"/>
        <v>1.784812380512571E-2</v>
      </c>
    </row>
    <row r="22" spans="1:5" x14ac:dyDescent="0.25">
      <c r="A22" s="138">
        <v>43976</v>
      </c>
      <c r="B22" s="144">
        <v>7013</v>
      </c>
      <c r="C22" s="144">
        <v>6732.7899825875065</v>
      </c>
      <c r="D22" s="144">
        <f t="shared" si="0"/>
        <v>280.21001741249347</v>
      </c>
      <c r="E22" s="139">
        <f t="shared" si="1"/>
        <v>3.9955798861042842E-2</v>
      </c>
    </row>
    <row r="23" spans="1:5" x14ac:dyDescent="0.25">
      <c r="A23" s="138">
        <v>43983</v>
      </c>
      <c r="B23" s="144">
        <v>7793</v>
      </c>
      <c r="C23" s="144">
        <v>7321.0793365677746</v>
      </c>
      <c r="D23" s="144">
        <f t="shared" si="0"/>
        <v>471.92066343222541</v>
      </c>
      <c r="E23" s="139">
        <f t="shared" si="1"/>
        <v>6.0556995179292368E-2</v>
      </c>
    </row>
    <row r="24" spans="1:5" x14ac:dyDescent="0.25">
      <c r="A24" s="138">
        <v>43990</v>
      </c>
      <c r="B24" s="144">
        <v>7029</v>
      </c>
      <c r="C24" s="144">
        <v>7636.4879244096446</v>
      </c>
      <c r="D24" s="144">
        <f t="shared" si="0"/>
        <v>-607.48792440964462</v>
      </c>
      <c r="E24" s="139">
        <f t="shared" si="1"/>
        <v>8.6425938883147618E-2</v>
      </c>
    </row>
    <row r="25" spans="1:5" x14ac:dyDescent="0.25">
      <c r="A25" s="138">
        <v>43997</v>
      </c>
      <c r="B25" s="144">
        <v>8875</v>
      </c>
      <c r="C25" s="144">
        <v>7154.7470667381049</v>
      </c>
      <c r="D25" s="144">
        <f t="shared" si="0"/>
        <v>1720.2529332618951</v>
      </c>
      <c r="E25" s="139">
        <f t="shared" si="1"/>
        <v>0.19383131642387549</v>
      </c>
    </row>
    <row r="26" spans="1:5" x14ac:dyDescent="0.25">
      <c r="A26" s="138">
        <v>44004</v>
      </c>
      <c r="B26" s="144">
        <v>7985</v>
      </c>
      <c r="C26" s="144">
        <v>6758.9581193923841</v>
      </c>
      <c r="D26" s="144">
        <f t="shared" si="0"/>
        <v>1226.0418806076159</v>
      </c>
      <c r="E26" s="139">
        <f t="shared" si="1"/>
        <v>0.15354312844178034</v>
      </c>
    </row>
    <row r="27" spans="1:5" x14ac:dyDescent="0.25">
      <c r="A27" s="138">
        <v>44011</v>
      </c>
      <c r="B27" s="144">
        <v>7830</v>
      </c>
      <c r="C27" s="144">
        <v>6291.4756904955966</v>
      </c>
      <c r="D27" s="144">
        <f t="shared" si="0"/>
        <v>1538.5243095044034</v>
      </c>
      <c r="E27" s="139">
        <f t="shared" si="1"/>
        <v>0.19649097183964284</v>
      </c>
    </row>
    <row r="28" spans="1:5" x14ac:dyDescent="0.25">
      <c r="A28" s="138">
        <v>44018</v>
      </c>
      <c r="B28" s="144">
        <v>8286</v>
      </c>
      <c r="C28" s="144">
        <v>6517.1856120803814</v>
      </c>
      <c r="D28" s="144">
        <f t="shared" si="0"/>
        <v>1768.8143879196186</v>
      </c>
      <c r="E28" s="139">
        <f t="shared" si="1"/>
        <v>0.21347023749935054</v>
      </c>
    </row>
    <row r="29" spans="1:5" x14ac:dyDescent="0.25">
      <c r="A29" s="138">
        <v>44025</v>
      </c>
      <c r="B29" s="144">
        <v>8764</v>
      </c>
      <c r="C29" s="144">
        <v>7009.3616097144313</v>
      </c>
      <c r="D29" s="144">
        <f t="shared" si="0"/>
        <v>1754.6383902855687</v>
      </c>
      <c r="E29" s="139">
        <f t="shared" si="1"/>
        <v>0.20020976612112834</v>
      </c>
    </row>
    <row r="30" spans="1:5" x14ac:dyDescent="0.25">
      <c r="A30" s="138">
        <v>44032</v>
      </c>
      <c r="B30" s="144">
        <v>8654</v>
      </c>
      <c r="C30" s="144">
        <v>7262.5321160231106</v>
      </c>
      <c r="D30" s="144">
        <f t="shared" si="0"/>
        <v>1391.4678839768894</v>
      </c>
      <c r="E30" s="139">
        <f t="shared" si="1"/>
        <v>0.16078898589980234</v>
      </c>
    </row>
    <row r="31" spans="1:5" x14ac:dyDescent="0.25">
      <c r="A31" s="138">
        <v>44039</v>
      </c>
      <c r="B31" s="144">
        <v>8399</v>
      </c>
      <c r="C31" s="144">
        <v>7062.1372749273824</v>
      </c>
      <c r="D31" s="144">
        <f t="shared" si="0"/>
        <v>1336.8627250726176</v>
      </c>
      <c r="E31" s="139">
        <f t="shared" si="1"/>
        <v>0.15916927313639928</v>
      </c>
    </row>
    <row r="32" spans="1:5" x14ac:dyDescent="0.25">
      <c r="A32" s="138">
        <v>44046</v>
      </c>
      <c r="B32" s="144">
        <v>8617</v>
      </c>
      <c r="C32" s="144">
        <v>7664.1182128799237</v>
      </c>
      <c r="D32" s="144">
        <f t="shared" si="0"/>
        <v>952.8817871200763</v>
      </c>
      <c r="E32" s="139">
        <f t="shared" si="1"/>
        <v>0.11058161623767858</v>
      </c>
    </row>
    <row r="33" spans="1:5" x14ac:dyDescent="0.25">
      <c r="A33" s="138">
        <v>44053</v>
      </c>
      <c r="B33" s="144">
        <v>9101</v>
      </c>
      <c r="C33" s="144">
        <v>8028.3233005263746</v>
      </c>
      <c r="D33" s="144">
        <f t="shared" si="0"/>
        <v>1072.6766994736254</v>
      </c>
      <c r="E33" s="139">
        <f t="shared" si="1"/>
        <v>0.11786360833684489</v>
      </c>
    </row>
    <row r="34" spans="1:5" x14ac:dyDescent="0.25">
      <c r="A34" s="138">
        <v>44060</v>
      </c>
      <c r="B34" s="144">
        <v>8645</v>
      </c>
      <c r="C34" s="144">
        <v>7775.7592750240074</v>
      </c>
      <c r="D34" s="144">
        <f t="shared" si="0"/>
        <v>869.24072497599263</v>
      </c>
      <c r="E34" s="139">
        <f t="shared" si="1"/>
        <v>0.1005483776721796</v>
      </c>
    </row>
    <row r="35" spans="1:5" x14ac:dyDescent="0.25">
      <c r="A35" s="138">
        <v>44067</v>
      </c>
      <c r="B35" s="144">
        <v>10445</v>
      </c>
      <c r="C35" s="144">
        <v>8425.344676170278</v>
      </c>
      <c r="D35" s="144">
        <f t="shared" si="0"/>
        <v>2019.655323829722</v>
      </c>
      <c r="E35" s="139">
        <f t="shared" si="1"/>
        <v>0.19336096925128979</v>
      </c>
    </row>
    <row r="36" spans="1:5" x14ac:dyDescent="0.25">
      <c r="A36" s="138">
        <v>44074</v>
      </c>
      <c r="B36" s="144">
        <v>11037</v>
      </c>
      <c r="C36" s="144">
        <v>10078.873546162766</v>
      </c>
      <c r="D36" s="144">
        <f t="shared" si="0"/>
        <v>958.12645383723429</v>
      </c>
      <c r="E36" s="139">
        <f t="shared" si="1"/>
        <v>8.6810406255072414E-2</v>
      </c>
    </row>
    <row r="37" spans="1:5" x14ac:dyDescent="0.25">
      <c r="A37" s="138">
        <v>44081</v>
      </c>
      <c r="B37" s="144">
        <v>8531</v>
      </c>
      <c r="C37" s="144">
        <v>7899.0223799691576</v>
      </c>
      <c r="D37" s="144">
        <f t="shared" si="0"/>
        <v>631.97762003084244</v>
      </c>
      <c r="E37" s="139">
        <f t="shared" si="1"/>
        <v>7.4080133633904865E-2</v>
      </c>
    </row>
    <row r="38" spans="1:5" x14ac:dyDescent="0.25">
      <c r="A38" s="138">
        <v>44088</v>
      </c>
      <c r="B38" s="144">
        <v>9840</v>
      </c>
      <c r="C38" s="144">
        <v>9382.7774508509883</v>
      </c>
      <c r="D38" s="144">
        <f t="shared" si="0"/>
        <v>457.22254914901168</v>
      </c>
      <c r="E38" s="139">
        <f t="shared" si="1"/>
        <v>4.6465706214330459E-2</v>
      </c>
    </row>
    <row r="39" spans="1:5" x14ac:dyDescent="0.25">
      <c r="A39" s="138">
        <v>44095</v>
      </c>
      <c r="B39" s="144">
        <v>9935</v>
      </c>
      <c r="C39" s="144">
        <v>9441.6930166288021</v>
      </c>
      <c r="D39" s="144">
        <f t="shared" si="0"/>
        <v>493.30698337119793</v>
      </c>
      <c r="E39" s="139">
        <f t="shared" si="1"/>
        <v>4.9653445734393349E-2</v>
      </c>
    </row>
    <row r="40" spans="1:5" x14ac:dyDescent="0.25">
      <c r="A40" s="138">
        <v>44102</v>
      </c>
      <c r="B40" s="144">
        <v>10673</v>
      </c>
      <c r="C40" s="144">
        <v>10047.938031026386</v>
      </c>
      <c r="D40" s="144">
        <f t="shared" si="0"/>
        <v>625.06196897361406</v>
      </c>
      <c r="E40" s="139">
        <f t="shared" si="1"/>
        <v>5.8564786749144011E-2</v>
      </c>
    </row>
    <row r="41" spans="1:5" x14ac:dyDescent="0.25">
      <c r="A41" s="138">
        <v>44109</v>
      </c>
      <c r="B41" s="144">
        <v>12136</v>
      </c>
      <c r="C41" s="144">
        <v>12255.810277202996</v>
      </c>
      <c r="D41" s="144">
        <f t="shared" si="0"/>
        <v>-119.81027720299608</v>
      </c>
      <c r="E41" s="139">
        <f t="shared" si="1"/>
        <v>9.8723036587834608E-3</v>
      </c>
    </row>
    <row r="42" spans="1:5" x14ac:dyDescent="0.25">
      <c r="A42" s="138">
        <v>44116</v>
      </c>
      <c r="B42" s="144">
        <v>9429</v>
      </c>
      <c r="C42" s="144">
        <v>9549.7917334619578</v>
      </c>
      <c r="D42" s="144">
        <f t="shared" si="0"/>
        <v>-120.79173346195785</v>
      </c>
      <c r="E42" s="139">
        <f t="shared" si="1"/>
        <v>1.2810662155261198E-2</v>
      </c>
    </row>
    <row r="43" spans="1:5" x14ac:dyDescent="0.25">
      <c r="A43" s="138">
        <v>44123</v>
      </c>
      <c r="B43" s="144">
        <v>11524</v>
      </c>
      <c r="C43" s="144">
        <v>10559.987777069684</v>
      </c>
      <c r="D43" s="144">
        <f t="shared" si="0"/>
        <v>964.01222293031606</v>
      </c>
      <c r="E43" s="139">
        <f t="shared" si="1"/>
        <v>8.3652570542373836E-2</v>
      </c>
    </row>
    <row r="44" spans="1:5" x14ac:dyDescent="0.25">
      <c r="A44" s="138">
        <v>44130</v>
      </c>
      <c r="B44" s="144">
        <v>11464</v>
      </c>
      <c r="C44" s="144">
        <v>10443.293420426769</v>
      </c>
      <c r="D44" s="144">
        <f t="shared" si="0"/>
        <v>1020.7065795732306</v>
      </c>
      <c r="E44" s="139">
        <f t="shared" si="1"/>
        <v>8.9035814687127582E-2</v>
      </c>
    </row>
    <row r="45" spans="1:5" x14ac:dyDescent="0.25">
      <c r="A45" s="138">
        <v>44137</v>
      </c>
      <c r="B45" s="144">
        <v>11986</v>
      </c>
      <c r="C45" s="144">
        <v>11548.200472641664</v>
      </c>
      <c r="D45" s="144">
        <f t="shared" si="0"/>
        <v>437.79952735833649</v>
      </c>
      <c r="E45" s="139">
        <f t="shared" si="1"/>
        <v>3.6525907505284207E-2</v>
      </c>
    </row>
    <row r="46" spans="1:5" x14ac:dyDescent="0.25">
      <c r="A46" s="138">
        <v>44144</v>
      </c>
      <c r="B46" s="144">
        <v>15373</v>
      </c>
      <c r="C46" s="144">
        <v>13748.374091848456</v>
      </c>
      <c r="D46" s="144">
        <f t="shared" si="0"/>
        <v>1624.6259081515436</v>
      </c>
      <c r="E46" s="139">
        <f t="shared" si="1"/>
        <v>0.10568047278680437</v>
      </c>
    </row>
    <row r="47" spans="1:5" x14ac:dyDescent="0.25">
      <c r="A47" s="138">
        <v>44151</v>
      </c>
      <c r="B47" s="144">
        <v>14856</v>
      </c>
      <c r="C47" s="144">
        <v>13388.764386402278</v>
      </c>
      <c r="D47" s="144">
        <f t="shared" si="0"/>
        <v>1467.2356135977225</v>
      </c>
      <c r="E47" s="139">
        <f t="shared" si="1"/>
        <v>9.8763840441419115E-2</v>
      </c>
    </row>
    <row r="48" spans="1:5" x14ac:dyDescent="0.25">
      <c r="A48" s="138">
        <v>44158</v>
      </c>
      <c r="B48" s="144">
        <v>15792</v>
      </c>
      <c r="C48" s="144">
        <v>13748.608033509785</v>
      </c>
      <c r="D48" s="144">
        <f t="shared" si="0"/>
        <v>2043.3919664902151</v>
      </c>
      <c r="E48" s="139">
        <f t="shared" si="1"/>
        <v>0.1293941214849427</v>
      </c>
    </row>
    <row r="49" spans="1:5" x14ac:dyDescent="0.25">
      <c r="A49" s="138">
        <v>44165</v>
      </c>
      <c r="B49" s="144">
        <v>16054</v>
      </c>
      <c r="C49" s="144">
        <v>13117.03776749152</v>
      </c>
      <c r="D49" s="144">
        <f t="shared" si="0"/>
        <v>2936.9622325084802</v>
      </c>
      <c r="E49" s="139">
        <f t="shared" si="1"/>
        <v>0.18294270789264233</v>
      </c>
    </row>
    <row r="50" spans="1:5" x14ac:dyDescent="0.25">
      <c r="A50" s="138">
        <v>44172</v>
      </c>
      <c r="B50" s="144">
        <v>15503</v>
      </c>
      <c r="C50" s="144">
        <v>13650.381104365037</v>
      </c>
      <c r="D50" s="144">
        <f t="shared" si="0"/>
        <v>1852.6188956349633</v>
      </c>
      <c r="E50" s="139">
        <f t="shared" si="1"/>
        <v>0.11950067055634157</v>
      </c>
    </row>
    <row r="51" spans="1:5" x14ac:dyDescent="0.25">
      <c r="A51" s="138">
        <v>44179</v>
      </c>
      <c r="B51" s="144">
        <v>16096</v>
      </c>
      <c r="C51" s="144">
        <v>14312.096628903137</v>
      </c>
      <c r="D51" s="144">
        <f t="shared" si="0"/>
        <v>1783.9033710968633</v>
      </c>
      <c r="E51" s="139">
        <f t="shared" si="1"/>
        <v>0.11082898677291646</v>
      </c>
    </row>
    <row r="52" spans="1:5" x14ac:dyDescent="0.25">
      <c r="A52" s="138">
        <v>44186</v>
      </c>
      <c r="B52" s="144">
        <v>8730</v>
      </c>
      <c r="C52" s="144">
        <v>8872.5432647384623</v>
      </c>
      <c r="D52" s="144">
        <f t="shared" si="0"/>
        <v>-142.54326473846231</v>
      </c>
      <c r="E52" s="139">
        <f t="shared" si="1"/>
        <v>1.6327979924222486E-2</v>
      </c>
    </row>
    <row r="53" spans="1:5" x14ac:dyDescent="0.25">
      <c r="A53" s="138">
        <v>44193</v>
      </c>
      <c r="B53" s="144">
        <v>7162</v>
      </c>
      <c r="C53" s="144">
        <v>7595.1036869566024</v>
      </c>
      <c r="D53" s="144">
        <f t="shared" si="0"/>
        <v>-433.10368695660236</v>
      </c>
      <c r="E53" s="139">
        <f t="shared" si="1"/>
        <v>6.0472450007903147E-2</v>
      </c>
    </row>
    <row r="54" spans="1:5" x14ac:dyDescent="0.25">
      <c r="A54" s="138">
        <v>44200</v>
      </c>
      <c r="B54" s="144">
        <v>13149</v>
      </c>
      <c r="C54" s="144">
        <v>13376.973145376935</v>
      </c>
      <c r="D54" s="144">
        <f t="shared" si="0"/>
        <v>-227.97314537693455</v>
      </c>
      <c r="E54" s="139">
        <f t="shared" si="1"/>
        <v>1.7337679319867256E-2</v>
      </c>
    </row>
    <row r="55" spans="1:5" x14ac:dyDescent="0.25">
      <c r="A55" s="138">
        <v>44207</v>
      </c>
      <c r="B55" s="144">
        <v>14117</v>
      </c>
      <c r="C55" s="144">
        <v>15164.168346180351</v>
      </c>
      <c r="D55" s="144">
        <f t="shared" si="0"/>
        <v>-1047.1683461803514</v>
      </c>
      <c r="E55" s="139">
        <f t="shared" si="1"/>
        <v>7.4177824338057044E-2</v>
      </c>
    </row>
    <row r="56" spans="1:5" x14ac:dyDescent="0.25">
      <c r="A56" s="138">
        <v>44214</v>
      </c>
      <c r="B56" s="144">
        <v>16006</v>
      </c>
      <c r="C56" s="144">
        <v>16577.482779077269</v>
      </c>
      <c r="D56" s="144">
        <f t="shared" si="0"/>
        <v>-571.48277907726879</v>
      </c>
      <c r="E56" s="139">
        <f t="shared" si="1"/>
        <v>3.5704284585609695E-2</v>
      </c>
    </row>
    <row r="57" spans="1:5" x14ac:dyDescent="0.25">
      <c r="A57" s="138">
        <v>44221</v>
      </c>
      <c r="B57" s="144">
        <v>15872</v>
      </c>
      <c r="C57" s="144">
        <v>15726.507134842739</v>
      </c>
      <c r="D57" s="144">
        <f t="shared" si="0"/>
        <v>145.49286515726089</v>
      </c>
      <c r="E57" s="139">
        <f t="shared" si="1"/>
        <v>9.1666371696862963E-3</v>
      </c>
    </row>
    <row r="58" spans="1:5" x14ac:dyDescent="0.25">
      <c r="A58" s="138">
        <v>44228</v>
      </c>
      <c r="B58" s="144">
        <v>16557</v>
      </c>
      <c r="C58" s="144">
        <v>15783.398237628819</v>
      </c>
      <c r="D58" s="144">
        <f t="shared" si="0"/>
        <v>773.60176237118139</v>
      </c>
      <c r="E58" s="139">
        <f t="shared" si="1"/>
        <v>4.6723546679421475E-2</v>
      </c>
    </row>
    <row r="59" spans="1:5" x14ac:dyDescent="0.25">
      <c r="A59" s="138">
        <v>44235</v>
      </c>
      <c r="B59" s="144">
        <v>17777</v>
      </c>
      <c r="C59" s="144">
        <v>16487.74248760286</v>
      </c>
      <c r="D59" s="144">
        <f t="shared" si="0"/>
        <v>1289.2575123971401</v>
      </c>
      <c r="E59" s="139">
        <f t="shared" si="1"/>
        <v>7.2523907993313833E-2</v>
      </c>
    </row>
    <row r="60" spans="1:5" x14ac:dyDescent="0.25">
      <c r="A60" s="138">
        <v>44242</v>
      </c>
      <c r="B60" s="144">
        <v>16472</v>
      </c>
      <c r="C60" s="144">
        <v>16548.20584215553</v>
      </c>
      <c r="D60" s="144">
        <f t="shared" si="0"/>
        <v>-76.205842155530263</v>
      </c>
      <c r="E60" s="139">
        <f t="shared" si="1"/>
        <v>4.6263867262949405E-3</v>
      </c>
    </row>
    <row r="61" spans="1:5" x14ac:dyDescent="0.25">
      <c r="A61" s="138">
        <v>44249</v>
      </c>
      <c r="B61" s="144">
        <v>20753</v>
      </c>
      <c r="C61" s="144">
        <v>17614.483758273771</v>
      </c>
      <c r="D61" s="144">
        <f t="shared" si="0"/>
        <v>3138.5162417262291</v>
      </c>
      <c r="E61" s="139">
        <f t="shared" si="1"/>
        <v>0.15123192992464843</v>
      </c>
    </row>
    <row r="62" spans="1:5" x14ac:dyDescent="0.25">
      <c r="A62" s="138">
        <v>44256</v>
      </c>
      <c r="B62" s="144">
        <v>19920</v>
      </c>
      <c r="C62" s="144">
        <v>19810.572866993549</v>
      </c>
      <c r="D62" s="144">
        <f t="shared" si="0"/>
        <v>109.42713300645119</v>
      </c>
      <c r="E62" s="139">
        <f t="shared" si="1"/>
        <v>5.4933299702033724E-3</v>
      </c>
    </row>
    <row r="63" spans="1:5" x14ac:dyDescent="0.25">
      <c r="A63" s="138">
        <v>44263</v>
      </c>
      <c r="B63" s="144">
        <v>20927</v>
      </c>
      <c r="C63" s="144">
        <v>20047.57661664156</v>
      </c>
      <c r="D63" s="144">
        <f t="shared" si="0"/>
        <v>879.42338335844033</v>
      </c>
      <c r="E63" s="139">
        <f t="shared" si="1"/>
        <v>4.2023385261071362E-2</v>
      </c>
    </row>
    <row r="64" spans="1:5" x14ac:dyDescent="0.25">
      <c r="A64" s="138">
        <v>44270</v>
      </c>
      <c r="B64" s="144">
        <v>21049</v>
      </c>
      <c r="C64" s="144">
        <v>18930.460647397042</v>
      </c>
      <c r="D64" s="144">
        <f t="shared" si="0"/>
        <v>2118.5393526029584</v>
      </c>
      <c r="E64" s="139">
        <f t="shared" si="1"/>
        <v>0.1006479810253674</v>
      </c>
    </row>
    <row r="65" spans="1:5" x14ac:dyDescent="0.25">
      <c r="A65" s="138">
        <v>44277</v>
      </c>
      <c r="B65" s="144">
        <v>19919</v>
      </c>
      <c r="C65" s="144">
        <v>17693.06710147969</v>
      </c>
      <c r="D65" s="144">
        <f t="shared" si="0"/>
        <v>2225.9328985203101</v>
      </c>
      <c r="E65" s="139">
        <f t="shared" si="1"/>
        <v>0.11174922930469953</v>
      </c>
    </row>
    <row r="66" spans="1:5" x14ac:dyDescent="0.25">
      <c r="A66" s="138">
        <v>44284</v>
      </c>
      <c r="B66" s="144">
        <v>15052</v>
      </c>
      <c r="C66" s="144">
        <v>16818.723791568831</v>
      </c>
      <c r="D66" s="144">
        <f t="shared" si="0"/>
        <v>-1766.7237915688311</v>
      </c>
      <c r="E66" s="139">
        <f t="shared" si="1"/>
        <v>0.11737468718900021</v>
      </c>
    </row>
    <row r="67" spans="1:5" x14ac:dyDescent="0.25">
      <c r="A67" s="138">
        <v>44291</v>
      </c>
      <c r="B67" s="144">
        <v>23301</v>
      </c>
      <c r="C67" s="144">
        <v>21774.639057603203</v>
      </c>
      <c r="D67" s="144">
        <f t="shared" ref="D67:D101" si="2">B67-C67</f>
        <v>1526.3609423967973</v>
      </c>
      <c r="E67" s="139">
        <f t="shared" ref="E67:E101" si="3">ABS((B67-C67)/B67)</f>
        <v>6.5506241895060185E-2</v>
      </c>
    </row>
    <row r="68" spans="1:5" x14ac:dyDescent="0.25">
      <c r="A68" s="138">
        <v>44298</v>
      </c>
      <c r="B68" s="144">
        <v>23332</v>
      </c>
      <c r="C68" s="144">
        <v>21194.588699937452</v>
      </c>
      <c r="D68" s="144">
        <f t="shared" si="2"/>
        <v>2137.4113000625475</v>
      </c>
      <c r="E68" s="139">
        <f t="shared" si="3"/>
        <v>9.1608576207035303E-2</v>
      </c>
    </row>
    <row r="69" spans="1:5" x14ac:dyDescent="0.25">
      <c r="A69" s="138">
        <v>44305</v>
      </c>
      <c r="B69" s="144">
        <v>21800</v>
      </c>
      <c r="C69" s="144">
        <v>20575.464925222681</v>
      </c>
      <c r="D69" s="144">
        <f t="shared" si="2"/>
        <v>1224.5350747773191</v>
      </c>
      <c r="E69" s="139">
        <f t="shared" si="3"/>
        <v>5.6171333705381611E-2</v>
      </c>
    </row>
    <row r="70" spans="1:5" x14ac:dyDescent="0.25">
      <c r="A70" s="138">
        <v>44312</v>
      </c>
      <c r="B70" s="144">
        <v>23902</v>
      </c>
      <c r="C70" s="144">
        <v>23134.294568748581</v>
      </c>
      <c r="D70" s="144">
        <f t="shared" si="2"/>
        <v>767.70543125141921</v>
      </c>
      <c r="E70" s="139">
        <f t="shared" si="3"/>
        <v>3.2118878388897133E-2</v>
      </c>
    </row>
    <row r="71" spans="1:5" x14ac:dyDescent="0.25">
      <c r="A71" s="138">
        <v>44319</v>
      </c>
      <c r="B71" s="144">
        <v>22796</v>
      </c>
      <c r="C71" s="144">
        <v>24741.993159211437</v>
      </c>
      <c r="D71" s="144">
        <f t="shared" si="2"/>
        <v>-1945.9931592114372</v>
      </c>
      <c r="E71" s="139">
        <f t="shared" si="3"/>
        <v>8.5365553571303612E-2</v>
      </c>
    </row>
    <row r="72" spans="1:5" x14ac:dyDescent="0.25">
      <c r="A72" s="138">
        <v>44326</v>
      </c>
      <c r="B72" s="144">
        <v>25556</v>
      </c>
      <c r="C72" s="144">
        <v>25916.2983430811</v>
      </c>
      <c r="D72" s="144">
        <f t="shared" si="2"/>
        <v>-360.29834308110003</v>
      </c>
      <c r="E72" s="139">
        <f t="shared" si="3"/>
        <v>1.4098385626901707E-2</v>
      </c>
    </row>
    <row r="73" spans="1:5" x14ac:dyDescent="0.25">
      <c r="A73" s="138">
        <v>44333</v>
      </c>
      <c r="B73" s="144">
        <v>23494</v>
      </c>
      <c r="C73" s="144">
        <v>25455.479786677482</v>
      </c>
      <c r="D73" s="144">
        <f t="shared" si="2"/>
        <v>-1961.4797866774825</v>
      </c>
      <c r="E73" s="139">
        <f t="shared" si="3"/>
        <v>8.3488541188281362E-2</v>
      </c>
    </row>
    <row r="74" spans="1:5" x14ac:dyDescent="0.25">
      <c r="A74" s="138">
        <v>44340</v>
      </c>
      <c r="B74" s="144">
        <v>23083</v>
      </c>
      <c r="C74" s="144">
        <v>25231.99087316457</v>
      </c>
      <c r="D74" s="144">
        <f t="shared" si="2"/>
        <v>-2148.9908731645701</v>
      </c>
      <c r="E74" s="139">
        <f t="shared" si="3"/>
        <v>9.309842191935927E-2</v>
      </c>
    </row>
    <row r="75" spans="1:5" x14ac:dyDescent="0.25">
      <c r="A75" s="138">
        <v>44347</v>
      </c>
      <c r="B75" s="144">
        <v>20887</v>
      </c>
      <c r="C75" s="144">
        <v>22857.349290741753</v>
      </c>
      <c r="D75" s="144">
        <f t="shared" si="2"/>
        <v>-1970.3492907417531</v>
      </c>
      <c r="E75" s="139">
        <f t="shared" si="3"/>
        <v>9.4333762184217601E-2</v>
      </c>
    </row>
    <row r="76" spans="1:5" x14ac:dyDescent="0.25">
      <c r="A76" s="138">
        <v>44354</v>
      </c>
      <c r="B76" s="144">
        <v>23561</v>
      </c>
      <c r="C76" s="144">
        <v>24981.475852265437</v>
      </c>
      <c r="D76" s="144">
        <f t="shared" si="2"/>
        <v>-1420.4758522654374</v>
      </c>
      <c r="E76" s="139">
        <f t="shared" si="3"/>
        <v>6.0289285355691072E-2</v>
      </c>
    </row>
    <row r="77" spans="1:5" x14ac:dyDescent="0.25">
      <c r="A77" s="138">
        <v>44361</v>
      </c>
      <c r="B77" s="144">
        <v>25652</v>
      </c>
      <c r="C77" s="144">
        <v>26579.802323874352</v>
      </c>
      <c r="D77" s="144">
        <f t="shared" si="2"/>
        <v>-927.80232387435171</v>
      </c>
      <c r="E77" s="139">
        <f t="shared" si="3"/>
        <v>3.6168810380256967E-2</v>
      </c>
    </row>
    <row r="78" spans="1:5" x14ac:dyDescent="0.25">
      <c r="A78" s="138">
        <v>44368</v>
      </c>
      <c r="B78" s="144">
        <v>25545</v>
      </c>
      <c r="C78" s="144">
        <v>26901.997977777759</v>
      </c>
      <c r="D78" s="144">
        <f t="shared" si="2"/>
        <v>-1356.9979777777589</v>
      </c>
      <c r="E78" s="139">
        <f t="shared" si="3"/>
        <v>5.3121862508426654E-2</v>
      </c>
    </row>
    <row r="79" spans="1:5" x14ac:dyDescent="0.25">
      <c r="A79" s="138">
        <v>44375</v>
      </c>
      <c r="B79" s="144">
        <v>26770</v>
      </c>
      <c r="C79" s="144">
        <v>28951.860656049779</v>
      </c>
      <c r="D79" s="144">
        <f t="shared" si="2"/>
        <v>-2181.8606560497792</v>
      </c>
      <c r="E79" s="139">
        <f t="shared" si="3"/>
        <v>8.1503946807985769E-2</v>
      </c>
    </row>
    <row r="80" spans="1:5" x14ac:dyDescent="0.25">
      <c r="A80" s="138">
        <v>44382</v>
      </c>
      <c r="B80" s="144">
        <v>27804</v>
      </c>
      <c r="C80" s="144">
        <v>30256.302771321763</v>
      </c>
      <c r="D80" s="144">
        <f t="shared" si="2"/>
        <v>-2452.3027713217634</v>
      </c>
      <c r="E80" s="139">
        <f t="shared" si="3"/>
        <v>8.8199639308076658E-2</v>
      </c>
    </row>
    <row r="81" spans="1:6" x14ac:dyDescent="0.25">
      <c r="A81" s="138">
        <v>44389</v>
      </c>
      <c r="B81" s="144">
        <v>32197</v>
      </c>
      <c r="C81" s="144">
        <v>33266.937846761692</v>
      </c>
      <c r="D81" s="144">
        <f t="shared" si="2"/>
        <v>-1069.9378467616916</v>
      </c>
      <c r="E81" s="139">
        <f t="shared" si="3"/>
        <v>3.3230979493794194E-2</v>
      </c>
    </row>
    <row r="82" spans="1:6" x14ac:dyDescent="0.25">
      <c r="A82" s="138">
        <v>44396</v>
      </c>
      <c r="B82" s="144">
        <v>33633</v>
      </c>
      <c r="C82" s="144">
        <v>35289.206248605231</v>
      </c>
      <c r="D82" s="144">
        <f t="shared" si="2"/>
        <v>-1656.2062486052309</v>
      </c>
      <c r="E82" s="139">
        <f t="shared" si="3"/>
        <v>4.9243488496572736E-2</v>
      </c>
    </row>
    <row r="83" spans="1:6" x14ac:dyDescent="0.25">
      <c r="A83" s="138">
        <v>44403</v>
      </c>
      <c r="B83" s="144">
        <v>32339</v>
      </c>
      <c r="C83" s="144">
        <v>34210.541932419379</v>
      </c>
      <c r="D83" s="144">
        <f t="shared" si="2"/>
        <v>-1871.541932419379</v>
      </c>
      <c r="E83" s="139">
        <f t="shared" si="3"/>
        <v>5.787259755772841E-2</v>
      </c>
    </row>
    <row r="84" spans="1:6" x14ac:dyDescent="0.25">
      <c r="A84" s="138">
        <v>44410</v>
      </c>
      <c r="B84" s="144">
        <v>33968</v>
      </c>
      <c r="C84" s="144">
        <v>34505.399151753139</v>
      </c>
      <c r="D84" s="144">
        <f t="shared" si="2"/>
        <v>-537.39915175313945</v>
      </c>
      <c r="E84" s="139">
        <f t="shared" si="3"/>
        <v>1.582074751981687E-2</v>
      </c>
    </row>
    <row r="85" spans="1:6" x14ac:dyDescent="0.25">
      <c r="A85" s="138">
        <v>44417</v>
      </c>
      <c r="B85" s="144">
        <v>36311</v>
      </c>
      <c r="C85" s="144">
        <v>36063.127176599446</v>
      </c>
      <c r="D85" s="144">
        <f t="shared" si="2"/>
        <v>247.8728234005539</v>
      </c>
      <c r="E85" s="139">
        <f t="shared" si="3"/>
        <v>6.8263838341151139E-3</v>
      </c>
    </row>
    <row r="86" spans="1:6" x14ac:dyDescent="0.25">
      <c r="A86" s="138">
        <v>44424</v>
      </c>
      <c r="B86" s="144">
        <v>35448</v>
      </c>
      <c r="C86" s="144">
        <v>35204.913280217472</v>
      </c>
      <c r="D86" s="144">
        <f t="shared" si="2"/>
        <v>243.08671978252823</v>
      </c>
      <c r="E86" s="139">
        <f t="shared" si="3"/>
        <v>6.8575581071577589E-3</v>
      </c>
      <c r="F86" s="39"/>
    </row>
    <row r="87" spans="1:6" x14ac:dyDescent="0.25">
      <c r="A87" s="138">
        <v>44431</v>
      </c>
      <c r="B87" s="144">
        <v>34820</v>
      </c>
      <c r="C87" s="144">
        <v>35072.739632484932</v>
      </c>
      <c r="D87" s="144">
        <f t="shared" si="2"/>
        <v>-252.73963248493237</v>
      </c>
      <c r="E87" s="139">
        <f t="shared" si="3"/>
        <v>7.2584615877349908E-3</v>
      </c>
    </row>
    <row r="88" spans="1:6" x14ac:dyDescent="0.25">
      <c r="A88" s="138">
        <v>44438</v>
      </c>
      <c r="B88" s="144">
        <v>35294</v>
      </c>
      <c r="C88" s="144">
        <v>36009.281171699287</v>
      </c>
      <c r="D88" s="144">
        <f t="shared" si="2"/>
        <v>-715.28117169928737</v>
      </c>
      <c r="E88" s="139">
        <f t="shared" si="3"/>
        <v>2.0266367419371208E-2</v>
      </c>
    </row>
    <row r="89" spans="1:6" x14ac:dyDescent="0.25">
      <c r="A89" s="138">
        <v>44445</v>
      </c>
      <c r="B89" s="144">
        <v>31604</v>
      </c>
      <c r="C89" s="144">
        <v>34379.330218504292</v>
      </c>
      <c r="D89" s="144">
        <f t="shared" si="2"/>
        <v>-2775.3302185042921</v>
      </c>
      <c r="E89" s="139">
        <f t="shared" si="3"/>
        <v>8.7815789726119864E-2</v>
      </c>
    </row>
    <row r="90" spans="1:6" x14ac:dyDescent="0.25">
      <c r="A90" s="138">
        <v>44452</v>
      </c>
      <c r="B90" s="144">
        <v>37843</v>
      </c>
      <c r="C90" s="144">
        <v>38280.470973598654</v>
      </c>
      <c r="D90" s="144">
        <f t="shared" si="2"/>
        <v>-437.47097359865438</v>
      </c>
      <c r="E90" s="139">
        <f t="shared" si="3"/>
        <v>1.1560155738145875E-2</v>
      </c>
    </row>
    <row r="91" spans="1:6" x14ac:dyDescent="0.25">
      <c r="A91" s="138">
        <v>44459</v>
      </c>
      <c r="B91" s="144">
        <v>36727</v>
      </c>
      <c r="C91" s="144">
        <v>36032.451232324587</v>
      </c>
      <c r="D91" s="144">
        <f t="shared" si="2"/>
        <v>694.54876767541282</v>
      </c>
      <c r="E91" s="139">
        <f t="shared" si="3"/>
        <v>1.891112172721466E-2</v>
      </c>
    </row>
    <row r="92" spans="1:6" x14ac:dyDescent="0.25">
      <c r="A92" s="138">
        <v>44466</v>
      </c>
      <c r="B92" s="144">
        <v>36879</v>
      </c>
      <c r="C92" s="144">
        <v>35484.177780589089</v>
      </c>
      <c r="D92" s="144">
        <f t="shared" si="2"/>
        <v>1394.8222194109112</v>
      </c>
      <c r="E92" s="139">
        <f t="shared" si="3"/>
        <v>3.7821584625692434E-2</v>
      </c>
    </row>
    <row r="93" spans="1:6" x14ac:dyDescent="0.25">
      <c r="A93" s="138">
        <v>44473</v>
      </c>
      <c r="B93" s="144">
        <v>34622</v>
      </c>
      <c r="C93" s="144">
        <v>33829.629816661029</v>
      </c>
      <c r="D93" s="144">
        <f t="shared" si="2"/>
        <v>792.3701833389714</v>
      </c>
      <c r="E93" s="139">
        <f t="shared" si="3"/>
        <v>2.2886320355235728E-2</v>
      </c>
    </row>
    <row r="94" spans="1:6" x14ac:dyDescent="0.25">
      <c r="A94" s="138">
        <v>44480</v>
      </c>
      <c r="B94" s="144">
        <v>31983</v>
      </c>
      <c r="C94" s="144">
        <v>32782.257778247971</v>
      </c>
      <c r="D94" s="144">
        <f t="shared" si="2"/>
        <v>-799.25777824797115</v>
      </c>
      <c r="E94" s="139">
        <f t="shared" si="3"/>
        <v>2.4990081551073105E-2</v>
      </c>
    </row>
    <row r="95" spans="1:6" x14ac:dyDescent="0.25">
      <c r="A95" s="138">
        <v>44487</v>
      </c>
      <c r="B95" s="144">
        <v>37855</v>
      </c>
      <c r="C95" s="144">
        <v>39562.852890949551</v>
      </c>
      <c r="D95" s="144">
        <f t="shared" si="2"/>
        <v>-1707.8528909495508</v>
      </c>
      <c r="E95" s="139">
        <f t="shared" si="3"/>
        <v>4.5115648948607867E-2</v>
      </c>
    </row>
    <row r="96" spans="1:6" x14ac:dyDescent="0.25">
      <c r="A96" s="138">
        <v>44494</v>
      </c>
      <c r="B96" s="144">
        <v>40067</v>
      </c>
      <c r="C96" s="144">
        <v>39536.986725835122</v>
      </c>
      <c r="D96" s="144">
        <f t="shared" si="2"/>
        <v>530.01327416487766</v>
      </c>
      <c r="E96" s="139">
        <f t="shared" si="3"/>
        <v>1.3228174661563822E-2</v>
      </c>
    </row>
    <row r="97" spans="1:5" x14ac:dyDescent="0.25">
      <c r="A97" s="138">
        <v>44501</v>
      </c>
      <c r="B97" s="144">
        <v>29469</v>
      </c>
      <c r="C97" s="144">
        <v>33167.847350774326</v>
      </c>
      <c r="D97" s="144">
        <f t="shared" si="2"/>
        <v>-3698.8473507743256</v>
      </c>
      <c r="E97" s="139">
        <f t="shared" si="3"/>
        <v>0.12551655471085973</v>
      </c>
    </row>
    <row r="98" spans="1:5" x14ac:dyDescent="0.25">
      <c r="A98" s="138">
        <v>44508</v>
      </c>
      <c r="B98" s="144">
        <v>33721</v>
      </c>
      <c r="C98" s="144">
        <v>33987.53446618098</v>
      </c>
      <c r="D98" s="144">
        <f t="shared" si="2"/>
        <v>-266.53446618097951</v>
      </c>
      <c r="E98" s="139">
        <f t="shared" si="3"/>
        <v>7.9041091954858839E-3</v>
      </c>
    </row>
    <row r="99" spans="1:5" x14ac:dyDescent="0.25">
      <c r="A99" s="138">
        <v>44515</v>
      </c>
      <c r="B99" s="144">
        <v>29832</v>
      </c>
      <c r="C99" s="144">
        <v>31484.47917001383</v>
      </c>
      <c r="D99" s="144">
        <f t="shared" si="2"/>
        <v>-1652.4791700138303</v>
      </c>
      <c r="E99" s="139">
        <f t="shared" si="3"/>
        <v>5.5392838898291441E-2</v>
      </c>
    </row>
    <row r="100" spans="1:5" x14ac:dyDescent="0.25">
      <c r="A100" s="138">
        <v>44522</v>
      </c>
      <c r="B100" s="144">
        <v>31446</v>
      </c>
      <c r="C100" s="144">
        <v>31474.980603798009</v>
      </c>
      <c r="D100" s="144">
        <f t="shared" si="2"/>
        <v>-28.980603798008815</v>
      </c>
      <c r="E100" s="139">
        <f t="shared" si="3"/>
        <v>9.2159905228037951E-4</v>
      </c>
    </row>
    <row r="101" spans="1:5" x14ac:dyDescent="0.25">
      <c r="A101" s="138">
        <v>44529</v>
      </c>
      <c r="B101" s="144">
        <v>27489</v>
      </c>
      <c r="C101" s="144">
        <v>27810.414392795203</v>
      </c>
      <c r="D101" s="144">
        <f t="shared" si="2"/>
        <v>-321.41439279520273</v>
      </c>
      <c r="E101" s="139">
        <f t="shared" si="3"/>
        <v>1.1692473090880088E-2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90D-D3BE-470A-A8DC-8D6CD1F5EE66}">
  <sheetPr>
    <tabColor rgb="FF45C363"/>
  </sheetPr>
  <dimension ref="A1:L101"/>
  <sheetViews>
    <sheetView showGridLines="0" zoomScale="90" zoomScaleNormal="90"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161</v>
      </c>
      <c r="C1" s="141" t="s">
        <v>162</v>
      </c>
      <c r="D1" s="141" t="s">
        <v>163</v>
      </c>
      <c r="E1" s="141" t="s">
        <v>6</v>
      </c>
      <c r="G1" s="394" t="s">
        <v>7</v>
      </c>
      <c r="H1" s="394"/>
    </row>
    <row r="2" spans="1:12" ht="15.75" x14ac:dyDescent="0.25">
      <c r="A2" s="138">
        <v>43836</v>
      </c>
      <c r="B2" s="144">
        <v>7878</v>
      </c>
      <c r="C2" s="144">
        <v>8295.3365787458697</v>
      </c>
      <c r="D2" s="144">
        <f>B2-C2</f>
        <v>-417.3365787458697</v>
      </c>
      <c r="E2" s="139">
        <f>ABS((B2-C2)/B2)</f>
        <v>5.2974940180993871E-2</v>
      </c>
      <c r="G2" s="6" t="s">
        <v>5</v>
      </c>
      <c r="H2" s="7">
        <f>RSQ(B2:B101,C2:C101)</f>
        <v>0.95315922427546396</v>
      </c>
    </row>
    <row r="3" spans="1:12" ht="15.75" x14ac:dyDescent="0.25">
      <c r="A3" s="138">
        <v>43843</v>
      </c>
      <c r="B3" s="144">
        <v>8511</v>
      </c>
      <c r="C3" s="144">
        <v>8644.8893104857452</v>
      </c>
      <c r="D3" s="144">
        <f t="shared" ref="D3:D66" si="0">B3-C3</f>
        <v>-133.88931048574523</v>
      </c>
      <c r="E3" s="139">
        <f t="shared" ref="E3:E66" si="1">ABS((B3-C3)/B3)</f>
        <v>1.5731325400745531E-2</v>
      </c>
      <c r="G3" s="6" t="s">
        <v>6</v>
      </c>
      <c r="H3" s="7">
        <f>AVERAGE(E2:E101)</f>
        <v>8.3560985785050779E-2</v>
      </c>
    </row>
    <row r="4" spans="1:12" x14ac:dyDescent="0.25">
      <c r="A4" s="138">
        <v>43850</v>
      </c>
      <c r="B4" s="144">
        <v>8277</v>
      </c>
      <c r="C4" s="144">
        <v>8889.5912417745712</v>
      </c>
      <c r="D4" s="144">
        <f t="shared" si="0"/>
        <v>-612.59124177457124</v>
      </c>
      <c r="E4" s="139">
        <f t="shared" si="1"/>
        <v>7.4011265165467105E-2</v>
      </c>
      <c r="G4" s="41" t="s">
        <v>122</v>
      </c>
      <c r="H4" s="42">
        <f>SUMPRODUCT(B2:B101,E2:E101)/SUM(B2:B101)</f>
        <v>7.6432080507563907E-2</v>
      </c>
      <c r="L4" s="4"/>
    </row>
    <row r="5" spans="1:12" x14ac:dyDescent="0.25">
      <c r="A5" s="138">
        <v>43857</v>
      </c>
      <c r="B5" s="144">
        <v>8710</v>
      </c>
      <c r="C5" s="144">
        <v>8892.874830117662</v>
      </c>
      <c r="D5" s="144">
        <f t="shared" si="0"/>
        <v>-182.87483011766199</v>
      </c>
      <c r="E5" s="139">
        <f t="shared" si="1"/>
        <v>2.0995962126023192E-2</v>
      </c>
    </row>
    <row r="6" spans="1:12" x14ac:dyDescent="0.25">
      <c r="A6" s="138">
        <v>43864</v>
      </c>
      <c r="B6" s="144">
        <v>7932</v>
      </c>
      <c r="C6" s="144">
        <v>8406.6651148199726</v>
      </c>
      <c r="D6" s="144">
        <f t="shared" si="0"/>
        <v>-474.66511481997259</v>
      </c>
      <c r="E6" s="139">
        <f t="shared" si="1"/>
        <v>5.9841794606653127E-2</v>
      </c>
    </row>
    <row r="7" spans="1:12" x14ac:dyDescent="0.25">
      <c r="A7" s="138">
        <v>43871</v>
      </c>
      <c r="B7" s="144">
        <v>8986</v>
      </c>
      <c r="C7" s="144">
        <v>8979.8390268530238</v>
      </c>
      <c r="D7" s="144">
        <f t="shared" si="0"/>
        <v>6.1609731469761755</v>
      </c>
      <c r="E7" s="139">
        <f t="shared" si="1"/>
        <v>6.8561909047141947E-4</v>
      </c>
    </row>
    <row r="8" spans="1:12" x14ac:dyDescent="0.25">
      <c r="A8" s="138">
        <v>43878</v>
      </c>
      <c r="B8" s="144">
        <v>8509</v>
      </c>
      <c r="C8" s="144">
        <v>8494.6377055889607</v>
      </c>
      <c r="D8" s="144">
        <f t="shared" si="0"/>
        <v>14.362294411039329</v>
      </c>
      <c r="E8" s="139">
        <f t="shared" si="1"/>
        <v>1.6878945129908719E-3</v>
      </c>
    </row>
    <row r="9" spans="1:12" x14ac:dyDescent="0.25">
      <c r="A9" s="138">
        <v>43885</v>
      </c>
      <c r="B9" s="144">
        <v>4557</v>
      </c>
      <c r="C9" s="144">
        <v>5694.8124984788374</v>
      </c>
      <c r="D9" s="144">
        <f t="shared" si="0"/>
        <v>-1137.8124984788374</v>
      </c>
      <c r="E9" s="139">
        <f t="shared" si="1"/>
        <v>0.24968455090604288</v>
      </c>
    </row>
    <row r="10" spans="1:12" x14ac:dyDescent="0.25">
      <c r="A10" s="138">
        <v>43892</v>
      </c>
      <c r="B10" s="144">
        <v>10790</v>
      </c>
      <c r="C10" s="144">
        <v>9468.4138479388603</v>
      </c>
      <c r="D10" s="144">
        <f t="shared" si="0"/>
        <v>1321.5861520611397</v>
      </c>
      <c r="E10" s="139">
        <f t="shared" si="1"/>
        <v>0.122482497874063</v>
      </c>
    </row>
    <row r="11" spans="1:12" x14ac:dyDescent="0.25">
      <c r="A11" s="138">
        <v>43899</v>
      </c>
      <c r="B11" s="144">
        <v>9558</v>
      </c>
      <c r="C11" s="144">
        <v>9682.2131100412116</v>
      </c>
      <c r="D11" s="144">
        <f t="shared" si="0"/>
        <v>-124.21311004121162</v>
      </c>
      <c r="E11" s="139">
        <f t="shared" si="1"/>
        <v>1.2995721912660768E-2</v>
      </c>
    </row>
    <row r="12" spans="1:12" x14ac:dyDescent="0.25">
      <c r="A12" s="138">
        <v>43906</v>
      </c>
      <c r="B12" s="144">
        <v>7384</v>
      </c>
      <c r="C12" s="144">
        <v>8081.46614128695</v>
      </c>
      <c r="D12" s="144">
        <f t="shared" si="0"/>
        <v>-697.46614128695001</v>
      </c>
      <c r="E12" s="139">
        <f t="shared" si="1"/>
        <v>9.4456411333552273E-2</v>
      </c>
    </row>
    <row r="13" spans="1:12" x14ac:dyDescent="0.25">
      <c r="A13" s="138">
        <v>43913</v>
      </c>
      <c r="B13" s="144">
        <v>4762</v>
      </c>
      <c r="C13" s="144">
        <v>5778.3062830676827</v>
      </c>
      <c r="D13" s="144">
        <f t="shared" si="0"/>
        <v>-1016.3062830676827</v>
      </c>
      <c r="E13" s="139">
        <f t="shared" si="1"/>
        <v>0.2134200510431925</v>
      </c>
    </row>
    <row r="14" spans="1:12" x14ac:dyDescent="0.25">
      <c r="A14" s="138">
        <v>43920</v>
      </c>
      <c r="B14" s="144">
        <v>5867</v>
      </c>
      <c r="C14" s="144">
        <v>5170.9051641907663</v>
      </c>
      <c r="D14" s="144">
        <f t="shared" si="0"/>
        <v>696.0948358092337</v>
      </c>
      <c r="E14" s="139">
        <f t="shared" si="1"/>
        <v>0.11864578759318795</v>
      </c>
    </row>
    <row r="15" spans="1:12" x14ac:dyDescent="0.25">
      <c r="A15" s="138">
        <v>43927</v>
      </c>
      <c r="B15" s="144">
        <v>4209</v>
      </c>
      <c r="C15" s="144">
        <v>5306.65404769821</v>
      </c>
      <c r="D15" s="144">
        <f t="shared" si="0"/>
        <v>-1097.65404769821</v>
      </c>
      <c r="E15" s="139">
        <f t="shared" si="1"/>
        <v>0.26078737175058447</v>
      </c>
    </row>
    <row r="16" spans="1:12" x14ac:dyDescent="0.25">
      <c r="A16" s="138">
        <v>43934</v>
      </c>
      <c r="B16" s="144">
        <v>4975</v>
      </c>
      <c r="C16" s="144">
        <v>6062.5748833368889</v>
      </c>
      <c r="D16" s="144">
        <f t="shared" si="0"/>
        <v>-1087.5748833368889</v>
      </c>
      <c r="E16" s="139">
        <f t="shared" si="1"/>
        <v>0.21860801675113345</v>
      </c>
    </row>
    <row r="17" spans="1:5" x14ac:dyDescent="0.25">
      <c r="A17" s="138">
        <v>43941</v>
      </c>
      <c r="B17" s="144">
        <v>4572</v>
      </c>
      <c r="C17" s="144">
        <v>5484.2280530298785</v>
      </c>
      <c r="D17" s="144">
        <f t="shared" si="0"/>
        <v>-912.22805302987854</v>
      </c>
      <c r="E17" s="139">
        <f t="shared" si="1"/>
        <v>0.19952494598203818</v>
      </c>
    </row>
    <row r="18" spans="1:5" x14ac:dyDescent="0.25">
      <c r="A18" s="138">
        <v>43948</v>
      </c>
      <c r="B18" s="144">
        <v>5573</v>
      </c>
      <c r="C18" s="144">
        <v>5810.5811499484635</v>
      </c>
      <c r="D18" s="144">
        <f t="shared" si="0"/>
        <v>-237.58114994846346</v>
      </c>
      <c r="E18" s="139">
        <f t="shared" si="1"/>
        <v>4.2630746446880217E-2</v>
      </c>
    </row>
    <row r="19" spans="1:5" x14ac:dyDescent="0.25">
      <c r="A19" s="138">
        <v>43955</v>
      </c>
      <c r="B19" s="144">
        <v>8066</v>
      </c>
      <c r="C19" s="144">
        <v>7957.0679078544781</v>
      </c>
      <c r="D19" s="144">
        <f t="shared" si="0"/>
        <v>108.93209214552189</v>
      </c>
      <c r="E19" s="139">
        <f t="shared" si="1"/>
        <v>1.3505094488658801E-2</v>
      </c>
    </row>
    <row r="20" spans="1:5" x14ac:dyDescent="0.25">
      <c r="A20" s="138">
        <v>43962</v>
      </c>
      <c r="B20" s="144">
        <v>7106</v>
      </c>
      <c r="C20" s="144">
        <v>7360.4724448331572</v>
      </c>
      <c r="D20" s="144">
        <f t="shared" si="0"/>
        <v>-254.47244483315717</v>
      </c>
      <c r="E20" s="139">
        <f t="shared" si="1"/>
        <v>3.5810926658198308E-2</v>
      </c>
    </row>
    <row r="21" spans="1:5" x14ac:dyDescent="0.25">
      <c r="A21" s="138">
        <v>43969</v>
      </c>
      <c r="B21" s="144">
        <v>6883</v>
      </c>
      <c r="C21" s="144">
        <v>6709.9083087394683</v>
      </c>
      <c r="D21" s="144">
        <f t="shared" si="0"/>
        <v>173.09169126053166</v>
      </c>
      <c r="E21" s="139">
        <f t="shared" si="1"/>
        <v>2.514771048387791E-2</v>
      </c>
    </row>
    <row r="22" spans="1:5" x14ac:dyDescent="0.25">
      <c r="A22" s="138">
        <v>43976</v>
      </c>
      <c r="B22" s="144">
        <v>6840</v>
      </c>
      <c r="C22" s="144">
        <v>6657.7416307817084</v>
      </c>
      <c r="D22" s="144">
        <f t="shared" si="0"/>
        <v>182.25836921829159</v>
      </c>
      <c r="E22" s="139">
        <f t="shared" si="1"/>
        <v>2.6645960412030933E-2</v>
      </c>
    </row>
    <row r="23" spans="1:5" x14ac:dyDescent="0.25">
      <c r="A23" s="138">
        <v>43983</v>
      </c>
      <c r="B23" s="144">
        <v>7597</v>
      </c>
      <c r="C23" s="144">
        <v>7171.6620023451324</v>
      </c>
      <c r="D23" s="144">
        <f t="shared" si="0"/>
        <v>425.33799765486765</v>
      </c>
      <c r="E23" s="139">
        <f t="shared" si="1"/>
        <v>5.5987626386056026E-2</v>
      </c>
    </row>
    <row r="24" spans="1:5" x14ac:dyDescent="0.25">
      <c r="A24" s="138">
        <v>43990</v>
      </c>
      <c r="B24" s="144">
        <v>6848</v>
      </c>
      <c r="C24" s="144">
        <v>7612.1374529567856</v>
      </c>
      <c r="D24" s="144">
        <f t="shared" si="0"/>
        <v>-764.13745295678564</v>
      </c>
      <c r="E24" s="139">
        <f t="shared" si="1"/>
        <v>0.11158549254625959</v>
      </c>
    </row>
    <row r="25" spans="1:5" x14ac:dyDescent="0.25">
      <c r="A25" s="138">
        <v>43997</v>
      </c>
      <c r="B25" s="144">
        <v>8669</v>
      </c>
      <c r="C25" s="144">
        <v>7116.750322964408</v>
      </c>
      <c r="D25" s="144">
        <f t="shared" si="0"/>
        <v>1552.249677035592</v>
      </c>
      <c r="E25" s="139">
        <f t="shared" si="1"/>
        <v>0.17905752417067619</v>
      </c>
    </row>
    <row r="26" spans="1:5" x14ac:dyDescent="0.25">
      <c r="A26" s="138">
        <v>44004</v>
      </c>
      <c r="B26" s="144">
        <v>7799</v>
      </c>
      <c r="C26" s="144">
        <v>6746.2597744717168</v>
      </c>
      <c r="D26" s="144">
        <f t="shared" si="0"/>
        <v>1052.7402255282832</v>
      </c>
      <c r="E26" s="139">
        <f t="shared" si="1"/>
        <v>0.1349840012217314</v>
      </c>
    </row>
    <row r="27" spans="1:5" x14ac:dyDescent="0.25">
      <c r="A27" s="138">
        <v>44011</v>
      </c>
      <c r="B27" s="144">
        <v>7661</v>
      </c>
      <c r="C27" s="144">
        <v>6498.3609541717306</v>
      </c>
      <c r="D27" s="144">
        <f t="shared" si="0"/>
        <v>1162.6390458282694</v>
      </c>
      <c r="E27" s="139">
        <f t="shared" si="1"/>
        <v>0.15176074217834087</v>
      </c>
    </row>
    <row r="28" spans="1:5" x14ac:dyDescent="0.25">
      <c r="A28" s="138">
        <v>44018</v>
      </c>
      <c r="B28" s="144">
        <v>8100</v>
      </c>
      <c r="C28" s="144">
        <v>6994.0200270636306</v>
      </c>
      <c r="D28" s="144">
        <f t="shared" si="0"/>
        <v>1105.9799729363694</v>
      </c>
      <c r="E28" s="139">
        <f t="shared" si="1"/>
        <v>0.13654073739955178</v>
      </c>
    </row>
    <row r="29" spans="1:5" x14ac:dyDescent="0.25">
      <c r="A29" s="138">
        <v>44025</v>
      </c>
      <c r="B29" s="144">
        <v>8536</v>
      </c>
      <c r="C29" s="144">
        <v>7794.6920254618199</v>
      </c>
      <c r="D29" s="144">
        <f t="shared" si="0"/>
        <v>741.30797453818013</v>
      </c>
      <c r="E29" s="139">
        <f t="shared" si="1"/>
        <v>8.6844889238306008E-2</v>
      </c>
    </row>
    <row r="30" spans="1:5" x14ac:dyDescent="0.25">
      <c r="A30" s="138">
        <v>44032</v>
      </c>
      <c r="B30" s="144">
        <v>8425</v>
      </c>
      <c r="C30" s="144">
        <v>7937.2309877116804</v>
      </c>
      <c r="D30" s="144">
        <f t="shared" si="0"/>
        <v>487.76901228831957</v>
      </c>
      <c r="E30" s="139">
        <f t="shared" si="1"/>
        <v>5.7895431725616564E-2</v>
      </c>
    </row>
    <row r="31" spans="1:5" x14ac:dyDescent="0.25">
      <c r="A31" s="138">
        <v>44039</v>
      </c>
      <c r="B31" s="144">
        <v>8163</v>
      </c>
      <c r="C31" s="144">
        <v>7740.8781886423094</v>
      </c>
      <c r="D31" s="144">
        <f t="shared" si="0"/>
        <v>422.1218113576906</v>
      </c>
      <c r="E31" s="139">
        <f t="shared" si="1"/>
        <v>5.1711602518398944E-2</v>
      </c>
    </row>
    <row r="32" spans="1:5" x14ac:dyDescent="0.25">
      <c r="A32" s="138">
        <v>44046</v>
      </c>
      <c r="B32" s="144">
        <v>8338</v>
      </c>
      <c r="C32" s="144">
        <v>8364.790355404999</v>
      </c>
      <c r="D32" s="144">
        <f t="shared" si="0"/>
        <v>-26.790355404998991</v>
      </c>
      <c r="E32" s="139">
        <f t="shared" si="1"/>
        <v>3.2130433443270556E-3</v>
      </c>
    </row>
    <row r="33" spans="1:5" x14ac:dyDescent="0.25">
      <c r="A33" s="138">
        <v>44053</v>
      </c>
      <c r="B33" s="144">
        <v>8805</v>
      </c>
      <c r="C33" s="144">
        <v>8975.7069094420804</v>
      </c>
      <c r="D33" s="144">
        <f t="shared" si="0"/>
        <v>-170.70690944208036</v>
      </c>
      <c r="E33" s="139">
        <f t="shared" si="1"/>
        <v>1.9387496813410603E-2</v>
      </c>
    </row>
    <row r="34" spans="1:5" x14ac:dyDescent="0.25">
      <c r="A34" s="138">
        <v>44060</v>
      </c>
      <c r="B34" s="144">
        <v>8316</v>
      </c>
      <c r="C34" s="144">
        <v>8643.4479153024404</v>
      </c>
      <c r="D34" s="144">
        <f t="shared" si="0"/>
        <v>-327.44791530244038</v>
      </c>
      <c r="E34" s="139">
        <f t="shared" si="1"/>
        <v>3.9375651190769648E-2</v>
      </c>
    </row>
    <row r="35" spans="1:5" x14ac:dyDescent="0.25">
      <c r="A35" s="138">
        <v>44067</v>
      </c>
      <c r="B35" s="144">
        <v>10180</v>
      </c>
      <c r="C35" s="144">
        <v>9524.8977838743594</v>
      </c>
      <c r="D35" s="144">
        <f t="shared" si="0"/>
        <v>655.10221612564055</v>
      </c>
      <c r="E35" s="139">
        <f t="shared" si="1"/>
        <v>6.435188763513168E-2</v>
      </c>
    </row>
    <row r="36" spans="1:5" x14ac:dyDescent="0.25">
      <c r="A36" s="138">
        <v>44074</v>
      </c>
      <c r="B36" s="144">
        <v>10786</v>
      </c>
      <c r="C36" s="144">
        <v>11192.40757308723</v>
      </c>
      <c r="D36" s="144">
        <f t="shared" si="0"/>
        <v>-406.40757308723005</v>
      </c>
      <c r="E36" s="139">
        <f t="shared" si="1"/>
        <v>3.7679174215393109E-2</v>
      </c>
    </row>
    <row r="37" spans="1:5" x14ac:dyDescent="0.25">
      <c r="A37" s="138">
        <v>44081</v>
      </c>
      <c r="B37" s="144">
        <v>8311</v>
      </c>
      <c r="C37" s="144">
        <v>8778.2048180256497</v>
      </c>
      <c r="D37" s="144">
        <f t="shared" si="0"/>
        <v>-467.20481802564973</v>
      </c>
      <c r="E37" s="139">
        <f t="shared" si="1"/>
        <v>5.6215234992858826E-2</v>
      </c>
    </row>
    <row r="38" spans="1:5" x14ac:dyDescent="0.25">
      <c r="A38" s="138">
        <v>44088</v>
      </c>
      <c r="B38" s="144">
        <v>9600</v>
      </c>
      <c r="C38" s="144">
        <v>10537.730661316149</v>
      </c>
      <c r="D38" s="144">
        <f t="shared" si="0"/>
        <v>-937.73066131614905</v>
      </c>
      <c r="E38" s="139">
        <f t="shared" si="1"/>
        <v>9.7680277220432196E-2</v>
      </c>
    </row>
    <row r="39" spans="1:5" x14ac:dyDescent="0.25">
      <c r="A39" s="138">
        <v>44095</v>
      </c>
      <c r="B39" s="144">
        <v>9723</v>
      </c>
      <c r="C39" s="144">
        <v>10553.681129554221</v>
      </c>
      <c r="D39" s="144">
        <f t="shared" si="0"/>
        <v>-830.68112955422112</v>
      </c>
      <c r="E39" s="139">
        <f t="shared" si="1"/>
        <v>8.5434652839064193E-2</v>
      </c>
    </row>
    <row r="40" spans="1:5" x14ac:dyDescent="0.25">
      <c r="A40" s="138">
        <v>44102</v>
      </c>
      <c r="B40" s="144">
        <v>10437</v>
      </c>
      <c r="C40" s="144">
        <v>11307.649617563289</v>
      </c>
      <c r="D40" s="144">
        <f t="shared" si="0"/>
        <v>-870.64961756328921</v>
      </c>
      <c r="E40" s="139">
        <f t="shared" si="1"/>
        <v>8.3419528366703952E-2</v>
      </c>
    </row>
    <row r="41" spans="1:5" x14ac:dyDescent="0.25">
      <c r="A41" s="138">
        <v>44109</v>
      </c>
      <c r="B41" s="144">
        <v>11824</v>
      </c>
      <c r="C41" s="144">
        <v>13608.89998140332</v>
      </c>
      <c r="D41" s="144">
        <f t="shared" si="0"/>
        <v>-1784.8999814033195</v>
      </c>
      <c r="E41" s="139">
        <f t="shared" si="1"/>
        <v>0.15095568178309535</v>
      </c>
    </row>
    <row r="42" spans="1:5" x14ac:dyDescent="0.25">
      <c r="A42" s="138">
        <v>44116</v>
      </c>
      <c r="B42" s="144">
        <v>9124</v>
      </c>
      <c r="C42" s="144">
        <v>10703.42005614869</v>
      </c>
      <c r="D42" s="144">
        <f t="shared" si="0"/>
        <v>-1579.4200561486905</v>
      </c>
      <c r="E42" s="139">
        <f t="shared" si="1"/>
        <v>0.17310609997245621</v>
      </c>
    </row>
    <row r="43" spans="1:5" x14ac:dyDescent="0.25">
      <c r="A43" s="138">
        <v>44123</v>
      </c>
      <c r="B43" s="144">
        <v>11201</v>
      </c>
      <c r="C43" s="144">
        <v>12230.531277908431</v>
      </c>
      <c r="D43" s="144">
        <f t="shared" si="0"/>
        <v>-1029.5312779084306</v>
      </c>
      <c r="E43" s="139">
        <f t="shared" si="1"/>
        <v>9.1914228899958095E-2</v>
      </c>
    </row>
    <row r="44" spans="1:5" x14ac:dyDescent="0.25">
      <c r="A44" s="138">
        <v>44130</v>
      </c>
      <c r="B44" s="144">
        <v>11120</v>
      </c>
      <c r="C44" s="144">
        <v>12101.99766246065</v>
      </c>
      <c r="D44" s="144">
        <f t="shared" si="0"/>
        <v>-981.99766246064974</v>
      </c>
      <c r="E44" s="139">
        <f t="shared" si="1"/>
        <v>8.8309142307612387E-2</v>
      </c>
    </row>
    <row r="45" spans="1:5" x14ac:dyDescent="0.25">
      <c r="A45" s="138">
        <v>44137</v>
      </c>
      <c r="B45" s="144">
        <v>11459</v>
      </c>
      <c r="C45" s="144">
        <v>13739.04953563428</v>
      </c>
      <c r="D45" s="144">
        <f t="shared" si="0"/>
        <v>-2280.0495356342799</v>
      </c>
      <c r="E45" s="139">
        <f t="shared" si="1"/>
        <v>0.19897456458977919</v>
      </c>
    </row>
    <row r="46" spans="1:5" x14ac:dyDescent="0.25">
      <c r="A46" s="138">
        <v>44144</v>
      </c>
      <c r="B46" s="144">
        <v>14825</v>
      </c>
      <c r="C46" s="144">
        <v>17165.636733122301</v>
      </c>
      <c r="D46" s="144">
        <f t="shared" si="0"/>
        <v>-2340.6367331223009</v>
      </c>
      <c r="E46" s="139">
        <f t="shared" si="1"/>
        <v>0.15788443393742332</v>
      </c>
    </row>
    <row r="47" spans="1:5" x14ac:dyDescent="0.25">
      <c r="A47" s="138">
        <v>44151</v>
      </c>
      <c r="B47" s="144">
        <v>14136</v>
      </c>
      <c r="C47" s="144">
        <v>14829.432749110449</v>
      </c>
      <c r="D47" s="144">
        <f t="shared" si="0"/>
        <v>-693.43274911044864</v>
      </c>
      <c r="E47" s="139">
        <f t="shared" si="1"/>
        <v>4.9054382364915723E-2</v>
      </c>
    </row>
    <row r="48" spans="1:5" x14ac:dyDescent="0.25">
      <c r="A48" s="138">
        <v>44158</v>
      </c>
      <c r="B48" s="144">
        <v>15095</v>
      </c>
      <c r="C48" s="144">
        <v>15038.796623179149</v>
      </c>
      <c r="D48" s="144">
        <f t="shared" si="0"/>
        <v>56.20337682085119</v>
      </c>
      <c r="E48" s="139">
        <f t="shared" si="1"/>
        <v>3.7233108195330366E-3</v>
      </c>
    </row>
    <row r="49" spans="1:5" x14ac:dyDescent="0.25">
      <c r="A49" s="138">
        <v>44165</v>
      </c>
      <c r="B49" s="144">
        <v>15317</v>
      </c>
      <c r="C49" s="144">
        <v>15162.002720479559</v>
      </c>
      <c r="D49" s="144">
        <f t="shared" si="0"/>
        <v>154.99727952044123</v>
      </c>
      <c r="E49" s="139">
        <f t="shared" si="1"/>
        <v>1.0119297481258812E-2</v>
      </c>
    </row>
    <row r="50" spans="1:5" x14ac:dyDescent="0.25">
      <c r="A50" s="138">
        <v>44172</v>
      </c>
      <c r="B50" s="144">
        <v>14868</v>
      </c>
      <c r="C50" s="144">
        <v>13820.12797256878</v>
      </c>
      <c r="D50" s="144">
        <f t="shared" si="0"/>
        <v>1047.87202743122</v>
      </c>
      <c r="E50" s="139">
        <f t="shared" si="1"/>
        <v>7.0478344594513048E-2</v>
      </c>
    </row>
    <row r="51" spans="1:5" x14ac:dyDescent="0.25">
      <c r="A51" s="138">
        <v>44179</v>
      </c>
      <c r="B51" s="144">
        <v>15403</v>
      </c>
      <c r="C51" s="144">
        <v>14724.729727089609</v>
      </c>
      <c r="D51" s="144">
        <f t="shared" si="0"/>
        <v>678.27027291039121</v>
      </c>
      <c r="E51" s="139">
        <f t="shared" si="1"/>
        <v>4.4034945978730845E-2</v>
      </c>
    </row>
    <row r="52" spans="1:5" x14ac:dyDescent="0.25">
      <c r="A52" s="138">
        <v>44186</v>
      </c>
      <c r="B52" s="144">
        <v>8303</v>
      </c>
      <c r="C52" s="144">
        <v>9230.9968988757137</v>
      </c>
      <c r="D52" s="144">
        <f t="shared" si="0"/>
        <v>-927.99689887571367</v>
      </c>
      <c r="E52" s="139">
        <f t="shared" si="1"/>
        <v>0.11176645777137344</v>
      </c>
    </row>
    <row r="53" spans="1:5" x14ac:dyDescent="0.25">
      <c r="A53" s="138">
        <v>44193</v>
      </c>
      <c r="B53" s="144">
        <v>6790</v>
      </c>
      <c r="C53" s="144">
        <v>7635.763591759568</v>
      </c>
      <c r="D53" s="144">
        <f t="shared" si="0"/>
        <v>-845.76359175956804</v>
      </c>
      <c r="E53" s="139">
        <f t="shared" si="1"/>
        <v>0.12456017551687305</v>
      </c>
    </row>
    <row r="54" spans="1:5" x14ac:dyDescent="0.25">
      <c r="A54" s="138">
        <v>44200</v>
      </c>
      <c r="B54" s="144">
        <v>12566</v>
      </c>
      <c r="C54" s="144">
        <v>11245.594530713879</v>
      </c>
      <c r="D54" s="144">
        <f t="shared" si="0"/>
        <v>1320.4054692861209</v>
      </c>
      <c r="E54" s="139">
        <f t="shared" si="1"/>
        <v>0.10507762766879841</v>
      </c>
    </row>
    <row r="55" spans="1:5" x14ac:dyDescent="0.25">
      <c r="A55" s="138">
        <v>44207</v>
      </c>
      <c r="B55" s="144">
        <v>13416</v>
      </c>
      <c r="C55" s="144">
        <v>12013.864606346649</v>
      </c>
      <c r="D55" s="144">
        <f t="shared" si="0"/>
        <v>1402.1353936533505</v>
      </c>
      <c r="E55" s="139">
        <f t="shared" si="1"/>
        <v>0.10451217901411379</v>
      </c>
    </row>
    <row r="56" spans="1:5" x14ac:dyDescent="0.25">
      <c r="A56" s="138">
        <v>44214</v>
      </c>
      <c r="B56" s="144">
        <v>14811</v>
      </c>
      <c r="C56" s="144">
        <v>13018.36489773663</v>
      </c>
      <c r="D56" s="144">
        <f t="shared" si="0"/>
        <v>1792.6351022633698</v>
      </c>
      <c r="E56" s="139">
        <f t="shared" si="1"/>
        <v>0.12103403566696171</v>
      </c>
    </row>
    <row r="57" spans="1:5" x14ac:dyDescent="0.25">
      <c r="A57" s="138">
        <v>44221</v>
      </c>
      <c r="B57" s="144">
        <v>14649</v>
      </c>
      <c r="C57" s="144">
        <v>12363.55104929359</v>
      </c>
      <c r="D57" s="144">
        <f t="shared" si="0"/>
        <v>2285.44895070641</v>
      </c>
      <c r="E57" s="139">
        <f t="shared" si="1"/>
        <v>0.15601399076431224</v>
      </c>
    </row>
    <row r="58" spans="1:5" x14ac:dyDescent="0.25">
      <c r="A58" s="138">
        <v>44228</v>
      </c>
      <c r="B58" s="144">
        <v>15407</v>
      </c>
      <c r="C58" s="144">
        <v>12679.356345781489</v>
      </c>
      <c r="D58" s="144">
        <f t="shared" si="0"/>
        <v>2727.6436542185111</v>
      </c>
      <c r="E58" s="139">
        <f t="shared" si="1"/>
        <v>0.17703924542211405</v>
      </c>
    </row>
    <row r="59" spans="1:5" x14ac:dyDescent="0.25">
      <c r="A59" s="138">
        <v>44235</v>
      </c>
      <c r="B59" s="144">
        <v>16343</v>
      </c>
      <c r="C59" s="144">
        <v>13504.477732683459</v>
      </c>
      <c r="D59" s="144">
        <f t="shared" si="0"/>
        <v>2838.5222673165408</v>
      </c>
      <c r="E59" s="139">
        <f t="shared" si="1"/>
        <v>0.17368428485079487</v>
      </c>
    </row>
    <row r="60" spans="1:5" x14ac:dyDescent="0.25">
      <c r="A60" s="138">
        <v>44242</v>
      </c>
      <c r="B60" s="144">
        <v>14992</v>
      </c>
      <c r="C60" s="144">
        <v>12600.89437242426</v>
      </c>
      <c r="D60" s="144">
        <f t="shared" si="0"/>
        <v>2391.1056275757401</v>
      </c>
      <c r="E60" s="139">
        <f t="shared" si="1"/>
        <v>0.15949210429400615</v>
      </c>
    </row>
    <row r="61" spans="1:5" x14ac:dyDescent="0.25">
      <c r="A61" s="138">
        <v>44249</v>
      </c>
      <c r="B61" s="144">
        <v>18736</v>
      </c>
      <c r="C61" s="144">
        <v>14279.67208692452</v>
      </c>
      <c r="D61" s="144">
        <f t="shared" si="0"/>
        <v>4456.32791307548</v>
      </c>
      <c r="E61" s="139">
        <f t="shared" si="1"/>
        <v>0.23784841551427627</v>
      </c>
    </row>
    <row r="62" spans="1:5" x14ac:dyDescent="0.25">
      <c r="A62" s="138">
        <v>44256</v>
      </c>
      <c r="B62" s="144">
        <v>17858</v>
      </c>
      <c r="C62" s="144">
        <v>16361.785722244371</v>
      </c>
      <c r="D62" s="144">
        <f t="shared" si="0"/>
        <v>1496.2142777556292</v>
      </c>
      <c r="E62" s="139">
        <f t="shared" si="1"/>
        <v>8.3783977923374914E-2</v>
      </c>
    </row>
    <row r="63" spans="1:5" x14ac:dyDescent="0.25">
      <c r="A63" s="138">
        <v>44263</v>
      </c>
      <c r="B63" s="144">
        <v>18316</v>
      </c>
      <c r="C63" s="144">
        <v>16222.54881272997</v>
      </c>
      <c r="D63" s="144">
        <f t="shared" si="0"/>
        <v>2093.4511872700295</v>
      </c>
      <c r="E63" s="139">
        <f t="shared" si="1"/>
        <v>0.11429630854280572</v>
      </c>
    </row>
    <row r="64" spans="1:5" x14ac:dyDescent="0.25">
      <c r="A64" s="138">
        <v>44270</v>
      </c>
      <c r="B64" s="144">
        <v>18532</v>
      </c>
      <c r="C64" s="144">
        <v>15311.05087853045</v>
      </c>
      <c r="D64" s="144">
        <f t="shared" si="0"/>
        <v>3220.9491214695499</v>
      </c>
      <c r="E64" s="139">
        <f t="shared" si="1"/>
        <v>0.17380472272121467</v>
      </c>
    </row>
    <row r="65" spans="1:5" x14ac:dyDescent="0.25">
      <c r="A65" s="138">
        <v>44277</v>
      </c>
      <c r="B65" s="144">
        <v>17547</v>
      </c>
      <c r="C65" s="144">
        <v>14192.04381738106</v>
      </c>
      <c r="D65" s="144">
        <f t="shared" si="0"/>
        <v>3354.9561826189401</v>
      </c>
      <c r="E65" s="139">
        <f t="shared" si="1"/>
        <v>0.19119827791753236</v>
      </c>
    </row>
    <row r="66" spans="1:5" x14ac:dyDescent="0.25">
      <c r="A66" s="138">
        <v>44284</v>
      </c>
      <c r="B66" s="144">
        <v>13090</v>
      </c>
      <c r="C66" s="144">
        <v>12574.171653654859</v>
      </c>
      <c r="D66" s="144">
        <f t="shared" si="0"/>
        <v>515.82834634514074</v>
      </c>
      <c r="E66" s="139">
        <f t="shared" si="1"/>
        <v>3.9406290782669273E-2</v>
      </c>
    </row>
    <row r="67" spans="1:5" x14ac:dyDescent="0.25">
      <c r="A67" s="138">
        <v>44291</v>
      </c>
      <c r="B67" s="144">
        <v>20055</v>
      </c>
      <c r="C67" s="144">
        <v>16574.399031818059</v>
      </c>
      <c r="D67" s="144">
        <f t="shared" ref="D67:D101" si="2">B67-C67</f>
        <v>3480.6009681819414</v>
      </c>
      <c r="E67" s="139">
        <f t="shared" ref="E67:E101" si="3">ABS((B67-C67)/B67)</f>
        <v>0.1735527782688577</v>
      </c>
    </row>
    <row r="68" spans="1:5" x14ac:dyDescent="0.25">
      <c r="A68" s="138">
        <v>44298</v>
      </c>
      <c r="B68" s="144">
        <v>20307</v>
      </c>
      <c r="C68" s="144">
        <v>16557.0641881997</v>
      </c>
      <c r="D68" s="144">
        <f t="shared" si="2"/>
        <v>3749.9358118003001</v>
      </c>
      <c r="E68" s="139">
        <f t="shared" si="3"/>
        <v>0.18466222542966959</v>
      </c>
    </row>
    <row r="69" spans="1:5" x14ac:dyDescent="0.25">
      <c r="A69" s="138">
        <v>44305</v>
      </c>
      <c r="B69" s="144">
        <v>18966</v>
      </c>
      <c r="C69" s="144">
        <v>16183.554930441289</v>
      </c>
      <c r="D69" s="144">
        <f t="shared" si="2"/>
        <v>2782.4450695587111</v>
      </c>
      <c r="E69" s="139">
        <f t="shared" si="3"/>
        <v>0.14670700567113315</v>
      </c>
    </row>
    <row r="70" spans="1:5" x14ac:dyDescent="0.25">
      <c r="A70" s="138">
        <v>44312</v>
      </c>
      <c r="B70" s="144">
        <v>20108</v>
      </c>
      <c r="C70" s="144">
        <v>17862.776601550402</v>
      </c>
      <c r="D70" s="144">
        <f t="shared" si="2"/>
        <v>2245.2233984495979</v>
      </c>
      <c r="E70" s="139">
        <f t="shared" si="3"/>
        <v>0.11165821555846418</v>
      </c>
    </row>
    <row r="71" spans="1:5" x14ac:dyDescent="0.25">
      <c r="A71" s="138">
        <v>44319</v>
      </c>
      <c r="B71" s="144">
        <v>19302</v>
      </c>
      <c r="C71" s="144">
        <v>19513.050819448494</v>
      </c>
      <c r="D71" s="144">
        <f t="shared" si="2"/>
        <v>-211.05081944849371</v>
      </c>
      <c r="E71" s="139">
        <f t="shared" si="3"/>
        <v>1.0934142547326376E-2</v>
      </c>
    </row>
    <row r="72" spans="1:5" x14ac:dyDescent="0.25">
      <c r="A72" s="138">
        <v>44326</v>
      </c>
      <c r="B72" s="144">
        <v>20263</v>
      </c>
      <c r="C72" s="144">
        <v>19409.444124670641</v>
      </c>
      <c r="D72" s="144">
        <f t="shared" si="2"/>
        <v>853.55587532935897</v>
      </c>
      <c r="E72" s="139">
        <f t="shared" si="3"/>
        <v>4.2123864942474408E-2</v>
      </c>
    </row>
    <row r="73" spans="1:5" x14ac:dyDescent="0.25">
      <c r="A73" s="138">
        <v>44333</v>
      </c>
      <c r="B73" s="144">
        <v>18467</v>
      </c>
      <c r="C73" s="144">
        <v>18762.082810190881</v>
      </c>
      <c r="D73" s="144">
        <f t="shared" si="2"/>
        <v>-295.08281019088099</v>
      </c>
      <c r="E73" s="139">
        <f t="shared" si="3"/>
        <v>1.597892511999139E-2</v>
      </c>
    </row>
    <row r="74" spans="1:5" x14ac:dyDescent="0.25">
      <c r="A74" s="138">
        <v>44340</v>
      </c>
      <c r="B74" s="144">
        <v>17945</v>
      </c>
      <c r="C74" s="144">
        <v>18395.25084962244</v>
      </c>
      <c r="D74" s="144">
        <f t="shared" si="2"/>
        <v>-450.25084962244</v>
      </c>
      <c r="E74" s="139">
        <f t="shared" si="3"/>
        <v>2.5090601817912509E-2</v>
      </c>
    </row>
    <row r="75" spans="1:5" x14ac:dyDescent="0.25">
      <c r="A75" s="138">
        <v>44347</v>
      </c>
      <c r="B75" s="144">
        <v>15906</v>
      </c>
      <c r="C75" s="144">
        <v>16104.563106908019</v>
      </c>
      <c r="D75" s="144">
        <f t="shared" si="2"/>
        <v>-198.56310690801911</v>
      </c>
      <c r="E75" s="139">
        <f t="shared" si="3"/>
        <v>1.2483534949579976E-2</v>
      </c>
    </row>
    <row r="76" spans="1:5" x14ac:dyDescent="0.25">
      <c r="A76" s="138">
        <v>44354</v>
      </c>
      <c r="B76" s="144">
        <v>18110</v>
      </c>
      <c r="C76" s="144">
        <v>18031.254342884491</v>
      </c>
      <c r="D76" s="144">
        <f t="shared" si="2"/>
        <v>78.745657115508948</v>
      </c>
      <c r="E76" s="139">
        <f t="shared" si="3"/>
        <v>4.3481864779408583E-3</v>
      </c>
    </row>
    <row r="77" spans="1:5" x14ac:dyDescent="0.25">
      <c r="A77" s="138">
        <v>44361</v>
      </c>
      <c r="B77" s="144">
        <v>19738</v>
      </c>
      <c r="C77" s="144">
        <v>18558.854822447091</v>
      </c>
      <c r="D77" s="144">
        <f t="shared" si="2"/>
        <v>1179.1451775529094</v>
      </c>
      <c r="E77" s="139">
        <f t="shared" si="3"/>
        <v>5.9739850924759828E-2</v>
      </c>
    </row>
    <row r="78" spans="1:5" x14ac:dyDescent="0.25">
      <c r="A78" s="138">
        <v>44368</v>
      </c>
      <c r="B78" s="144">
        <v>19997</v>
      </c>
      <c r="C78" s="144">
        <v>18989.819893166292</v>
      </c>
      <c r="D78" s="144">
        <f t="shared" si="2"/>
        <v>1007.1801068337081</v>
      </c>
      <c r="E78" s="139">
        <f t="shared" si="3"/>
        <v>5.0366560325734264E-2</v>
      </c>
    </row>
    <row r="79" spans="1:5" x14ac:dyDescent="0.25">
      <c r="A79" s="138">
        <v>44375</v>
      </c>
      <c r="B79" s="144">
        <v>20332</v>
      </c>
      <c r="C79" s="144">
        <v>19982.778077108811</v>
      </c>
      <c r="D79" s="144">
        <f t="shared" si="2"/>
        <v>349.22192289118902</v>
      </c>
      <c r="E79" s="139">
        <f t="shared" si="3"/>
        <v>1.7175974960219803E-2</v>
      </c>
    </row>
    <row r="80" spans="1:5" x14ac:dyDescent="0.25">
      <c r="A80" s="138">
        <v>44382</v>
      </c>
      <c r="B80" s="144">
        <v>20897</v>
      </c>
      <c r="C80" s="144">
        <v>21008.82544531631</v>
      </c>
      <c r="D80" s="144">
        <f t="shared" si="2"/>
        <v>-111.82544531630992</v>
      </c>
      <c r="E80" s="139">
        <f t="shared" si="3"/>
        <v>5.3512679004790124E-3</v>
      </c>
    </row>
    <row r="81" spans="1:6" x14ac:dyDescent="0.25">
      <c r="A81" s="138">
        <v>44389</v>
      </c>
      <c r="B81" s="144">
        <v>23069</v>
      </c>
      <c r="C81" s="144">
        <v>22075.2278771688</v>
      </c>
      <c r="D81" s="144">
        <f t="shared" si="2"/>
        <v>993.77212283120025</v>
      </c>
      <c r="E81" s="139">
        <f t="shared" si="3"/>
        <v>4.3078248854792153E-2</v>
      </c>
    </row>
    <row r="82" spans="1:6" x14ac:dyDescent="0.25">
      <c r="A82" s="138">
        <v>44396</v>
      </c>
      <c r="B82" s="144">
        <v>23065</v>
      </c>
      <c r="C82" s="144">
        <v>22407.166428748227</v>
      </c>
      <c r="D82" s="144">
        <f t="shared" si="2"/>
        <v>657.83357125177281</v>
      </c>
      <c r="E82" s="139">
        <f t="shared" si="3"/>
        <v>2.8520857197128671E-2</v>
      </c>
    </row>
    <row r="83" spans="1:6" x14ac:dyDescent="0.25">
      <c r="A83" s="138">
        <v>44403</v>
      </c>
      <c r="B83" s="144">
        <v>22019</v>
      </c>
      <c r="C83" s="144">
        <v>21721.684735376559</v>
      </c>
      <c r="D83" s="144">
        <f t="shared" si="2"/>
        <v>297.31526462344118</v>
      </c>
      <c r="E83" s="139">
        <f t="shared" si="3"/>
        <v>1.3502668814362195E-2</v>
      </c>
    </row>
    <row r="84" spans="1:6" x14ac:dyDescent="0.25">
      <c r="A84" s="138">
        <v>44410</v>
      </c>
      <c r="B84" s="144">
        <v>23863</v>
      </c>
      <c r="C84" s="144">
        <v>22551.821022620639</v>
      </c>
      <c r="D84" s="144">
        <f t="shared" si="2"/>
        <v>1311.1789773793607</v>
      </c>
      <c r="E84" s="139">
        <f t="shared" si="3"/>
        <v>5.4946108091160406E-2</v>
      </c>
    </row>
    <row r="85" spans="1:6" x14ac:dyDescent="0.25">
      <c r="A85" s="138">
        <v>44417</v>
      </c>
      <c r="B85" s="144">
        <v>25183</v>
      </c>
      <c r="C85" s="144">
        <v>23198.559013301063</v>
      </c>
      <c r="D85" s="144">
        <f t="shared" si="2"/>
        <v>1984.4409866989372</v>
      </c>
      <c r="E85" s="139">
        <f t="shared" si="3"/>
        <v>7.8800817483974786E-2</v>
      </c>
    </row>
    <row r="86" spans="1:6" x14ac:dyDescent="0.25">
      <c r="A86" s="138">
        <v>44424</v>
      </c>
      <c r="B86" s="144">
        <v>24313</v>
      </c>
      <c r="C86" s="144">
        <v>22483.68988190173</v>
      </c>
      <c r="D86" s="144">
        <f t="shared" si="2"/>
        <v>1829.3101180982703</v>
      </c>
      <c r="E86" s="139">
        <f t="shared" si="3"/>
        <v>7.5239999921781361E-2</v>
      </c>
      <c r="F86" s="39"/>
    </row>
    <row r="87" spans="1:6" x14ac:dyDescent="0.25">
      <c r="A87" s="138">
        <v>44431</v>
      </c>
      <c r="B87" s="144">
        <v>23491</v>
      </c>
      <c r="C87" s="144">
        <v>22560.031680016978</v>
      </c>
      <c r="D87" s="144">
        <f t="shared" si="2"/>
        <v>930.9683199830215</v>
      </c>
      <c r="E87" s="139">
        <f t="shared" si="3"/>
        <v>3.9630850963476287E-2</v>
      </c>
    </row>
    <row r="88" spans="1:6" x14ac:dyDescent="0.25">
      <c r="A88" s="138">
        <v>44438</v>
      </c>
      <c r="B88" s="144">
        <v>23453</v>
      </c>
      <c r="C88" s="144">
        <v>23299.63863026187</v>
      </c>
      <c r="D88" s="144">
        <f t="shared" si="2"/>
        <v>153.36136973812972</v>
      </c>
      <c r="E88" s="139">
        <f t="shared" si="3"/>
        <v>6.5390939213801954E-3</v>
      </c>
    </row>
    <row r="89" spans="1:6" x14ac:dyDescent="0.25">
      <c r="A89" s="138">
        <v>44445</v>
      </c>
      <c r="B89" s="144">
        <v>21464</v>
      </c>
      <c r="C89" s="144">
        <v>22504.742293049581</v>
      </c>
      <c r="D89" s="144">
        <f t="shared" si="2"/>
        <v>-1040.7422930495813</v>
      </c>
      <c r="E89" s="139">
        <f t="shared" si="3"/>
        <v>4.8487807167796375E-2</v>
      </c>
    </row>
    <row r="90" spans="1:6" x14ac:dyDescent="0.25">
      <c r="A90" s="138">
        <v>44452</v>
      </c>
      <c r="B90" s="144">
        <v>25751</v>
      </c>
      <c r="C90" s="144">
        <v>24659.926789477759</v>
      </c>
      <c r="D90" s="144">
        <f t="shared" si="2"/>
        <v>1091.0732105222414</v>
      </c>
      <c r="E90" s="139">
        <f t="shared" si="3"/>
        <v>4.2370129723981263E-2</v>
      </c>
    </row>
    <row r="91" spans="1:6" x14ac:dyDescent="0.25">
      <c r="A91" s="138">
        <v>44459</v>
      </c>
      <c r="B91" s="144">
        <v>24694</v>
      </c>
      <c r="C91" s="144">
        <v>23080.504241659539</v>
      </c>
      <c r="D91" s="144">
        <f t="shared" si="2"/>
        <v>1613.4957583404612</v>
      </c>
      <c r="E91" s="139">
        <f t="shared" si="3"/>
        <v>6.5339586876992845E-2</v>
      </c>
    </row>
    <row r="92" spans="1:6" x14ac:dyDescent="0.25">
      <c r="A92" s="138">
        <v>44466</v>
      </c>
      <c r="B92" s="144">
        <v>23714</v>
      </c>
      <c r="C92" s="144">
        <v>22009.280108830892</v>
      </c>
      <c r="D92" s="144">
        <f t="shared" si="2"/>
        <v>1704.7198911691085</v>
      </c>
      <c r="E92" s="139">
        <f t="shared" si="3"/>
        <v>7.1886644647428041E-2</v>
      </c>
    </row>
    <row r="93" spans="1:6" x14ac:dyDescent="0.25">
      <c r="A93" s="138">
        <v>44473</v>
      </c>
      <c r="B93" s="144">
        <v>23526</v>
      </c>
      <c r="C93" s="144">
        <v>22800.207543350742</v>
      </c>
      <c r="D93" s="144">
        <f t="shared" si="2"/>
        <v>725.79245664925838</v>
      </c>
      <c r="E93" s="139">
        <f t="shared" si="3"/>
        <v>3.0850652752242556E-2</v>
      </c>
    </row>
    <row r="94" spans="1:6" x14ac:dyDescent="0.25">
      <c r="A94" s="138">
        <v>44480</v>
      </c>
      <c r="B94" s="144">
        <v>21367</v>
      </c>
      <c r="C94" s="144">
        <v>21574.858749713349</v>
      </c>
      <c r="D94" s="144">
        <f t="shared" si="2"/>
        <v>-207.85874971334852</v>
      </c>
      <c r="E94" s="139">
        <f t="shared" si="3"/>
        <v>9.7280268504398616E-3</v>
      </c>
    </row>
    <row r="95" spans="1:6" x14ac:dyDescent="0.25">
      <c r="A95" s="138">
        <v>44487</v>
      </c>
      <c r="B95" s="144">
        <v>25143</v>
      </c>
      <c r="C95" s="144">
        <v>26144.34828565405</v>
      </c>
      <c r="D95" s="144">
        <f t="shared" si="2"/>
        <v>-1001.3482856540504</v>
      </c>
      <c r="E95" s="139">
        <f t="shared" si="3"/>
        <v>3.9826125985524811E-2</v>
      </c>
    </row>
    <row r="96" spans="1:6" x14ac:dyDescent="0.25">
      <c r="A96" s="138">
        <v>44494</v>
      </c>
      <c r="B96" s="144">
        <v>24841</v>
      </c>
      <c r="C96" s="144">
        <v>23329.348843147738</v>
      </c>
      <c r="D96" s="144">
        <f t="shared" si="2"/>
        <v>1511.6511568522619</v>
      </c>
      <c r="E96" s="139">
        <f t="shared" si="3"/>
        <v>6.0853071810807208E-2</v>
      </c>
    </row>
    <row r="97" spans="1:5" x14ac:dyDescent="0.25">
      <c r="A97" s="138">
        <v>44501</v>
      </c>
      <c r="B97" s="144">
        <v>19548</v>
      </c>
      <c r="C97" s="144">
        <v>22519.35300596564</v>
      </c>
      <c r="D97" s="144">
        <f t="shared" si="2"/>
        <v>-2971.3530059656405</v>
      </c>
      <c r="E97" s="139">
        <f t="shared" si="3"/>
        <v>0.15200291620450382</v>
      </c>
    </row>
    <row r="98" spans="1:5" x14ac:dyDescent="0.25">
      <c r="A98" s="138">
        <v>44508</v>
      </c>
      <c r="B98" s="144">
        <v>23033</v>
      </c>
      <c r="C98" s="144">
        <v>23759.550946270239</v>
      </c>
      <c r="D98" s="144">
        <f t="shared" si="2"/>
        <v>-726.55094627023936</v>
      </c>
      <c r="E98" s="139">
        <f t="shared" si="3"/>
        <v>3.1543912919300109E-2</v>
      </c>
    </row>
    <row r="99" spans="1:5" x14ac:dyDescent="0.25">
      <c r="A99" s="138">
        <v>44515</v>
      </c>
      <c r="B99" s="144">
        <v>19947</v>
      </c>
      <c r="C99" s="144">
        <v>21793.799565882651</v>
      </c>
      <c r="D99" s="144">
        <f t="shared" si="2"/>
        <v>-1846.7995658826512</v>
      </c>
      <c r="E99" s="139">
        <f t="shared" si="3"/>
        <v>9.2585329417087844E-2</v>
      </c>
    </row>
    <row r="100" spans="1:5" x14ac:dyDescent="0.25">
      <c r="A100" s="138">
        <v>44522</v>
      </c>
      <c r="B100" s="144">
        <v>21500</v>
      </c>
      <c r="C100" s="144">
        <v>21994.900375279838</v>
      </c>
      <c r="D100" s="144">
        <f t="shared" si="2"/>
        <v>-494.90037527983804</v>
      </c>
      <c r="E100" s="139">
        <f t="shared" si="3"/>
        <v>2.3018622106038979E-2</v>
      </c>
    </row>
    <row r="101" spans="1:5" x14ac:dyDescent="0.25">
      <c r="A101" s="138">
        <v>44529</v>
      </c>
      <c r="B101" s="144">
        <v>18111</v>
      </c>
      <c r="C101" s="144">
        <v>19228.482315417168</v>
      </c>
      <c r="D101" s="144">
        <f t="shared" si="2"/>
        <v>-1117.4823154171681</v>
      </c>
      <c r="E101" s="139">
        <f t="shared" si="3"/>
        <v>6.1701856077365586E-2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D5BE-1D66-4886-9BE0-896B63251345}">
  <sheetPr>
    <tabColor rgb="FF45C363"/>
  </sheetPr>
  <dimension ref="A1:AI74"/>
  <sheetViews>
    <sheetView zoomScale="90" zoomScaleNormal="90" workbookViewId="0">
      <pane xSplit="3" ySplit="7" topLeftCell="N8" activePane="bottomRight" state="frozen"/>
      <selection pane="topRight" activeCell="D1" sqref="D1"/>
      <selection pane="bottomLeft" activeCell="A4" sqref="A4"/>
      <selection pane="bottomRight" activeCell="A10" sqref="A10"/>
    </sheetView>
  </sheetViews>
  <sheetFormatPr defaultColWidth="18.140625" defaultRowHeight="13.5" customHeight="1" x14ac:dyDescent="0.2"/>
  <cols>
    <col min="1" max="1" width="7.7109375" style="122" hidden="1" customWidth="1"/>
    <col min="2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15.75" hidden="1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11.25" hidden="1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10.5" hidden="1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13.5" hidden="1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ht="10.5" hidden="1" customHeight="1" thickBot="1" x14ac:dyDescent="0.25">
      <c r="L5" s="122" t="s">
        <v>81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402"/>
      <c r="C6" s="403"/>
      <c r="D6" s="396" t="s">
        <v>82</v>
      </c>
      <c r="E6" s="397"/>
      <c r="F6" s="398"/>
      <c r="G6" s="396" t="s">
        <v>90</v>
      </c>
      <c r="H6" s="397"/>
      <c r="I6" s="398"/>
      <c r="J6" s="396" t="s">
        <v>83</v>
      </c>
      <c r="K6" s="397"/>
      <c r="L6" s="398"/>
      <c r="M6" s="396" t="s">
        <v>84</v>
      </c>
      <c r="N6" s="397"/>
      <c r="O6" s="398"/>
      <c r="P6" s="397" t="s">
        <v>144</v>
      </c>
      <c r="Q6" s="397"/>
      <c r="R6" s="397"/>
      <c r="S6" s="396" t="s">
        <v>165</v>
      </c>
      <c r="T6" s="397"/>
      <c r="U6" s="398"/>
      <c r="V6" s="396" t="s">
        <v>169</v>
      </c>
      <c r="W6" s="397"/>
      <c r="X6" s="398"/>
      <c r="Y6" s="396" t="s">
        <v>85</v>
      </c>
      <c r="Z6" s="397"/>
      <c r="AA6" s="398"/>
      <c r="AC6" s="395" t="s">
        <v>89</v>
      </c>
      <c r="AD6" s="395"/>
      <c r="AE6" s="395"/>
    </row>
    <row r="7" spans="1:31" ht="13.5" customHeight="1" thickBot="1" x14ac:dyDescent="0.25">
      <c r="B7" s="288" t="s">
        <v>79</v>
      </c>
      <c r="C7" s="260" t="s">
        <v>80</v>
      </c>
      <c r="D7" s="289" t="s">
        <v>173</v>
      </c>
      <c r="E7" s="290" t="s">
        <v>174</v>
      </c>
      <c r="F7" s="291" t="s">
        <v>81</v>
      </c>
      <c r="G7" s="289" t="s">
        <v>173</v>
      </c>
      <c r="H7" s="290" t="s">
        <v>174</v>
      </c>
      <c r="I7" s="291" t="s">
        <v>81</v>
      </c>
      <c r="J7" s="289" t="s">
        <v>173</v>
      </c>
      <c r="K7" s="290" t="s">
        <v>174</v>
      </c>
      <c r="L7" s="291" t="s">
        <v>81</v>
      </c>
      <c r="M7" s="289" t="s">
        <v>173</v>
      </c>
      <c r="N7" s="290" t="s">
        <v>174</v>
      </c>
      <c r="O7" s="291" t="s">
        <v>81</v>
      </c>
      <c r="P7" s="289" t="s">
        <v>173</v>
      </c>
      <c r="Q7" s="290" t="s">
        <v>174</v>
      </c>
      <c r="R7" s="291" t="s">
        <v>81</v>
      </c>
      <c r="S7" s="289" t="s">
        <v>173</v>
      </c>
      <c r="T7" s="290" t="s">
        <v>174</v>
      </c>
      <c r="U7" s="291" t="s">
        <v>81</v>
      </c>
      <c r="V7" s="289" t="s">
        <v>173</v>
      </c>
      <c r="W7" s="290" t="s">
        <v>174</v>
      </c>
      <c r="X7" s="291" t="s">
        <v>81</v>
      </c>
      <c r="Y7" s="289" t="s">
        <v>173</v>
      </c>
      <c r="Z7" s="290" t="s">
        <v>174</v>
      </c>
      <c r="AA7" s="291" t="s">
        <v>81</v>
      </c>
      <c r="AC7" s="289" t="s">
        <v>173</v>
      </c>
      <c r="AD7" s="290" t="s">
        <v>174</v>
      </c>
      <c r="AE7" s="248" t="s">
        <v>81</v>
      </c>
    </row>
    <row r="8" spans="1:31" ht="13.5" customHeight="1" x14ac:dyDescent="0.2">
      <c r="A8" s="122" t="str">
        <f>_xlfn.CONCAT($B$8,C8)</f>
        <v>Auto_CredFB Stone Leads</v>
      </c>
      <c r="B8" s="400" t="s">
        <v>1</v>
      </c>
      <c r="C8" s="256" t="s">
        <v>70</v>
      </c>
      <c r="D8" s="261">
        <v>1356139031.7142854</v>
      </c>
      <c r="E8" s="173">
        <v>1432877943.8571427</v>
      </c>
      <c r="F8" s="262">
        <f>SUM(D8:E8)</f>
        <v>2789016975.5714283</v>
      </c>
      <c r="G8" s="261">
        <v>18944719.38142857</v>
      </c>
      <c r="H8" s="173">
        <v>18466254.944285721</v>
      </c>
      <c r="I8" s="262">
        <f>SUM(G8:H8)</f>
        <v>37410974.32571429</v>
      </c>
      <c r="J8" s="261">
        <f>VLOOKUP(A8,'Contri use this'!$A$4:$F$1048576,5,FALSE)</f>
        <v>8880.5728041516013</v>
      </c>
      <c r="K8" s="173">
        <f>VLOOKUP(A8,'Contri use this'!$A$4:$F$1048576,6,FALSE)</f>
        <v>9690.0916131391368</v>
      </c>
      <c r="L8" s="262">
        <f>SUM(J8:K8)</f>
        <v>18570.66441729074</v>
      </c>
      <c r="M8" s="267">
        <f t="shared" ref="M8:M16" si="0">J8/M$1</f>
        <v>5.7110160220654807E-2</v>
      </c>
      <c r="N8" s="249">
        <f t="shared" ref="N8:N16" si="1">K8/N$1</f>
        <v>5.0263982556327996E-2</v>
      </c>
      <c r="O8" s="268">
        <f>L8/O$1</f>
        <v>5.3320616904329925E-2</v>
      </c>
      <c r="P8" s="336">
        <f>IFERROR(J8/G8*$P$4,0)</f>
        <v>1.6519334976169311</v>
      </c>
      <c r="Q8" s="250">
        <f t="shared" ref="Q8:Q16" si="2">IFERROR(K8/H8*$Q$4,0)</f>
        <v>2.2092271651993927</v>
      </c>
      <c r="R8" s="337">
        <f>IFERROR(L8/I8*$R$4,0)</f>
        <v>1.9195939543367402</v>
      </c>
      <c r="S8" s="273">
        <f>IFERROR(J8/G8*1000000,0)</f>
        <v>468.76243587208739</v>
      </c>
      <c r="T8" s="251">
        <f t="shared" ref="T8:U16" si="3">IFERROR(K8/H8*1000000,0)</f>
        <v>524.74590231614241</v>
      </c>
      <c r="U8" s="274">
        <f t="shared" si="3"/>
        <v>496.39617123059708</v>
      </c>
      <c r="V8" s="278">
        <f>IFERROR(J8*1000000/D8,0)</f>
        <v>6.5484235734486127</v>
      </c>
      <c r="W8" s="252">
        <f t="shared" ref="W8:X16" si="4">IFERROR(K8*1000000/E8,0)</f>
        <v>6.7626776269962843</v>
      </c>
      <c r="X8" s="279">
        <f t="shared" si="4"/>
        <v>6.6584981661812535</v>
      </c>
      <c r="Y8" s="283">
        <f>IFERROR(G8*1000/D8,0)</f>
        <v>13.969599678493649</v>
      </c>
      <c r="Z8" s="253">
        <f>IFERROR(H8*1000/E8,0)</f>
        <v>12.887528224893103</v>
      </c>
      <c r="AA8" s="284">
        <f>IFERROR(I8*1000/F8,0)</f>
        <v>13.413677526308112</v>
      </c>
      <c r="AC8" s="254">
        <f t="shared" ref="AC8:AC16" si="5">G8/$G$18</f>
        <v>0.23077960007461668</v>
      </c>
      <c r="AD8" s="254">
        <f t="shared" ref="AD8:AD16" si="6">H8/$H$18</f>
        <v>0.17233951010749943</v>
      </c>
      <c r="AE8" s="254">
        <f t="shared" ref="AE8:AE16" si="7">I8/$I$18</f>
        <v>0.19769006441896134</v>
      </c>
    </row>
    <row r="9" spans="1:31" ht="13.5" customHeight="1" x14ac:dyDescent="0.2">
      <c r="A9" s="122" t="str">
        <f t="shared" ref="A9:A18" si="8">_xlfn.CONCAT($B$8,C9)</f>
        <v>Auto_CredFB Stone SA</v>
      </c>
      <c r="B9" s="400"/>
      <c r="C9" s="256" t="s">
        <v>71</v>
      </c>
      <c r="D9" s="261">
        <v>201461878</v>
      </c>
      <c r="E9" s="173">
        <v>183671187</v>
      </c>
      <c r="F9" s="262">
        <f t="shared" ref="F9:F16" si="9">SUM(D9:E9)</f>
        <v>385133065</v>
      </c>
      <c r="G9" s="261">
        <v>455113.28000000014</v>
      </c>
      <c r="H9" s="173">
        <v>957602.96000000031</v>
      </c>
      <c r="I9" s="262">
        <f t="shared" ref="I9:I16" si="10">SUM(G9:H9)</f>
        <v>1412716.2400000005</v>
      </c>
      <c r="J9" s="261">
        <f>VLOOKUP(A9,'Contri use this'!$A$4:$F$1048576,5,FALSE)</f>
        <v>876.87068704796195</v>
      </c>
      <c r="K9" s="173">
        <f>VLOOKUP(A9,'Contri use this'!$A$4:$F$1048576,6,FALSE)</f>
        <v>815.42322510935048</v>
      </c>
      <c r="L9" s="262">
        <f t="shared" ref="L9:L16" si="11">SUM(J9:K9)</f>
        <v>1692.2939121573124</v>
      </c>
      <c r="M9" s="267">
        <f t="shared" si="0"/>
        <v>5.6390760522444646E-3</v>
      </c>
      <c r="N9" s="249">
        <f t="shared" si="1"/>
        <v>4.2297245887073119E-3</v>
      </c>
      <c r="O9" s="268">
        <f t="shared" ref="O9:O16" si="12">L9/O$1</f>
        <v>4.8589621433067715E-3</v>
      </c>
      <c r="P9" s="336">
        <f t="shared" ref="P9:P16" si="13">IFERROR(J9/G9*$P$4,0)</f>
        <v>6.78978154562994</v>
      </c>
      <c r="Q9" s="250">
        <f t="shared" si="2"/>
        <v>3.5849979860322096</v>
      </c>
      <c r="R9" s="337">
        <f t="shared" ref="R9:R16" si="14">IFERROR(L9/I9*$R$4,0)</f>
        <v>4.632354688145556</v>
      </c>
      <c r="S9" s="273">
        <f t="shared" ref="S9:S16" si="15">IFERROR(J9/G9*1000000,0)</f>
        <v>1926.7086362497744</v>
      </c>
      <c r="T9" s="251">
        <f t="shared" si="3"/>
        <v>851.52538073749292</v>
      </c>
      <c r="U9" s="274">
        <f t="shared" si="3"/>
        <v>1197.9007986468055</v>
      </c>
      <c r="V9" s="278">
        <f t="shared" ref="V9:V16" si="16">IFERROR(J9*1000000/D9,0)</f>
        <v>4.352539029979468</v>
      </c>
      <c r="W9" s="252">
        <f t="shared" si="4"/>
        <v>4.4395816155385894</v>
      </c>
      <c r="X9" s="279">
        <f t="shared" si="4"/>
        <v>4.3940499166367664</v>
      </c>
      <c r="Y9" s="283">
        <f t="shared" ref="Y9:Y16" si="17">IFERROR(G9*1000/D9,0)</f>
        <v>2.2590540926060467</v>
      </c>
      <c r="Z9" s="253">
        <f t="shared" ref="Z9:Z16" si="18">IFERROR(H9*1000/E9,0)</f>
        <v>5.2136809024923458</v>
      </c>
      <c r="AA9" s="284">
        <f t="shared" ref="AA9:AA16" si="19">IFERROR(I9*1000/F9,0)</f>
        <v>3.668125041406145</v>
      </c>
      <c r="AC9" s="254">
        <f t="shared" si="5"/>
        <v>5.5440705471736041E-3</v>
      </c>
      <c r="AD9" s="254">
        <f t="shared" si="6"/>
        <v>8.9369948320224997E-3</v>
      </c>
      <c r="AE9" s="254">
        <f t="shared" si="7"/>
        <v>7.4651882108120061E-3</v>
      </c>
    </row>
    <row r="10" spans="1:31" ht="13.5" customHeight="1" x14ac:dyDescent="0.2">
      <c r="A10" s="122" t="str">
        <f t="shared" si="8"/>
        <v>Auto_CredFB Ton</v>
      </c>
      <c r="B10" s="400"/>
      <c r="C10" s="256" t="s">
        <v>72</v>
      </c>
      <c r="D10" s="261">
        <v>3324155991.4285712</v>
      </c>
      <c r="E10" s="173">
        <v>3922502286.7142859</v>
      </c>
      <c r="F10" s="262">
        <f t="shared" si="9"/>
        <v>7246658278.1428566</v>
      </c>
      <c r="G10" s="261">
        <v>44061193.980000004</v>
      </c>
      <c r="H10" s="173">
        <v>41811652.251428559</v>
      </c>
      <c r="I10" s="262">
        <f t="shared" si="10"/>
        <v>85872846.231428564</v>
      </c>
      <c r="J10" s="261">
        <f>VLOOKUP(A10,'Contri use this'!$A$4:$F$1048576,5,FALSE)</f>
        <v>40950.042818692418</v>
      </c>
      <c r="K10" s="173">
        <f>VLOOKUP(A10,'Contri use this'!$A$4:$F$1048576,6,FALSE)</f>
        <v>52299.046121417028</v>
      </c>
      <c r="L10" s="262">
        <f t="shared" si="11"/>
        <v>93249.088940109446</v>
      </c>
      <c r="M10" s="267">
        <f t="shared" si="0"/>
        <v>0.26334602035185062</v>
      </c>
      <c r="N10" s="249">
        <f t="shared" si="1"/>
        <v>0.27128312578542318</v>
      </c>
      <c r="O10" s="268">
        <f t="shared" si="12"/>
        <v>0.26773942150523983</v>
      </c>
      <c r="P10" s="336">
        <f>IFERROR(J10/G10*$P$4,0)</f>
        <v>3.2752002320211266</v>
      </c>
      <c r="Q10" s="250">
        <f t="shared" si="2"/>
        <v>5.2660836935342443</v>
      </c>
      <c r="R10" s="337">
        <f t="shared" si="14"/>
        <v>4.1992302671017949</v>
      </c>
      <c r="S10" s="273">
        <f t="shared" si="15"/>
        <v>929.39022118375226</v>
      </c>
      <c r="T10" s="251">
        <f t="shared" si="3"/>
        <v>1250.8246698055361</v>
      </c>
      <c r="U10" s="274">
        <f t="shared" si="3"/>
        <v>1085.8972659273666</v>
      </c>
      <c r="V10" s="278">
        <f t="shared" si="16"/>
        <v>12.318929353581254</v>
      </c>
      <c r="W10" s="252">
        <f t="shared" si="4"/>
        <v>13.333082379214042</v>
      </c>
      <c r="X10" s="279">
        <f t="shared" si="4"/>
        <v>12.867874454817944</v>
      </c>
      <c r="Y10" s="283">
        <f t="shared" si="17"/>
        <v>13.25485148519294</v>
      </c>
      <c r="Z10" s="253">
        <f t="shared" si="18"/>
        <v>10.659433493014586</v>
      </c>
      <c r="AA10" s="284">
        <f t="shared" si="19"/>
        <v>11.849992497981525</v>
      </c>
      <c r="AC10" s="254">
        <f t="shared" si="5"/>
        <v>0.5367419026265744</v>
      </c>
      <c r="AD10" s="254">
        <f t="shared" si="6"/>
        <v>0.39021445807700805</v>
      </c>
      <c r="AE10" s="254">
        <f t="shared" si="7"/>
        <v>0.4537761662000378</v>
      </c>
    </row>
    <row r="11" spans="1:31" ht="13.5" customHeight="1" x14ac:dyDescent="0.2">
      <c r="A11" s="122" t="str">
        <f t="shared" si="8"/>
        <v>Auto_CredGoogle Stone</v>
      </c>
      <c r="B11" s="400"/>
      <c r="C11" s="256" t="s">
        <v>73</v>
      </c>
      <c r="D11" s="261">
        <v>38717925</v>
      </c>
      <c r="E11" s="173">
        <v>356234988</v>
      </c>
      <c r="F11" s="262">
        <f t="shared" si="9"/>
        <v>394952913</v>
      </c>
      <c r="G11" s="261">
        <v>2453733.2599999998</v>
      </c>
      <c r="H11" s="173">
        <v>8397383.7200000007</v>
      </c>
      <c r="I11" s="262">
        <f t="shared" si="10"/>
        <v>10851116.98</v>
      </c>
      <c r="J11" s="261">
        <f>VLOOKUP(A11,'Contri use this'!$A$4:$F$1048576,5,FALSE)</f>
        <v>321.44304020578591</v>
      </c>
      <c r="K11" s="173">
        <f>VLOOKUP(A11,'Contri use this'!$A$4:$F$1048576,6,FALSE)</f>
        <v>2853.1321881313274</v>
      </c>
      <c r="L11" s="262">
        <f t="shared" si="11"/>
        <v>3174.5752283371135</v>
      </c>
      <c r="M11" s="267">
        <f>J11/M$1</f>
        <v>2.0671711085330832E-3</v>
      </c>
      <c r="N11" s="249">
        <f t="shared" si="1"/>
        <v>1.479963165061067E-2</v>
      </c>
      <c r="O11" s="268">
        <f t="shared" si="12"/>
        <v>9.1149301813097782E-3</v>
      </c>
      <c r="P11" s="336">
        <f t="shared" si="13"/>
        <v>0.4616538212351764</v>
      </c>
      <c r="Q11" s="250">
        <f t="shared" si="2"/>
        <v>1.4304385753012896</v>
      </c>
      <c r="R11" s="337">
        <f t="shared" si="14"/>
        <v>1.1313373575600389</v>
      </c>
      <c r="S11" s="273">
        <f t="shared" si="15"/>
        <v>131.00162330023841</v>
      </c>
      <c r="T11" s="251">
        <f t="shared" si="3"/>
        <v>339.76441749780219</v>
      </c>
      <c r="U11" s="274">
        <f t="shared" si="3"/>
        <v>292.55746059951827</v>
      </c>
      <c r="V11" s="278">
        <f t="shared" si="16"/>
        <v>8.3021763228733452</v>
      </c>
      <c r="W11" s="252">
        <f t="shared" si="4"/>
        <v>8.0091296033261266</v>
      </c>
      <c r="X11" s="279">
        <f t="shared" si="4"/>
        <v>8.0378574859051959</v>
      </c>
      <c r="Y11" s="283">
        <f>IFERROR(G11*1000/D11,0)</f>
        <v>63.374606464576807</v>
      </c>
      <c r="Z11" s="253">
        <f t="shared" si="18"/>
        <v>23.572596748975148</v>
      </c>
      <c r="AA11" s="284">
        <f t="shared" si="19"/>
        <v>27.474457391835973</v>
      </c>
      <c r="AC11" s="254">
        <f t="shared" si="5"/>
        <v>2.9890734670247956E-2</v>
      </c>
      <c r="AD11" s="254">
        <f t="shared" si="6"/>
        <v>7.8370032302479367E-2</v>
      </c>
      <c r="AE11" s="254">
        <f t="shared" si="7"/>
        <v>5.7340340727758572E-2</v>
      </c>
    </row>
    <row r="12" spans="1:31" ht="13.5" customHeight="1" x14ac:dyDescent="0.2">
      <c r="A12" s="122" t="str">
        <f t="shared" si="8"/>
        <v>Auto_CredGoogle Ton</v>
      </c>
      <c r="B12" s="400"/>
      <c r="C12" s="256" t="s">
        <v>74</v>
      </c>
      <c r="D12" s="261">
        <v>750114965</v>
      </c>
      <c r="E12" s="173">
        <v>1667253568</v>
      </c>
      <c r="F12" s="262">
        <f>SUM(D12:E12)</f>
        <v>2417368533</v>
      </c>
      <c r="G12" s="261">
        <v>16042256.92</v>
      </c>
      <c r="H12" s="173">
        <v>34222061.370000012</v>
      </c>
      <c r="I12" s="262">
        <f t="shared" si="10"/>
        <v>50264318.290000014</v>
      </c>
      <c r="J12" s="261">
        <f>VLOOKUP(A12,'Contri use this'!$A$4:$F$1048576,5,FALSE)</f>
        <v>14947.869853843218</v>
      </c>
      <c r="K12" s="173">
        <f>VLOOKUP(A12,'Contri use this'!$A$4:$F$1048576,6,FALSE)</f>
        <v>33702.706660956996</v>
      </c>
      <c r="L12" s="262">
        <f t="shared" si="11"/>
        <v>48650.57651480021</v>
      </c>
      <c r="M12" s="267">
        <f t="shared" si="0"/>
        <v>9.6128398599625839E-2</v>
      </c>
      <c r="N12" s="249">
        <f t="shared" si="1"/>
        <v>0.17482107779150238</v>
      </c>
      <c r="O12" s="268">
        <f t="shared" si="12"/>
        <v>0.13968691126124505</v>
      </c>
      <c r="P12" s="336">
        <f t="shared" si="13"/>
        <v>3.2836253364269337</v>
      </c>
      <c r="Q12" s="250">
        <f t="shared" si="2"/>
        <v>4.1461970042657788</v>
      </c>
      <c r="R12" s="337">
        <f t="shared" si="14"/>
        <v>3.7429079336588744</v>
      </c>
      <c r="S12" s="273">
        <f t="shared" si="15"/>
        <v>931.78097872298747</v>
      </c>
      <c r="T12" s="251">
        <f t="shared" si="3"/>
        <v>984.8239793790359</v>
      </c>
      <c r="U12" s="274">
        <f t="shared" si="3"/>
        <v>967.89488388384541</v>
      </c>
      <c r="V12" s="278">
        <f t="shared" si="16"/>
        <v>19.927438527830489</v>
      </c>
      <c r="W12" s="252">
        <f t="shared" si="4"/>
        <v>20.214505644384978</v>
      </c>
      <c r="X12" s="279">
        <f t="shared" si="4"/>
        <v>20.125428063888929</v>
      </c>
      <c r="Y12" s="283">
        <f t="shared" si="17"/>
        <v>21.386397643726518</v>
      </c>
      <c r="Z12" s="253">
        <f t="shared" si="18"/>
        <v>20.526008776848521</v>
      </c>
      <c r="AA12" s="284">
        <f t="shared" si="19"/>
        <v>20.792989403076678</v>
      </c>
      <c r="AC12" s="254">
        <f t="shared" si="5"/>
        <v>0.19542256402705699</v>
      </c>
      <c r="AD12" s="254">
        <f>H12/$H$18</f>
        <v>0.31938329180273922</v>
      </c>
      <c r="AE12" s="254">
        <f>I12/$I$18</f>
        <v>0.26561073320924677</v>
      </c>
    </row>
    <row r="13" spans="1:31" ht="13.5" customHeight="1" x14ac:dyDescent="0.2">
      <c r="A13" s="122" t="str">
        <f t="shared" si="8"/>
        <v>Auto_CredAffiliate</v>
      </c>
      <c r="B13" s="400"/>
      <c r="C13" s="256" t="s">
        <v>56</v>
      </c>
      <c r="D13" s="261">
        <v>0</v>
      </c>
      <c r="E13" s="173">
        <v>3414.5174193548378</v>
      </c>
      <c r="F13" s="262">
        <f t="shared" si="9"/>
        <v>3414.5174193548378</v>
      </c>
      <c r="G13" s="261">
        <v>0</v>
      </c>
      <c r="H13" s="173">
        <v>409742.09032258054</v>
      </c>
      <c r="I13" s="262">
        <f t="shared" si="10"/>
        <v>409742.09032258054</v>
      </c>
      <c r="J13" s="261">
        <f>VLOOKUP(A13,'Contri use this'!$A$4:$F$1048576,5,FALSE)</f>
        <v>0</v>
      </c>
      <c r="K13" s="173">
        <f>VLOOKUP(A13,'Contri use this'!$A$4:$F$1048576,6,FALSE)</f>
        <v>221.72663578170992</v>
      </c>
      <c r="L13" s="262">
        <f t="shared" si="11"/>
        <v>221.72663578170992</v>
      </c>
      <c r="M13" s="267">
        <f t="shared" si="0"/>
        <v>0</v>
      </c>
      <c r="N13" s="249">
        <f t="shared" si="1"/>
        <v>1.1501298644167042E-3</v>
      </c>
      <c r="O13" s="268">
        <f t="shared" si="12"/>
        <v>6.3662778769480539E-4</v>
      </c>
      <c r="P13" s="336">
        <f>IFERROR(J13/G13*$P$4,0)</f>
        <v>0</v>
      </c>
      <c r="Q13" s="250">
        <f t="shared" si="2"/>
        <v>2.2782354627690493</v>
      </c>
      <c r="R13" s="337">
        <f>IFERROR(L13/I13*$R$4,0)</f>
        <v>2.0926097250394311</v>
      </c>
      <c r="S13" s="273">
        <f t="shared" si="15"/>
        <v>0</v>
      </c>
      <c r="T13" s="251">
        <f t="shared" si="3"/>
        <v>541.13707382892892</v>
      </c>
      <c r="U13" s="274">
        <f t="shared" si="3"/>
        <v>541.13707382892892</v>
      </c>
      <c r="V13" s="278">
        <f>IFERROR(J13/D13,0)</f>
        <v>0</v>
      </c>
      <c r="W13" s="252">
        <f>IFERROR(K13/E13,0)</f>
        <v>6.4936448859471474E-2</v>
      </c>
      <c r="X13" s="279">
        <f>IFERROR(L13/F13,0)</f>
        <v>6.4936448859471474E-2</v>
      </c>
      <c r="Y13" s="283">
        <f t="shared" si="17"/>
        <v>0</v>
      </c>
      <c r="Z13" s="253">
        <f>IFERROR(H13/E13,0)</f>
        <v>120</v>
      </c>
      <c r="AA13" s="284">
        <f>IFERROR(I13/F13,0)</f>
        <v>120</v>
      </c>
      <c r="AC13" s="254">
        <f t="shared" si="5"/>
        <v>0</v>
      </c>
      <c r="AD13" s="254">
        <f t="shared" si="6"/>
        <v>3.8239887475650632E-3</v>
      </c>
      <c r="AE13" s="254">
        <f t="shared" si="7"/>
        <v>2.1651919441016657E-3</v>
      </c>
    </row>
    <row r="14" spans="1:31" ht="13.5" customHeight="1" x14ac:dyDescent="0.2">
      <c r="A14" s="122" t="str">
        <f t="shared" si="8"/>
        <v>Auto_CredTikTok</v>
      </c>
      <c r="B14" s="400"/>
      <c r="C14" s="256" t="s">
        <v>60</v>
      </c>
      <c r="D14" s="261">
        <v>8813396</v>
      </c>
      <c r="E14" s="173">
        <v>273884026</v>
      </c>
      <c r="F14" s="262">
        <f t="shared" si="9"/>
        <v>282697422</v>
      </c>
      <c r="G14" s="261">
        <v>12184.490000000002</v>
      </c>
      <c r="H14" s="173">
        <v>904082.99999999988</v>
      </c>
      <c r="I14" s="262">
        <f t="shared" si="10"/>
        <v>916267.48999999987</v>
      </c>
      <c r="J14" s="261">
        <f>VLOOKUP(A14,'Contri use this'!$A$4:$F$1048576,5,FALSE)</f>
        <v>12.11943220669783</v>
      </c>
      <c r="K14" s="173">
        <f>VLOOKUP(A14,'Contri use this'!$A$4:$F$1048576,6,FALSE)</f>
        <v>673.92081135508943</v>
      </c>
      <c r="L14" s="262">
        <f t="shared" si="11"/>
        <v>686.04024356178729</v>
      </c>
      <c r="M14" s="267">
        <f t="shared" si="0"/>
        <v>7.7938971997876702E-5</v>
      </c>
      <c r="N14" s="249">
        <f t="shared" si="1"/>
        <v>3.4957299949948616E-3</v>
      </c>
      <c r="O14" s="268">
        <f t="shared" si="12"/>
        <v>1.9697781504172964E-3</v>
      </c>
      <c r="P14" s="336">
        <f t="shared" si="13"/>
        <v>3.505215111117622</v>
      </c>
      <c r="Q14" s="250">
        <f t="shared" si="2"/>
        <v>3.1382814074307213</v>
      </c>
      <c r="R14" s="337">
        <f t="shared" si="14"/>
        <v>2.8953979673389285</v>
      </c>
      <c r="S14" s="273">
        <f t="shared" si="15"/>
        <v>994.66060595870886</v>
      </c>
      <c r="T14" s="251">
        <f t="shared" si="3"/>
        <v>745.41918314478812</v>
      </c>
      <c r="U14" s="274">
        <f t="shared" si="3"/>
        <v>748.73358604242026</v>
      </c>
      <c r="V14" s="278">
        <f t="shared" si="16"/>
        <v>1.3751149053892315</v>
      </c>
      <c r="W14" s="252">
        <f t="shared" si="4"/>
        <v>2.4606064880727634</v>
      </c>
      <c r="X14" s="279">
        <f t="shared" si="4"/>
        <v>2.4267651211965675</v>
      </c>
      <c r="Y14" s="283">
        <f t="shared" si="17"/>
        <v>1.3824965994946785</v>
      </c>
      <c r="Z14" s="253">
        <f t="shared" si="18"/>
        <v>3.300970170491067</v>
      </c>
      <c r="AA14" s="284">
        <f t="shared" si="19"/>
        <v>3.2411596947636823</v>
      </c>
      <c r="AC14" s="254">
        <f t="shared" si="5"/>
        <v>1.4842825975399201E-4</v>
      </c>
      <c r="AD14" s="254">
        <f t="shared" si="6"/>
        <v>8.4375105719382837E-3</v>
      </c>
      <c r="AE14" s="254">
        <f t="shared" si="7"/>
        <v>4.8418139967714288E-3</v>
      </c>
    </row>
    <row r="15" spans="1:31" ht="13.5" customHeight="1" x14ac:dyDescent="0.2">
      <c r="A15" s="122" t="str">
        <f t="shared" si="8"/>
        <v>Auto_CredBing</v>
      </c>
      <c r="B15" s="400"/>
      <c r="C15" s="256" t="s">
        <v>58</v>
      </c>
      <c r="D15" s="261">
        <v>1897025</v>
      </c>
      <c r="E15" s="173">
        <v>237746</v>
      </c>
      <c r="F15" s="262">
        <f t="shared" si="9"/>
        <v>2134771</v>
      </c>
      <c r="G15" s="261">
        <v>54718.070000000007</v>
      </c>
      <c r="H15" s="173">
        <v>199258.08999999997</v>
      </c>
      <c r="I15" s="262">
        <f t="shared" si="10"/>
        <v>253976.15999999997</v>
      </c>
      <c r="J15" s="261">
        <f>VLOOKUP(A15,'Contri use this'!$A$4:$F$1048576,5,FALSE)</f>
        <v>113.11390614434012</v>
      </c>
      <c r="K15" s="173">
        <f>VLOOKUP(A15,'Contri use this'!$A$4:$F$1048576,6,FALSE)</f>
        <v>20.717723613407042</v>
      </c>
      <c r="L15" s="262">
        <f t="shared" si="11"/>
        <v>133.83162975774715</v>
      </c>
      <c r="M15" s="267">
        <f t="shared" si="0"/>
        <v>7.2742529626775812E-4</v>
      </c>
      <c r="N15" s="249">
        <f t="shared" si="1"/>
        <v>1.0746599102315048E-4</v>
      </c>
      <c r="O15" s="269">
        <f t="shared" si="12"/>
        <v>3.8426116048657889E-4</v>
      </c>
      <c r="P15" s="336">
        <f t="shared" si="13"/>
        <v>7.2849233542252323</v>
      </c>
      <c r="Q15" s="250">
        <f t="shared" si="2"/>
        <v>0.43774116645083599</v>
      </c>
      <c r="R15" s="337">
        <f t="shared" si="14"/>
        <v>2.0377305875258669</v>
      </c>
      <c r="S15" s="273">
        <f t="shared" si="15"/>
        <v>2067.2130092369871</v>
      </c>
      <c r="T15" s="251">
        <f t="shared" si="3"/>
        <v>103.97431599091935</v>
      </c>
      <c r="U15" s="274">
        <f t="shared" si="3"/>
        <v>526.9456383534075</v>
      </c>
      <c r="V15" s="278">
        <f t="shared" si="16"/>
        <v>59.626998138843781</v>
      </c>
      <c r="W15" s="252">
        <f t="shared" si="4"/>
        <v>87.142259442459775</v>
      </c>
      <c r="X15" s="279">
        <f t="shared" si="4"/>
        <v>62.691328370934009</v>
      </c>
      <c r="Y15" s="283">
        <f t="shared" si="17"/>
        <v>28.844148073957911</v>
      </c>
      <c r="Z15" s="253">
        <f t="shared" si="18"/>
        <v>838.11332262162125</v>
      </c>
      <c r="AA15" s="284">
        <f t="shared" si="19"/>
        <v>118.97114959871573</v>
      </c>
      <c r="AC15" s="254">
        <f t="shared" si="5"/>
        <v>6.6656116974917433E-4</v>
      </c>
      <c r="AD15" s="254">
        <f t="shared" si="6"/>
        <v>1.8596105013801057E-3</v>
      </c>
      <c r="AE15" s="254">
        <f t="shared" si="7"/>
        <v>1.3420811496152284E-3</v>
      </c>
    </row>
    <row r="16" spans="1:31" ht="13.5" customHeight="1" x14ac:dyDescent="0.2">
      <c r="A16" s="122" t="str">
        <f t="shared" si="8"/>
        <v>Auto_CredCriteo</v>
      </c>
      <c r="B16" s="400"/>
      <c r="C16" s="256" t="s">
        <v>59</v>
      </c>
      <c r="D16" s="261">
        <v>26240424</v>
      </c>
      <c r="E16" s="173">
        <v>383106294</v>
      </c>
      <c r="F16" s="262">
        <f t="shared" si="9"/>
        <v>409346718</v>
      </c>
      <c r="G16" s="261">
        <v>66175.996599999984</v>
      </c>
      <c r="H16" s="173">
        <v>1782405.0953999998</v>
      </c>
      <c r="I16" s="262">
        <f t="shared" si="10"/>
        <v>1848581.0919999997</v>
      </c>
      <c r="J16" s="261">
        <f>VLOOKUP(A16,'Contri use this'!$A$4:$F$1048576,5,FALSE)</f>
        <v>30.725181986265021</v>
      </c>
      <c r="K16" s="173">
        <f>VLOOKUP(A16,'Contri use this'!$A$4:$F$1048576,6,FALSE)</f>
        <v>1184.087788758857</v>
      </c>
      <c r="L16" s="262">
        <f t="shared" si="11"/>
        <v>1214.8129707451219</v>
      </c>
      <c r="M16" s="267">
        <f t="shared" si="0"/>
        <v>1.9759086544778436E-4</v>
      </c>
      <c r="N16" s="249">
        <f t="shared" si="1"/>
        <v>6.1420438872461253E-3</v>
      </c>
      <c r="O16" s="268">
        <f t="shared" si="12"/>
        <v>3.4880053598513906E-3</v>
      </c>
      <c r="P16" s="336">
        <f t="shared" si="13"/>
        <v>1.6361899883437334</v>
      </c>
      <c r="Q16" s="250">
        <f t="shared" si="2"/>
        <v>2.7968476248112095</v>
      </c>
      <c r="R16" s="337">
        <f t="shared" si="14"/>
        <v>2.5412761705292879</v>
      </c>
      <c r="S16" s="273">
        <f t="shared" si="15"/>
        <v>464.29496441108415</v>
      </c>
      <c r="T16" s="251">
        <f t="shared" si="3"/>
        <v>664.32024449140681</v>
      </c>
      <c r="U16" s="274">
        <f t="shared" si="3"/>
        <v>657.15968642241319</v>
      </c>
      <c r="V16" s="278">
        <f t="shared" si="16"/>
        <v>1.1709102713532762</v>
      </c>
      <c r="W16" s="252">
        <f t="shared" si="4"/>
        <v>3.0907552480953417</v>
      </c>
      <c r="X16" s="279">
        <f t="shared" si="4"/>
        <v>2.9676870909836439</v>
      </c>
      <c r="Y16" s="283">
        <f t="shared" si="17"/>
        <v>2.5219103395585369</v>
      </c>
      <c r="Z16" s="253">
        <f t="shared" si="18"/>
        <v>4.6525079940346785</v>
      </c>
      <c r="AA16" s="284">
        <f t="shared" si="19"/>
        <v>4.515929921294739</v>
      </c>
      <c r="AC16" s="254">
        <f t="shared" si="5"/>
        <v>8.0613862482747239E-4</v>
      </c>
      <c r="AD16" s="254">
        <f t="shared" si="6"/>
        <v>1.6634603057367706E-2</v>
      </c>
      <c r="AE16" s="254">
        <f t="shared" si="7"/>
        <v>9.7684201426950241E-3</v>
      </c>
    </row>
    <row r="17" spans="1:31" ht="13.5" customHeight="1" thickBot="1" x14ac:dyDescent="0.25">
      <c r="A17" s="122" t="str">
        <f t="shared" si="8"/>
        <v>Auto_CredTotal Base</v>
      </c>
      <c r="B17" s="401"/>
      <c r="C17" s="266" t="s">
        <v>171</v>
      </c>
      <c r="D17" s="263"/>
      <c r="E17" s="264"/>
      <c r="F17" s="265"/>
      <c r="G17" s="263"/>
      <c r="H17" s="264"/>
      <c r="I17" s="265"/>
      <c r="J17" s="263">
        <f>M1-SUM(J8:J16)</f>
        <v>89366.242275721699</v>
      </c>
      <c r="K17" s="264">
        <f>N1-SUM(K8:K16)</f>
        <v>91323.147231737108</v>
      </c>
      <c r="L17" s="265">
        <f>O1-SUM(L8:L16)</f>
        <v>180689.38950745884</v>
      </c>
      <c r="M17" s="270">
        <f t="shared" ref="M17" si="20">J17/M$1</f>
        <v>0.57470621853337767</v>
      </c>
      <c r="N17" s="271">
        <f t="shared" ref="N17" si="21">K17/N$1</f>
        <v>0.47370708788974764</v>
      </c>
      <c r="O17" s="272">
        <f t="shared" ref="O17" si="22">L17/O$1</f>
        <v>0.51880048554611868</v>
      </c>
      <c r="P17" s="275"/>
      <c r="Q17" s="276"/>
      <c r="R17" s="277"/>
      <c r="S17" s="275"/>
      <c r="T17" s="276"/>
      <c r="U17" s="277"/>
      <c r="V17" s="280"/>
      <c r="W17" s="281"/>
      <c r="X17" s="282"/>
      <c r="Y17" s="285"/>
      <c r="Z17" s="286"/>
      <c r="AA17" s="287"/>
      <c r="AC17" s="254"/>
      <c r="AD17" s="254"/>
      <c r="AE17" s="254"/>
    </row>
    <row r="18" spans="1:31" ht="13.5" customHeight="1" thickBot="1" x14ac:dyDescent="0.25">
      <c r="A18" s="122" t="str">
        <f t="shared" si="8"/>
        <v>Auto_CredTotal Media</v>
      </c>
      <c r="B18" s="388"/>
      <c r="C18" s="389" t="s">
        <v>88</v>
      </c>
      <c r="D18" s="242">
        <f t="shared" ref="D18:K18" si="23">SUM(D8:D16)</f>
        <v>5707540636.1428566</v>
      </c>
      <c r="E18" s="242">
        <f t="shared" si="23"/>
        <v>8219771454.0888481</v>
      </c>
      <c r="F18" s="242">
        <f t="shared" si="23"/>
        <v>13927312090.231705</v>
      </c>
      <c r="G18" s="243">
        <f t="shared" si="23"/>
        <v>82090095.378028557</v>
      </c>
      <c r="H18" s="243">
        <f t="shared" si="23"/>
        <v>107150443.5214369</v>
      </c>
      <c r="I18" s="243">
        <f t="shared" si="23"/>
        <v>189240538.89946547</v>
      </c>
      <c r="J18" s="242">
        <f t="shared" si="23"/>
        <v>66132.757724278301</v>
      </c>
      <c r="K18" s="242">
        <f t="shared" si="23"/>
        <v>101460.85276826289</v>
      </c>
      <c r="L18" s="242">
        <f>SUM(L8:L16)</f>
        <v>167593.61049254116</v>
      </c>
      <c r="M18" s="244">
        <f t="shared" ref="M18" si="24">J18/M$1</f>
        <v>0.42529378146662228</v>
      </c>
      <c r="N18" s="244">
        <f t="shared" ref="N18" si="25">K18/N$1</f>
        <v>0.52629291211025242</v>
      </c>
      <c r="O18" s="244">
        <f>L18/O$1</f>
        <v>0.48119951445388137</v>
      </c>
      <c r="P18" s="245">
        <f>IFERROR(J18/G18*$P$4,0)</f>
        <v>2.839001554224283</v>
      </c>
      <c r="Q18" s="245">
        <f>IFERROR(K18/H18*$Q$4,0)</f>
        <v>3.9865375029869341</v>
      </c>
      <c r="R18" s="245">
        <f>IFERROR(L18/I18*$R$4,0)</f>
        <v>3.4247133871134618</v>
      </c>
      <c r="S18" s="245">
        <f t="shared" ref="S18:S19" si="26">IFERROR(J18/G18*1000000,0)</f>
        <v>805.61190019007768</v>
      </c>
      <c r="T18" s="245">
        <f t="shared" ref="T18:T19" si="27">IFERROR(K18/H18*1000000,0)</f>
        <v>946.9009127149742</v>
      </c>
      <c r="U18" s="245">
        <f>IFERROR(L18/I18*1000000,0)</f>
        <v>885.61156857398146</v>
      </c>
      <c r="V18" s="245">
        <f>IFERROR(J18*1000000/D18,0)</f>
        <v>11.586909658688066</v>
      </c>
      <c r="W18" s="245">
        <f>IFERROR(K18*1000000/E18,0)</f>
        <v>12.343512631095376</v>
      </c>
      <c r="X18" s="245">
        <f>IFERROR(L18*1000000/F18,0)</f>
        <v>12.033449771696253</v>
      </c>
      <c r="Y18" s="245">
        <f t="shared" ref="Y18:AA19" si="28">IFERROR(G18*1000/D18,0)</f>
        <v>14.382743919192638</v>
      </c>
      <c r="Z18" s="245">
        <f t="shared" si="28"/>
        <v>13.03569620152102</v>
      </c>
      <c r="AA18" s="245">
        <f t="shared" si="28"/>
        <v>13.587728750057552</v>
      </c>
      <c r="AC18" s="254"/>
      <c r="AD18" s="254"/>
      <c r="AE18" s="239"/>
    </row>
    <row r="19" spans="1:31" ht="13.5" customHeight="1" x14ac:dyDescent="0.2">
      <c r="A19" s="122" t="str">
        <f>_xlfn.CONCAT($B$19,C19)</f>
        <v>InboundFB Stone Leads</v>
      </c>
      <c r="B19" s="399" t="s">
        <v>2</v>
      </c>
      <c r="C19" s="258" t="s">
        <v>70</v>
      </c>
      <c r="D19" s="261">
        <v>1356139031.7142854</v>
      </c>
      <c r="E19" s="173">
        <v>1432877943.8571427</v>
      </c>
      <c r="F19" s="262">
        <f>SUM(D19:E19)</f>
        <v>2789016975.5714283</v>
      </c>
      <c r="G19" s="299">
        <v>18944719.38142857</v>
      </c>
      <c r="H19" s="238">
        <v>18466254.944285721</v>
      </c>
      <c r="I19" s="300">
        <f t="shared" ref="I19:I28" si="29">SUM(G19:H19)</f>
        <v>37410974.32571429</v>
      </c>
      <c r="J19" s="261">
        <f>VLOOKUP(A19,'Contri use this'!$A$4:$F$1048576,5,FALSE)</f>
        <v>11054.204055144448</v>
      </c>
      <c r="K19" s="173">
        <f>VLOOKUP(A19,'Contri use this'!$A$4:$F$1048576,6,FALSE)</f>
        <v>12063.38070934654</v>
      </c>
      <c r="L19" s="262">
        <f>SUM(J19:K19)</f>
        <v>23117.584764490988</v>
      </c>
      <c r="M19" s="267">
        <f>J19/M$2</f>
        <v>0.12015308589194082</v>
      </c>
      <c r="N19" s="249">
        <f>K19/N$2</f>
        <v>7.8911126944238297E-2</v>
      </c>
      <c r="O19" s="268">
        <f>L19/O$2</f>
        <v>9.4406040512635014E-2</v>
      </c>
      <c r="P19" s="336">
        <f>IFERROR(J19/G19*$P$4,0)</f>
        <v>2.0562648796313274</v>
      </c>
      <c r="Q19" s="250">
        <f>IFERROR(K19/H19*$Q$4,0)</f>
        <v>2.7503092262919382</v>
      </c>
      <c r="R19" s="337">
        <f>IFERROR(L19/I19*$R$4,0)</f>
        <v>2.3895954908035577</v>
      </c>
      <c r="S19" s="273">
        <f t="shared" si="26"/>
        <v>583.49790422236811</v>
      </c>
      <c r="T19" s="251">
        <f t="shared" si="27"/>
        <v>653.26622781624087</v>
      </c>
      <c r="U19" s="274">
        <f t="shared" ref="U19" si="30">IFERROR(L19/I19*1000000,0)</f>
        <v>617.93591803358106</v>
      </c>
      <c r="V19" s="278">
        <f>IFERROR(J19*1000000/D19,0)</f>
        <v>8.1512321352265111</v>
      </c>
      <c r="W19" s="252">
        <f>IFERROR(K19*1000000/E19,0)</f>
        <v>8.4189869493512521</v>
      </c>
      <c r="X19" s="279">
        <f t="shared" ref="X19:X26" si="31">IFERROR(L19*1000000/F19,0)</f>
        <v>8.2887931364256175</v>
      </c>
      <c r="Y19" s="283">
        <f t="shared" si="28"/>
        <v>13.969599678493649</v>
      </c>
      <c r="Z19" s="253">
        <f t="shared" si="28"/>
        <v>12.887528224893103</v>
      </c>
      <c r="AA19" s="284">
        <f t="shared" si="28"/>
        <v>13.413677526308112</v>
      </c>
      <c r="AC19" s="125">
        <f t="shared" ref="AC19:AC28" si="32">G19/$G$30</f>
        <v>0.22065415561031287</v>
      </c>
      <c r="AD19" s="125">
        <f t="shared" ref="AD19:AD28" si="33">H19/$H$30</f>
        <v>0.16128954039842269</v>
      </c>
      <c r="AE19" s="125">
        <f t="shared" ref="AE19:AE28" si="34">I19/$I$30</f>
        <v>0.18672958278989504</v>
      </c>
    </row>
    <row r="20" spans="1:31" ht="13.5" customHeight="1" x14ac:dyDescent="0.2">
      <c r="A20" s="122" t="str">
        <f t="shared" ref="A20:A30" si="35">_xlfn.CONCAT($B$19,C20)</f>
        <v>InboundFB Stone SA</v>
      </c>
      <c r="B20" s="400"/>
      <c r="C20" s="258" t="s">
        <v>71</v>
      </c>
      <c r="D20" s="261">
        <v>201461878</v>
      </c>
      <c r="E20" s="173">
        <v>183671187</v>
      </c>
      <c r="F20" s="262">
        <f t="shared" ref="F20:F28" si="36">SUM(D20:E20)</f>
        <v>385133065</v>
      </c>
      <c r="G20" s="299">
        <v>455113.28000000014</v>
      </c>
      <c r="H20" s="238">
        <v>957602.96000000031</v>
      </c>
      <c r="I20" s="300">
        <f t="shared" si="29"/>
        <v>1412716.2400000005</v>
      </c>
      <c r="J20" s="261">
        <f>VLOOKUP(A20,'Contri use this'!$A$4:$F$1048576,5,FALSE)</f>
        <v>691.18180186398479</v>
      </c>
      <c r="K20" s="173">
        <f>VLOOKUP(A20,'Contri use this'!$A$4:$F$1048576,6,FALSE)</f>
        <v>639.79358082691101</v>
      </c>
      <c r="L20" s="262">
        <f t="shared" ref="L20:L28" si="37">SUM(J20:K20)</f>
        <v>1330.9753826908959</v>
      </c>
      <c r="M20" s="267">
        <f t="shared" ref="M20:M28" si="38">J20/M$2</f>
        <v>7.5127640119562267E-3</v>
      </c>
      <c r="N20" s="249">
        <f t="shared" ref="N20:N30" si="39">K20/N$2</f>
        <v>4.1851313235621137E-3</v>
      </c>
      <c r="O20" s="268">
        <f t="shared" ref="O20:O30" si="40">L20/O$2</f>
        <v>5.4353479041911188E-3</v>
      </c>
      <c r="P20" s="336">
        <f t="shared" ref="P20:P28" si="41">IFERROR(J20/G20*$P$4,0)</f>
        <v>5.3519561233943298</v>
      </c>
      <c r="Q20" s="250">
        <f t="shared" ref="Q20:Q28" si="42">IFERROR(K20/H20*$Q$4,0)</f>
        <v>2.8128444568564079</v>
      </c>
      <c r="R20" s="337">
        <f t="shared" ref="R20:R28" si="43">IFERROR(L20/I20*$R$4,0)</f>
        <v>3.6433092440513128</v>
      </c>
      <c r="S20" s="273">
        <f t="shared" ref="S20:S28" si="44">IFERROR(J20/G20*1000000,0)</f>
        <v>1518.702776293376</v>
      </c>
      <c r="T20" s="251">
        <f t="shared" ref="T20:T28" si="45">IFERROR(K20/H20*1000000,0)</f>
        <v>668.11988637431818</v>
      </c>
      <c r="U20" s="274">
        <f t="shared" ref="U20:U28" si="46">IFERROR(L20/I20*1000000,0)</f>
        <v>942.13922442832222</v>
      </c>
      <c r="V20" s="278">
        <f t="shared" ref="V20:V26" si="47">IFERROR(J20*1000000/D20,0)</f>
        <v>3.4308317222377172</v>
      </c>
      <c r="W20" s="252">
        <f t="shared" ref="W20:W26" si="48">IFERROR(K20*1000000/E20,0)</f>
        <v>3.4833638921651384</v>
      </c>
      <c r="X20" s="279">
        <f t="shared" si="31"/>
        <v>3.4558844816164922</v>
      </c>
      <c r="Y20" s="283">
        <f t="shared" ref="Y20:Y28" si="49">IFERROR(G20*1000/D20,0)</f>
        <v>2.2590540926060467</v>
      </c>
      <c r="Z20" s="253">
        <f t="shared" ref="Z20:Z28" si="50">IFERROR(H20*1000/E20,0)</f>
        <v>5.2136809024923458</v>
      </c>
      <c r="AA20" s="284">
        <f t="shared" ref="AA20:AA28" si="51">IFERROR(I20*1000/F20,0)</f>
        <v>3.668125041406145</v>
      </c>
      <c r="AC20" s="125">
        <f t="shared" si="32"/>
        <v>5.3008247038952615E-3</v>
      </c>
      <c r="AD20" s="125">
        <f t="shared" si="33"/>
        <v>8.3639775237893225E-3</v>
      </c>
      <c r="AE20" s="125">
        <f t="shared" si="34"/>
        <v>7.0512976165496496E-3</v>
      </c>
    </row>
    <row r="21" spans="1:31" ht="13.5" customHeight="1" x14ac:dyDescent="0.2">
      <c r="A21" s="122" t="str">
        <f t="shared" si="35"/>
        <v>InboundFB Ton</v>
      </c>
      <c r="B21" s="400"/>
      <c r="C21" s="258" t="s">
        <v>72</v>
      </c>
      <c r="D21" s="261">
        <v>3324155991.4285712</v>
      </c>
      <c r="E21" s="173">
        <v>3922502286.7142859</v>
      </c>
      <c r="F21" s="262">
        <f t="shared" si="36"/>
        <v>7246658278.1428566</v>
      </c>
      <c r="G21" s="299">
        <v>44061193.980000004</v>
      </c>
      <c r="H21" s="238">
        <v>41811652.251428559</v>
      </c>
      <c r="I21" s="300">
        <f t="shared" si="29"/>
        <v>85872846.231428564</v>
      </c>
      <c r="J21" s="261">
        <f>VLOOKUP(A21,'Contri use this'!$A$4:$F$1048576,5,FALSE)</f>
        <v>19128.429887849146</v>
      </c>
      <c r="K21" s="173">
        <f>VLOOKUP(A21,'Contri use this'!$A$4:$F$1048576,6,FALSE)</f>
        <v>24352.575172195891</v>
      </c>
      <c r="L21" s="262">
        <f t="shared" si="37"/>
        <v>43481.005060045034</v>
      </c>
      <c r="M21" s="267">
        <f t="shared" si="38"/>
        <v>0.20791545622166221</v>
      </c>
      <c r="N21" s="249">
        <f t="shared" si="39"/>
        <v>0.15929938689105264</v>
      </c>
      <c r="O21" s="268">
        <f t="shared" si="40"/>
        <v>0.17756480908567276</v>
      </c>
      <c r="P21" s="336">
        <f t="shared" si="41"/>
        <v>1.5298992063150141</v>
      </c>
      <c r="Q21" s="250">
        <f t="shared" si="42"/>
        <v>2.4521039774251427</v>
      </c>
      <c r="R21" s="337">
        <f>IFERROR(L21/I21*$R$4,0)</f>
        <v>1.9580540096152184</v>
      </c>
      <c r="S21" s="273">
        <f t="shared" si="44"/>
        <v>434.13326240164548</v>
      </c>
      <c r="T21" s="251">
        <f t="shared" si="45"/>
        <v>582.43513137809202</v>
      </c>
      <c r="U21" s="274">
        <f t="shared" si="46"/>
        <v>506.34172463392088</v>
      </c>
      <c r="V21" s="278">
        <f t="shared" si="47"/>
        <v>5.7543719179161075</v>
      </c>
      <c r="W21" s="252">
        <f t="shared" si="48"/>
        <v>6.2084285469199854</v>
      </c>
      <c r="X21" s="279">
        <f t="shared" si="31"/>
        <v>6.0001456383269902</v>
      </c>
      <c r="Y21" s="283">
        <f t="shared" si="49"/>
        <v>13.25485148519294</v>
      </c>
      <c r="Z21" s="253">
        <f t="shared" si="50"/>
        <v>10.659433493014586</v>
      </c>
      <c r="AA21" s="284">
        <f t="shared" si="51"/>
        <v>11.849992497981525</v>
      </c>
      <c r="AC21" s="125">
        <f t="shared" si="32"/>
        <v>0.51319237604383927</v>
      </c>
      <c r="AD21" s="125">
        <f t="shared" si="33"/>
        <v>0.36519490255485798</v>
      </c>
      <c r="AE21" s="125">
        <f t="shared" si="34"/>
        <v>0.4286175658021788</v>
      </c>
    </row>
    <row r="22" spans="1:31" ht="13.5" customHeight="1" x14ac:dyDescent="0.2">
      <c r="A22" s="122" t="str">
        <f t="shared" si="35"/>
        <v>InboundGoogle Stone</v>
      </c>
      <c r="B22" s="400"/>
      <c r="C22" s="258" t="s">
        <v>73</v>
      </c>
      <c r="D22" s="261">
        <v>38717925</v>
      </c>
      <c r="E22" s="173">
        <v>356234988</v>
      </c>
      <c r="F22" s="262">
        <f t="shared" si="36"/>
        <v>394952913</v>
      </c>
      <c r="G22" s="299">
        <v>2453733.2599999998</v>
      </c>
      <c r="H22" s="238">
        <v>8397383.7200000007</v>
      </c>
      <c r="I22" s="300">
        <f t="shared" si="29"/>
        <v>10851116.98</v>
      </c>
      <c r="J22" s="261">
        <f>VLOOKUP(A22,'Contri use this'!$A$4:$F$1048576,5,FALSE)</f>
        <v>366.59604290813655</v>
      </c>
      <c r="K22" s="173">
        <f>VLOOKUP(A22,'Contri use this'!$A$4:$F$1048576,6,FALSE)</f>
        <v>3254.5872426695478</v>
      </c>
      <c r="L22" s="262">
        <f t="shared" si="37"/>
        <v>3621.1832855776843</v>
      </c>
      <c r="M22" s="267">
        <f t="shared" si="38"/>
        <v>3.9846962849114306E-3</v>
      </c>
      <c r="N22" s="249">
        <f t="shared" si="39"/>
        <v>2.1289483706537764E-2</v>
      </c>
      <c r="O22" s="268">
        <f t="shared" si="40"/>
        <v>1.4787945170078016E-2</v>
      </c>
      <c r="P22" s="336">
        <f t="shared" si="41"/>
        <v>0.52650218822560035</v>
      </c>
      <c r="Q22" s="250">
        <f t="shared" si="42"/>
        <v>1.6317109869511914</v>
      </c>
      <c r="R22" s="337">
        <f t="shared" si="43"/>
        <v>1.290497038147679</v>
      </c>
      <c r="S22" s="273">
        <f t="shared" si="44"/>
        <v>149.40338010014037</v>
      </c>
      <c r="T22" s="251">
        <f t="shared" si="45"/>
        <v>387.57157600385892</v>
      </c>
      <c r="U22" s="274">
        <f t="shared" si="46"/>
        <v>333.71525643415231</v>
      </c>
      <c r="V22" s="278">
        <f t="shared" si="47"/>
        <v>9.4683804183239815</v>
      </c>
      <c r="W22" s="252">
        <f t="shared" si="48"/>
        <v>9.1360684725037391</v>
      </c>
      <c r="X22" s="279">
        <f t="shared" si="31"/>
        <v>9.1686455939057332</v>
      </c>
      <c r="Y22" s="283">
        <f>IFERROR(G22*1000/D22,0)</f>
        <v>63.374606464576807</v>
      </c>
      <c r="Z22" s="253">
        <f t="shared" si="50"/>
        <v>23.572596748975148</v>
      </c>
      <c r="AA22" s="284">
        <f t="shared" si="51"/>
        <v>27.474457391835973</v>
      </c>
      <c r="AC22" s="125">
        <f t="shared" si="32"/>
        <v>2.8579280045129534E-2</v>
      </c>
      <c r="AD22" s="125">
        <f t="shared" si="33"/>
        <v>7.3345145771807507E-2</v>
      </c>
      <c r="AE22" s="125">
        <f t="shared" si="34"/>
        <v>5.4161234316932191E-2</v>
      </c>
    </row>
    <row r="23" spans="1:31" ht="13.5" customHeight="1" x14ac:dyDescent="0.2">
      <c r="A23" s="122" t="str">
        <f t="shared" si="35"/>
        <v>InboundGoogle Ton</v>
      </c>
      <c r="B23" s="400"/>
      <c r="C23" s="258" t="s">
        <v>74</v>
      </c>
      <c r="D23" s="261">
        <v>750114965</v>
      </c>
      <c r="E23" s="173">
        <v>1667253568</v>
      </c>
      <c r="F23" s="262">
        <f t="shared" si="36"/>
        <v>2417368533</v>
      </c>
      <c r="G23" s="299">
        <v>16042256.92</v>
      </c>
      <c r="H23" s="238">
        <v>34222061.370000012</v>
      </c>
      <c r="I23" s="300">
        <f t="shared" si="29"/>
        <v>50264318.290000014</v>
      </c>
      <c r="J23" s="261">
        <f>VLOOKUP(A23,'Contri use this'!$A$4:$F$1048576,5,FALSE)</f>
        <v>5719.7612226873371</v>
      </c>
      <c r="K23" s="173">
        <f>VLOOKUP(A23,'Contri use this'!$A$4:$F$1048576,6,FALSE)</f>
        <v>12781.01609984326</v>
      </c>
      <c r="L23" s="262">
        <f t="shared" si="37"/>
        <v>18500.777322530597</v>
      </c>
      <c r="M23" s="267">
        <f t="shared" si="38"/>
        <v>6.2170641870059426E-2</v>
      </c>
      <c r="N23" s="249">
        <f t="shared" si="39"/>
        <v>8.360545092883151E-2</v>
      </c>
      <c r="O23" s="268">
        <f t="shared" si="40"/>
        <v>7.5552232260389415E-2</v>
      </c>
      <c r="P23" s="336">
        <f t="shared" si="41"/>
        <v>1.2564701895835377</v>
      </c>
      <c r="Q23" s="250">
        <f>IFERROR(K23/H23*$Q$4,0)</f>
        <v>1.5723547428323397</v>
      </c>
      <c r="R23" s="337">
        <f t="shared" si="43"/>
        <v>1.423348111780137</v>
      </c>
      <c r="S23" s="273">
        <f t="shared" si="44"/>
        <v>356.54342473199443</v>
      </c>
      <c r="T23" s="251">
        <f t="shared" si="45"/>
        <v>373.4730050787486</v>
      </c>
      <c r="U23" s="274">
        <f t="shared" si="46"/>
        <v>368.06979487497176</v>
      </c>
      <c r="V23" s="278">
        <f t="shared" si="47"/>
        <v>7.6251794585745092</v>
      </c>
      <c r="W23" s="252">
        <f t="shared" si="48"/>
        <v>7.6659101801623857</v>
      </c>
      <c r="X23" s="279">
        <f t="shared" si="31"/>
        <v>7.6532713444278944</v>
      </c>
      <c r="Y23" s="283">
        <f t="shared" si="49"/>
        <v>21.386397643726518</v>
      </c>
      <c r="Z23" s="253">
        <f t="shared" si="50"/>
        <v>20.526008776848521</v>
      </c>
      <c r="AA23" s="284">
        <f t="shared" si="51"/>
        <v>20.792989403076678</v>
      </c>
      <c r="AC23" s="125">
        <f t="shared" si="32"/>
        <v>0.18684840791235685</v>
      </c>
      <c r="AD23" s="125">
        <f t="shared" si="33"/>
        <v>0.2989052499549697</v>
      </c>
      <c r="AE23" s="125">
        <f t="shared" si="34"/>
        <v>0.2508845426423143</v>
      </c>
    </row>
    <row r="24" spans="1:31" ht="13.5" customHeight="1" x14ac:dyDescent="0.2">
      <c r="A24" s="122" t="str">
        <f t="shared" si="35"/>
        <v>InboundAffiliate</v>
      </c>
      <c r="B24" s="400"/>
      <c r="C24" s="258" t="s">
        <v>56</v>
      </c>
      <c r="D24" s="261">
        <v>21830</v>
      </c>
      <c r="E24" s="173">
        <v>103784</v>
      </c>
      <c r="F24" s="262">
        <f t="shared" si="36"/>
        <v>125614</v>
      </c>
      <c r="G24" s="299">
        <v>11205.820000000002</v>
      </c>
      <c r="H24" s="238">
        <v>2075.6799999999998</v>
      </c>
      <c r="I24" s="300">
        <f t="shared" si="29"/>
        <v>13281.500000000002</v>
      </c>
      <c r="J24" s="261">
        <f>VLOOKUP(A24,'Contri use this'!$A$4:$F$1048576,5,FALSE)</f>
        <v>0.61703455066403734</v>
      </c>
      <c r="K24" s="173">
        <f>VLOOKUP(A24,'Contri use this'!$A$4:$F$1048576,6,FALSE)</f>
        <v>3.546971755331024</v>
      </c>
      <c r="L24" s="262">
        <f t="shared" si="37"/>
        <v>4.1640063059950609</v>
      </c>
      <c r="M24" s="267">
        <f t="shared" si="38"/>
        <v>6.706824389561389E-6</v>
      </c>
      <c r="N24" s="249">
        <f t="shared" si="39"/>
        <v>2.3202081174118543E-5</v>
      </c>
      <c r="O24" s="307">
        <f t="shared" si="40"/>
        <v>1.7004689374923677E-5</v>
      </c>
      <c r="P24" s="336">
        <f t="shared" si="41"/>
        <v>0.1940464036977777</v>
      </c>
      <c r="Q24" s="250">
        <f t="shared" si="42"/>
        <v>7.1943017311772008</v>
      </c>
      <c r="R24" s="337">
        <f>IFERROR(L24/I24*$R$4,0)</f>
        <v>1.2123979750432496</v>
      </c>
      <c r="S24" s="273">
        <f t="shared" si="44"/>
        <v>55.063757106935256</v>
      </c>
      <c r="T24" s="251">
        <f t="shared" si="45"/>
        <v>1708.8239783256688</v>
      </c>
      <c r="U24" s="274">
        <f t="shared" si="46"/>
        <v>313.51927914731471</v>
      </c>
      <c r="V24" s="278">
        <f>IFERROR(J24/D24,0)</f>
        <v>2.8265439792214261E-5</v>
      </c>
      <c r="W24" s="252">
        <f>IFERROR(K24/E24,0)</f>
        <v>3.4176479566513372E-5</v>
      </c>
      <c r="X24" s="279">
        <f>IFERROR(L24/F24,0)</f>
        <v>3.3149221472089587E-5</v>
      </c>
      <c r="Y24" s="283">
        <f t="shared" si="49"/>
        <v>513.32203389830522</v>
      </c>
      <c r="Z24" s="253">
        <f t="shared" si="50"/>
        <v>19.999999999999996</v>
      </c>
      <c r="AA24" s="284">
        <f>IFERROR(I24*1000/F24,0)</f>
        <v>105.73264126610093</v>
      </c>
      <c r="AC24" s="125">
        <f t="shared" si="32"/>
        <v>1.3051714835349035E-4</v>
      </c>
      <c r="AD24" s="125">
        <f t="shared" si="33"/>
        <v>1.8129581456785612E-5</v>
      </c>
      <c r="AE24" s="125">
        <f t="shared" si="34"/>
        <v>6.6292017209488698E-5</v>
      </c>
    </row>
    <row r="25" spans="1:31" ht="13.5" customHeight="1" x14ac:dyDescent="0.2">
      <c r="A25" s="122" t="str">
        <f t="shared" si="35"/>
        <v>InboundTikTok</v>
      </c>
      <c r="B25" s="400"/>
      <c r="C25" s="258" t="s">
        <v>60</v>
      </c>
      <c r="D25" s="261">
        <v>71701651</v>
      </c>
      <c r="E25" s="173">
        <v>181443582</v>
      </c>
      <c r="F25" s="262">
        <f t="shared" si="36"/>
        <v>253145233</v>
      </c>
      <c r="G25" s="299">
        <v>115277.31999999999</v>
      </c>
      <c r="H25" s="238">
        <v>853474.69000000006</v>
      </c>
      <c r="I25" s="300">
        <f t="shared" si="29"/>
        <v>968752.01</v>
      </c>
      <c r="J25" s="261">
        <f>VLOOKUP(A25,'Contri use this'!$A$4:$F$1048576,5,FALSE)</f>
        <v>174.92151010321084</v>
      </c>
      <c r="K25" s="173">
        <f>VLOOKUP(A25,'Contri use this'!$A$4:$F$1048576,6,FALSE)</f>
        <v>479.09099362376713</v>
      </c>
      <c r="L25" s="262">
        <f t="shared" si="37"/>
        <v>654.01250372697791</v>
      </c>
      <c r="M25" s="267">
        <f t="shared" si="38"/>
        <v>1.9013000956860343E-3</v>
      </c>
      <c r="N25" s="249">
        <f t="shared" si="39"/>
        <v>3.1339150381281661E-3</v>
      </c>
      <c r="O25" s="268">
        <f>L25/O$2</f>
        <v>2.6708123513602012E-3</v>
      </c>
      <c r="P25" s="336">
        <f t="shared" si="41"/>
        <v>5.3473560727019489</v>
      </c>
      <c r="Q25" s="250">
        <f t="shared" si="42"/>
        <v>2.3632990425214659</v>
      </c>
      <c r="R25" s="337">
        <f t="shared" si="43"/>
        <v>2.61068446722147</v>
      </c>
      <c r="S25" s="273">
        <f t="shared" si="44"/>
        <v>1517.3974386567179</v>
      </c>
      <c r="T25" s="251">
        <f t="shared" si="45"/>
        <v>561.34177057291197</v>
      </c>
      <c r="U25" s="274">
        <f t="shared" si="46"/>
        <v>675.10828052576414</v>
      </c>
      <c r="V25" s="278">
        <f t="shared" si="47"/>
        <v>2.4395743705149946</v>
      </c>
      <c r="W25" s="252">
        <f t="shared" si="48"/>
        <v>2.6404405619801263</v>
      </c>
      <c r="X25" s="279">
        <f t="shared" si="31"/>
        <v>2.5835465909286071</v>
      </c>
      <c r="Y25" s="283">
        <f t="shared" si="49"/>
        <v>1.6077359222872007</v>
      </c>
      <c r="Z25" s="253">
        <f t="shared" si="50"/>
        <v>4.7038020336260784</v>
      </c>
      <c r="AA25" s="284">
        <f t="shared" si="51"/>
        <v>3.826862542578473</v>
      </c>
      <c r="AC25" s="125">
        <f t="shared" si="32"/>
        <v>1.3426654253087035E-3</v>
      </c>
      <c r="AD25" s="125">
        <f t="shared" si="33"/>
        <v>7.4544914985257118E-3</v>
      </c>
      <c r="AE25" s="125">
        <f t="shared" si="34"/>
        <v>4.835336740477111E-3</v>
      </c>
    </row>
    <row r="26" spans="1:31" ht="13.5" customHeight="1" x14ac:dyDescent="0.2">
      <c r="A26" s="122" t="str">
        <f t="shared" si="35"/>
        <v>InboundBing</v>
      </c>
      <c r="B26" s="400"/>
      <c r="C26" s="258" t="s">
        <v>58</v>
      </c>
      <c r="D26" s="261">
        <v>1419560</v>
      </c>
      <c r="E26" s="173">
        <v>1963514</v>
      </c>
      <c r="F26" s="262">
        <f t="shared" si="36"/>
        <v>3383074</v>
      </c>
      <c r="G26" s="386">
        <v>179606.81</v>
      </c>
      <c r="H26" s="325">
        <v>132484.17000000001</v>
      </c>
      <c r="I26" s="326">
        <f t="shared" si="29"/>
        <v>312090.98</v>
      </c>
      <c r="J26" s="261">
        <f>VLOOKUP(A26,'Contri use this'!$A$4:$F$1048576,5,FALSE)</f>
        <v>77.811031181331927</v>
      </c>
      <c r="K26" s="173">
        <f>VLOOKUP(A26,'Contri use this'!$A$4:$F$1048576,6,FALSE)</f>
        <v>108.51725733492273</v>
      </c>
      <c r="L26" s="262">
        <f t="shared" si="37"/>
        <v>186.32828851625464</v>
      </c>
      <c r="M26" s="267">
        <f t="shared" si="38"/>
        <v>8.4576288498311892E-4</v>
      </c>
      <c r="N26" s="255">
        <f t="shared" si="39"/>
        <v>7.0985234367692618E-4</v>
      </c>
      <c r="O26" s="269">
        <f t="shared" si="40"/>
        <v>7.6091495428773424E-4</v>
      </c>
      <c r="P26" s="336">
        <f t="shared" si="41"/>
        <v>1.5267155493192528</v>
      </c>
      <c r="Q26" s="250">
        <f t="shared" si="42"/>
        <v>3.4484675088661723</v>
      </c>
      <c r="R26" s="337">
        <f t="shared" si="43"/>
        <v>2.3087586113837593</v>
      </c>
      <c r="S26" s="273">
        <f t="shared" si="44"/>
        <v>433.22984903151462</v>
      </c>
      <c r="T26" s="251">
        <f t="shared" si="45"/>
        <v>819.09602735876081</v>
      </c>
      <c r="U26" s="274">
        <f t="shared" si="46"/>
        <v>597.03195688723417</v>
      </c>
      <c r="V26" s="278">
        <f t="shared" si="47"/>
        <v>54.813485292155271</v>
      </c>
      <c r="W26" s="252">
        <f t="shared" si="48"/>
        <v>55.266862031502058</v>
      </c>
      <c r="X26" s="279">
        <f t="shared" si="31"/>
        <v>55.076622183332269</v>
      </c>
      <c r="Y26" s="283">
        <f t="shared" si="49"/>
        <v>126.52287328467976</v>
      </c>
      <c r="Z26" s="253">
        <f t="shared" si="50"/>
        <v>67.472994844956546</v>
      </c>
      <c r="AA26" s="284">
        <f t="shared" si="51"/>
        <v>92.250710448544723</v>
      </c>
      <c r="AC26" s="125">
        <f t="shared" si="32"/>
        <v>2.0919280040253324E-3</v>
      </c>
      <c r="AD26" s="125">
        <f t="shared" si="33"/>
        <v>1.1571545477865725E-3</v>
      </c>
      <c r="AE26" s="125">
        <f t="shared" si="34"/>
        <v>1.5577412654509044E-3</v>
      </c>
    </row>
    <row r="27" spans="1:31" ht="13.5" customHeight="1" x14ac:dyDescent="0.2">
      <c r="A27" s="122" t="str">
        <f t="shared" si="35"/>
        <v>InboundOpen TV</v>
      </c>
      <c r="B27" s="400"/>
      <c r="C27" s="258" t="s">
        <v>66</v>
      </c>
      <c r="D27" s="261">
        <v>461.80320000000006</v>
      </c>
      <c r="E27" s="173">
        <v>453.8562</v>
      </c>
      <c r="F27" s="262">
        <f t="shared" si="36"/>
        <v>915.65940000000001</v>
      </c>
      <c r="G27" s="299">
        <v>3593963.67</v>
      </c>
      <c r="H27" s="238">
        <v>8216372.4099999992</v>
      </c>
      <c r="I27" s="300">
        <f t="shared" si="29"/>
        <v>11810336.079999998</v>
      </c>
      <c r="J27" s="261">
        <f>VLOOKUP(A27,'Contri use this'!$A$4:$F$1048576,5,FALSE)</f>
        <v>2653.7282608372493</v>
      </c>
      <c r="K27" s="173">
        <f>VLOOKUP(A27,'Contri use this'!$A$4:$F$1048576,6,FALSE)</f>
        <v>2280.6922801513374</v>
      </c>
      <c r="L27" s="262">
        <f t="shared" si="37"/>
        <v>4934.4205409885872</v>
      </c>
      <c r="M27" s="267">
        <f t="shared" si="38"/>
        <v>2.8844558872591051E-2</v>
      </c>
      <c r="N27" s="249">
        <f t="shared" si="39"/>
        <v>1.4918869127650647E-2</v>
      </c>
      <c r="O27" s="268">
        <f t="shared" si="40"/>
        <v>2.0150855301047016E-2</v>
      </c>
      <c r="P27" s="336">
        <f t="shared" si="41"/>
        <v>2.6020912616703922</v>
      </c>
      <c r="Q27" s="250">
        <f t="shared" si="42"/>
        <v>1.1686323272959112</v>
      </c>
      <c r="R27" s="337">
        <f t="shared" si="43"/>
        <v>1.6156781586620148</v>
      </c>
      <c r="S27" s="273">
        <f t="shared" si="44"/>
        <v>738.38483204179113</v>
      </c>
      <c r="T27" s="251">
        <f t="shared" si="45"/>
        <v>277.57898088644913</v>
      </c>
      <c r="U27" s="274">
        <f t="shared" si="46"/>
        <v>417.80526037228464</v>
      </c>
      <c r="V27" s="278">
        <f>IFERROR(J27/D27,0)</f>
        <v>5.7464484023437885</v>
      </c>
      <c r="W27" s="252">
        <f>IFERROR(K27/E27,0)</f>
        <v>5.0251429420846021</v>
      </c>
      <c r="X27" s="279">
        <f>IFERROR(L27/F27,0)</f>
        <v>5.3889257741345604</v>
      </c>
      <c r="Y27" s="283">
        <f>IFERROR(G27/D27,0)</f>
        <v>7782.4572675113541</v>
      </c>
      <c r="Z27" s="253">
        <f>IFERROR(H27/E27,0)</f>
        <v>18103.47068080154</v>
      </c>
      <c r="AA27" s="284">
        <f>IFERROR(I27/F27,0)</f>
        <v>12898.17598115631</v>
      </c>
      <c r="AC27" s="125">
        <f t="shared" si="32"/>
        <v>4.1859845106778849E-2</v>
      </c>
      <c r="AD27" s="125">
        <f t="shared" si="33"/>
        <v>7.1764141335071349E-2</v>
      </c>
      <c r="AE27" s="125">
        <f t="shared" si="34"/>
        <v>5.8948989396167981E-2</v>
      </c>
    </row>
    <row r="28" spans="1:31" ht="13.5" customHeight="1" x14ac:dyDescent="0.2">
      <c r="A28" s="122" t="str">
        <f t="shared" si="35"/>
        <v>InboundPay TV</v>
      </c>
      <c r="B28" s="400"/>
      <c r="C28" s="258" t="s">
        <v>67</v>
      </c>
      <c r="D28" s="261"/>
      <c r="E28" s="173"/>
      <c r="F28" s="262">
        <f t="shared" si="36"/>
        <v>0</v>
      </c>
      <c r="G28" s="283">
        <v>0</v>
      </c>
      <c r="H28" s="238">
        <v>1431973.6880000008</v>
      </c>
      <c r="I28" s="300">
        <f t="shared" si="29"/>
        <v>1431973.6880000008</v>
      </c>
      <c r="J28" s="261">
        <f>VLOOKUP(A28,'Contri use this'!$A$4:$F$1048576,5,FALSE)</f>
        <v>0</v>
      </c>
      <c r="K28" s="173">
        <f>VLOOKUP(A28,'Contri use this'!$A$4:$F$1048576,6,FALSE)</f>
        <v>717.77494693656274</v>
      </c>
      <c r="L28" s="262">
        <f t="shared" si="37"/>
        <v>717.77494693656274</v>
      </c>
      <c r="M28" s="267">
        <f t="shared" si="38"/>
        <v>0</v>
      </c>
      <c r="N28" s="249">
        <f t="shared" si="39"/>
        <v>4.6952368759464571E-3</v>
      </c>
      <c r="O28" s="269">
        <f t="shared" si="40"/>
        <v>2.9312011358354206E-3</v>
      </c>
      <c r="P28" s="336">
        <f t="shared" si="41"/>
        <v>0</v>
      </c>
      <c r="Q28" s="250">
        <f t="shared" si="42"/>
        <v>2.1103018349454263</v>
      </c>
      <c r="R28" s="337">
        <f t="shared" si="43"/>
        <v>1.9383589689223535</v>
      </c>
      <c r="S28" s="273">
        <f t="shared" si="44"/>
        <v>0</v>
      </c>
      <c r="T28" s="251">
        <f t="shared" si="45"/>
        <v>501.24869817898667</v>
      </c>
      <c r="U28" s="274">
        <f t="shared" si="46"/>
        <v>501.24869817898667</v>
      </c>
      <c r="V28" s="278">
        <f t="shared" ref="V28:X28" si="52">IFERROR(J28*1000000/D28,0)</f>
        <v>0</v>
      </c>
      <c r="W28" s="252">
        <f t="shared" si="52"/>
        <v>0</v>
      </c>
      <c r="X28" s="279">
        <f t="shared" si="52"/>
        <v>0</v>
      </c>
      <c r="Y28" s="283">
        <f t="shared" si="49"/>
        <v>0</v>
      </c>
      <c r="Z28" s="253">
        <f t="shared" si="50"/>
        <v>0</v>
      </c>
      <c r="AA28" s="284">
        <f t="shared" si="51"/>
        <v>0</v>
      </c>
      <c r="AC28" s="125">
        <f t="shared" si="32"/>
        <v>0</v>
      </c>
      <c r="AD28" s="125">
        <f t="shared" si="33"/>
        <v>1.2507266833312321E-2</v>
      </c>
      <c r="AE28" s="125">
        <f t="shared" si="34"/>
        <v>7.147417412824683E-3</v>
      </c>
    </row>
    <row r="29" spans="1:31" ht="13.5" customHeight="1" thickBot="1" x14ac:dyDescent="0.25">
      <c r="A29" s="128" t="str">
        <f t="shared" si="35"/>
        <v>InboundTotal Base</v>
      </c>
      <c r="B29" s="401"/>
      <c r="C29" s="259" t="s">
        <v>171</v>
      </c>
      <c r="D29" s="263"/>
      <c r="E29" s="264"/>
      <c r="F29" s="265"/>
      <c r="G29" s="301"/>
      <c r="H29" s="302"/>
      <c r="I29" s="303"/>
      <c r="J29" s="263">
        <f>M2-SUM(J19:J28)</f>
        <v>52133.749152874501</v>
      </c>
      <c r="K29" s="264">
        <f>N2-SUM(K19:K28)</f>
        <v>96192.024745315925</v>
      </c>
      <c r="L29" s="265">
        <f>O2-SUM(L19:L28)</f>
        <v>148325.77389819041</v>
      </c>
      <c r="M29" s="270">
        <f t="shared" ref="M29" si="53">J29/M$2</f>
        <v>0.5666650270418202</v>
      </c>
      <c r="N29" s="271">
        <f t="shared" ref="N29" si="54">K29/N$2</f>
        <v>0.62922834473920131</v>
      </c>
      <c r="O29" s="308">
        <f t="shared" ref="O29" si="55">L29/O$2</f>
        <v>0.60572283663512827</v>
      </c>
      <c r="P29" s="275"/>
      <c r="Q29" s="276"/>
      <c r="R29" s="277"/>
      <c r="S29" s="275"/>
      <c r="T29" s="276"/>
      <c r="U29" s="277"/>
      <c r="V29" s="280"/>
      <c r="W29" s="281"/>
      <c r="X29" s="282"/>
      <c r="Y29" s="285"/>
      <c r="Z29" s="286"/>
      <c r="AA29" s="287"/>
      <c r="AC29" s="125"/>
      <c r="AD29" s="125"/>
      <c r="AE29" s="125"/>
    </row>
    <row r="30" spans="1:31" ht="13.5" customHeight="1" thickBot="1" x14ac:dyDescent="0.25">
      <c r="A30" s="122" t="str">
        <f t="shared" si="35"/>
        <v>InboundTotal Media</v>
      </c>
      <c r="B30" s="292" t="s">
        <v>81</v>
      </c>
      <c r="C30" s="293" t="s">
        <v>88</v>
      </c>
      <c r="D30" s="229">
        <f t="shared" ref="D30:L30" si="56">SUM(D19:D28)</f>
        <v>5743733293.9460564</v>
      </c>
      <c r="E30" s="230">
        <f t="shared" si="56"/>
        <v>7746051307.4276285</v>
      </c>
      <c r="F30" s="241">
        <f t="shared" si="56"/>
        <v>13489784601.373686</v>
      </c>
      <c r="G30" s="232">
        <f t="shared" si="56"/>
        <v>85857070.441428557</v>
      </c>
      <c r="H30" s="233">
        <f t="shared" si="56"/>
        <v>114491335.8837143</v>
      </c>
      <c r="I30" s="240">
        <f t="shared" si="56"/>
        <v>200348406.32514283</v>
      </c>
      <c r="J30" s="229">
        <f t="shared" si="56"/>
        <v>39867.250847125499</v>
      </c>
      <c r="K30" s="230">
        <f t="shared" si="56"/>
        <v>56680.975254684068</v>
      </c>
      <c r="L30" s="241">
        <f t="shared" si="56"/>
        <v>96548.226101809574</v>
      </c>
      <c r="M30" s="246">
        <f>J30/M$2</f>
        <v>0.4333349729581798</v>
      </c>
      <c r="N30" s="235">
        <f t="shared" si="39"/>
        <v>0.37077165526079864</v>
      </c>
      <c r="O30" s="247">
        <f t="shared" si="40"/>
        <v>0.39427716336487162</v>
      </c>
      <c r="P30" s="226">
        <f>IFERROR(J30/G30*$P$4,0)</f>
        <v>1.6363642414282418</v>
      </c>
      <c r="Q30" s="227">
        <f>IFERROR(K30/H30*$Q$4,0)</f>
        <v>2.0842797554012398</v>
      </c>
      <c r="R30" s="228">
        <f>IFERROR(L30/I30*$R$4,0)</f>
        <v>1.8635427373268114</v>
      </c>
      <c r="S30" s="226">
        <f t="shared" ref="S30" si="57">IFERROR(J30/G30*1000000,0)</f>
        <v>464.34441149867587</v>
      </c>
      <c r="T30" s="227">
        <f t="shared" ref="T30" si="58">IFERROR(K30/H30*1000000,0)</f>
        <v>495.06781292388246</v>
      </c>
      <c r="U30" s="237">
        <f t="shared" ref="U30" si="59">IFERROR(L30/I30*1000000,0)</f>
        <v>481.90164260714266</v>
      </c>
      <c r="V30" s="236">
        <f t="shared" ref="V30:X37" si="60">IFERROR(J30*1000000/D30,0)</f>
        <v>6.9409996611691414</v>
      </c>
      <c r="W30" s="227">
        <f t="shared" si="60"/>
        <v>7.3174025067886035</v>
      </c>
      <c r="X30" s="237">
        <f t="shared" si="60"/>
        <v>7.1571362297347516</v>
      </c>
      <c r="Y30" s="226">
        <f t="shared" ref="Y30:AA31" si="61">IFERROR(G30*1000/D30,0)</f>
        <v>14.947955632257967</v>
      </c>
      <c r="Z30" s="227">
        <f t="shared" si="61"/>
        <v>14.780606445755073</v>
      </c>
      <c r="AA30" s="237">
        <f t="shared" si="61"/>
        <v>14.851861037480244</v>
      </c>
    </row>
    <row r="31" spans="1:31" ht="13.5" customHeight="1" x14ac:dyDescent="0.2">
      <c r="A31" s="122" t="str">
        <f>_xlfn.CONCAT($B$31,C31)</f>
        <v>PoloFB Stone Leads</v>
      </c>
      <c r="B31" s="399" t="s">
        <v>3</v>
      </c>
      <c r="C31" s="257" t="s">
        <v>70</v>
      </c>
      <c r="D31" s="294">
        <v>1356139031.7142899</v>
      </c>
      <c r="E31" s="295">
        <v>1432877943.8571427</v>
      </c>
      <c r="F31" s="296">
        <f t="shared" ref="F31:F36" si="62">SUM(D31:E31)</f>
        <v>2789016975.5714326</v>
      </c>
      <c r="G31" s="323">
        <v>18944719.38142857</v>
      </c>
      <c r="H31" s="323">
        <v>18466254.944285721</v>
      </c>
      <c r="I31" s="324">
        <f t="shared" ref="I31:I35" si="63">SUM(G31:H31)</f>
        <v>37410974.32571429</v>
      </c>
      <c r="J31" s="294">
        <f>VLOOKUP(A31,'Contri use this'!$A$4:$F$1048576,5,FALSE)</f>
        <v>9163.9472432064631</v>
      </c>
      <c r="K31" s="295">
        <f>VLOOKUP(A31,'Contri use this'!$A$4:$F$1048576,6,FALSE)</f>
        <v>9981.6849321739101</v>
      </c>
      <c r="L31" s="296">
        <f>SUM(J31:K31)</f>
        <v>19145.632175380371</v>
      </c>
      <c r="M31" s="304">
        <f>J31/M$3</f>
        <v>5.4570042536809762E-2</v>
      </c>
      <c r="N31" s="305">
        <f>K31/N$3</f>
        <v>5.0755018367235033E-2</v>
      </c>
      <c r="O31" s="306">
        <f>L31/O$3</f>
        <v>5.2512197609890378E-2</v>
      </c>
      <c r="P31" s="372">
        <f>IFERROR(J31/G31*$P$4,0)</f>
        <v>1.7046458325717544</v>
      </c>
      <c r="Q31" s="334">
        <f>IFERROR(K31/H31*$Q$4,0)</f>
        <v>2.2757070198097233</v>
      </c>
      <c r="R31" s="373">
        <f>IFERROR(L31/I31*$R$4,0)</f>
        <v>1.9790266492348163</v>
      </c>
      <c r="S31" s="309">
        <f t="shared" ref="S31:S37" si="64">IFERROR(J31/G31*1000000,0)</f>
        <v>483.72040032378851</v>
      </c>
      <c r="T31" s="310">
        <f t="shared" ref="T31:T37" si="65">IFERROR(K31/H31*1000000,0)</f>
        <v>540.53650630783079</v>
      </c>
      <c r="U31" s="311">
        <f t="shared" ref="U31:U37" si="66">IFERROR(L31/I31*1000000,0)</f>
        <v>511.7651309664152</v>
      </c>
      <c r="V31" s="315">
        <f t="shared" si="60"/>
        <v>6.7573803488439932</v>
      </c>
      <c r="W31" s="316">
        <f t="shared" si="60"/>
        <v>6.966179481627278</v>
      </c>
      <c r="X31" s="317">
        <f t="shared" si="60"/>
        <v>6.8646524359923209</v>
      </c>
      <c r="Y31" s="318">
        <f t="shared" si="61"/>
        <v>13.969599678493603</v>
      </c>
      <c r="Z31" s="319">
        <f t="shared" si="61"/>
        <v>12.887528224893103</v>
      </c>
      <c r="AA31" s="320">
        <f t="shared" si="61"/>
        <v>13.41367752630809</v>
      </c>
      <c r="AC31" s="125">
        <f t="shared" ref="AC31:AC37" si="67">G31/$G$39</f>
        <v>0.22144362662595851</v>
      </c>
      <c r="AD31" s="125">
        <f t="shared" ref="AD31:AD37" si="68">H31/$H$39</f>
        <v>0.16269354922431395</v>
      </c>
      <c r="AE31" s="125">
        <f t="shared" ref="AE31:AE37" si="69">I31/$I$39</f>
        <v>0.18794357991604585</v>
      </c>
    </row>
    <row r="32" spans="1:31" ht="13.5" customHeight="1" x14ac:dyDescent="0.2">
      <c r="A32" s="122" t="str">
        <f t="shared" ref="A32:A39" si="70">_xlfn.CONCAT($B$31,C32)</f>
        <v>PoloFB Stone SA</v>
      </c>
      <c r="B32" s="400"/>
      <c r="C32" s="258" t="s">
        <v>71</v>
      </c>
      <c r="D32" s="261">
        <v>201461878</v>
      </c>
      <c r="E32" s="173">
        <v>183671187</v>
      </c>
      <c r="F32" s="262">
        <f t="shared" si="62"/>
        <v>385133065</v>
      </c>
      <c r="G32" s="325">
        <v>455113.28000000014</v>
      </c>
      <c r="H32" s="325">
        <v>957602.96000000031</v>
      </c>
      <c r="I32" s="326">
        <f t="shared" si="63"/>
        <v>1412716.2400000005</v>
      </c>
      <c r="J32" s="261">
        <f>VLOOKUP(A32,'Contri use this'!$A$4:$F$1048576,5,FALSE)</f>
        <v>639.6216843649969</v>
      </c>
      <c r="K32" s="173">
        <f>VLOOKUP(A32,'Contri use this'!$A$4:$F$1048576,6,FALSE)</f>
        <v>596.91254800390948</v>
      </c>
      <c r="L32" s="262">
        <f t="shared" ref="L32:L37" si="71">SUM(J32:K32)</f>
        <v>1236.5342323689065</v>
      </c>
      <c r="M32" s="329">
        <f t="shared" ref="M32:M37" si="72">J32/M$3</f>
        <v>3.808858955308741E-3</v>
      </c>
      <c r="N32" s="255">
        <f t="shared" ref="N32:N37" si="73">K32/N$3</f>
        <v>3.0351897042870555E-3</v>
      </c>
      <c r="O32" s="268">
        <f t="shared" ref="O32:O37" si="74">L32/O$3</f>
        <v>3.3915375249425565E-3</v>
      </c>
      <c r="P32" s="336">
        <f t="shared" ref="P32:P37" si="75">IFERROR(J32/G32*$P$4,0)</f>
        <v>4.9527160308058651</v>
      </c>
      <c r="Q32" s="250">
        <f t="shared" ref="Q32:Q37" si="76">IFERROR(K32/H32*$Q$4,0)</f>
        <v>2.6243185336601118</v>
      </c>
      <c r="R32" s="337">
        <f t="shared" ref="R32:R37" si="77">IFERROR(L32/I32*$R$4,0)</f>
        <v>3.384793331239083</v>
      </c>
      <c r="S32" s="273">
        <f t="shared" si="64"/>
        <v>1405.4120423930426</v>
      </c>
      <c r="T32" s="251">
        <f t="shared" si="65"/>
        <v>623.34033303730519</v>
      </c>
      <c r="U32" s="274">
        <f t="shared" si="66"/>
        <v>875.28846725008702</v>
      </c>
      <c r="V32" s="278">
        <f t="shared" si="60"/>
        <v>3.1749018261658262</v>
      </c>
      <c r="W32" s="252">
        <f t="shared" si="60"/>
        <v>3.2498975901098164</v>
      </c>
      <c r="X32" s="279">
        <f t="shared" si="60"/>
        <v>3.2106675451740467</v>
      </c>
      <c r="Y32" s="283">
        <f t="shared" ref="Y32:Y37" si="78">IFERROR(G32*1000/D32,0)</f>
        <v>2.2590540926060467</v>
      </c>
      <c r="Z32" s="253">
        <f t="shared" ref="Z32:Z37" si="79">IFERROR(H32*1000/E32,0)</f>
        <v>5.2136809024923458</v>
      </c>
      <c r="AA32" s="284">
        <f t="shared" ref="AA32:AA37" si="80">IFERROR(I32*1000/F32,0)</f>
        <v>3.668125041406145</v>
      </c>
      <c r="AC32" s="125">
        <f t="shared" si="67"/>
        <v>5.3197903447243173E-3</v>
      </c>
      <c r="AD32" s="125">
        <f t="shared" si="68"/>
        <v>8.4367850861020912E-3</v>
      </c>
      <c r="AE32" s="125">
        <f t="shared" si="69"/>
        <v>7.0971406742710245E-3</v>
      </c>
    </row>
    <row r="33" spans="1:31" ht="13.5" customHeight="1" x14ac:dyDescent="0.2">
      <c r="A33" s="122" t="str">
        <f t="shared" si="70"/>
        <v>PoloFB Ton</v>
      </c>
      <c r="B33" s="400"/>
      <c r="C33" s="258" t="s">
        <v>72</v>
      </c>
      <c r="D33" s="261">
        <v>3324155991.4285712</v>
      </c>
      <c r="E33" s="173">
        <v>3922502286.7142859</v>
      </c>
      <c r="F33" s="262">
        <f t="shared" si="62"/>
        <v>7246658278.1428566</v>
      </c>
      <c r="G33" s="325">
        <v>44061193.980000004</v>
      </c>
      <c r="H33" s="325">
        <v>41811652.251428559</v>
      </c>
      <c r="I33" s="326">
        <f t="shared" si="63"/>
        <v>85872846.231428564</v>
      </c>
      <c r="J33" s="261">
        <f>VLOOKUP(A33,'Contri use this'!$A$4:$F$1048576,5,FALSE)</f>
        <v>14676.275306631092</v>
      </c>
      <c r="K33" s="173">
        <f>VLOOKUP(A33,'Contri use this'!$A$4:$F$1048576,6,FALSE)</f>
        <v>18607.91443717157</v>
      </c>
      <c r="L33" s="262">
        <f t="shared" si="71"/>
        <v>33284.189743802664</v>
      </c>
      <c r="M33" s="267">
        <f t="shared" si="72"/>
        <v>8.7395196252194912E-2</v>
      </c>
      <c r="N33" s="249">
        <f t="shared" si="73"/>
        <v>9.4617797040493279E-2</v>
      </c>
      <c r="O33" s="268">
        <f t="shared" si="74"/>
        <v>9.129110666605228E-2</v>
      </c>
      <c r="P33" s="336">
        <f t="shared" si="75"/>
        <v>1.1738141643051629</v>
      </c>
      <c r="Q33" s="250">
        <f t="shared" si="76"/>
        <v>1.8736639012645651</v>
      </c>
      <c r="R33" s="337">
        <f t="shared" si="77"/>
        <v>1.4988669441896989</v>
      </c>
      <c r="S33" s="273">
        <f t="shared" si="64"/>
        <v>333.08846131797657</v>
      </c>
      <c r="T33" s="251">
        <f t="shared" si="65"/>
        <v>445.041356540408</v>
      </c>
      <c r="U33" s="274">
        <f t="shared" si="66"/>
        <v>387.59853905507327</v>
      </c>
      <c r="V33" s="278">
        <f t="shared" si="60"/>
        <v>4.4150380862012124</v>
      </c>
      <c r="W33" s="252">
        <f t="shared" si="60"/>
        <v>4.7438887416834703</v>
      </c>
      <c r="X33" s="279">
        <f t="shared" si="60"/>
        <v>4.5930397800312175</v>
      </c>
      <c r="Y33" s="283">
        <f t="shared" si="78"/>
        <v>13.25485148519294</v>
      </c>
      <c r="Z33" s="253">
        <f t="shared" si="79"/>
        <v>10.659433493014586</v>
      </c>
      <c r="AA33" s="284">
        <f t="shared" si="80"/>
        <v>11.849992497981525</v>
      </c>
      <c r="AC33" s="125">
        <f t="shared" si="67"/>
        <v>0.51502850963133651</v>
      </c>
      <c r="AD33" s="125">
        <f t="shared" si="68"/>
        <v>0.36837388654285208</v>
      </c>
      <c r="AE33" s="125">
        <f t="shared" si="69"/>
        <v>0.4314041649330036</v>
      </c>
    </row>
    <row r="34" spans="1:31" ht="13.5" customHeight="1" x14ac:dyDescent="0.2">
      <c r="A34" s="122" t="str">
        <f t="shared" si="70"/>
        <v>PoloGoogle Stone</v>
      </c>
      <c r="B34" s="400"/>
      <c r="C34" s="258" t="s">
        <v>73</v>
      </c>
      <c r="D34" s="261">
        <v>38717925</v>
      </c>
      <c r="E34" s="173">
        <v>356234988</v>
      </c>
      <c r="F34" s="262">
        <f t="shared" si="62"/>
        <v>394952913</v>
      </c>
      <c r="G34" s="325">
        <v>2453733.2599999998</v>
      </c>
      <c r="H34" s="325">
        <v>8397383.7200000007</v>
      </c>
      <c r="I34" s="326">
        <f t="shared" si="63"/>
        <v>10851116.98</v>
      </c>
      <c r="J34" s="261">
        <f>VLOOKUP(A34,'Contri use this'!$A$4:$F$1048576,5,FALSE)</f>
        <v>343.58376179045007</v>
      </c>
      <c r="K34" s="173">
        <f>VLOOKUP(A34,'Contri use this'!$A$4:$F$1048576,6,FALSE)</f>
        <v>3048.9642730680471</v>
      </c>
      <c r="L34" s="262">
        <f t="shared" si="71"/>
        <v>3392.548034858497</v>
      </c>
      <c r="M34" s="267">
        <f t="shared" si="72"/>
        <v>2.0459939367024954E-3</v>
      </c>
      <c r="N34" s="249">
        <f t="shared" si="73"/>
        <v>1.5503418383985107E-2</v>
      </c>
      <c r="O34" s="268">
        <f t="shared" si="74"/>
        <v>9.3050023721139054E-3</v>
      </c>
      <c r="P34" s="336">
        <f t="shared" si="75"/>
        <v>0.49345214145365346</v>
      </c>
      <c r="Q34" s="250">
        <f t="shared" si="76"/>
        <v>1.5286204155049965</v>
      </c>
      <c r="R34" s="337">
        <f t="shared" si="77"/>
        <v>1.2090172867513911</v>
      </c>
      <c r="S34" s="273">
        <f t="shared" si="64"/>
        <v>140.02490302896661</v>
      </c>
      <c r="T34" s="251">
        <f t="shared" si="65"/>
        <v>363.08502442330297</v>
      </c>
      <c r="U34" s="274">
        <f t="shared" si="66"/>
        <v>312.64505222009842</v>
      </c>
      <c r="V34" s="278">
        <f t="shared" si="60"/>
        <v>8.8740231247012868</v>
      </c>
      <c r="W34" s="252">
        <f t="shared" si="60"/>
        <v>8.5588568663223139</v>
      </c>
      <c r="X34" s="279">
        <f t="shared" si="60"/>
        <v>8.5897531659894284</v>
      </c>
      <c r="Y34" s="283">
        <f t="shared" si="78"/>
        <v>63.374606464576807</v>
      </c>
      <c r="Z34" s="253">
        <f t="shared" si="79"/>
        <v>23.572596748975148</v>
      </c>
      <c r="AA34" s="284">
        <f t="shared" si="80"/>
        <v>27.474457391835973</v>
      </c>
      <c r="AC34" s="125">
        <f t="shared" si="67"/>
        <v>2.8681532881389263E-2</v>
      </c>
      <c r="AD34" s="125">
        <f t="shared" si="68"/>
        <v>7.3983607706447033E-2</v>
      </c>
      <c r="AE34" s="125">
        <f t="shared" si="69"/>
        <v>5.4513356256194051E-2</v>
      </c>
    </row>
    <row r="35" spans="1:31" ht="13.5" customHeight="1" x14ac:dyDescent="0.2">
      <c r="A35" s="122" t="str">
        <f t="shared" si="70"/>
        <v>PoloGoogle Ton</v>
      </c>
      <c r="B35" s="400"/>
      <c r="C35" s="258" t="s">
        <v>74</v>
      </c>
      <c r="D35" s="261">
        <v>750114965</v>
      </c>
      <c r="E35" s="173">
        <v>1667253568</v>
      </c>
      <c r="F35" s="262">
        <f t="shared" si="62"/>
        <v>2417368533</v>
      </c>
      <c r="G35" s="325">
        <v>16042256.92</v>
      </c>
      <c r="H35" s="325">
        <v>34222061.370000012</v>
      </c>
      <c r="I35" s="326">
        <f t="shared" si="63"/>
        <v>50264318.290000014</v>
      </c>
      <c r="J35" s="261">
        <f>VLOOKUP(A35,'Contri use this'!$A$4:$F$1048576,5,FALSE)</f>
        <v>5431.2648544380718</v>
      </c>
      <c r="K35" s="173">
        <f>VLOOKUP(A35,'Contri use this'!$A$4:$F$1048576,6,FALSE)</f>
        <v>12136.540317797157</v>
      </c>
      <c r="L35" s="262">
        <f t="shared" si="71"/>
        <v>17567.805172235228</v>
      </c>
      <c r="M35" s="267">
        <f t="shared" si="72"/>
        <v>3.2342433480843633E-2</v>
      </c>
      <c r="N35" s="249">
        <f t="shared" si="73"/>
        <v>6.1712058728578469E-2</v>
      </c>
      <c r="O35" s="268">
        <f t="shared" si="74"/>
        <v>4.8184570158135431E-2</v>
      </c>
      <c r="P35" s="336">
        <f t="shared" si="75"/>
        <v>1.1930956757890601</v>
      </c>
      <c r="Q35" s="250">
        <f t="shared" si="76"/>
        <v>1.4930696105216776</v>
      </c>
      <c r="R35" s="337">
        <f t="shared" si="77"/>
        <v>1.3515703629150031</v>
      </c>
      <c r="S35" s="273">
        <f t="shared" si="64"/>
        <v>338.55989724655723</v>
      </c>
      <c r="T35" s="251">
        <f t="shared" si="65"/>
        <v>354.64083202294694</v>
      </c>
      <c r="U35" s="274">
        <f t="shared" si="66"/>
        <v>349.50847380198746</v>
      </c>
      <c r="V35" s="278">
        <f t="shared" si="60"/>
        <v>7.240576588734065</v>
      </c>
      <c r="W35" s="252">
        <f t="shared" si="60"/>
        <v>7.2793608307318713</v>
      </c>
      <c r="X35" s="279">
        <f t="shared" si="60"/>
        <v>7.2673259920502282</v>
      </c>
      <c r="Y35" s="283">
        <f t="shared" si="78"/>
        <v>21.386397643726518</v>
      </c>
      <c r="Z35" s="253">
        <f t="shared" si="79"/>
        <v>20.526008776848521</v>
      </c>
      <c r="AA35" s="284">
        <f t="shared" si="80"/>
        <v>20.792989403076678</v>
      </c>
      <c r="AC35" s="125">
        <f t="shared" si="67"/>
        <v>0.18751692649048352</v>
      </c>
      <c r="AD35" s="125">
        <f t="shared" si="68"/>
        <v>0.30150718934921267</v>
      </c>
      <c r="AE35" s="125">
        <f t="shared" si="69"/>
        <v>0.25251563456258136</v>
      </c>
    </row>
    <row r="36" spans="1:31" ht="13.5" customHeight="1" x14ac:dyDescent="0.2">
      <c r="A36" s="122" t="str">
        <f t="shared" si="70"/>
        <v>PoloOpen TV</v>
      </c>
      <c r="B36" s="400"/>
      <c r="C36" s="258" t="s">
        <v>66</v>
      </c>
      <c r="D36" s="321">
        <v>461.80320000000006</v>
      </c>
      <c r="E36" s="173">
        <v>453.8562</v>
      </c>
      <c r="F36" s="262">
        <f t="shared" si="62"/>
        <v>915.65940000000001</v>
      </c>
      <c r="G36" s="325">
        <v>3593963.67</v>
      </c>
      <c r="H36" s="325">
        <v>8216372.4099999992</v>
      </c>
      <c r="I36" s="326">
        <f>SUM(G36:H36)</f>
        <v>11810336.079999998</v>
      </c>
      <c r="J36" s="261">
        <f>VLOOKUP(A36,'Contri use this'!$A$4:$F$1048576,5,FALSE)</f>
        <v>2372.0155900141363</v>
      </c>
      <c r="K36" s="173">
        <f>VLOOKUP(A36,'Contri use this'!$A$4:$F$1048576,6,FALSE)</f>
        <v>2235.0781255661664</v>
      </c>
      <c r="L36" s="262">
        <f t="shared" si="71"/>
        <v>4607.0937155803022</v>
      </c>
      <c r="M36" s="267">
        <f t="shared" si="72"/>
        <v>1.4125025844185889E-2</v>
      </c>
      <c r="N36" s="249">
        <f t="shared" si="73"/>
        <v>1.136495812942972E-2</v>
      </c>
      <c r="O36" s="268">
        <f t="shared" si="74"/>
        <v>1.2636230205599385E-2</v>
      </c>
      <c r="P36" s="336">
        <f>IFERROR(J36/G36*$P$4,0)</f>
        <v>2.3258602361096306</v>
      </c>
      <c r="Q36" s="250">
        <f t="shared" si="76"/>
        <v>1.145259522426783</v>
      </c>
      <c r="R36" s="337">
        <f t="shared" si="77"/>
        <v>1.5085014804353984</v>
      </c>
      <c r="S36" s="273">
        <f t="shared" si="64"/>
        <v>659.99987974673547</v>
      </c>
      <c r="T36" s="251">
        <f t="shared" si="65"/>
        <v>272.02736366305561</v>
      </c>
      <c r="U36" s="274">
        <f t="shared" si="66"/>
        <v>390.08997579519371</v>
      </c>
      <c r="V36" s="278">
        <f>IFERROR(J36/D36,0)</f>
        <v>5.1364208606916018</v>
      </c>
      <c r="W36" s="252">
        <f>IFERROR(K36/E36,0)</f>
        <v>4.9246394024498645</v>
      </c>
      <c r="X36" s="279">
        <f>IFERROR(L36/F36,0)</f>
        <v>5.0314491562914139</v>
      </c>
      <c r="Y36" s="283">
        <f>IFERROR(G36/D36,0)</f>
        <v>7782.4572675113541</v>
      </c>
      <c r="Z36" s="253">
        <f>IFERROR(H36/E36,0)</f>
        <v>18103.47068080154</v>
      </c>
      <c r="AA36" s="284">
        <f>IFERROR(I36/F36,0)</f>
        <v>12898.17598115631</v>
      </c>
      <c r="AC36" s="125">
        <f t="shared" si="67"/>
        <v>4.2009614026107887E-2</v>
      </c>
      <c r="AD36" s="125">
        <f t="shared" si="68"/>
        <v>7.2388840789035028E-2</v>
      </c>
      <c r="AE36" s="125">
        <f t="shared" si="69"/>
        <v>5.9332238277503321E-2</v>
      </c>
    </row>
    <row r="37" spans="1:31" ht="13.5" customHeight="1" x14ac:dyDescent="0.2">
      <c r="A37" s="122" t="str">
        <f t="shared" si="70"/>
        <v>PoloPay TV</v>
      </c>
      <c r="B37" s="400"/>
      <c r="C37" s="258" t="s">
        <v>67</v>
      </c>
      <c r="D37" s="321"/>
      <c r="E37" s="173"/>
      <c r="F37" s="262">
        <v>0</v>
      </c>
      <c r="G37" s="173">
        <v>0</v>
      </c>
      <c r="H37" s="325">
        <v>1431973.6880000008</v>
      </c>
      <c r="I37" s="326">
        <f>SUM(G37:H37)</f>
        <v>1431973.6880000008</v>
      </c>
      <c r="J37" s="261">
        <f>VLOOKUP(A37,'Contri use this'!$A$4:$F$1048576,5,FALSE)</f>
        <v>0</v>
      </c>
      <c r="K37" s="173">
        <f>VLOOKUP(A37,'Contri use this'!$A$4:$F$1048576,6,FALSE)</f>
        <v>616.44166604301483</v>
      </c>
      <c r="L37" s="262">
        <f t="shared" si="71"/>
        <v>616.44166604301483</v>
      </c>
      <c r="M37" s="267">
        <f t="shared" si="72"/>
        <v>0</v>
      </c>
      <c r="N37" s="249">
        <f t="shared" si="73"/>
        <v>3.1344916509529696E-3</v>
      </c>
      <c r="O37" s="268">
        <f t="shared" si="74"/>
        <v>1.6907619599966397E-3</v>
      </c>
      <c r="P37" s="336">
        <f t="shared" si="75"/>
        <v>0</v>
      </c>
      <c r="Q37" s="250">
        <f t="shared" si="76"/>
        <v>1.8123758491982611</v>
      </c>
      <c r="R37" s="337">
        <f t="shared" si="77"/>
        <v>1.6647073533168613</v>
      </c>
      <c r="S37" s="273">
        <f t="shared" si="64"/>
        <v>0</v>
      </c>
      <c r="T37" s="251">
        <f t="shared" si="65"/>
        <v>430.48393361471773</v>
      </c>
      <c r="U37" s="274">
        <f t="shared" si="66"/>
        <v>430.48393361471773</v>
      </c>
      <c r="V37" s="278">
        <f t="shared" si="60"/>
        <v>0</v>
      </c>
      <c r="W37" s="252">
        <f t="shared" si="60"/>
        <v>0</v>
      </c>
      <c r="X37" s="279">
        <f t="shared" si="60"/>
        <v>0</v>
      </c>
      <c r="Y37" s="283">
        <f t="shared" si="78"/>
        <v>0</v>
      </c>
      <c r="Z37" s="253">
        <f t="shared" si="79"/>
        <v>0</v>
      </c>
      <c r="AA37" s="284">
        <f t="shared" si="80"/>
        <v>0</v>
      </c>
      <c r="AC37" s="125">
        <f t="shared" si="67"/>
        <v>0</v>
      </c>
      <c r="AD37" s="125">
        <f t="shared" si="68"/>
        <v>1.2616141302037134E-2</v>
      </c>
      <c r="AE37" s="125">
        <f t="shared" si="69"/>
        <v>7.1938853804007288E-3</v>
      </c>
    </row>
    <row r="38" spans="1:31" ht="13.5" customHeight="1" thickBot="1" x14ac:dyDescent="0.25">
      <c r="A38" s="128" t="str">
        <f t="shared" si="70"/>
        <v>PoloTotal Base</v>
      </c>
      <c r="B38" s="401"/>
      <c r="C38" s="259" t="s">
        <v>171</v>
      </c>
      <c r="D38" s="322"/>
      <c r="E38" s="264"/>
      <c r="F38" s="265"/>
      <c r="G38" s="327"/>
      <c r="H38" s="327"/>
      <c r="I38" s="328"/>
      <c r="J38" s="263">
        <f>M3-SUM(J31:J37)</f>
        <v>135303.29155955478</v>
      </c>
      <c r="K38" s="264">
        <f>N3-SUM(K31:K37)</f>
        <v>149440.46370017622</v>
      </c>
      <c r="L38" s="265">
        <f>O3-SUM(L31:L37)</f>
        <v>284743.75525973103</v>
      </c>
      <c r="M38" s="270">
        <f>J38/M$3</f>
        <v>0.80571244899395456</v>
      </c>
      <c r="N38" s="271">
        <f t="shared" ref="N38" si="81">K38/N$3</f>
        <v>0.75987706799503829</v>
      </c>
      <c r="O38" s="272">
        <f t="shared" ref="O38" si="82">L38/O$3</f>
        <v>0.78098859350326943</v>
      </c>
      <c r="P38" s="275"/>
      <c r="Q38" s="276"/>
      <c r="R38" s="277"/>
      <c r="S38" s="312"/>
      <c r="T38" s="313"/>
      <c r="U38" s="314"/>
      <c r="V38" s="330"/>
      <c r="W38" s="331"/>
      <c r="X38" s="332"/>
      <c r="Y38" s="285"/>
      <c r="Z38" s="286"/>
      <c r="AA38" s="287"/>
      <c r="AC38" s="125"/>
      <c r="AD38" s="125"/>
      <c r="AE38" s="125"/>
    </row>
    <row r="39" spans="1:31" ht="13.5" customHeight="1" thickBot="1" x14ac:dyDescent="0.25">
      <c r="A39" s="122" t="str">
        <f t="shared" si="70"/>
        <v>PoloTotal Media</v>
      </c>
      <c r="B39" s="292" t="s">
        <v>81</v>
      </c>
      <c r="C39" s="293" t="s">
        <v>88</v>
      </c>
      <c r="D39" s="229">
        <f t="shared" ref="D39:L39" si="83">SUM(D31:D37)</f>
        <v>5670590252.9460611</v>
      </c>
      <c r="E39" s="230">
        <f t="shared" si="83"/>
        <v>7562540427.4276285</v>
      </c>
      <c r="F39" s="231">
        <f t="shared" si="83"/>
        <v>13233130680.37369</v>
      </c>
      <c r="G39" s="232">
        <f t="shared" si="83"/>
        <v>85550980.491428569</v>
      </c>
      <c r="H39" s="233">
        <f t="shared" si="83"/>
        <v>113503301.3437143</v>
      </c>
      <c r="I39" s="240">
        <f t="shared" si="83"/>
        <v>199054281.83514288</v>
      </c>
      <c r="J39" s="234">
        <f t="shared" si="83"/>
        <v>32626.708440445211</v>
      </c>
      <c r="K39" s="230">
        <f t="shared" si="83"/>
        <v>47223.536299823769</v>
      </c>
      <c r="L39" s="241">
        <f t="shared" si="83"/>
        <v>79850.244740268972</v>
      </c>
      <c r="M39" s="246">
        <f t="shared" ref="M39" si="84">J39/M$3</f>
        <v>0.19428755100604544</v>
      </c>
      <c r="N39" s="235">
        <f t="shared" ref="N39" si="85">K39/N$3</f>
        <v>0.2401229320049616</v>
      </c>
      <c r="O39" s="247">
        <f t="shared" ref="O39" si="86">L39/O$3</f>
        <v>0.21901140649673054</v>
      </c>
      <c r="P39" s="226">
        <f>IFERROR(J39/G39*$P$4,0)</f>
        <v>1.3439652145757826</v>
      </c>
      <c r="Q39" s="227">
        <f>IFERROR(K39/H39*$Q$4,0)</f>
        <v>1.7516257908582311</v>
      </c>
      <c r="R39" s="228">
        <f>IFERROR(L39/I39*$R$4,0)</f>
        <v>1.5512638711262934</v>
      </c>
      <c r="S39" s="226">
        <f t="shared" ref="S39" si="87">IFERROR(J39/G39*1000000,0)</f>
        <v>381.37153137261947</v>
      </c>
      <c r="T39" s="227">
        <f t="shared" ref="T39" si="88">IFERROR(K39/H39*1000000,0)</f>
        <v>416.05429745889029</v>
      </c>
      <c r="U39" s="237">
        <f t="shared" ref="U39" si="89">IFERROR(L39/I39*1000000,0)</f>
        <v>401.14808887357214</v>
      </c>
      <c r="V39" s="236">
        <f>IFERROR(J39*1000000/D39,0)</f>
        <v>5.7536706030725009</v>
      </c>
      <c r="W39" s="227">
        <f>IFERROR(K39*1000000/E39,0)</f>
        <v>6.2444011708756824</v>
      </c>
      <c r="X39" s="237">
        <f>IFERROR(L39*1000000/F39,0)</f>
        <v>6.0341159374097622</v>
      </c>
      <c r="Y39" s="226">
        <f t="shared" ref="Y39:AA40" si="90">IFERROR(G39*1000/D39,0)</f>
        <v>15.086785797471785</v>
      </c>
      <c r="Z39" s="227">
        <f t="shared" si="90"/>
        <v>15.008620771409488</v>
      </c>
      <c r="AA39" s="237">
        <f t="shared" si="90"/>
        <v>15.042115629551223</v>
      </c>
    </row>
    <row r="40" spans="1:31" ht="13.5" customHeight="1" x14ac:dyDescent="0.2">
      <c r="A40" s="122" t="str">
        <f t="shared" ref="A40:A50" si="91">_xlfn.CONCAT($B$40,C40)</f>
        <v>Renda_ExtraFB Stone Leads</v>
      </c>
      <c r="B40" s="399" t="s">
        <v>4</v>
      </c>
      <c r="C40" s="257" t="s">
        <v>70</v>
      </c>
      <c r="D40" s="294">
        <v>696344767.28571427</v>
      </c>
      <c r="E40" s="295">
        <v>736533176.57142878</v>
      </c>
      <c r="F40" s="296">
        <f t="shared" ref="F40:F48" si="92">SUM(D40:E40)</f>
        <v>1432877943.8571429</v>
      </c>
      <c r="G40" s="297">
        <v>9961554.4942857176</v>
      </c>
      <c r="H40" s="298">
        <v>8504700.4500000011</v>
      </c>
      <c r="I40" s="324">
        <f t="shared" ref="I40:I48" si="93">SUM(G40:H40)</f>
        <v>18466254.944285721</v>
      </c>
      <c r="J40" s="294">
        <f>VLOOKUP(A40,'Contri use this'!$A$4:$F$1048576,5,FALSE)</f>
        <v>3463.1954176994195</v>
      </c>
      <c r="K40" s="295">
        <f>VLOOKUP(A40,'Contri use this'!$A$4:$F$1048576,6,FALSE)</f>
        <v>3708.0091979659132</v>
      </c>
      <c r="L40" s="296">
        <f t="shared" ref="L40:L48" si="94">SUM(J40:K40)</f>
        <v>7171.2046156653323</v>
      </c>
      <c r="M40" s="304">
        <f>J40/M$4</f>
        <v>3.0223283773023288E-2</v>
      </c>
      <c r="N40" s="305">
        <f>K40/N$4</f>
        <v>2.7113654762177811E-2</v>
      </c>
      <c r="O40" s="305">
        <f>L40/O$4</f>
        <v>2.8531319961269699E-2</v>
      </c>
      <c r="P40" s="372">
        <f>IFERROR(J40/G40*$P$5,0)</f>
        <v>1.4512212069947137</v>
      </c>
      <c r="Q40" s="334">
        <f>IFERROR(K40/H40*$Q$5,0)</f>
        <v>1.8511827798727365</v>
      </c>
      <c r="R40" s="373">
        <f>IFERROR(L40/I40*$R$5,0)</f>
        <v>1.6349504913502866</v>
      </c>
      <c r="S40" s="310">
        <f t="shared" ref="S40:U48" si="95">IFERROR(J40/G40*1000000,0)</f>
        <v>347.65612331750282</v>
      </c>
      <c r="T40" s="310">
        <f t="shared" si="95"/>
        <v>435.99527340976636</v>
      </c>
      <c r="U40" s="311">
        <f t="shared" si="95"/>
        <v>388.34103814235607</v>
      </c>
      <c r="V40" s="316">
        <f>IFERROR(J40*1000000/D40,0)</f>
        <v>4.9733918891910776</v>
      </c>
      <c r="W40" s="316">
        <f>IFERROR(K40*1000000/E40,0)</f>
        <v>5.0344089253748798</v>
      </c>
      <c r="X40" s="317">
        <f t="shared" ref="X40:X48" si="96">IFERROR(L40*1000000/F40,0)</f>
        <v>5.0047560899439016</v>
      </c>
      <c r="Y40" s="319">
        <f t="shared" si="90"/>
        <v>14.305491995172032</v>
      </c>
      <c r="Z40" s="319">
        <f t="shared" si="90"/>
        <v>11.546934639916003</v>
      </c>
      <c r="AA40" s="320">
        <f t="shared" si="90"/>
        <v>12.887528224893101</v>
      </c>
      <c r="AC40" s="125">
        <f t="shared" ref="AC40:AC48" si="97">G40/$G$50</f>
        <v>0.17220937578726916</v>
      </c>
      <c r="AD40" s="125">
        <f t="shared" ref="AD40:AD48" si="98">H40/$H$50</f>
        <v>0.17249218674150382</v>
      </c>
      <c r="AE40" s="125">
        <f t="shared" ref="AE40:AE48" si="99">I40/$I$50</f>
        <v>0.17233951010749948</v>
      </c>
    </row>
    <row r="41" spans="1:31" ht="13.5" customHeight="1" x14ac:dyDescent="0.2">
      <c r="A41" s="122" t="str">
        <f t="shared" si="91"/>
        <v>Renda_ExtraFB Stone SA</v>
      </c>
      <c r="B41" s="400"/>
      <c r="C41" s="258" t="s">
        <v>71</v>
      </c>
      <c r="D41" s="261">
        <v>106981687</v>
      </c>
      <c r="E41" s="173">
        <v>76689500</v>
      </c>
      <c r="F41" s="262">
        <f t="shared" si="92"/>
        <v>183671187</v>
      </c>
      <c r="G41" s="299">
        <v>601283.89000000013</v>
      </c>
      <c r="H41" s="238">
        <v>356319.07000000007</v>
      </c>
      <c r="I41" s="326">
        <f t="shared" si="93"/>
        <v>957602.9600000002</v>
      </c>
      <c r="J41" s="261">
        <f>VLOOKUP(A41,'Contri use this'!$A$4:$F$1048576,5,FALSE)</f>
        <v>197.18653768553102</v>
      </c>
      <c r="K41" s="173">
        <f>VLOOKUP(A41,'Contri use this'!$A$4:$F$1048576,6,FALSE)</f>
        <v>357.55148227769337</v>
      </c>
      <c r="L41" s="262">
        <f t="shared" si="94"/>
        <v>554.73801996322436</v>
      </c>
      <c r="M41" s="267">
        <f t="shared" ref="M41:M47" si="100">J41/M$4</f>
        <v>1.7208456254682557E-3</v>
      </c>
      <c r="N41" s="249">
        <f t="shared" ref="N41:N47" si="101">K41/N$4</f>
        <v>2.6144831181919401E-3</v>
      </c>
      <c r="O41" s="249">
        <f t="shared" ref="O41:O47" si="102">L41/O$4</f>
        <v>2.207078000211758E-3</v>
      </c>
      <c r="P41" s="336">
        <f t="shared" ref="P41:P47" si="103">IFERROR(J41/G41*$P$5,0)</f>
        <v>1.3689305843021433</v>
      </c>
      <c r="Q41" s="250">
        <f t="shared" ref="Q41:Q47" si="104">IFERROR(K41/H41*$Q$5,0)</f>
        <v>4.2605634483724604</v>
      </c>
      <c r="R41" s="337">
        <f t="shared" ref="R41:R47" si="105">IFERROR(L41/I41*$R$5,0)</f>
        <v>2.4388987498816461</v>
      </c>
      <c r="S41" s="251">
        <f t="shared" si="95"/>
        <v>327.9424926643735</v>
      </c>
      <c r="T41" s="251">
        <f t="shared" si="95"/>
        <v>1003.458732303307</v>
      </c>
      <c r="U41" s="274">
        <f t="shared" si="95"/>
        <v>579.29856436870682</v>
      </c>
      <c r="V41" s="252">
        <f t="shared" ref="V41:V48" si="106">IFERROR(J41*1000000/D41,0)</f>
        <v>1.8431802976291729</v>
      </c>
      <c r="W41" s="252">
        <f t="shared" ref="W41:W48" si="107">IFERROR(K41*1000000/E41,0)</f>
        <v>4.6623264237958706</v>
      </c>
      <c r="X41" s="279">
        <f t="shared" si="96"/>
        <v>3.0202778618903596</v>
      </c>
      <c r="Y41" s="253">
        <f t="shared" ref="Y41:Y48" si="108">IFERROR(G41*1000/D41,0)</f>
        <v>5.6204375427357034</v>
      </c>
      <c r="Z41" s="253">
        <f t="shared" ref="Z41:Z48" si="109">IFERROR(H41*1000/E41,0)</f>
        <v>4.6462562671552172</v>
      </c>
      <c r="AA41" s="284">
        <f t="shared" ref="AA41:AA48" si="110">IFERROR(I41*1000/F41,0)</f>
        <v>5.2136809024923449</v>
      </c>
      <c r="AC41" s="125">
        <f t="shared" si="97"/>
        <v>1.0394635036854831E-2</v>
      </c>
      <c r="AD41" s="125">
        <f t="shared" si="98"/>
        <v>7.2268571860163496E-3</v>
      </c>
      <c r="AE41" s="125">
        <f t="shared" si="99"/>
        <v>8.9369948320225014E-3</v>
      </c>
    </row>
    <row r="42" spans="1:31" ht="13.5" customHeight="1" x14ac:dyDescent="0.2">
      <c r="A42" s="122" t="str">
        <f t="shared" si="91"/>
        <v>Renda_ExtraFB Ton</v>
      </c>
      <c r="B42" s="400"/>
      <c r="C42" s="258" t="s">
        <v>72</v>
      </c>
      <c r="D42" s="261">
        <v>2264643392.5714283</v>
      </c>
      <c r="E42" s="173">
        <v>1657858894.1428573</v>
      </c>
      <c r="F42" s="262">
        <f t="shared" si="92"/>
        <v>3922502286.7142859</v>
      </c>
      <c r="G42" s="299">
        <v>25895364.237142853</v>
      </c>
      <c r="H42" s="238">
        <v>15916288.01428571</v>
      </c>
      <c r="I42" s="326">
        <f t="shared" si="93"/>
        <v>41811652.251428559</v>
      </c>
      <c r="J42" s="261">
        <f>VLOOKUP(A42,'Contri use this'!$A$4:$F$1048576,5,FALSE)</f>
        <v>16213.917994721362</v>
      </c>
      <c r="K42" s="173">
        <f>VLOOKUP(A42,'Contri use this'!$A$4:$F$1048576,6,FALSE)</f>
        <v>12176.544924110722</v>
      </c>
      <c r="L42" s="262">
        <f t="shared" si="94"/>
        <v>28390.462918832083</v>
      </c>
      <c r="M42" s="267">
        <f t="shared" si="100"/>
        <v>0.14149875635736481</v>
      </c>
      <c r="N42" s="249">
        <f t="shared" si="101"/>
        <v>8.9037167289012134E-2</v>
      </c>
      <c r="O42" s="249">
        <f t="shared" si="102"/>
        <v>0.11295415830365467</v>
      </c>
      <c r="P42" s="336">
        <f t="shared" si="103"/>
        <v>2.6136635496499774</v>
      </c>
      <c r="Q42" s="250">
        <f t="shared" si="104"/>
        <v>3.2482526887637238</v>
      </c>
      <c r="R42" s="337">
        <f t="shared" si="105"/>
        <v>2.8586860548404096</v>
      </c>
      <c r="S42" s="251">
        <f t="shared" si="95"/>
        <v>626.13206928617092</v>
      </c>
      <c r="T42" s="251">
        <f t="shared" si="95"/>
        <v>765.03672924124203</v>
      </c>
      <c r="U42" s="274">
        <f t="shared" si="95"/>
        <v>679.00839574839051</v>
      </c>
      <c r="V42" s="252">
        <f t="shared" si="106"/>
        <v>7.1595899150863609</v>
      </c>
      <c r="W42" s="252">
        <f t="shared" si="107"/>
        <v>7.3447414415846364</v>
      </c>
      <c r="X42" s="279">
        <f t="shared" si="96"/>
        <v>7.2378448356784961</v>
      </c>
      <c r="Y42" s="253">
        <f t="shared" si="108"/>
        <v>11.434632190695382</v>
      </c>
      <c r="Z42" s="253">
        <f t="shared" si="109"/>
        <v>9.6005082643144455</v>
      </c>
      <c r="AA42" s="284">
        <f t="shared" si="110"/>
        <v>10.659433493014586</v>
      </c>
      <c r="AC42" s="125">
        <f t="shared" si="97"/>
        <v>0.44766351613299105</v>
      </c>
      <c r="AD42" s="125">
        <f t="shared" si="98"/>
        <v>0.32281387692987229</v>
      </c>
      <c r="AE42" s="125">
        <f t="shared" si="99"/>
        <v>0.39021445807700816</v>
      </c>
    </row>
    <row r="43" spans="1:31" ht="13.5" customHeight="1" x14ac:dyDescent="0.2">
      <c r="A43" s="122" t="str">
        <f t="shared" si="91"/>
        <v>Renda_ExtraGoogle Stone</v>
      </c>
      <c r="B43" s="400"/>
      <c r="C43" s="258" t="s">
        <v>73</v>
      </c>
      <c r="D43" s="261">
        <v>107952163</v>
      </c>
      <c r="E43" s="173">
        <v>248282825</v>
      </c>
      <c r="F43" s="262">
        <f t="shared" si="92"/>
        <v>356234988</v>
      </c>
      <c r="G43" s="299">
        <v>3099620.83</v>
      </c>
      <c r="H43" s="238">
        <v>5297762.8899999997</v>
      </c>
      <c r="I43" s="326">
        <f t="shared" si="93"/>
        <v>8397383.7199999988</v>
      </c>
      <c r="J43" s="261">
        <f>VLOOKUP(A43,'Contri use this'!$A$4:$F$1048576,5,FALSE)</f>
        <v>626.10984821498948</v>
      </c>
      <c r="K43" s="173">
        <f>VLOOKUP(A43,'Contri use this'!$A$4:$F$1048576,6,FALSE)</f>
        <v>2377.0649357208931</v>
      </c>
      <c r="L43" s="262">
        <f t="shared" si="94"/>
        <v>3003.1747839358827</v>
      </c>
      <c r="M43" s="267">
        <f t="shared" si="100"/>
        <v>5.4640565527938551E-3</v>
      </c>
      <c r="N43" s="249">
        <f t="shared" si="101"/>
        <v>1.7381542108841113E-2</v>
      </c>
      <c r="O43" s="249">
        <f t="shared" si="102"/>
        <v>1.1948416654144235E-2</v>
      </c>
      <c r="P43" s="336">
        <f t="shared" si="103"/>
        <v>0.84319048540413699</v>
      </c>
      <c r="Q43" s="250">
        <f t="shared" si="104"/>
        <v>1.9050924220207237</v>
      </c>
      <c r="R43" s="337">
        <f t="shared" si="105"/>
        <v>1.5056635220703163</v>
      </c>
      <c r="S43" s="251">
        <f t="shared" si="95"/>
        <v>201.99562545041661</v>
      </c>
      <c r="T43" s="251">
        <f t="shared" si="95"/>
        <v>448.69220934893394</v>
      </c>
      <c r="U43" s="274">
        <f t="shared" si="95"/>
        <v>357.63219641651472</v>
      </c>
      <c r="V43" s="252">
        <f t="shared" si="106"/>
        <v>5.7998823813746982</v>
      </c>
      <c r="W43" s="252">
        <f t="shared" si="107"/>
        <v>9.5740208196877603</v>
      </c>
      <c r="X43" s="279">
        <f t="shared" si="96"/>
        <v>8.4303195505767743</v>
      </c>
      <c r="Y43" s="253">
        <f t="shared" si="108"/>
        <v>28.712910828845551</v>
      </c>
      <c r="Z43" s="253">
        <f t="shared" si="109"/>
        <v>21.337613223951355</v>
      </c>
      <c r="AA43" s="284">
        <f t="shared" si="110"/>
        <v>23.572596748975144</v>
      </c>
      <c r="AC43" s="125">
        <f t="shared" si="97"/>
        <v>5.3584384708000483E-2</v>
      </c>
      <c r="AD43" s="125">
        <f t="shared" si="98"/>
        <v>0.10744913487624233</v>
      </c>
      <c r="AE43" s="125">
        <f t="shared" si="99"/>
        <v>7.8370032302479367E-2</v>
      </c>
    </row>
    <row r="44" spans="1:31" ht="13.5" customHeight="1" x14ac:dyDescent="0.2">
      <c r="A44" s="122" t="str">
        <f t="shared" si="91"/>
        <v>Renda_ExtraGoogle Ton</v>
      </c>
      <c r="B44" s="400"/>
      <c r="C44" s="258" t="s">
        <v>74</v>
      </c>
      <c r="D44" s="261">
        <v>932425499</v>
      </c>
      <c r="E44" s="173">
        <v>734828069</v>
      </c>
      <c r="F44" s="262">
        <f t="shared" si="92"/>
        <v>1667253568</v>
      </c>
      <c r="G44" s="299">
        <v>17214698.750000004</v>
      </c>
      <c r="H44" s="238">
        <v>17007362.619999997</v>
      </c>
      <c r="I44" s="326">
        <f>SUM(G44:H44)</f>
        <v>34222061.370000005</v>
      </c>
      <c r="J44" s="261">
        <f>VLOOKUP(A44,'Contri use this'!$A$4:$F$1048576,5,FALSE)</f>
        <v>10120.703984143931</v>
      </c>
      <c r="K44" s="173">
        <f>VLOOKUP(A44,'Contri use this'!$A$4:$F$1048576,6,FALSE)</f>
        <v>8148.2225911152254</v>
      </c>
      <c r="L44" s="262">
        <f t="shared" si="94"/>
        <v>18268.926575259156</v>
      </c>
      <c r="M44" s="267">
        <f t="shared" si="100"/>
        <v>8.8323317515459271E-2</v>
      </c>
      <c r="N44" s="249">
        <f t="shared" si="101"/>
        <v>5.95813231483001E-2</v>
      </c>
      <c r="O44" s="249">
        <f t="shared" si="102"/>
        <v>7.2684662815091436E-2</v>
      </c>
      <c r="P44" s="336">
        <f t="shared" si="103"/>
        <v>2.4541156702185556</v>
      </c>
      <c r="Q44" s="250">
        <f t="shared" si="104"/>
        <v>2.034198985857393</v>
      </c>
      <c r="R44" s="337">
        <f t="shared" si="105"/>
        <v>2.247492149502635</v>
      </c>
      <c r="S44" s="251">
        <f t="shared" si="95"/>
        <v>587.91060657648325</v>
      </c>
      <c r="T44" s="251">
        <f t="shared" si="95"/>
        <v>479.09971540991506</v>
      </c>
      <c r="U44" s="274">
        <f t="shared" si="95"/>
        <v>533.83477920106236</v>
      </c>
      <c r="V44" s="252">
        <f t="shared" si="106"/>
        <v>10.854169040848946</v>
      </c>
      <c r="W44" s="252">
        <f t="shared" si="107"/>
        <v>11.088610975631125</v>
      </c>
      <c r="X44" s="279">
        <f t="shared" si="96"/>
        <v>10.957497363267994</v>
      </c>
      <c r="Y44" s="253">
        <f t="shared" si="108"/>
        <v>18.462277971229103</v>
      </c>
      <c r="Z44" s="253">
        <f t="shared" si="109"/>
        <v>23.144682868667061</v>
      </c>
      <c r="AA44" s="284">
        <f t="shared" si="110"/>
        <v>20.526008776848517</v>
      </c>
      <c r="AC44" s="125">
        <f t="shared" si="97"/>
        <v>0.2975973807907128</v>
      </c>
      <c r="AD44" s="125">
        <f t="shared" si="98"/>
        <v>0.34494303312346658</v>
      </c>
      <c r="AE44" s="125">
        <f t="shared" si="99"/>
        <v>0.31938329180273928</v>
      </c>
    </row>
    <row r="45" spans="1:31" ht="13.5" customHeight="1" x14ac:dyDescent="0.2">
      <c r="A45" s="122" t="str">
        <f t="shared" si="91"/>
        <v>Renda_ExtraAffiliate</v>
      </c>
      <c r="B45" s="400"/>
      <c r="C45" s="258" t="s">
        <v>56</v>
      </c>
      <c r="D45" s="261">
        <v>912.63059999999984</v>
      </c>
      <c r="E45" s="173">
        <v>2501.8868193548383</v>
      </c>
      <c r="F45" s="262">
        <f t="shared" si="92"/>
        <v>3414.5174193548382</v>
      </c>
      <c r="G45" s="261">
        <v>109515.67199999999</v>
      </c>
      <c r="H45" s="173">
        <v>300226.41832258063</v>
      </c>
      <c r="I45" s="326">
        <f t="shared" si="93"/>
        <v>409742.09032258065</v>
      </c>
      <c r="J45" s="261">
        <f>VLOOKUP(A45,'Contri use this'!$A$4:$F$1048576,5,FALSE)</f>
        <v>31.416807750629726</v>
      </c>
      <c r="K45" s="173">
        <f>VLOOKUP(A45,'Contri use this'!$A$4:$F$1048576,6,FALSE)</f>
        <v>86.12608127301479</v>
      </c>
      <c r="L45" s="262">
        <f t="shared" si="94"/>
        <v>117.54288902364452</v>
      </c>
      <c r="M45" s="267">
        <f t="shared" si="100"/>
        <v>2.74174275883213E-4</v>
      </c>
      <c r="N45" s="249">
        <f t="shared" si="101"/>
        <v>6.2976996792154605E-4</v>
      </c>
      <c r="O45" s="249">
        <f t="shared" si="102"/>
        <v>4.6765556913264448E-4</v>
      </c>
      <c r="P45" s="336">
        <f t="shared" si="103"/>
        <v>1.1974834370243455</v>
      </c>
      <c r="Q45" s="250">
        <f t="shared" si="104"/>
        <v>1.218016867824812</v>
      </c>
      <c r="R45" s="337">
        <f t="shared" si="105"/>
        <v>1.2077501524608598</v>
      </c>
      <c r="S45" s="251">
        <f t="shared" si="95"/>
        <v>286.87042846826279</v>
      </c>
      <c r="T45" s="251">
        <f t="shared" si="95"/>
        <v>286.87042850598164</v>
      </c>
      <c r="U45" s="274">
        <f t="shared" si="95"/>
        <v>286.87042849590011</v>
      </c>
      <c r="V45" s="252">
        <f>IFERROR(J45/D45,0)</f>
        <v>3.4424451416191534E-2</v>
      </c>
      <c r="W45" s="252">
        <f>IFERROR(K45/E45,0)</f>
        <v>3.4424451420717796E-2</v>
      </c>
      <c r="X45" s="279">
        <f>IFERROR(L45/F45,0)</f>
        <v>3.442445141950802E-2</v>
      </c>
      <c r="Y45" s="253">
        <f>IFERROR(G45/D45,0)</f>
        <v>120.00000000000001</v>
      </c>
      <c r="Z45" s="253">
        <f>IFERROR(H45/E45,0)</f>
        <v>120.00000000000001</v>
      </c>
      <c r="AA45" s="284">
        <f>IFERROR(I45/F45,0)</f>
        <v>120.00000000000001</v>
      </c>
      <c r="AC45" s="125">
        <f t="shared" si="97"/>
        <v>1.8932412129915891E-3</v>
      </c>
      <c r="AD45" s="125">
        <f t="shared" si="98"/>
        <v>6.0891869994117685E-3</v>
      </c>
      <c r="AE45" s="125">
        <f t="shared" si="99"/>
        <v>3.8239887475650654E-3</v>
      </c>
    </row>
    <row r="46" spans="1:31" ht="13.5" customHeight="1" x14ac:dyDescent="0.2">
      <c r="A46" s="122" t="str">
        <f t="shared" si="91"/>
        <v>Renda_ExtraTikTok</v>
      </c>
      <c r="B46" s="400"/>
      <c r="C46" s="258" t="s">
        <v>60</v>
      </c>
      <c r="D46" s="261">
        <v>133572035</v>
      </c>
      <c r="E46" s="173">
        <v>140311991</v>
      </c>
      <c r="F46" s="262">
        <f t="shared" si="92"/>
        <v>273884026</v>
      </c>
      <c r="G46" s="261">
        <v>323526.65000000002</v>
      </c>
      <c r="H46" s="173">
        <v>580556.35</v>
      </c>
      <c r="I46" s="326">
        <f t="shared" si="93"/>
        <v>904083</v>
      </c>
      <c r="J46" s="261">
        <f>VLOOKUP(A46,'Contri use this'!$A$4:$F$1048576,5,FALSE)</f>
        <v>148.10400125027911</v>
      </c>
      <c r="K46" s="173">
        <f>VLOOKUP(A46,'Contri use this'!$A$4:$F$1048576,6,FALSE)</f>
        <v>213.70237827985494</v>
      </c>
      <c r="L46" s="262">
        <f t="shared" si="94"/>
        <v>361.80637953013405</v>
      </c>
      <c r="M46" s="267">
        <f t="shared" si="100"/>
        <v>1.2925026508267003E-3</v>
      </c>
      <c r="N46" s="249">
        <f t="shared" si="101"/>
        <v>1.562631643339731E-3</v>
      </c>
      <c r="O46" s="249">
        <f t="shared" si="102"/>
        <v>1.4394811097500808E-3</v>
      </c>
      <c r="P46" s="336">
        <f t="shared" si="103"/>
        <v>1.9109110162338079</v>
      </c>
      <c r="Q46" s="250">
        <f t="shared" si="104"/>
        <v>1.5629046969983851</v>
      </c>
      <c r="R46" s="337">
        <f t="shared" si="105"/>
        <v>1.6848422171235975</v>
      </c>
      <c r="S46" s="251">
        <f t="shared" si="95"/>
        <v>457.77991164029021</v>
      </c>
      <c r="T46" s="251">
        <f t="shared" si="95"/>
        <v>368.09928662369288</v>
      </c>
      <c r="U46" s="274">
        <f t="shared" si="95"/>
        <v>400.1915526894478</v>
      </c>
      <c r="V46" s="252">
        <f t="shared" si="106"/>
        <v>1.1087949753126027</v>
      </c>
      <c r="W46" s="252">
        <f t="shared" si="107"/>
        <v>1.5230514281552383</v>
      </c>
      <c r="X46" s="279">
        <f t="shared" si="96"/>
        <v>1.3210203779103715</v>
      </c>
      <c r="Y46" s="253">
        <f t="shared" si="108"/>
        <v>2.4221136557513705</v>
      </c>
      <c r="Z46" s="253">
        <f t="shared" si="109"/>
        <v>4.1376103771487358</v>
      </c>
      <c r="AA46" s="284">
        <f t="shared" si="110"/>
        <v>3.3009701704910674</v>
      </c>
      <c r="AC46" s="125">
        <f t="shared" si="97"/>
        <v>5.5929345644804649E-3</v>
      </c>
      <c r="AD46" s="125">
        <f t="shared" si="98"/>
        <v>1.1774833802425791E-2</v>
      </c>
      <c r="AE46" s="125">
        <f t="shared" si="99"/>
        <v>8.4375105719382872E-3</v>
      </c>
    </row>
    <row r="47" spans="1:31" ht="13.5" customHeight="1" x14ac:dyDescent="0.2">
      <c r="A47" s="122" t="str">
        <f t="shared" si="91"/>
        <v>Renda_ExtraBing</v>
      </c>
      <c r="B47" s="400"/>
      <c r="C47" s="258" t="s">
        <v>58</v>
      </c>
      <c r="D47" s="261">
        <v>114922</v>
      </c>
      <c r="E47" s="173">
        <v>122824</v>
      </c>
      <c r="F47" s="262">
        <f t="shared" si="92"/>
        <v>237746</v>
      </c>
      <c r="G47" s="261">
        <v>70629.209999999977</v>
      </c>
      <c r="H47" s="173">
        <v>128628.87999999998</v>
      </c>
      <c r="I47" s="326">
        <f t="shared" si="93"/>
        <v>199258.08999999997</v>
      </c>
      <c r="J47" s="261">
        <f>VLOOKUP(A47,'Contri use this'!$A$4:$F$1048576,5,FALSE)</f>
        <v>7.9231705306772504</v>
      </c>
      <c r="K47" s="173">
        <f>VLOOKUP(A47,'Contri use this'!$A$4:$F$1048576,6,FALSE)</f>
        <v>4.4229857344912711</v>
      </c>
      <c r="L47" s="262">
        <f t="shared" si="94"/>
        <v>12.346156265168521</v>
      </c>
      <c r="M47" s="267">
        <f t="shared" si="100"/>
        <v>6.9145457431272754E-5</v>
      </c>
      <c r="N47" s="249">
        <f t="shared" si="101"/>
        <v>3.2341696533228556E-5</v>
      </c>
      <c r="O47" s="249">
        <f t="shared" si="102"/>
        <v>4.9120357537124355E-5</v>
      </c>
      <c r="P47" s="336">
        <f t="shared" si="103"/>
        <v>0.46827221310233469</v>
      </c>
      <c r="Q47" s="250">
        <f t="shared" si="104"/>
        <v>0.14599721488839099</v>
      </c>
      <c r="R47" s="337">
        <f t="shared" si="105"/>
        <v>0.26085978100421259</v>
      </c>
      <c r="S47" s="251">
        <f t="shared" si="95"/>
        <v>112.17979828285284</v>
      </c>
      <c r="T47" s="251">
        <f t="shared" si="95"/>
        <v>34.385635127129092</v>
      </c>
      <c r="U47" s="274">
        <f t="shared" si="95"/>
        <v>61.960627371107101</v>
      </c>
      <c r="V47" s="252">
        <f t="shared" si="106"/>
        <v>68.943896996895731</v>
      </c>
      <c r="W47" s="252">
        <f t="shared" si="107"/>
        <v>36.010761207022007</v>
      </c>
      <c r="X47" s="279">
        <f t="shared" si="96"/>
        <v>51.930027277718743</v>
      </c>
      <c r="Y47" s="253">
        <f t="shared" si="108"/>
        <v>614.58389168305439</v>
      </c>
      <c r="Z47" s="253">
        <f t="shared" si="109"/>
        <v>1047.2617729433985</v>
      </c>
      <c r="AA47" s="284">
        <f t="shared" si="110"/>
        <v>838.11332262162125</v>
      </c>
      <c r="AC47" s="125">
        <f t="shared" si="97"/>
        <v>1.2209953951890799E-3</v>
      </c>
      <c r="AD47" s="125">
        <f t="shared" si="98"/>
        <v>2.608848708987802E-3</v>
      </c>
      <c r="AE47" s="125">
        <f t="shared" si="99"/>
        <v>1.8596105013801061E-3</v>
      </c>
    </row>
    <row r="48" spans="1:31" ht="13.5" customHeight="1" x14ac:dyDescent="0.2">
      <c r="A48" s="122" t="str">
        <f t="shared" si="91"/>
        <v>Renda_ExtraCriteo</v>
      </c>
      <c r="B48" s="400"/>
      <c r="C48" s="258" t="s">
        <v>59</v>
      </c>
      <c r="D48" s="261">
        <v>126906693</v>
      </c>
      <c r="E48" s="173">
        <v>256199601</v>
      </c>
      <c r="F48" s="262">
        <f t="shared" si="92"/>
        <v>383106294</v>
      </c>
      <c r="G48" s="261">
        <v>569405.2575999999</v>
      </c>
      <c r="H48" s="173">
        <v>1212999.8377999999</v>
      </c>
      <c r="I48" s="326">
        <f t="shared" si="93"/>
        <v>1782405.0953999998</v>
      </c>
      <c r="J48" s="261">
        <f>VLOOKUP(A48,'Contri use this'!$A$4:$F$1048576,5,FALSE)</f>
        <v>197.80668122029894</v>
      </c>
      <c r="K48" s="173">
        <f>VLOOKUP(A48,'Contri use this'!$A$4:$F$1048576,6,FALSE)</f>
        <v>395.89711608088646</v>
      </c>
      <c r="L48" s="262">
        <f t="shared" si="94"/>
        <v>593.70379730118543</v>
      </c>
      <c r="M48" s="267">
        <f t="shared" ref="M48:M50" si="111">J48/M$4</f>
        <v>1.726257614042596E-3</v>
      </c>
      <c r="N48" s="249">
        <f t="shared" ref="N48:N50" si="112">K48/N$4</f>
        <v>2.8948735436382989E-3</v>
      </c>
      <c r="O48" s="249">
        <f t="shared" ref="O48:O50" si="113">L48/O$4</f>
        <v>2.3621070532582125E-3</v>
      </c>
      <c r="P48" s="336">
        <f>IFERROR(J48/G48*$P$5,0)</f>
        <v>1.450117576987483</v>
      </c>
      <c r="Q48" s="250">
        <f>IFERROR(K48/H48*$Q$5,0)</f>
        <v>1.3857634928977338</v>
      </c>
      <c r="R48" s="337">
        <f>IFERROR(L48/I48*$R$5,0)</f>
        <v>1.4023445483410706</v>
      </c>
      <c r="S48" s="251">
        <f t="shared" si="95"/>
        <v>347.39173651827372</v>
      </c>
      <c r="T48" s="251">
        <f t="shared" si="95"/>
        <v>326.37853999957605</v>
      </c>
      <c r="U48" s="274">
        <f t="shared" si="95"/>
        <v>333.091393664328</v>
      </c>
      <c r="V48" s="252">
        <f t="shared" si="106"/>
        <v>1.558678085010843</v>
      </c>
      <c r="W48" s="252">
        <f t="shared" si="107"/>
        <v>1.5452682772948054</v>
      </c>
      <c r="X48" s="279">
        <f t="shared" si="96"/>
        <v>1.5497103717674383</v>
      </c>
      <c r="Y48" s="253">
        <f t="shared" si="108"/>
        <v>4.4868024226271492</v>
      </c>
      <c r="Z48" s="253">
        <f t="shared" si="109"/>
        <v>4.7345890979744345</v>
      </c>
      <c r="AA48" s="284">
        <f t="shared" si="110"/>
        <v>4.6525079940346785</v>
      </c>
      <c r="AC48" s="125">
        <f t="shared" si="97"/>
        <v>9.8435363715104838E-3</v>
      </c>
      <c r="AD48" s="125">
        <f t="shared" si="98"/>
        <v>2.460204163207317E-2</v>
      </c>
      <c r="AE48" s="125">
        <f t="shared" si="99"/>
        <v>1.6634603057367709E-2</v>
      </c>
    </row>
    <row r="49" spans="1:35" ht="13.5" customHeight="1" thickBot="1" x14ac:dyDescent="0.25">
      <c r="A49" s="122" t="str">
        <f t="shared" si="91"/>
        <v>Renda_ExtraTotal Base</v>
      </c>
      <c r="B49" s="401"/>
      <c r="C49" s="259" t="s">
        <v>171</v>
      </c>
      <c r="D49" s="322"/>
      <c r="E49" s="264"/>
      <c r="F49" s="265"/>
      <c r="G49" s="301"/>
      <c r="H49" s="302"/>
      <c r="I49" s="303"/>
      <c r="J49" s="263">
        <f>M4-SUM(J40:J48)</f>
        <v>83580.635556782887</v>
      </c>
      <c r="K49" s="264">
        <f>N4-SUM(K40:K48)</f>
        <v>109290.45830744131</v>
      </c>
      <c r="L49" s="265">
        <f>O4-SUM(L40:L48)</f>
        <v>192871.09386422421</v>
      </c>
      <c r="M49" s="270">
        <f t="shared" ref="M49" si="114">J49/M$4</f>
        <v>0.72940766017770675</v>
      </c>
      <c r="N49" s="271">
        <f t="shared" ref="N49" si="115">K49/N$4</f>
        <v>0.79915221272204406</v>
      </c>
      <c r="O49" s="271">
        <f t="shared" ref="O49" si="116">L49/O$4</f>
        <v>0.76735600017595018</v>
      </c>
      <c r="P49" s="275"/>
      <c r="Q49" s="276"/>
      <c r="R49" s="277"/>
      <c r="S49" s="276"/>
      <c r="T49" s="276"/>
      <c r="U49" s="277"/>
      <c r="V49" s="281"/>
      <c r="W49" s="281"/>
      <c r="X49" s="282"/>
      <c r="Y49" s="286"/>
      <c r="Z49" s="286"/>
      <c r="AA49" s="287"/>
      <c r="AC49" s="125"/>
      <c r="AD49" s="125"/>
      <c r="AE49" s="125"/>
    </row>
    <row r="50" spans="1:35" ht="13.5" customHeight="1" thickBot="1" x14ac:dyDescent="0.25">
      <c r="A50" s="122" t="str">
        <f t="shared" si="91"/>
        <v>Renda_ExtraTotal Media</v>
      </c>
      <c r="B50" s="333" t="s">
        <v>81</v>
      </c>
      <c r="C50" s="293" t="s">
        <v>88</v>
      </c>
      <c r="D50" s="229">
        <f t="shared" ref="D50:L50" si="117">SUM(D40:D48)</f>
        <v>4368942071.4877424</v>
      </c>
      <c r="E50" s="230">
        <f t="shared" si="117"/>
        <v>3850829382.6011052</v>
      </c>
      <c r="F50" s="241">
        <f t="shared" si="117"/>
        <v>8219771454.0888481</v>
      </c>
      <c r="G50" s="232">
        <f t="shared" si="117"/>
        <v>57845598.991028577</v>
      </c>
      <c r="H50" s="233">
        <f t="shared" si="117"/>
        <v>49304844.530408293</v>
      </c>
      <c r="I50" s="240">
        <f t="shared" si="117"/>
        <v>107150443.52143687</v>
      </c>
      <c r="J50" s="229">
        <f t="shared" si="117"/>
        <v>31006.364443217117</v>
      </c>
      <c r="K50" s="230">
        <f t="shared" si="117"/>
        <v>27467.541692558691</v>
      </c>
      <c r="L50" s="241">
        <f t="shared" si="117"/>
        <v>58473.906135775804</v>
      </c>
      <c r="M50" s="246">
        <f t="shared" si="111"/>
        <v>0.27059233982229325</v>
      </c>
      <c r="N50" s="235">
        <f t="shared" si="112"/>
        <v>0.20084778727795588</v>
      </c>
      <c r="O50" s="247">
        <f t="shared" si="113"/>
        <v>0.23264399982404982</v>
      </c>
      <c r="P50" s="226">
        <f t="shared" ref="P50:P61" si="118">IFERROR(J50/G50*$P$4,0)</f>
        <v>1.8889492163898076</v>
      </c>
      <c r="Q50" s="227">
        <f>IFERROR(K50/H50*$Q$4,0)</f>
        <v>2.3454248247468148</v>
      </c>
      <c r="R50" s="228">
        <v>0</v>
      </c>
      <c r="S50" s="226">
        <f t="shared" ref="S50" si="119">IFERROR(J50/G50*1000000,0)</f>
        <v>536.01942038885227</v>
      </c>
      <c r="T50" s="227">
        <f t="shared" ref="T50" si="120">IFERROR(K50/H50*1000000,0)</f>
        <v>557.09620330753387</v>
      </c>
      <c r="U50" s="237">
        <v>0</v>
      </c>
      <c r="V50" s="236">
        <f t="shared" ref="V50:V61" si="121">IFERROR(J50*1000000/D50,0)</f>
        <v>7.0969960086146475</v>
      </c>
      <c r="W50" s="227">
        <f t="shared" ref="W50:W61" si="122">IFERROR(K50*1000000/E50,0)</f>
        <v>7.1328898176229485</v>
      </c>
      <c r="X50" s="237">
        <f t="shared" ref="X50:X61" si="123">IFERROR(L50*1000000/F50,0)</f>
        <v>7.1138116749813651</v>
      </c>
      <c r="Y50" s="226">
        <f>IFERROR(G50*1000/D50,0)</f>
        <v>13.240184475902332</v>
      </c>
      <c r="Z50" s="227">
        <f>IFERROR(H50*1000/E50,0)</f>
        <v>12.803694900942233</v>
      </c>
      <c r="AA50" s="237">
        <f>IFERROR(I50*1000/F50,0)</f>
        <v>13.035696201521016</v>
      </c>
    </row>
    <row r="51" spans="1:35" ht="13.5" customHeight="1" x14ac:dyDescent="0.2">
      <c r="B51" s="399" t="s">
        <v>81</v>
      </c>
      <c r="C51" s="370" t="s">
        <v>70</v>
      </c>
      <c r="D51" s="353">
        <f t="shared" ref="D51:E55" si="124">SUM(D8,D19,D31)</f>
        <v>4068417095.1428604</v>
      </c>
      <c r="E51" s="354">
        <f t="shared" si="124"/>
        <v>4298633831.5714283</v>
      </c>
      <c r="F51" s="354">
        <f>SUM(D51:E51)</f>
        <v>8367050926.7142887</v>
      </c>
      <c r="G51" s="353">
        <f t="shared" ref="G51:H55" si="125">SUM(G8,G19,G31)</f>
        <v>56834158.144285709</v>
      </c>
      <c r="H51" s="354">
        <f t="shared" si="125"/>
        <v>55398764.832857162</v>
      </c>
      <c r="I51" s="354">
        <f>SUM(G51:H51)</f>
        <v>112232922.97714287</v>
      </c>
      <c r="J51" s="353">
        <f t="shared" ref="J51:K55" si="126">SUM(J8,J19,J31)</f>
        <v>29098.724102502514</v>
      </c>
      <c r="K51" s="354">
        <f t="shared" si="126"/>
        <v>31735.157254659589</v>
      </c>
      <c r="L51" s="355">
        <f>SUM(J51:K51)</f>
        <v>60833.881357162099</v>
      </c>
      <c r="M51" s="305">
        <f>J51/M$5</f>
        <v>7.0044830904129496E-2</v>
      </c>
      <c r="N51" s="305">
        <f>K51/N$5</f>
        <v>5.8517293733157283E-2</v>
      </c>
      <c r="O51" s="306">
        <f>L51/O$5</f>
        <v>6.3517429224466584E-2</v>
      </c>
      <c r="P51" s="372">
        <f t="shared" si="118"/>
        <v>1.8042814032733376</v>
      </c>
      <c r="Q51" s="334">
        <f t="shared" ref="Q51:Q61" si="127">IFERROR(K51/H51*$Q$4,0)</f>
        <v>2.4117478037670184</v>
      </c>
      <c r="R51" s="373">
        <f>IFERROR(L51/I51*$R$4,0)</f>
        <v>2.0960720314583718</v>
      </c>
      <c r="S51" s="309">
        <f>IFERROR(J51/G51*1000000,0)</f>
        <v>511.99358013941469</v>
      </c>
      <c r="T51" s="310">
        <f t="shared" ref="T51" si="128">IFERROR(K51/H51*1000000,0)</f>
        <v>572.84954548007147</v>
      </c>
      <c r="U51" s="311">
        <f t="shared" ref="U51" si="129">IFERROR(L51/I51*1000000,0)</f>
        <v>542.03240674353117</v>
      </c>
      <c r="V51" s="315">
        <f t="shared" si="121"/>
        <v>7.152345352506372</v>
      </c>
      <c r="W51" s="316">
        <f t="shared" si="122"/>
        <v>7.3826146859916042</v>
      </c>
      <c r="X51" s="317">
        <f t="shared" si="123"/>
        <v>7.2706479128663979</v>
      </c>
      <c r="Y51" s="318">
        <f t="shared" ref="Y51:AA61" si="130">IFERROR(G51*1000/D51,0)</f>
        <v>13.969599678493633</v>
      </c>
      <c r="Z51" s="319">
        <f t="shared" si="130"/>
        <v>12.887528224893101</v>
      </c>
      <c r="AA51" s="320">
        <f t="shared" si="130"/>
        <v>13.413677526308106</v>
      </c>
      <c r="AG51" s="125">
        <f>G51/SUM($G$51:$G$61)</f>
        <v>0.22419950193476085</v>
      </c>
      <c r="AH51" s="125">
        <f>H51/SUM($H$51:$H$61)</f>
        <v>0.1652978605834563</v>
      </c>
      <c r="AI51" s="125">
        <f t="shared" ref="AI51:AI61" si="131">I51/SUM($I$51:$I$61)</f>
        <v>0.19066374642199097</v>
      </c>
    </row>
    <row r="52" spans="1:35" ht="13.5" customHeight="1" x14ac:dyDescent="0.2">
      <c r="B52" s="400"/>
      <c r="C52" s="371" t="s">
        <v>71</v>
      </c>
      <c r="D52" s="356">
        <f t="shared" si="124"/>
        <v>604385634</v>
      </c>
      <c r="E52" s="385">
        <f t="shared" si="124"/>
        <v>551013561</v>
      </c>
      <c r="F52" s="385">
        <f>SUM(D52:E52)</f>
        <v>1155399195</v>
      </c>
      <c r="G52" s="356">
        <f t="shared" si="125"/>
        <v>1365339.8400000003</v>
      </c>
      <c r="H52" s="385">
        <f t="shared" si="125"/>
        <v>2872808.8800000008</v>
      </c>
      <c r="I52" s="385">
        <f t="shared" ref="I52:I60" si="132">SUM(G52:H52)</f>
        <v>4238148.7200000007</v>
      </c>
      <c r="J52" s="356">
        <f t="shared" si="126"/>
        <v>2207.6741732769437</v>
      </c>
      <c r="K52" s="385">
        <f t="shared" si="126"/>
        <v>2052.1293539401713</v>
      </c>
      <c r="L52" s="357">
        <f t="shared" ref="L52:L61" si="133">SUM(J52:K52)</f>
        <v>4259.8035272171146</v>
      </c>
      <c r="M52" s="249">
        <f t="shared" ref="M52:O61" si="134">J52/M$5</f>
        <v>5.3141905333677006E-3</v>
      </c>
      <c r="N52" s="249">
        <f t="shared" si="134"/>
        <v>3.7839754572295214E-3</v>
      </c>
      <c r="O52" s="268">
        <f t="shared" si="134"/>
        <v>4.4477150399395192E-3</v>
      </c>
      <c r="P52" s="336">
        <f t="shared" si="118"/>
        <v>5.6981512332767119</v>
      </c>
      <c r="Q52" s="250">
        <f t="shared" si="127"/>
        <v>3.0073869921829104</v>
      </c>
      <c r="R52" s="337">
        <f>IFERROR(L52/I52*$R$4,0)</f>
        <v>3.8868190878119844</v>
      </c>
      <c r="S52" s="273">
        <f t="shared" ref="S52:S61" si="135">IFERROR(J52/G52*1000000,0)</f>
        <v>1616.9411516453979</v>
      </c>
      <c r="T52" s="251">
        <f t="shared" ref="T52:T61" si="136">IFERROR(K52/H52*1000000,0)</f>
        <v>714.32853338303903</v>
      </c>
      <c r="U52" s="274">
        <f t="shared" ref="U52:U61" si="137">IFERROR(L52/I52*1000000,0)</f>
        <v>1005.1094967750718</v>
      </c>
      <c r="V52" s="278">
        <f t="shared" si="121"/>
        <v>3.6527575261276706</v>
      </c>
      <c r="W52" s="252">
        <f t="shared" si="122"/>
        <v>3.7242810326045155</v>
      </c>
      <c r="X52" s="279">
        <f t="shared" si="123"/>
        <v>3.6868673144757684</v>
      </c>
      <c r="Y52" s="283">
        <f t="shared" si="130"/>
        <v>2.2590540926060467</v>
      </c>
      <c r="Z52" s="253">
        <f t="shared" si="130"/>
        <v>5.2136809024923449</v>
      </c>
      <c r="AA52" s="284">
        <f t="shared" si="130"/>
        <v>3.6681250414061441</v>
      </c>
      <c r="AG52" s="125">
        <f t="shared" ref="AG52:AG61" si="138">G52/SUM($G$51:$G$61)</f>
        <v>5.3859953607927821E-3</v>
      </c>
      <c r="AH52" s="125">
        <f t="shared" ref="AH52:AH61" si="139">H52/SUM($H$51:$H$61)</f>
        <v>8.5718366314100417E-3</v>
      </c>
      <c r="AI52" s="125">
        <f t="shared" si="131"/>
        <v>7.1998598220001262E-3</v>
      </c>
    </row>
    <row r="53" spans="1:35" ht="13.5" customHeight="1" x14ac:dyDescent="0.2">
      <c r="B53" s="400"/>
      <c r="C53" s="371" t="s">
        <v>72</v>
      </c>
      <c r="D53" s="356">
        <f t="shared" si="124"/>
        <v>9972467974.2857132</v>
      </c>
      <c r="E53" s="385">
        <f t="shared" si="124"/>
        <v>11767506860.142857</v>
      </c>
      <c r="F53" s="385">
        <f t="shared" ref="F53:F60" si="140">SUM(D53:E53)</f>
        <v>21739974834.42857</v>
      </c>
      <c r="G53" s="356">
        <f t="shared" si="125"/>
        <v>132183581.94000001</v>
      </c>
      <c r="H53" s="385">
        <f t="shared" si="125"/>
        <v>125434956.75428568</v>
      </c>
      <c r="I53" s="385">
        <f t="shared" si="132"/>
        <v>257618538.69428569</v>
      </c>
      <c r="J53" s="356">
        <f t="shared" si="126"/>
        <v>74754.748013172662</v>
      </c>
      <c r="K53" s="385">
        <f t="shared" si="126"/>
        <v>95259.535730784482</v>
      </c>
      <c r="L53" s="357">
        <f t="shared" si="133"/>
        <v>170014.28374395714</v>
      </c>
      <c r="M53" s="249">
        <f t="shared" si="134"/>
        <v>0.17994547339665568</v>
      </c>
      <c r="N53" s="249">
        <f t="shared" si="134"/>
        <v>0.17565157117423902</v>
      </c>
      <c r="O53" s="268">
        <f t="shared" si="134"/>
        <v>0.17751407593827326</v>
      </c>
      <c r="P53" s="336">
        <f t="shared" si="118"/>
        <v>1.9929712008804348</v>
      </c>
      <c r="Q53" s="250">
        <f t="shared" si="127"/>
        <v>3.1972838574079834</v>
      </c>
      <c r="R53" s="337">
        <f>IFERROR(L53/I53*$R$4,0)</f>
        <v>2.5520504069689038</v>
      </c>
      <c r="S53" s="273">
        <f t="shared" si="135"/>
        <v>565.53731496779153</v>
      </c>
      <c r="T53" s="251">
        <f t="shared" si="136"/>
        <v>759.43371924134533</v>
      </c>
      <c r="U53" s="274">
        <f t="shared" si="137"/>
        <v>659.94584320545357</v>
      </c>
      <c r="V53" s="278">
        <f t="shared" si="121"/>
        <v>7.4961131192328594</v>
      </c>
      <c r="W53" s="252">
        <f t="shared" si="122"/>
        <v>8.095133222605833</v>
      </c>
      <c r="X53" s="279">
        <f t="shared" si="123"/>
        <v>7.8203532910587175</v>
      </c>
      <c r="Y53" s="283">
        <f t="shared" si="130"/>
        <v>13.25485148519294</v>
      </c>
      <c r="Z53" s="253">
        <f t="shared" si="130"/>
        <v>10.659433493014586</v>
      </c>
      <c r="AA53" s="284">
        <f t="shared" si="130"/>
        <v>11.849992497981525</v>
      </c>
      <c r="AG53" s="125">
        <f t="shared" si="138"/>
        <v>0.52143806123888725</v>
      </c>
      <c r="AH53" s="125">
        <f t="shared" si="139"/>
        <v>0.3742706187839826</v>
      </c>
      <c r="AI53" s="125">
        <f t="shared" si="131"/>
        <v>0.4376480130096454</v>
      </c>
    </row>
    <row r="54" spans="1:35" ht="13.5" customHeight="1" x14ac:dyDescent="0.2">
      <c r="B54" s="400"/>
      <c r="C54" s="371" t="s">
        <v>73</v>
      </c>
      <c r="D54" s="356">
        <f t="shared" si="124"/>
        <v>116153775</v>
      </c>
      <c r="E54" s="385">
        <f t="shared" si="124"/>
        <v>1068704964</v>
      </c>
      <c r="F54" s="385">
        <f t="shared" si="140"/>
        <v>1184858739</v>
      </c>
      <c r="G54" s="356">
        <f t="shared" si="125"/>
        <v>7361199.7799999993</v>
      </c>
      <c r="H54" s="385">
        <f t="shared" si="125"/>
        <v>25192151.160000004</v>
      </c>
      <c r="I54" s="385">
        <f t="shared" si="132"/>
        <v>32553350.940000005</v>
      </c>
      <c r="J54" s="356">
        <f t="shared" si="126"/>
        <v>1031.6228449043726</v>
      </c>
      <c r="K54" s="385">
        <f t="shared" si="126"/>
        <v>9156.6837038689227</v>
      </c>
      <c r="L54" s="357">
        <f t="shared" si="133"/>
        <v>10188.306548773295</v>
      </c>
      <c r="M54" s="249">
        <f t="shared" si="134"/>
        <v>2.4832651587616992E-3</v>
      </c>
      <c r="N54" s="249">
        <f t="shared" si="134"/>
        <v>1.688425066311082E-2</v>
      </c>
      <c r="O54" s="268">
        <f t="shared" si="134"/>
        <v>1.0637740444826781E-2</v>
      </c>
      <c r="P54" s="336">
        <f t="shared" si="118"/>
        <v>0.49386938363814348</v>
      </c>
      <c r="Q54" s="250">
        <f t="shared" si="127"/>
        <v>1.5302566592524924</v>
      </c>
      <c r="R54" s="337">
        <f>IFERROR(L54/I54*$R$4,0)</f>
        <v>1.2102838941530363</v>
      </c>
      <c r="S54" s="273">
        <f t="shared" si="135"/>
        <v>140.14330214311514</v>
      </c>
      <c r="T54" s="251">
        <f t="shared" si="136"/>
        <v>363.47367264165467</v>
      </c>
      <c r="U54" s="274">
        <f t="shared" si="137"/>
        <v>312.97258975125629</v>
      </c>
      <c r="V54" s="278">
        <f t="shared" si="121"/>
        <v>8.8815266219662057</v>
      </c>
      <c r="W54" s="252">
        <f t="shared" si="122"/>
        <v>8.5680183140507271</v>
      </c>
      <c r="X54" s="279">
        <f t="shared" si="123"/>
        <v>8.5987520819334513</v>
      </c>
      <c r="Y54" s="283">
        <f t="shared" si="130"/>
        <v>63.3746064645768</v>
      </c>
      <c r="Z54" s="253">
        <f t="shared" si="130"/>
        <v>23.572596748975148</v>
      </c>
      <c r="AA54" s="284">
        <f t="shared" si="130"/>
        <v>27.474457391835976</v>
      </c>
      <c r="AG54" s="125">
        <f t="shared" si="138"/>
        <v>2.9038475772411972E-2</v>
      </c>
      <c r="AH54" s="125">
        <f t="shared" si="139"/>
        <v>7.5167897746579976E-2</v>
      </c>
      <c r="AI54" s="125">
        <f t="shared" si="131"/>
        <v>5.5302345195752368E-2</v>
      </c>
    </row>
    <row r="55" spans="1:35" ht="13.5" customHeight="1" x14ac:dyDescent="0.2">
      <c r="B55" s="400"/>
      <c r="C55" s="371" t="s">
        <v>74</v>
      </c>
      <c r="D55" s="356">
        <f t="shared" si="124"/>
        <v>2250344895</v>
      </c>
      <c r="E55" s="385">
        <f t="shared" si="124"/>
        <v>5001760704</v>
      </c>
      <c r="F55" s="385">
        <f t="shared" si="140"/>
        <v>7252105599</v>
      </c>
      <c r="G55" s="356">
        <f t="shared" si="125"/>
        <v>48126770.759999998</v>
      </c>
      <c r="H55" s="385">
        <f t="shared" si="125"/>
        <v>102666184.11000004</v>
      </c>
      <c r="I55" s="385">
        <f t="shared" si="132"/>
        <v>150792954.87000003</v>
      </c>
      <c r="J55" s="356">
        <f t="shared" si="126"/>
        <v>26098.895930968625</v>
      </c>
      <c r="K55" s="385">
        <f t="shared" si="126"/>
        <v>58620.263078597418</v>
      </c>
      <c r="L55" s="357">
        <f t="shared" si="133"/>
        <v>84719.159009566036</v>
      </c>
      <c r="M55" s="249">
        <f t="shared" si="134"/>
        <v>6.2823811306281743E-2</v>
      </c>
      <c r="N55" s="249">
        <f t="shared" si="134"/>
        <v>0.10809144967389686</v>
      </c>
      <c r="O55" s="268">
        <f>L55/O$5</f>
        <v>8.8456351399858663E-2</v>
      </c>
      <c r="P55" s="336">
        <f t="shared" si="118"/>
        <v>1.9110637339331773</v>
      </c>
      <c r="Q55" s="250">
        <f t="shared" si="127"/>
        <v>2.4038737858732655</v>
      </c>
      <c r="R55" s="337">
        <f>IFERROR(L55/I55*$R$4,0)</f>
        <v>2.1726088027846715</v>
      </c>
      <c r="S55" s="273">
        <f t="shared" si="135"/>
        <v>542.29476690051308</v>
      </c>
      <c r="T55" s="251">
        <f t="shared" si="136"/>
        <v>570.97927216024391</v>
      </c>
      <c r="U55" s="274">
        <f t="shared" si="137"/>
        <v>561.82438418693494</v>
      </c>
      <c r="V55" s="278">
        <f t="shared" si="121"/>
        <v>11.597731525046353</v>
      </c>
      <c r="W55" s="252">
        <f t="shared" si="122"/>
        <v>11.719925551759747</v>
      </c>
      <c r="X55" s="279">
        <f t="shared" si="123"/>
        <v>11.682008466789018</v>
      </c>
      <c r="Y55" s="283">
        <f t="shared" si="130"/>
        <v>21.386397643726518</v>
      </c>
      <c r="Z55" s="253">
        <f t="shared" si="130"/>
        <v>20.526008776848524</v>
      </c>
      <c r="AA55" s="284">
        <f t="shared" si="130"/>
        <v>20.792989403076675</v>
      </c>
      <c r="AG55" s="125">
        <f t="shared" si="138"/>
        <v>0.18985058257971704</v>
      </c>
      <c r="AH55" s="125">
        <f t="shared" si="139"/>
        <v>0.30633355524896094</v>
      </c>
      <c r="AI55" s="125">
        <f t="shared" si="131"/>
        <v>0.25617037271150583</v>
      </c>
    </row>
    <row r="56" spans="1:35" ht="13.5" customHeight="1" x14ac:dyDescent="0.2">
      <c r="B56" s="400"/>
      <c r="C56" s="371" t="s">
        <v>56</v>
      </c>
      <c r="D56" s="356">
        <f>SUM(D13,D24)</f>
        <v>21830</v>
      </c>
      <c r="E56" s="385">
        <f>SUM(E13,E24)</f>
        <v>107198.51741935484</v>
      </c>
      <c r="F56" s="385">
        <f t="shared" si="140"/>
        <v>129028.51741935484</v>
      </c>
      <c r="G56" s="356">
        <f>SUM(G13,G24)</f>
        <v>11205.820000000002</v>
      </c>
      <c r="H56" s="385">
        <f>SUM(H13,H24)</f>
        <v>411817.77032258053</v>
      </c>
      <c r="I56" s="385">
        <f t="shared" si="132"/>
        <v>423023.59032258054</v>
      </c>
      <c r="J56" s="356">
        <f>SUM(J13,J24)</f>
        <v>0.61703455066403734</v>
      </c>
      <c r="K56" s="385">
        <f>SUM(K13,K24)</f>
        <v>225.27360753704093</v>
      </c>
      <c r="L56" s="357">
        <f t="shared" si="133"/>
        <v>225.89064208770498</v>
      </c>
      <c r="M56" s="249">
        <f t="shared" si="134"/>
        <v>1.4852912660713895E-6</v>
      </c>
      <c r="N56" s="249">
        <f t="shared" si="134"/>
        <v>4.1538794834985353E-4</v>
      </c>
      <c r="O56" s="268">
        <f t="shared" si="134"/>
        <v>2.3585529233350315E-4</v>
      </c>
      <c r="P56" s="336">
        <f t="shared" si="118"/>
        <v>0.1940464036977777</v>
      </c>
      <c r="Q56" s="250">
        <f t="shared" si="127"/>
        <v>2.3030138506079627</v>
      </c>
      <c r="R56" s="337">
        <f t="shared" ref="R56:R61" si="141">IFERROR(L56/I56*$R$4,0)</f>
        <v>2.064974073919692</v>
      </c>
      <c r="S56" s="273">
        <f t="shared" si="135"/>
        <v>55.063757106935256</v>
      </c>
      <c r="T56" s="251">
        <f t="shared" si="136"/>
        <v>547.02255165089673</v>
      </c>
      <c r="U56" s="274">
        <f t="shared" si="137"/>
        <v>533.99065029789472</v>
      </c>
      <c r="V56" s="278">
        <f>IFERROR(J56/D56,0)</f>
        <v>2.8265439792214261E-5</v>
      </c>
      <c r="W56" s="252">
        <f>IFERROR(K56/E56,0)</f>
        <v>2.1014619694392105E-3</v>
      </c>
      <c r="X56" s="279">
        <f>IFERROR(L56/F56,0)</f>
        <v>1.750703229066324E-3</v>
      </c>
      <c r="Y56" s="283">
        <f t="shared" si="130"/>
        <v>513.32203389830522</v>
      </c>
      <c r="Z56" s="253">
        <f t="shared" si="130"/>
        <v>3841.6368083858056</v>
      </c>
      <c r="AA56" s="284">
        <f t="shared" si="130"/>
        <v>3278.5278695229363</v>
      </c>
      <c r="AG56" s="125">
        <f t="shared" si="138"/>
        <v>4.4204741387960212E-5</v>
      </c>
      <c r="AH56" s="125">
        <f t="shared" si="139"/>
        <v>1.2287746232240487E-3</v>
      </c>
      <c r="AI56" s="125">
        <f t="shared" si="131"/>
        <v>7.1864173556462376E-4</v>
      </c>
    </row>
    <row r="57" spans="1:35" ht="13.5" customHeight="1" x14ac:dyDescent="0.2">
      <c r="B57" s="400"/>
      <c r="C57" s="371" t="s">
        <v>60</v>
      </c>
      <c r="D57" s="356">
        <f>SUM(D25,D14)</f>
        <v>80515047</v>
      </c>
      <c r="E57" s="385">
        <f>SUM(E25,E14)</f>
        <v>455327608</v>
      </c>
      <c r="F57" s="385">
        <f t="shared" si="140"/>
        <v>535842655</v>
      </c>
      <c r="G57" s="356">
        <f>SUM(G25,G14)</f>
        <v>127461.81</v>
      </c>
      <c r="H57" s="385">
        <f>SUM(H25,H14)</f>
        <v>1757557.69</v>
      </c>
      <c r="I57" s="385">
        <f t="shared" si="132"/>
        <v>1885019.5</v>
      </c>
      <c r="J57" s="356">
        <f>SUM(J25,J14)</f>
        <v>187.04094230990867</v>
      </c>
      <c r="K57" s="385">
        <f>SUM(K25,K14)</f>
        <v>1153.0118049788566</v>
      </c>
      <c r="L57" s="357">
        <f t="shared" si="133"/>
        <v>1340.0527472887652</v>
      </c>
      <c r="M57" s="249">
        <f t="shared" si="134"/>
        <v>4.5023455771106726E-4</v>
      </c>
      <c r="N57" s="249">
        <f t="shared" si="134"/>
        <v>2.1260688872067586E-3</v>
      </c>
      <c r="O57" s="268">
        <f t="shared" si="134"/>
        <v>1.3991661165467489E-3</v>
      </c>
      <c r="P57" s="336">
        <f t="shared" si="118"/>
        <v>5.171259811986566</v>
      </c>
      <c r="Q57" s="250">
        <f t="shared" si="127"/>
        <v>2.7619479092987804</v>
      </c>
      <c r="R57" s="337">
        <f t="shared" si="141"/>
        <v>2.7490775841742328</v>
      </c>
      <c r="S57" s="273">
        <f t="shared" si="135"/>
        <v>1467.4273204649194</v>
      </c>
      <c r="T57" s="251">
        <f t="shared" si="136"/>
        <v>656.03070188771824</v>
      </c>
      <c r="U57" s="274">
        <f t="shared" si="137"/>
        <v>710.89596011540743</v>
      </c>
      <c r="V57" s="278">
        <f t="shared" si="121"/>
        <v>2.3230557427347542</v>
      </c>
      <c r="W57" s="252">
        <f t="shared" si="122"/>
        <v>2.5322686011581723</v>
      </c>
      <c r="X57" s="279">
        <f t="shared" si="123"/>
        <v>2.5008325387771997</v>
      </c>
      <c r="Y57" s="283">
        <f t="shared" si="130"/>
        <v>1.5830806134907927</v>
      </c>
      <c r="Z57" s="253">
        <f t="shared" si="130"/>
        <v>3.8599848968525539</v>
      </c>
      <c r="AA57" s="284">
        <f t="shared" si="130"/>
        <v>3.5178601076467122</v>
      </c>
      <c r="AG57" s="125">
        <f t="shared" si="138"/>
        <v>5.0281160574516814E-4</v>
      </c>
      <c r="AH57" s="125">
        <f t="shared" si="139"/>
        <v>5.2441697370966102E-3</v>
      </c>
      <c r="AI57" s="125">
        <f t="shared" si="131"/>
        <v>3.2023123911840367E-3</v>
      </c>
    </row>
    <row r="58" spans="1:35" ht="13.5" customHeight="1" x14ac:dyDescent="0.2">
      <c r="B58" s="400"/>
      <c r="C58" s="371" t="s">
        <v>58</v>
      </c>
      <c r="D58" s="356">
        <f>SUM(D26,D15)</f>
        <v>3316585</v>
      </c>
      <c r="E58" s="385">
        <f>SUM(E26,E15)</f>
        <v>2201260</v>
      </c>
      <c r="F58" s="385">
        <f>SUM(D58:E58)</f>
        <v>5517845</v>
      </c>
      <c r="G58" s="356">
        <f>SUM(G26,G15)</f>
        <v>234324.88</v>
      </c>
      <c r="H58" s="385">
        <f>SUM(H26,H15)</f>
        <v>331742.26</v>
      </c>
      <c r="I58" s="385">
        <f t="shared" si="132"/>
        <v>566067.14</v>
      </c>
      <c r="J58" s="356">
        <f>SUM(J26,J15)</f>
        <v>190.92493732567203</v>
      </c>
      <c r="K58" s="385">
        <f>SUM(K26,K15)</f>
        <v>129.23498094832976</v>
      </c>
      <c r="L58" s="357">
        <f t="shared" si="133"/>
        <v>320.15991827400183</v>
      </c>
      <c r="M58" s="249">
        <f t="shared" si="134"/>
        <v>4.5958389458072846E-4</v>
      </c>
      <c r="N58" s="249">
        <f t="shared" si="134"/>
        <v>2.3829979098786467E-4</v>
      </c>
      <c r="O58" s="268">
        <f t="shared" si="134"/>
        <v>3.3428304253819817E-4</v>
      </c>
      <c r="P58" s="336">
        <f t="shared" si="118"/>
        <v>2.8713359658255655</v>
      </c>
      <c r="Q58" s="250">
        <f t="shared" si="127"/>
        <v>1.6401010363451076</v>
      </c>
      <c r="R58" s="337">
        <f t="shared" si="141"/>
        <v>2.1871570346665239</v>
      </c>
      <c r="S58" s="273">
        <f t="shared" si="135"/>
        <v>814.78730438556943</v>
      </c>
      <c r="T58" s="251">
        <f t="shared" si="136"/>
        <v>389.56441952354749</v>
      </c>
      <c r="U58" s="274">
        <f t="shared" si="137"/>
        <v>565.58647490826229</v>
      </c>
      <c r="V58" s="278">
        <f t="shared" si="121"/>
        <v>57.566725208511777</v>
      </c>
      <c r="W58" s="252">
        <f t="shared" si="122"/>
        <v>58.709548598679739</v>
      </c>
      <c r="X58" s="279">
        <f t="shared" si="123"/>
        <v>58.02263714801736</v>
      </c>
      <c r="Y58" s="283">
        <f t="shared" si="130"/>
        <v>70.652457271560962</v>
      </c>
      <c r="Z58" s="253">
        <f t="shared" si="130"/>
        <v>150.70562314310894</v>
      </c>
      <c r="AA58" s="284">
        <f t="shared" si="130"/>
        <v>102.58844530790553</v>
      </c>
      <c r="AG58" s="125">
        <f t="shared" si="138"/>
        <v>9.2436526029909534E-4</v>
      </c>
      <c r="AH58" s="125">
        <f t="shared" si="139"/>
        <v>9.898467232720171E-4</v>
      </c>
      <c r="AI58" s="125">
        <f t="shared" si="131"/>
        <v>9.6164724909429797E-4</v>
      </c>
    </row>
    <row r="59" spans="1:35" ht="13.5" customHeight="1" x14ac:dyDescent="0.2">
      <c r="B59" s="400"/>
      <c r="C59" s="371" t="s">
        <v>59</v>
      </c>
      <c r="D59" s="356">
        <f>SUM(D16)</f>
        <v>26240424</v>
      </c>
      <c r="E59" s="385">
        <f>SUM(E16)</f>
        <v>383106294</v>
      </c>
      <c r="F59" s="385">
        <f t="shared" si="140"/>
        <v>409346718</v>
      </c>
      <c r="G59" s="356">
        <f>SUM(G16)</f>
        <v>66175.996599999984</v>
      </c>
      <c r="H59" s="385">
        <f>SUM(H16)</f>
        <v>1782405.0953999998</v>
      </c>
      <c r="I59" s="385">
        <f t="shared" si="132"/>
        <v>1848581.0919999997</v>
      </c>
      <c r="J59" s="356">
        <f>SUM(J16)</f>
        <v>30.725181986265021</v>
      </c>
      <c r="K59" s="385">
        <f>SUM(K16)</f>
        <v>1184.087788758857</v>
      </c>
      <c r="L59" s="357">
        <f t="shared" si="133"/>
        <v>1214.8129707451219</v>
      </c>
      <c r="M59" s="249">
        <f t="shared" si="134"/>
        <v>7.3959949898334308E-5</v>
      </c>
      <c r="N59" s="249">
        <f t="shared" si="134"/>
        <v>2.1833707135789633E-3</v>
      </c>
      <c r="O59" s="268">
        <f t="shared" si="134"/>
        <v>1.2684016730289207E-3</v>
      </c>
      <c r="P59" s="336">
        <f t="shared" si="118"/>
        <v>1.6361899883437334</v>
      </c>
      <c r="Q59" s="250">
        <f t="shared" si="127"/>
        <v>2.7968476248112095</v>
      </c>
      <c r="R59" s="337">
        <f t="shared" si="141"/>
        <v>2.5412761705292879</v>
      </c>
      <c r="S59" s="273">
        <f t="shared" si="135"/>
        <v>464.29496441108415</v>
      </c>
      <c r="T59" s="251">
        <f t="shared" si="136"/>
        <v>664.32024449140681</v>
      </c>
      <c r="U59" s="274">
        <f t="shared" si="137"/>
        <v>657.15968642241319</v>
      </c>
      <c r="V59" s="278">
        <f t="shared" si="121"/>
        <v>1.1709102713532762</v>
      </c>
      <c r="W59" s="252">
        <f t="shared" si="122"/>
        <v>3.0907552480953417</v>
      </c>
      <c r="X59" s="279">
        <f t="shared" si="123"/>
        <v>2.9676870909836439</v>
      </c>
      <c r="Y59" s="283">
        <f t="shared" si="130"/>
        <v>2.5219103395585369</v>
      </c>
      <c r="Z59" s="253">
        <f t="shared" si="130"/>
        <v>4.6525079940346785</v>
      </c>
      <c r="AA59" s="284">
        <f t="shared" si="130"/>
        <v>4.515929921294739</v>
      </c>
      <c r="AG59" s="125">
        <f t="shared" si="138"/>
        <v>2.6105120515888466E-4</v>
      </c>
      <c r="AH59" s="125">
        <f t="shared" si="139"/>
        <v>5.3183089885052229E-3</v>
      </c>
      <c r="AI59" s="125">
        <f t="shared" si="131"/>
        <v>3.1404100260077504E-3</v>
      </c>
    </row>
    <row r="60" spans="1:35" ht="13.5" customHeight="1" x14ac:dyDescent="0.2">
      <c r="B60" s="400"/>
      <c r="C60" s="371" t="s">
        <v>66</v>
      </c>
      <c r="D60" s="356">
        <f>SUM(D36,D27)</f>
        <v>923.60640000000012</v>
      </c>
      <c r="E60" s="385">
        <f>SUM(E36,E27)</f>
        <v>907.7124</v>
      </c>
      <c r="F60" s="385">
        <f t="shared" si="140"/>
        <v>1831.3188</v>
      </c>
      <c r="G60" s="356">
        <f>SUM(G36,G27)</f>
        <v>7187927.3399999999</v>
      </c>
      <c r="H60" s="385">
        <f>SUM(H36,H27)</f>
        <v>16432744.819999998</v>
      </c>
      <c r="I60" s="385">
        <f t="shared" si="132"/>
        <v>23620672.159999996</v>
      </c>
      <c r="J60" s="356">
        <f>SUM(J36,J27)</f>
        <v>5025.743850851386</v>
      </c>
      <c r="K60" s="385">
        <f>SUM(K36,K27)</f>
        <v>4515.7704057175033</v>
      </c>
      <c r="L60" s="357">
        <f t="shared" si="133"/>
        <v>9541.5142565688893</v>
      </c>
      <c r="M60" s="249">
        <f t="shared" si="134"/>
        <v>1.2097691189493744E-2</v>
      </c>
      <c r="N60" s="249">
        <f t="shared" si="134"/>
        <v>8.3267481910482971E-3</v>
      </c>
      <c r="O60" s="268">
        <f t="shared" si="134"/>
        <v>9.96241638648134E-3</v>
      </c>
      <c r="P60" s="336">
        <f t="shared" si="118"/>
        <v>2.4639757488900118</v>
      </c>
      <c r="Q60" s="250">
        <f t="shared" si="127"/>
        <v>1.156945924861347</v>
      </c>
      <c r="R60" s="337">
        <f t="shared" si="141"/>
        <v>1.5620898195487065</v>
      </c>
      <c r="S60" s="273">
        <f t="shared" si="135"/>
        <v>699.19235589426341</v>
      </c>
      <c r="T60" s="251">
        <f t="shared" si="136"/>
        <v>274.80317227475228</v>
      </c>
      <c r="U60" s="274">
        <f t="shared" si="137"/>
        <v>403.9476180837392</v>
      </c>
      <c r="V60" s="278">
        <f>IFERROR(J60/D60,0)</f>
        <v>5.441434631517696</v>
      </c>
      <c r="W60" s="252">
        <f>IFERROR(K60/E60,0)</f>
        <v>4.9748911722672329</v>
      </c>
      <c r="X60" s="279">
        <f>IFERROR(L60/F60,0)</f>
        <v>5.2101874652129867</v>
      </c>
      <c r="Y60" s="283">
        <f>IFERROR(G60/D60,0)</f>
        <v>7782.4572675113541</v>
      </c>
      <c r="Z60" s="253">
        <f>IFERROR(H60/E60,0)</f>
        <v>18103.47068080154</v>
      </c>
      <c r="AA60" s="284">
        <f>IFERROR(I60/F60,0)</f>
        <v>12898.17598115631</v>
      </c>
      <c r="AG60" s="125">
        <f t="shared" si="138"/>
        <v>2.835495030083909E-2</v>
      </c>
      <c r="AH60" s="125">
        <f t="shared" si="139"/>
        <v>4.9031735101949962E-2</v>
      </c>
      <c r="AI60" s="125">
        <f t="shared" si="131"/>
        <v>4.0127314940807665E-2</v>
      </c>
    </row>
    <row r="61" spans="1:35" ht="13.5" customHeight="1" x14ac:dyDescent="0.2">
      <c r="B61" s="400"/>
      <c r="C61" s="371" t="s">
        <v>67</v>
      </c>
      <c r="D61" s="356">
        <f>SUM(D37,D28)</f>
        <v>0</v>
      </c>
      <c r="E61" s="385">
        <f>SUM(E37,E28)</f>
        <v>0</v>
      </c>
      <c r="F61" s="385">
        <f>SUM(F37,F28)</f>
        <v>0</v>
      </c>
      <c r="G61" s="356">
        <f>SUM(G37,G28)</f>
        <v>0</v>
      </c>
      <c r="H61" s="385">
        <f>SUM(H37,H28)</f>
        <v>2863947.3760000016</v>
      </c>
      <c r="I61" s="385">
        <f>SUM(G61:H61)</f>
        <v>2863947.3760000016</v>
      </c>
      <c r="J61" s="356">
        <f>SUM(J37,J28)</f>
        <v>0</v>
      </c>
      <c r="K61" s="385">
        <f>SUM(K37,K28)</f>
        <v>1334.2166129795776</v>
      </c>
      <c r="L61" s="357">
        <f t="shared" si="133"/>
        <v>1334.2166129795776</v>
      </c>
      <c r="M61" s="249">
        <f t="shared" si="134"/>
        <v>0</v>
      </c>
      <c r="N61" s="249">
        <f t="shared" si="134"/>
        <v>2.4601972134207922E-3</v>
      </c>
      <c r="O61" s="268">
        <f t="shared" si="134"/>
        <v>1.3930725344892124E-3</v>
      </c>
      <c r="P61" s="336">
        <f t="shared" si="118"/>
        <v>0</v>
      </c>
      <c r="Q61" s="250">
        <f t="shared" si="127"/>
        <v>1.9613388420718436</v>
      </c>
      <c r="R61" s="337">
        <f t="shared" si="141"/>
        <v>1.8015331611196075</v>
      </c>
      <c r="S61" s="273">
        <f t="shared" si="135"/>
        <v>0</v>
      </c>
      <c r="T61" s="251">
        <f t="shared" si="136"/>
        <v>465.8663158968522</v>
      </c>
      <c r="U61" s="274">
        <f t="shared" si="137"/>
        <v>465.8663158968522</v>
      </c>
      <c r="V61" s="278">
        <f t="shared" si="121"/>
        <v>0</v>
      </c>
      <c r="W61" s="252">
        <f t="shared" si="122"/>
        <v>0</v>
      </c>
      <c r="X61" s="279">
        <f t="shared" si="123"/>
        <v>0</v>
      </c>
      <c r="Y61" s="283">
        <f t="shared" si="130"/>
        <v>0</v>
      </c>
      <c r="Z61" s="253">
        <f t="shared" si="130"/>
        <v>0</v>
      </c>
      <c r="AA61" s="284">
        <f t="shared" si="130"/>
        <v>0</v>
      </c>
      <c r="AG61" s="125">
        <f t="shared" si="138"/>
        <v>0</v>
      </c>
      <c r="AH61" s="125">
        <f t="shared" si="139"/>
        <v>8.5453958315624082E-3</v>
      </c>
      <c r="AI61" s="125">
        <f t="shared" si="131"/>
        <v>4.865336496446754E-3</v>
      </c>
    </row>
    <row r="62" spans="1:35" ht="13.5" customHeight="1" thickBot="1" x14ac:dyDescent="0.25">
      <c r="B62" s="401"/>
      <c r="C62" s="360" t="s">
        <v>171</v>
      </c>
      <c r="D62" s="360"/>
      <c r="E62" s="335"/>
      <c r="F62" s="335"/>
      <c r="G62" s="360"/>
      <c r="H62" s="335"/>
      <c r="I62" s="266"/>
      <c r="J62" s="358">
        <f>M5-SUM(J51:J61)</f>
        <v>276803.28298815095</v>
      </c>
      <c r="K62" s="358">
        <f>N5-SUM(K51:K61)</f>
        <v>336955.63567722926</v>
      </c>
      <c r="L62" s="359">
        <f>O5-SUM(L51:L61)</f>
        <v>613758.91866538022</v>
      </c>
      <c r="M62" s="271">
        <f t="shared" ref="M62" si="142">J62/M$5</f>
        <v>0.66630547381785366</v>
      </c>
      <c r="N62" s="271">
        <f t="shared" ref="N62:N63" si="143">K62/N$5</f>
        <v>0.621321386553774</v>
      </c>
      <c r="O62" s="272">
        <f t="shared" ref="O62" si="144">L62/O$5</f>
        <v>0.64083349290721725</v>
      </c>
      <c r="P62" s="360"/>
      <c r="Q62" s="335"/>
      <c r="R62" s="266"/>
      <c r="S62" s="312"/>
      <c r="T62" s="313"/>
      <c r="U62" s="314"/>
      <c r="V62" s="280">
        <f t="shared" ref="V62:V63" si="145">IFERROR(J62*1000000/D62,0)</f>
        <v>0</v>
      </c>
      <c r="W62" s="281">
        <f t="shared" ref="W62:W63" si="146">IFERROR(K62*1000000/E62,0)</f>
        <v>0</v>
      </c>
      <c r="X62" s="282">
        <f t="shared" ref="X62:X63" si="147">IFERROR(L62*1000000/F62,0)</f>
        <v>0</v>
      </c>
      <c r="Y62" s="360"/>
      <c r="Z62" s="335"/>
      <c r="AA62" s="266"/>
    </row>
    <row r="63" spans="1:35" ht="13.5" customHeight="1" thickBot="1" x14ac:dyDescent="0.25">
      <c r="B63" s="122" t="s">
        <v>81</v>
      </c>
      <c r="C63" s="338" t="s">
        <v>88</v>
      </c>
      <c r="D63" s="339">
        <f t="shared" ref="D63:L63" si="148">SUM(D51:D61)</f>
        <v>17121864183.034973</v>
      </c>
      <c r="E63" s="340">
        <f t="shared" si="148"/>
        <v>23528363188.944103</v>
      </c>
      <c r="F63" s="341">
        <f t="shared" si="148"/>
        <v>40650227371.97908</v>
      </c>
      <c r="G63" s="339">
        <f t="shared" si="148"/>
        <v>253498146.3108857</v>
      </c>
      <c r="H63" s="340">
        <f t="shared" si="148"/>
        <v>335145080.74886543</v>
      </c>
      <c r="I63" s="341">
        <f t="shared" si="148"/>
        <v>588643227.05975127</v>
      </c>
      <c r="J63" s="339">
        <f t="shared" si="148"/>
        <v>138626.71701184902</v>
      </c>
      <c r="K63" s="340">
        <f t="shared" si="148"/>
        <v>205365.36432277071</v>
      </c>
      <c r="L63" s="341">
        <f t="shared" si="148"/>
        <v>343992.08133461984</v>
      </c>
      <c r="M63" s="342">
        <f>J63/M$5</f>
        <v>0.33369452618214623</v>
      </c>
      <c r="N63" s="343">
        <f t="shared" si="143"/>
        <v>0.37867861344622594</v>
      </c>
      <c r="O63" s="344">
        <f>L63/O$5</f>
        <v>0.35916650709278281</v>
      </c>
      <c r="P63" s="345"/>
      <c r="Q63" s="346"/>
      <c r="R63" s="338"/>
      <c r="S63" s="347">
        <f t="shared" ref="S63" si="149">IFERROR(J63/G63*1000000,0)</f>
        <v>546.85495349476696</v>
      </c>
      <c r="T63" s="348">
        <f t="shared" ref="T63" si="150">IFERROR(K63/H63*1000000,0)</f>
        <v>612.7655636892888</v>
      </c>
      <c r="U63" s="349">
        <f t="shared" ref="U63" si="151">IFERROR(L63/I63*1000000,0)</f>
        <v>584.38127803295413</v>
      </c>
      <c r="V63" s="350">
        <f t="shared" si="145"/>
        <v>8.0964733471724362</v>
      </c>
      <c r="W63" s="351">
        <f t="shared" si="146"/>
        <v>8.728416960992476</v>
      </c>
      <c r="X63" s="352">
        <f t="shared" si="147"/>
        <v>8.4622424909667195</v>
      </c>
      <c r="Y63" s="350">
        <f t="shared" ref="Y63" si="152">IFERROR(G63*1000/D63,0)</f>
        <v>14.805522552974214</v>
      </c>
      <c r="Z63" s="351">
        <f t="shared" ref="Z63" si="153">IFERROR(H63*1000/E63,0)</f>
        <v>14.244300721537185</v>
      </c>
      <c r="AA63" s="352">
        <f t="shared" ref="AA63" si="154">IFERROR(I63*1000/F63,0)</f>
        <v>14.480687196980192</v>
      </c>
    </row>
    <row r="65" spans="17:24" ht="13.5" customHeight="1" x14ac:dyDescent="0.2">
      <c r="V65" s="125"/>
      <c r="W65" s="125"/>
      <c r="X65" s="125"/>
    </row>
    <row r="68" spans="17:24" ht="13.5" customHeight="1" x14ac:dyDescent="0.25">
      <c r="Q68" s="129"/>
    </row>
    <row r="74" spans="17:24" ht="13.5" customHeight="1" x14ac:dyDescent="0.25">
      <c r="Q74" s="129"/>
    </row>
  </sheetData>
  <autoFilter ref="A7:AI63" xr:uid="{6EE1D5BE-1D66-4886-9BE0-896B63251345}"/>
  <mergeCells count="15">
    <mergeCell ref="B51:B62"/>
    <mergeCell ref="D6:F6"/>
    <mergeCell ref="B6:C6"/>
    <mergeCell ref="B8:B17"/>
    <mergeCell ref="B19:B29"/>
    <mergeCell ref="B31:B38"/>
    <mergeCell ref="B40:B49"/>
    <mergeCell ref="AC6:AE6"/>
    <mergeCell ref="G6:I6"/>
    <mergeCell ref="J6:L6"/>
    <mergeCell ref="M6:O6"/>
    <mergeCell ref="P6:R6"/>
    <mergeCell ref="V6:X6"/>
    <mergeCell ref="Y6:AA6"/>
    <mergeCell ref="S6:U6"/>
  </mergeCells>
  <pageMargins left="0.7" right="0.7" top="0.75" bottom="0.75" header="0.3" footer="0.3"/>
  <pageSetup orientation="portrait" r:id="rId1"/>
  <ignoredErrors>
    <ignoredError sqref="F51:F60 I51:I6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1B-247B-4E92-8F71-25B60CD2E330}">
  <dimension ref="A1:AC67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AC9" sqref="AC9"/>
    </sheetView>
  </sheetViews>
  <sheetFormatPr defaultColWidth="18.140625" defaultRowHeight="15" customHeight="1" x14ac:dyDescent="0.25"/>
  <cols>
    <col min="1" max="1" width="0" hidden="1" customWidth="1"/>
    <col min="4" max="12" width="0" hidden="1" customWidth="1"/>
    <col min="16" max="24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09"/>
      <c r="C5" s="409"/>
      <c r="D5" s="407" t="s">
        <v>82</v>
      </c>
      <c r="E5" s="407"/>
      <c r="F5" s="407"/>
      <c r="G5" s="407" t="s">
        <v>90</v>
      </c>
      <c r="H5" s="407"/>
      <c r="I5" s="407"/>
      <c r="J5" s="407" t="s">
        <v>83</v>
      </c>
      <c r="K5" s="407"/>
      <c r="L5" s="407"/>
      <c r="M5" s="407" t="s">
        <v>84</v>
      </c>
      <c r="N5" s="407"/>
      <c r="O5" s="407"/>
      <c r="P5" s="407" t="s">
        <v>144</v>
      </c>
      <c r="Q5" s="407"/>
      <c r="R5" s="407"/>
      <c r="S5" s="407" t="s">
        <v>145</v>
      </c>
      <c r="T5" s="407"/>
      <c r="U5" s="407"/>
      <c r="V5" s="407" t="s">
        <v>85</v>
      </c>
      <c r="W5" s="407"/>
      <c r="X5" s="407"/>
      <c r="Z5" s="407" t="s">
        <v>89</v>
      </c>
      <c r="AA5" s="407"/>
      <c r="AB5" s="407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143</v>
      </c>
    </row>
    <row r="7" spans="1:29" ht="15" customHeight="1" x14ac:dyDescent="0.25">
      <c r="A7" t="str">
        <f>_xlfn.CONCAT($B$7,C7)</f>
        <v>Auto_CredFB Stone Leads</v>
      </c>
      <c r="B7" s="408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8880.5728041516013</v>
      </c>
      <c r="K7" s="66">
        <f>VLOOKUP(A7,'Contri use this'!$A$4:$F$1048576,6,FALSE)</f>
        <v>9690.0916131391368</v>
      </c>
      <c r="L7" s="67">
        <f>SUM(J7:K7)</f>
        <v>18570.66441729074</v>
      </c>
      <c r="M7" s="110">
        <f t="shared" ref="M7:O15" si="0">J7/M$1</f>
        <v>7.9947540548718055E-2</v>
      </c>
      <c r="N7" s="111">
        <f t="shared" si="0"/>
        <v>2.7822465102055331E-2</v>
      </c>
      <c r="O7" s="112">
        <f>L7/O$1</f>
        <v>4.0426992198524345E-2</v>
      </c>
      <c r="P7" s="44">
        <f>IFERROR(J7/G7*$P$4,0)</f>
        <v>1.0626311066560135</v>
      </c>
      <c r="Q7" s="45">
        <f>IFERROR(K7/H7*$Q$4,0)</f>
        <v>0.9912246738222994</v>
      </c>
      <c r="R7" s="46">
        <f>IFERROR(L7/I7*$R$4,0)</f>
        <v>0.99801677884667905</v>
      </c>
      <c r="S7" s="54">
        <f>IFERROR(J7*1000000/D7,0)</f>
        <v>4.4480632096082626</v>
      </c>
      <c r="T7" s="55">
        <f t="shared" ref="T7:U22" si="1">IFERROR(K7*1000000/E7,0)</f>
        <v>3.4001809397764227</v>
      </c>
      <c r="U7" s="55">
        <f t="shared" si="1"/>
        <v>3.8318641779887286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0.12838914799975773</v>
      </c>
    </row>
    <row r="8" spans="1:29" ht="15" customHeight="1" x14ac:dyDescent="0.25">
      <c r="A8" t="str">
        <f t="shared" ref="A8:A16" si="5">_xlfn.CONCAT($B$7,C8)</f>
        <v>Auto_CredFB Stone SA</v>
      </c>
      <c r="B8" s="408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876.87068704796195</v>
      </c>
      <c r="K8" s="69">
        <f>VLOOKUP(A8,'Contri use this'!$A$4:$F$1048576,6,FALSE)</f>
        <v>815.42322510935048</v>
      </c>
      <c r="L8" s="70">
        <f t="shared" ref="L8:L15" si="8">SUM(J8:K8)</f>
        <v>1692.2939121573124</v>
      </c>
      <c r="M8" s="113">
        <f t="shared" si="0"/>
        <v>7.894046516456265E-3</v>
      </c>
      <c r="N8" s="114">
        <f t="shared" si="0"/>
        <v>2.3412662263428033E-3</v>
      </c>
      <c r="O8" s="115">
        <f t="shared" si="0"/>
        <v>3.6840013500375789E-3</v>
      </c>
      <c r="P8" s="44">
        <f t="shared" ref="P8:P16" si="9">IFERROR(J8/G8*$P$4,0)</f>
        <v>3.8337516964545797</v>
      </c>
      <c r="Q8" s="45">
        <f t="shared" ref="Q8:Q14" si="10">IFERROR(K8/H8*$Q$4,0)</f>
        <v>2.2281049082881506</v>
      </c>
      <c r="R8" s="46">
        <f t="shared" ref="R8:R16" si="11">IFERROR(L8/I8*$R$4,0)</f>
        <v>2.6553727428256408</v>
      </c>
      <c r="S8" s="54">
        <f t="shared" ref="S8:S16" si="12">IFERROR(J8*1000000/D8,0)</f>
        <v>2.4259554622900974</v>
      </c>
      <c r="T8" s="55">
        <f t="shared" si="1"/>
        <v>2.1027780938285221</v>
      </c>
      <c r="U8" s="55">
        <f t="shared" si="1"/>
        <v>2.2586881586175775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>L8/SUM($L$7:$L$15)</f>
        <v>1.1699752290217297E-2</v>
      </c>
    </row>
    <row r="9" spans="1:29" ht="15" customHeight="1" x14ac:dyDescent="0.25">
      <c r="A9" t="str">
        <f t="shared" si="5"/>
        <v>Auto_CredFB Ton</v>
      </c>
      <c r="B9" s="408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52299.046121417028</v>
      </c>
      <c r="L9" s="70">
        <f t="shared" si="8"/>
        <v>70299.046121417021</v>
      </c>
      <c r="M9" s="113">
        <f t="shared" si="0"/>
        <v>0.16204537270435723</v>
      </c>
      <c r="N9" s="114">
        <f t="shared" si="0"/>
        <v>0.15016250038450635</v>
      </c>
      <c r="O9" s="115">
        <f t="shared" si="0"/>
        <v>0.15303593480845654</v>
      </c>
      <c r="P9" s="44">
        <f>IFERROR(J9/G9*$P$4,0)</f>
        <v>1.9625421984413427</v>
      </c>
      <c r="Q9" s="45">
        <f>IFERROR(K9/H9*$Q$4,0)</f>
        <v>2.3504209999899994</v>
      </c>
      <c r="R9" s="46">
        <f t="shared" si="11"/>
        <v>1.9851801975656318</v>
      </c>
      <c r="S9" s="54">
        <f t="shared" si="12"/>
        <v>11.788828817901175</v>
      </c>
      <c r="T9" s="55">
        <f t="shared" si="1"/>
        <v>7.1561632443160565</v>
      </c>
      <c r="U9" s="55">
        <f t="shared" si="1"/>
        <v>7.9567718766832023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ref="AC9:AC14" si="14">L9/SUM($L$7:$L$15)</f>
        <v>0.48601570918059528</v>
      </c>
    </row>
    <row r="10" spans="1:29" ht="15" customHeight="1" x14ac:dyDescent="0.25">
      <c r="A10" t="str">
        <f t="shared" si="5"/>
        <v>Auto_CredGoogle Stone</v>
      </c>
      <c r="B10" s="408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321.44304020578591</v>
      </c>
      <c r="K10" s="69">
        <f>VLOOKUP(A10,'Contri use this'!$A$4:$F$1048576,6,FALSE)</f>
        <v>2853.1321881313274</v>
      </c>
      <c r="L10" s="70">
        <f t="shared" si="8"/>
        <v>3174.5752283371135</v>
      </c>
      <c r="M10" s="113">
        <f t="shared" si="0"/>
        <v>2.8937976251871256E-3</v>
      </c>
      <c r="N10" s="114">
        <f t="shared" si="0"/>
        <v>8.1919938329787206E-3</v>
      </c>
      <c r="O10" s="115">
        <f t="shared" si="0"/>
        <v>6.9108204803981022E-3</v>
      </c>
      <c r="P10" s="44">
        <f t="shared" si="9"/>
        <v>0.12442835954964206</v>
      </c>
      <c r="Q10" s="45">
        <f t="shared" si="10"/>
        <v>1.0215621934921235</v>
      </c>
      <c r="R10" s="46">
        <f t="shared" si="11"/>
        <v>0.58206131394571026</v>
      </c>
      <c r="S10" s="54">
        <f t="shared" si="12"/>
        <v>0.60304392020681374</v>
      </c>
      <c r="T10" s="55">
        <f t="shared" si="1"/>
        <v>7.2239806169788334</v>
      </c>
      <c r="U10" s="55">
        <f t="shared" si="1"/>
        <v>3.4209259441590198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2.1947572777624942E-2</v>
      </c>
    </row>
    <row r="11" spans="1:29" ht="15" customHeight="1" x14ac:dyDescent="0.25">
      <c r="A11" t="str">
        <f t="shared" si="5"/>
        <v>Auto_CredGoogle Ton</v>
      </c>
      <c r="B11" s="408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14947.869853843218</v>
      </c>
      <c r="K11" s="69">
        <f>VLOOKUP(A11,'Contri use this'!$A$4:$F$1048576,6,FALSE)</f>
        <v>33702.706660956996</v>
      </c>
      <c r="L11" s="70">
        <f t="shared" si="8"/>
        <v>48650.57651480021</v>
      </c>
      <c r="M11" s="113">
        <f t="shared" si="0"/>
        <v>0.13456850786679167</v>
      </c>
      <c r="N11" s="114">
        <f t="shared" si="0"/>
        <v>9.676816457006801E-2</v>
      </c>
      <c r="O11" s="115">
        <f t="shared" si="0"/>
        <v>0.10590878349975991</v>
      </c>
      <c r="P11" s="44">
        <f t="shared" si="9"/>
        <v>3.1910835637897357</v>
      </c>
      <c r="Q11" s="45">
        <f t="shared" si="10"/>
        <v>2.6050876954023576</v>
      </c>
      <c r="R11" s="46">
        <f t="shared" si="11"/>
        <v>2.4165225251499352</v>
      </c>
      <c r="S11" s="54">
        <f t="shared" si="12"/>
        <v>25.857143941222503</v>
      </c>
      <c r="T11" s="55">
        <f t="shared" si="1"/>
        <v>13.941898473846393</v>
      </c>
      <c r="U11" s="55">
        <f t="shared" si="1"/>
        <v>16.241421698545327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0.3363480125469564</v>
      </c>
    </row>
    <row r="12" spans="1:29" ht="15" customHeight="1" x14ac:dyDescent="0.25">
      <c r="A12" t="str">
        <f t="shared" si="5"/>
        <v>Auto_CredAffiliate</v>
      </c>
      <c r="B12" s="408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221.72663578170992</v>
      </c>
      <c r="L12" s="70">
        <f t="shared" si="8"/>
        <v>221.72663578170992</v>
      </c>
      <c r="M12" s="113">
        <f t="shared" si="0"/>
        <v>0</v>
      </c>
      <c r="N12" s="114">
        <f t="shared" si="0"/>
        <v>6.3662778769480539E-4</v>
      </c>
      <c r="O12" s="115">
        <f t="shared" si="0"/>
        <v>4.8268283640978904E-4</v>
      </c>
      <c r="P12" s="44">
        <f t="shared" si="9"/>
        <v>0</v>
      </c>
      <c r="Q12" s="45">
        <f t="shared" si="10"/>
        <v>2.1024450455493295</v>
      </c>
      <c r="R12" s="46">
        <f t="shared" si="11"/>
        <v>1.6159937617286788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1.5329173591851167E-3</v>
      </c>
    </row>
    <row r="13" spans="1:29" ht="15" customHeight="1" x14ac:dyDescent="0.25">
      <c r="A13" t="str">
        <f t="shared" si="5"/>
        <v>Auto_CredTikTok</v>
      </c>
      <c r="B13" s="408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12.11943220669783</v>
      </c>
      <c r="K13" s="69">
        <f>VLOOKUP(A13,'Contri use this'!$A$4:$F$1048576,6,FALSE)</f>
        <v>673.92081135508943</v>
      </c>
      <c r="L13" s="70">
        <f t="shared" si="8"/>
        <v>686.04024356178729</v>
      </c>
      <c r="M13" s="113">
        <f t="shared" si="0"/>
        <v>1.0910543938330779E-4</v>
      </c>
      <c r="N13" s="114">
        <f t="shared" si="0"/>
        <v>1.9349804938945899E-3</v>
      </c>
      <c r="O13" s="115">
        <f t="shared" si="0"/>
        <v>1.4934599511971737E-3</v>
      </c>
      <c r="P13" s="44">
        <f t="shared" si="9"/>
        <v>0</v>
      </c>
      <c r="Q13" s="45">
        <f>IFERROR(K13/H13*$Q$4,0)</f>
        <v>2.8576165624336292</v>
      </c>
      <c r="R13" s="46">
        <f t="shared" si="11"/>
        <v>2.2359377369583031</v>
      </c>
      <c r="S13" s="54">
        <f t="shared" si="12"/>
        <v>0</v>
      </c>
      <c r="T13" s="55">
        <f t="shared" si="1"/>
        <v>2.3838944359212779</v>
      </c>
      <c r="U13" s="55">
        <f t="shared" si="1"/>
        <v>2.4267651211965675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4.7429709775184282E-3</v>
      </c>
    </row>
    <row r="14" spans="1:29" ht="15" customHeight="1" x14ac:dyDescent="0.25">
      <c r="A14" t="str">
        <f t="shared" si="5"/>
        <v>Auto_CredBing</v>
      </c>
      <c r="B14" s="408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113.11390614434012</v>
      </c>
      <c r="K14" s="69">
        <f>VLOOKUP(A14,'Contri use this'!$A$4:$F$1048576,6,FALSE)</f>
        <v>20.717723613407042</v>
      </c>
      <c r="L14" s="70">
        <f t="shared" si="8"/>
        <v>133.83162975774715</v>
      </c>
      <c r="M14" s="113">
        <f t="shared" si="0"/>
        <v>1.018310282178071E-3</v>
      </c>
      <c r="N14" s="114">
        <f t="shared" si="0"/>
        <v>5.9485313992951252E-5</v>
      </c>
      <c r="O14" s="118">
        <f t="shared" si="0"/>
        <v>2.913417705774021E-4</v>
      </c>
      <c r="P14" s="44">
        <f t="shared" si="9"/>
        <v>0</v>
      </c>
      <c r="Q14" s="45">
        <f t="shared" si="10"/>
        <v>0.31693225919124729</v>
      </c>
      <c r="R14" s="46">
        <f t="shared" si="11"/>
        <v>1.5736139797703828</v>
      </c>
      <c r="S14" s="54">
        <f t="shared" si="12"/>
        <v>0</v>
      </c>
      <c r="T14" s="55">
        <f t="shared" si="1"/>
        <v>9.7048927559007705</v>
      </c>
      <c r="U14" s="55">
        <f t="shared" si="1"/>
        <v>62.691328370934009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9.2525116678205137E-4</v>
      </c>
    </row>
    <row r="15" spans="1:29" ht="15" customHeight="1" x14ac:dyDescent="0.25">
      <c r="A15" t="str">
        <f t="shared" si="5"/>
        <v>Auto_CredCriteo</v>
      </c>
      <c r="B15" s="408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30.725181986265021</v>
      </c>
      <c r="K15" s="69">
        <f>VLOOKUP(A15,'Contri use this'!$A$4:$F$1048576,6,FALSE)</f>
        <v>1184.087788758857</v>
      </c>
      <c r="L15" s="70">
        <f t="shared" si="8"/>
        <v>1214.8129707451219</v>
      </c>
      <c r="M15" s="113">
        <f t="shared" si="0"/>
        <v>2.7660408702075102E-4</v>
      </c>
      <c r="N15" s="114">
        <f t="shared" si="0"/>
        <v>3.3997863483398757E-3</v>
      </c>
      <c r="O15" s="115">
        <f t="shared" si="0"/>
        <v>2.6445599030507942E-3</v>
      </c>
      <c r="P15" s="44">
        <f t="shared" si="9"/>
        <v>0</v>
      </c>
      <c r="Q15" s="45">
        <f>IFERROR(K15/H15*$Q$4,0)</f>
        <v>2.4886439107736038</v>
      </c>
      <c r="R15" s="46">
        <f t="shared" si="11"/>
        <v>1.9624712574284189</v>
      </c>
      <c r="S15" s="54">
        <f t="shared" si="12"/>
        <v>0</v>
      </c>
      <c r="T15" s="55">
        <f t="shared" si="1"/>
        <v>2.8926280258068591</v>
      </c>
      <c r="U15" s="55">
        <f t="shared" si="1"/>
        <v>2.9676870909836439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8.3986657013629343E-3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43182.714905585861</v>
      </c>
      <c r="K16" s="72">
        <f t="shared" si="15"/>
        <v>101460.85276826289</v>
      </c>
      <c r="L16" s="73">
        <f t="shared" si="15"/>
        <v>144643.56767384874</v>
      </c>
      <c r="M16" s="104">
        <f>J16/M$1</f>
        <v>0.38875328507009238</v>
      </c>
      <c r="N16" s="105">
        <f>K16/N$1</f>
        <v>0.2913172700598734</v>
      </c>
      <c r="O16" s="106">
        <f>L16/O$1</f>
        <v>0.31487857679841158</v>
      </c>
      <c r="P16" s="48">
        <f t="shared" si="9"/>
        <v>1.7255639826173916</v>
      </c>
      <c r="Q16" s="49">
        <f>IFERROR(K16/H16*$Q$4,0)</f>
        <v>2.0704009777129562</v>
      </c>
      <c r="R16" s="50">
        <f t="shared" si="11"/>
        <v>1.7771358533601707</v>
      </c>
      <c r="S16" s="48">
        <f t="shared" si="12"/>
        <v>8.6435358411620946</v>
      </c>
      <c r="T16" s="49">
        <f t="shared" si="1"/>
        <v>7.2201719221915015</v>
      </c>
      <c r="U16" s="50">
        <f t="shared" si="1"/>
        <v>7.5934879546944867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04" t="s">
        <v>2</v>
      </c>
      <c r="C17" s="15" t="s">
        <v>70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11054.204055144448</v>
      </c>
      <c r="K17" s="69">
        <f>VLOOKUP(A17,'Contri use this'!$A$4:$F$1048576,6,FALSE)</f>
        <v>12063.38070934654</v>
      </c>
      <c r="L17" s="91">
        <f>SUM(J17:K17)</f>
        <v>23117.584764490988</v>
      </c>
      <c r="M17" s="110">
        <f>J17/M$2</f>
        <v>0.12078457228086154</v>
      </c>
      <c r="N17" s="111">
        <f>K17/N$2</f>
        <v>4.9263624187731406E-2</v>
      </c>
      <c r="O17" s="116">
        <f>L17/O$2</f>
        <v>6.8721751174191534E-2</v>
      </c>
      <c r="P17" s="96">
        <f>IFERROR(J17/G17*$P$4,0)</f>
        <v>1.3227233588838003</v>
      </c>
      <c r="Q17" s="94">
        <f>IFERROR(K17/H17*$Q$4,0)</f>
        <v>1.2339945881009649</v>
      </c>
      <c r="R17" s="95">
        <f>IFERROR(L17/I17*$R$4,0)</f>
        <v>1.2423754456459171</v>
      </c>
      <c r="S17" s="97">
        <f>IFERROR(J17*1000000/D17,0)</f>
        <v>5.5367823060021495</v>
      </c>
      <c r="T17" s="97">
        <f>IFERROR(K17*1000000/E17,0)</f>
        <v>4.2329503986906962</v>
      </c>
      <c r="U17" s="97">
        <f t="shared" si="1"/>
        <v>4.7700740775969708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0.23944080277677626</v>
      </c>
    </row>
    <row r="18" spans="1:29" ht="15" customHeight="1" x14ac:dyDescent="0.25">
      <c r="A18" t="str">
        <f t="shared" ref="A18:A27" si="22">_xlfn.CONCAT($B$17,C18)</f>
        <v>InboundFB Stone SA</v>
      </c>
      <c r="B18" s="405"/>
      <c r="C18" s="15" t="s">
        <v>71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691.18180186398479</v>
      </c>
      <c r="K18" s="69">
        <f>VLOOKUP(A18,'Contri use this'!$A$4:$F$1048576,6,FALSE)</f>
        <v>639.79358082691101</v>
      </c>
      <c r="L18" s="91">
        <f t="shared" ref="L18:L26" si="24">SUM(J18:K18)</f>
        <v>1330.9753826908959</v>
      </c>
      <c r="M18" s="113">
        <f t="shared" ref="M18:O27" si="25">J18/M$2</f>
        <v>7.5522487091781556E-3</v>
      </c>
      <c r="N18" s="114">
        <f t="shared" si="25"/>
        <v>2.6127460687002746E-3</v>
      </c>
      <c r="O18" s="117">
        <f t="shared" si="25"/>
        <v>3.9565966773809757E-3</v>
      </c>
      <c r="P18" s="92">
        <f t="shared" ref="P18:P45" si="26">IFERROR(J18/G18*$P$4,0)</f>
        <v>3.0219044205655474</v>
      </c>
      <c r="Q18" s="45">
        <f t="shared" ref="Q18:Q26" si="27">IFERROR(K18/H18*$Q$4,0)</f>
        <v>1.7482053169880278</v>
      </c>
      <c r="R18" s="46">
        <f t="shared" ref="R18:R45" si="28">IFERROR(L18/I18*$R$4,0)</f>
        <v>2.0884290413028417</v>
      </c>
      <c r="S18" s="55">
        <f t="shared" ref="S18:U32" si="29">IFERROR(J18*1000000/D18,0)</f>
        <v>1.912227529594374</v>
      </c>
      <c r="T18" s="55">
        <f t="shared" si="29"/>
        <v>1.649871974341327</v>
      </c>
      <c r="U18" s="55">
        <f t="shared" si="1"/>
        <v>1.7764398457612423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1.378560162552743E-2</v>
      </c>
    </row>
    <row r="19" spans="1:29" ht="15" customHeight="1" x14ac:dyDescent="0.25">
      <c r="A19" t="str">
        <f t="shared" si="22"/>
        <v>InboundFB Ton</v>
      </c>
      <c r="B19" s="405"/>
      <c r="C19" s="15" t="s">
        <v>72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19128.429887849146</v>
      </c>
      <c r="K19" s="69">
        <f>VLOOKUP(A19,'Contri use this'!$A$4:$F$1048576,6,FALSE)</f>
        <v>24352.575172195891</v>
      </c>
      <c r="L19" s="91">
        <f t="shared" si="24"/>
        <v>43481.005060045034</v>
      </c>
      <c r="M19" s="113">
        <f t="shared" si="25"/>
        <v>0.20900819370464541</v>
      </c>
      <c r="N19" s="114">
        <f t="shared" si="25"/>
        <v>9.944941142055054E-2</v>
      </c>
      <c r="O19" s="117">
        <f t="shared" si="25"/>
        <v>0.1292561848904708</v>
      </c>
      <c r="P19" s="92">
        <f t="shared" si="26"/>
        <v>2.0855750469350305</v>
      </c>
      <c r="Q19" s="45">
        <f t="shared" si="27"/>
        <v>1.0944521618172378</v>
      </c>
      <c r="R19" s="46">
        <f>IFERROR(L19/I19*$R$4,0)</f>
        <v>1.2278634629887994</v>
      </c>
      <c r="S19" s="55">
        <f t="shared" si="29"/>
        <v>12.527876972393232</v>
      </c>
      <c r="T19" s="55">
        <f t="shared" si="29"/>
        <v>3.3322023301749311</v>
      </c>
      <c r="U19" s="55">
        <f t="shared" si="1"/>
        <v>4.9213816875146046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0.45035529719825773</v>
      </c>
    </row>
    <row r="20" spans="1:29" ht="15" customHeight="1" x14ac:dyDescent="0.25">
      <c r="A20" t="str">
        <f t="shared" si="22"/>
        <v>InboundGoogle Stone</v>
      </c>
      <c r="B20" s="405"/>
      <c r="C20" s="15" t="s">
        <v>73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366.59604290813655</v>
      </c>
      <c r="K20" s="69">
        <f>VLOOKUP(A20,'Contri use this'!$A$4:$F$1048576,6,FALSE)</f>
        <v>3254.5872426695478</v>
      </c>
      <c r="L20" s="91">
        <f t="shared" si="24"/>
        <v>3621.1832855776843</v>
      </c>
      <c r="M20" s="113">
        <f t="shared" si="25"/>
        <v>4.0056385807270166E-3</v>
      </c>
      <c r="N20" s="114">
        <f t="shared" si="25"/>
        <v>1.3290864863846499E-2</v>
      </c>
      <c r="O20" s="117">
        <f t="shared" si="25"/>
        <v>1.0764708305075846E-2</v>
      </c>
      <c r="P20" s="92">
        <f t="shared" si="26"/>
        <v>0.14190677205904725</v>
      </c>
      <c r="Q20" s="45">
        <f t="shared" si="27"/>
        <v>1.1653029244013242</v>
      </c>
      <c r="R20" s="46">
        <f t="shared" si="28"/>
        <v>0.66394731566832643</v>
      </c>
      <c r="S20" s="55">
        <f t="shared" si="29"/>
        <v>0.68775330990553729</v>
      </c>
      <c r="T20" s="55">
        <f t="shared" si="29"/>
        <v>8.2404436973213251</v>
      </c>
      <c r="U20" s="55">
        <f t="shared" si="1"/>
        <v>3.9021913040871938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3.7506471447327952E-2</v>
      </c>
    </row>
    <row r="21" spans="1:29" ht="15" customHeight="1" x14ac:dyDescent="0.25">
      <c r="A21" t="str">
        <f t="shared" si="22"/>
        <v>InboundGoogle Ton</v>
      </c>
      <c r="B21" s="405"/>
      <c r="C21" s="15" t="s">
        <v>74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5719.7612226873371</v>
      </c>
      <c r="K21" s="69">
        <f>VLOOKUP(A21,'Contri use this'!$A$4:$F$1048576,6,FALSE)</f>
        <v>12781.01609984326</v>
      </c>
      <c r="L21" s="91">
        <f t="shared" si="24"/>
        <v>18500.777322530597</v>
      </c>
      <c r="M21" s="113">
        <f t="shared" si="25"/>
        <v>6.2497390982160589E-2</v>
      </c>
      <c r="N21" s="114">
        <f t="shared" si="25"/>
        <v>5.2194255412347818E-2</v>
      </c>
      <c r="O21" s="117">
        <f t="shared" si="25"/>
        <v>5.4997346333557073E-2</v>
      </c>
      <c r="P21" s="92">
        <f t="shared" si="26"/>
        <v>1.2210593352086647</v>
      </c>
      <c r="Q21" s="45">
        <f>IFERROR(K21/H21*$Q$4,0)</f>
        <v>0.98792266482895208</v>
      </c>
      <c r="R21" s="46">
        <f t="shared" si="28"/>
        <v>0.91895201116635516</v>
      </c>
      <c r="S21" s="55">
        <f t="shared" si="29"/>
        <v>9.8941649004539496</v>
      </c>
      <c r="T21" s="55">
        <f t="shared" si="29"/>
        <v>5.2871607805623979</v>
      </c>
      <c r="U21" s="55">
        <f t="shared" si="1"/>
        <v>6.1762665064142404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0.19162213610244511</v>
      </c>
    </row>
    <row r="22" spans="1:29" ht="15" customHeight="1" x14ac:dyDescent="0.25">
      <c r="A22" t="str">
        <f t="shared" si="22"/>
        <v>InboundAffiliate</v>
      </c>
      <c r="B22" s="405"/>
      <c r="C22" s="15" t="s">
        <v>56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0.61703455066403734</v>
      </c>
      <c r="K22" s="69">
        <f>VLOOKUP(A22,'Contri use this'!$A$4:$F$1048576,6,FALSE)</f>
        <v>3.546971755331024</v>
      </c>
      <c r="L22" s="91">
        <f t="shared" si="24"/>
        <v>4.1640063059950609</v>
      </c>
      <c r="M22" s="113">
        <f t="shared" si="25"/>
        <v>6.7420733245633451E-6</v>
      </c>
      <c r="N22" s="114">
        <f t="shared" si="25"/>
        <v>1.4484885105527838E-5</v>
      </c>
      <c r="O22" s="121">
        <f t="shared" si="25"/>
        <v>1.2378360809036608E-5</v>
      </c>
      <c r="P22" s="92">
        <f t="shared" si="26"/>
        <v>0</v>
      </c>
      <c r="Q22" s="45">
        <f t="shared" si="27"/>
        <v>1.0375952323977415</v>
      </c>
      <c r="R22" s="46">
        <f>IFERROR(L22/I22*$R$4,0)</f>
        <v>0.93626037428716158</v>
      </c>
      <c r="S22" s="55">
        <f t="shared" si="29"/>
        <v>0</v>
      </c>
      <c r="T22" s="55">
        <f t="shared" si="29"/>
        <v>28.237073537432323</v>
      </c>
      <c r="U22" s="55">
        <f t="shared" si="1"/>
        <v>33.149221472089586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4.3128770709926242E-5</v>
      </c>
    </row>
    <row r="23" spans="1:29" ht="15" customHeight="1" x14ac:dyDescent="0.25">
      <c r="A23" t="str">
        <f t="shared" si="22"/>
        <v>InboundTikTok</v>
      </c>
      <c r="B23" s="405"/>
      <c r="C23" s="15" t="s">
        <v>60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174.92151010321084</v>
      </c>
      <c r="K23" s="69">
        <f>VLOOKUP(A23,'Contri use this'!$A$4:$F$1048576,6,FALSE)</f>
        <v>479.09099362376713</v>
      </c>
      <c r="L23" s="91">
        <f t="shared" si="24"/>
        <v>654.01250372697791</v>
      </c>
      <c r="M23" s="113">
        <f t="shared" si="25"/>
        <v>1.9112927240298387E-3</v>
      </c>
      <c r="N23" s="114">
        <f t="shared" si="25"/>
        <v>1.9564796328878E-3</v>
      </c>
      <c r="O23" s="117">
        <f>L23/O$2</f>
        <v>1.9441859953714332E-3</v>
      </c>
      <c r="P23" s="92">
        <f t="shared" si="26"/>
        <v>0</v>
      </c>
      <c r="Q23" s="45">
        <f t="shared" si="27"/>
        <v>1.9214219781519246</v>
      </c>
      <c r="R23" s="46">
        <f t="shared" si="28"/>
        <v>2.016071015245021</v>
      </c>
      <c r="S23" s="55">
        <f t="shared" si="29"/>
        <v>0</v>
      </c>
      <c r="T23" s="55">
        <f t="shared" si="29"/>
        <v>1.8925538827893595</v>
      </c>
      <c r="U23" s="55">
        <f t="shared" si="29"/>
        <v>2.5835465909286071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6.7739463492299205E-3</v>
      </c>
    </row>
    <row r="24" spans="1:29" ht="15" customHeight="1" x14ac:dyDescent="0.25">
      <c r="A24" t="str">
        <f t="shared" si="22"/>
        <v>InboundBing</v>
      </c>
      <c r="B24" s="405"/>
      <c r="C24" s="15" t="s">
        <v>58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77.811031181331927</v>
      </c>
      <c r="K24" s="69">
        <f>VLOOKUP(A24,'Contri use this'!$A$4:$F$1048576,6,FALSE)</f>
        <v>108.51725733492273</v>
      </c>
      <c r="L24" s="91">
        <f t="shared" si="24"/>
        <v>186.32828851625464</v>
      </c>
      <c r="M24" s="113">
        <f t="shared" si="25"/>
        <v>8.5020794560021777E-4</v>
      </c>
      <c r="N24" s="119">
        <f t="shared" si="25"/>
        <v>4.4315548949632356E-4</v>
      </c>
      <c r="O24" s="120">
        <f t="shared" si="25"/>
        <v>5.5389896524983995E-4</v>
      </c>
      <c r="P24" s="92">
        <f t="shared" si="26"/>
        <v>18.531839542097096</v>
      </c>
      <c r="Q24" s="45">
        <f t="shared" si="27"/>
        <v>1.3091686800247926</v>
      </c>
      <c r="R24" s="46">
        <f t="shared" si="28"/>
        <v>1.6816517939702758</v>
      </c>
      <c r="S24" s="55">
        <f t="shared" si="29"/>
        <v>538.83143601994311</v>
      </c>
      <c r="T24" s="55">
        <f t="shared" si="29"/>
        <v>32.076524880899065</v>
      </c>
      <c r="U24" s="55">
        <f t="shared" si="29"/>
        <v>52.821911306185527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1.9298986220603628E-3</v>
      </c>
    </row>
    <row r="25" spans="1:29" ht="15" customHeight="1" x14ac:dyDescent="0.25">
      <c r="A25" t="str">
        <f t="shared" si="22"/>
        <v>InboundOpen TV</v>
      </c>
      <c r="B25" s="405"/>
      <c r="C25" s="15" t="s">
        <v>66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2653.7282608372493</v>
      </c>
      <c r="K25" s="69">
        <f>VLOOKUP(A25,'Contri use this'!$A$4:$F$1048576,6,FALSE)</f>
        <v>2280.6922801513374</v>
      </c>
      <c r="L25" s="91">
        <f t="shared" si="24"/>
        <v>4934.4205409885872</v>
      </c>
      <c r="M25" s="113">
        <f t="shared" si="25"/>
        <v>2.8996156696211202E-2</v>
      </c>
      <c r="N25" s="114">
        <f t="shared" si="25"/>
        <v>9.3137380046527489E-3</v>
      </c>
      <c r="O25" s="117">
        <f t="shared" si="25"/>
        <v>1.4668574769432828E-2</v>
      </c>
      <c r="P25" s="92">
        <f t="shared" si="26"/>
        <v>0</v>
      </c>
      <c r="Q25" s="45">
        <f t="shared" si="27"/>
        <v>0.7502772885944623</v>
      </c>
      <c r="R25" s="46">
        <f t="shared" si="28"/>
        <v>1.2476888519238312</v>
      </c>
      <c r="S25" s="55">
        <f t="shared" si="29"/>
        <v>0</v>
      </c>
      <c r="T25" s="55">
        <f>IFERROR(K25*E25,0)</f>
        <v>2088337.3248280049</v>
      </c>
      <c r="U25" s="55">
        <f t="shared" si="29"/>
        <v>5388925.7741345624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5.1108350098377442E-2</v>
      </c>
    </row>
    <row r="26" spans="1:29" ht="15" customHeight="1" x14ac:dyDescent="0.25">
      <c r="A26" t="str">
        <f t="shared" si="22"/>
        <v>InboundPay TV</v>
      </c>
      <c r="B26" s="405"/>
      <c r="C26" s="15" t="s">
        <v>67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717.77494693656274</v>
      </c>
      <c r="L26" s="91">
        <f t="shared" si="24"/>
        <v>717.77494693656274</v>
      </c>
      <c r="M26" s="113">
        <f t="shared" si="25"/>
        <v>0</v>
      </c>
      <c r="N26" s="114">
        <f t="shared" si="25"/>
        <v>2.9312011358354206E-3</v>
      </c>
      <c r="O26" s="120">
        <f t="shared" si="25"/>
        <v>2.1337329052734675E-3</v>
      </c>
      <c r="P26" s="92">
        <f t="shared" si="26"/>
        <v>0</v>
      </c>
      <c r="Q26" s="45">
        <f t="shared" si="27"/>
        <v>1.9474693068389113</v>
      </c>
      <c r="R26" s="46">
        <f t="shared" si="28"/>
        <v>1.496875391664507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7.434367009287908E-3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39867.250847125499</v>
      </c>
      <c r="K27" s="76">
        <f t="shared" si="30"/>
        <v>56680.975254684068</v>
      </c>
      <c r="L27" s="90">
        <f t="shared" si="30"/>
        <v>96548.226101809574</v>
      </c>
      <c r="M27" s="107">
        <f>J27/M$2</f>
        <v>0.43561244369673841</v>
      </c>
      <c r="N27" s="108">
        <f t="shared" si="25"/>
        <v>0.23146996110115434</v>
      </c>
      <c r="O27" s="109">
        <f t="shared" si="25"/>
        <v>0.28700935837681285</v>
      </c>
      <c r="P27" s="48">
        <f t="shared" si="26"/>
        <v>1.592812123260843</v>
      </c>
      <c r="Q27" s="49">
        <f>IFERROR(K27/H27*$Q$4,0)</f>
        <v>1.0928144847632062</v>
      </c>
      <c r="R27" s="50">
        <f t="shared" si="28"/>
        <v>1.134296069924227</v>
      </c>
      <c r="S27" s="48">
        <f t="shared" si="29"/>
        <v>7.9796754838430148</v>
      </c>
      <c r="T27" s="49">
        <f t="shared" si="29"/>
        <v>4.1631614578755975</v>
      </c>
      <c r="U27" s="50">
        <f t="shared" si="29"/>
        <v>5.1877005154443818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08" t="s">
        <v>3</v>
      </c>
      <c r="C28" s="15" t="s">
        <v>70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9163.9472432064631</v>
      </c>
      <c r="K28" s="69">
        <f>VLOOKUP(A28,'Contri use this'!$A$4:$F$1048576,6,FALSE)</f>
        <v>9981.6849321739101</v>
      </c>
      <c r="L28" s="70">
        <f t="shared" ref="L28:L34" si="33">SUM(J28:K28)</f>
        <v>19145.632175380371</v>
      </c>
      <c r="M28" s="113">
        <f>J28/M$3</f>
        <v>3.4830132735368766E-2</v>
      </c>
      <c r="N28" s="114">
        <f>K28/N$3</f>
        <v>2.7377534825515259E-2</v>
      </c>
      <c r="O28" s="117">
        <f>L28/O$3</f>
        <v>3.0501343281929161E-2</v>
      </c>
      <c r="P28" s="93">
        <f t="shared" si="26"/>
        <v>1.0965391101611615</v>
      </c>
      <c r="Q28" s="94">
        <f>IFERROR(K28/H28*$Q$4,0)</f>
        <v>1.021052512824058</v>
      </c>
      <c r="R28" s="95">
        <f t="shared" si="28"/>
        <v>1.0289164524919057</v>
      </c>
      <c r="S28" s="97">
        <f>IFERROR(J28*1000000/D28,0)</f>
        <v>4.5899985830015249</v>
      </c>
      <c r="T28" s="97">
        <f>IFERROR(K28*1000000/E28,0)</f>
        <v>3.502498862571271</v>
      </c>
      <c r="U28" s="97">
        <f t="shared" si="29"/>
        <v>3.9505028172003009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0.23976923599490374</v>
      </c>
    </row>
    <row r="29" spans="1:29" ht="15" customHeight="1" x14ac:dyDescent="0.25">
      <c r="A29" t="str">
        <f t="shared" ref="A29:A35" si="39">_xlfn.CONCAT($B$28,C29)</f>
        <v>PoloFB Stone SA</v>
      </c>
      <c r="B29" s="408"/>
      <c r="C29" s="15" t="s">
        <v>71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639.6216843649969</v>
      </c>
      <c r="K29" s="69">
        <f>VLOOKUP(A29,'Contri use this'!$A$4:$F$1048576,6,FALSE)</f>
        <v>596.91254800390948</v>
      </c>
      <c r="L29" s="70">
        <f t="shared" si="33"/>
        <v>1236.5342323689065</v>
      </c>
      <c r="M29" s="113">
        <f t="shared" ref="M29:O34" si="40">J29/M$3</f>
        <v>2.4310602817326872E-3</v>
      </c>
      <c r="N29" s="114">
        <f t="shared" si="40"/>
        <v>1.6371979462193823E-3</v>
      </c>
      <c r="O29" s="117">
        <f t="shared" si="40"/>
        <v>1.9699508877978047E-3</v>
      </c>
      <c r="P29" s="44">
        <f t="shared" si="26"/>
        <v>2.7964792913522469</v>
      </c>
      <c r="Q29" s="45">
        <f t="shared" ref="Q29:Q34" si="41">IFERROR(K29/H29*$Q$4,0)</f>
        <v>1.6310349485666691</v>
      </c>
      <c r="R29" s="46">
        <f t="shared" si="28"/>
        <v>1.940241746788248</v>
      </c>
      <c r="S29" s="55">
        <f t="shared" ref="S29:T32" si="42">IFERROR(J29*1000000/D29,0)</f>
        <v>1.7695810133741923</v>
      </c>
      <c r="T29" s="55">
        <f t="shared" si="42"/>
        <v>1.5392922242381124</v>
      </c>
      <c r="U29" s="55">
        <f t="shared" si="29"/>
        <v>1.6503901646827519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1.5485666154073973E-2</v>
      </c>
    </row>
    <row r="30" spans="1:29" ht="15" customHeight="1" x14ac:dyDescent="0.25">
      <c r="A30" t="str">
        <f t="shared" si="39"/>
        <v>PoloFB Ton</v>
      </c>
      <c r="B30" s="408"/>
      <c r="C30" s="15" t="s">
        <v>72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14676.275306631092</v>
      </c>
      <c r="K30" s="69">
        <f>VLOOKUP(A30,'Contri use this'!$A$4:$F$1048576,6,FALSE)</f>
        <v>18607.91443717157</v>
      </c>
      <c r="L30" s="70">
        <f t="shared" si="33"/>
        <v>33284.189743802664</v>
      </c>
      <c r="M30" s="113">
        <f t="shared" si="40"/>
        <v>5.578127016932883E-2</v>
      </c>
      <c r="N30" s="114">
        <f t="shared" si="40"/>
        <v>5.1037357820401787E-2</v>
      </c>
      <c r="O30" s="117">
        <f t="shared" si="40"/>
        <v>5.3025801808835878E-2</v>
      </c>
      <c r="P30" s="44">
        <f t="shared" si="26"/>
        <v>1.6001560891781208</v>
      </c>
      <c r="Q30" s="45">
        <f t="shared" si="41"/>
        <v>0.83627591902167808</v>
      </c>
      <c r="R30" s="46">
        <f t="shared" si="28"/>
        <v>0.9399148070557386</v>
      </c>
      <c r="S30" s="55">
        <f t="shared" si="42"/>
        <v>9.6120054041257799</v>
      </c>
      <c r="T30" s="55">
        <f t="shared" si="42"/>
        <v>2.5461510911598499</v>
      </c>
      <c r="U30" s="55">
        <f t="shared" si="29"/>
        <v>3.7672588676988186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0.4168326578342626</v>
      </c>
    </row>
    <row r="31" spans="1:29" ht="15" customHeight="1" x14ac:dyDescent="0.25">
      <c r="A31" t="str">
        <f t="shared" si="39"/>
        <v>PoloGoogle Stone</v>
      </c>
      <c r="B31" s="408"/>
      <c r="C31" s="15" t="s">
        <v>73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343.58376179045007</v>
      </c>
      <c r="K31" s="69">
        <f>VLOOKUP(A31,'Contri use this'!$A$4:$F$1048576,6,FALSE)</f>
        <v>3048.9642730680471</v>
      </c>
      <c r="L31" s="70">
        <f t="shared" si="33"/>
        <v>3392.548034858497</v>
      </c>
      <c r="M31" s="113">
        <f t="shared" si="40"/>
        <v>1.3058857402033039E-3</v>
      </c>
      <c r="N31" s="114">
        <f t="shared" si="40"/>
        <v>8.3626287680763998E-3</v>
      </c>
      <c r="O31" s="117">
        <f t="shared" si="40"/>
        <v>5.4047456497527428E-3</v>
      </c>
      <c r="P31" s="44">
        <f t="shared" si="26"/>
        <v>0.13299887849527367</v>
      </c>
      <c r="Q31" s="45">
        <f t="shared" si="41"/>
        <v>1.0916797488848575</v>
      </c>
      <c r="R31" s="46">
        <f t="shared" si="28"/>
        <v>0.62202683028810568</v>
      </c>
      <c r="S31" s="55">
        <f t="shared" si="42"/>
        <v>0.64458106946994831</v>
      </c>
      <c r="T31" s="55">
        <f t="shared" si="42"/>
        <v>7.719817154679518</v>
      </c>
      <c r="U31" s="55">
        <f t="shared" si="29"/>
        <v>3.6558136930125089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4.2486382426172004E-2</v>
      </c>
    </row>
    <row r="32" spans="1:29" ht="15" customHeight="1" x14ac:dyDescent="0.25">
      <c r="A32" t="str">
        <f t="shared" si="39"/>
        <v>PoloGoogle Ton</v>
      </c>
      <c r="B32" s="408"/>
      <c r="C32" s="15" t="s">
        <v>74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5431.2648544380718</v>
      </c>
      <c r="K32" s="69">
        <f>VLOOKUP(A32,'Contri use this'!$A$4:$F$1048576,6,FALSE)</f>
        <v>12136.540317797157</v>
      </c>
      <c r="L32" s="70">
        <f t="shared" si="33"/>
        <v>17567.805172235228</v>
      </c>
      <c r="M32" s="113">
        <f t="shared" si="40"/>
        <v>2.0643034140256596E-2</v>
      </c>
      <c r="N32" s="114">
        <f t="shared" si="40"/>
        <v>3.3287822393668454E-2</v>
      </c>
      <c r="O32" s="117">
        <f t="shared" si="40"/>
        <v>2.7987671096984901E-2</v>
      </c>
      <c r="P32" s="44">
        <f t="shared" si="26"/>
        <v>1.1594708929801181</v>
      </c>
      <c r="Q32" s="45">
        <f t="shared" si="41"/>
        <v>0.93810720203296061</v>
      </c>
      <c r="R32" s="46">
        <f t="shared" si="28"/>
        <v>0.87261035649263363</v>
      </c>
      <c r="S32" s="55">
        <f t="shared" si="42"/>
        <v>9.3951177323102417</v>
      </c>
      <c r="T32" s="55">
        <f t="shared" si="42"/>
        <v>5.020558575210492</v>
      </c>
      <c r="U32" s="55">
        <f t="shared" si="29"/>
        <v>5.8648047476551017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0.22000940923072307</v>
      </c>
    </row>
    <row r="33" spans="1:29" ht="15" customHeight="1" x14ac:dyDescent="0.25">
      <c r="A33" t="str">
        <f t="shared" si="39"/>
        <v>PoloOpen TV</v>
      </c>
      <c r="B33" s="408"/>
      <c r="C33" s="15" t="s">
        <v>66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2372.0155900141363</v>
      </c>
      <c r="K33" s="69">
        <f>VLOOKUP(A33,'Contri use this'!$A$4:$F$1048576,6,FALSE)</f>
        <v>2235.0781255661664</v>
      </c>
      <c r="L33" s="70">
        <f t="shared" si="33"/>
        <v>4607.0937155803022</v>
      </c>
      <c r="M33" s="113">
        <f t="shared" si="40"/>
        <v>9.0155056176042039E-3</v>
      </c>
      <c r="N33" s="114">
        <f t="shared" si="40"/>
        <v>6.1303206458860164E-3</v>
      </c>
      <c r="O33" s="117">
        <f t="shared" si="40"/>
        <v>7.339666074418434E-3</v>
      </c>
      <c r="P33" s="44">
        <f t="shared" si="26"/>
        <v>0</v>
      </c>
      <c r="Q33" s="45">
        <f t="shared" si="41"/>
        <v>0.73527164117699484</v>
      </c>
      <c r="R33" s="46">
        <f t="shared" si="28"/>
        <v>1.1649228964068508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5.7696676203885397E-2</v>
      </c>
    </row>
    <row r="34" spans="1:29" ht="15" customHeight="1" x14ac:dyDescent="0.25">
      <c r="A34" t="str">
        <f t="shared" si="39"/>
        <v>PoloPay TV</v>
      </c>
      <c r="B34" s="408"/>
      <c r="C34" s="15" t="s">
        <v>67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616.44166604301483</v>
      </c>
      <c r="L34" s="70">
        <f t="shared" si="33"/>
        <v>616.44166604301483</v>
      </c>
      <c r="M34" s="113">
        <f t="shared" si="40"/>
        <v>0</v>
      </c>
      <c r="N34" s="114">
        <f t="shared" si="40"/>
        <v>1.6907619599966397E-3</v>
      </c>
      <c r="O34" s="117">
        <f t="shared" si="40"/>
        <v>9.8206727764468707E-4</v>
      </c>
      <c r="P34" s="44">
        <f t="shared" si="26"/>
        <v>0</v>
      </c>
      <c r="Q34" s="45">
        <f t="shared" si="41"/>
        <v>1.6373895415827382</v>
      </c>
      <c r="R34" s="46">
        <f t="shared" si="28"/>
        <v>1.2585400461804379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7.7199721559793729E-3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32626.708440445211</v>
      </c>
      <c r="K35" s="72">
        <f t="shared" si="43"/>
        <v>47223.536299823769</v>
      </c>
      <c r="L35" s="78">
        <f t="shared" si="43"/>
        <v>79850.244740268972</v>
      </c>
      <c r="M35" s="107">
        <f>J35/M$3</f>
        <v>0.12400688868449439</v>
      </c>
      <c r="N35" s="108">
        <f>K35/N$3</f>
        <v>0.12952362435976392</v>
      </c>
      <c r="O35" s="109">
        <f>L35/O$3</f>
        <v>0.12721124607736359</v>
      </c>
      <c r="P35" s="48">
        <f t="shared" si="26"/>
        <v>1.303750194476738</v>
      </c>
      <c r="Q35" s="49">
        <f>IFERROR(K35/H35*$Q$4,0)</f>
        <v>0.91626392658262223</v>
      </c>
      <c r="R35" s="50">
        <f t="shared" si="28"/>
        <v>0.94287610802211874</v>
      </c>
      <c r="S35" s="48">
        <f t="shared" ref="S35:U36" si="44">IFERROR(J35*1000000/D35,0)</f>
        <v>6.5306251448228148</v>
      </c>
      <c r="T35" s="49">
        <f t="shared" si="44"/>
        <v>3.5351632170290874</v>
      </c>
      <c r="U35" s="50">
        <f t="shared" si="44"/>
        <v>4.3505189358712721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04" t="s">
        <v>4</v>
      </c>
      <c r="C36" s="15" t="s">
        <v>70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3463.1954176994195</v>
      </c>
      <c r="K36" s="69">
        <f>VLOOKUP(A36,'Contri use this'!$A$4:$F$1048576,6,FALSE)</f>
        <v>3708.0091979659132</v>
      </c>
      <c r="L36" s="70">
        <f t="shared" ref="L36:L44" si="47">SUM(J36:K36)</f>
        <v>7171.2046156653323</v>
      </c>
      <c r="M36" s="110">
        <f>J36/M$4</f>
        <v>0.30279039463693602</v>
      </c>
      <c r="N36" s="111">
        <f>K36/N$4</f>
        <v>1.1556866931066992E-2</v>
      </c>
      <c r="O36" s="116">
        <f>L36/O$4</f>
        <v>2.1581383708116225E-2</v>
      </c>
      <c r="P36" s="93">
        <f t="shared" si="26"/>
        <v>0.41439885246541192</v>
      </c>
      <c r="Q36" s="94">
        <f t="shared" ref="Q36:Q44" si="48">IFERROR(K36/H36*$Q$4,0)</f>
        <v>0.37930190492731247</v>
      </c>
      <c r="R36" s="95">
        <f t="shared" si="28"/>
        <v>0.38539184006324734</v>
      </c>
      <c r="S36" s="59">
        <f t="shared" si="44"/>
        <v>1.7346304641465484</v>
      </c>
      <c r="T36" s="60">
        <f t="shared" si="44"/>
        <v>1.301112796740111</v>
      </c>
      <c r="U36" s="61">
        <f t="shared" si="44"/>
        <v>1.4797037662373695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0.12263939746070443</v>
      </c>
    </row>
    <row r="37" spans="1:29" ht="15" customHeight="1" x14ac:dyDescent="0.25">
      <c r="A37" t="str">
        <f t="shared" ref="A37:A45" si="54">_xlfn.CONCAT($B$36,C37)</f>
        <v>Renda_ExtraFB Stone SA</v>
      </c>
      <c r="B37" s="405"/>
      <c r="C37" s="15" t="s">
        <v>71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197.18653768553102</v>
      </c>
      <c r="K37" s="69">
        <f>VLOOKUP(A37,'Contri use this'!$A$4:$F$1048576,6,FALSE)</f>
        <v>357.55148227769337</v>
      </c>
      <c r="L37" s="70">
        <f t="shared" si="47"/>
        <v>554.73801996322436</v>
      </c>
      <c r="M37" s="113">
        <f t="shared" ref="M37:O43" si="55">J37/M$4</f>
        <v>1.7240202287676698E-2</v>
      </c>
      <c r="N37" s="114">
        <f t="shared" si="55"/>
        <v>1.1143917614756266E-3</v>
      </c>
      <c r="O37" s="117">
        <f t="shared" si="55"/>
        <v>1.6694564871506236E-3</v>
      </c>
      <c r="P37" s="44">
        <f t="shared" si="26"/>
        <v>0.86211597050291267</v>
      </c>
      <c r="Q37" s="45">
        <f t="shared" si="48"/>
        <v>0.97699230055876529</v>
      </c>
      <c r="R37" s="46">
        <f t="shared" si="28"/>
        <v>0.87043758004282279</v>
      </c>
      <c r="S37" s="62">
        <f t="shared" ref="S37:T45" si="56">IFERROR(J37*1000000/D37,0)</f>
        <v>0.54553740392295846</v>
      </c>
      <c r="T37" s="55">
        <f t="shared" si="56"/>
        <v>0.92203827558213769</v>
      </c>
      <c r="U37" s="63">
        <f t="shared" ref="U37:U45" si="57">IFERROR(L37*1000000/F37,0)</f>
        <v>0.74040341800238174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9.4869328324864843E-3</v>
      </c>
    </row>
    <row r="38" spans="1:29" ht="15" customHeight="1" x14ac:dyDescent="0.25">
      <c r="A38" t="str">
        <f t="shared" si="54"/>
        <v>Renda_ExtraFB Ton</v>
      </c>
      <c r="B38" s="405"/>
      <c r="C38" s="15" t="s">
        <v>72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16213.917994721362</v>
      </c>
      <c r="K38" s="69">
        <f>VLOOKUP(A38,'Contri use this'!$A$4:$F$1048576,6,FALSE)</f>
        <v>12176.544924110722</v>
      </c>
      <c r="L38" s="70">
        <f t="shared" si="47"/>
        <v>28390.462918832083</v>
      </c>
      <c r="M38" s="113">
        <f t="shared" si="55"/>
        <v>1.4175979221795971</v>
      </c>
      <c r="N38" s="114">
        <f t="shared" si="55"/>
        <v>3.7951014103552519E-2</v>
      </c>
      <c r="O38" s="117">
        <f t="shared" si="55"/>
        <v>8.5439686459917688E-2</v>
      </c>
      <c r="P38" s="44">
        <f t="shared" si="26"/>
        <v>1.7678054592615613</v>
      </c>
      <c r="Q38" s="45">
        <f t="shared" si="48"/>
        <v>0.54723764618015225</v>
      </c>
      <c r="R38" s="46">
        <f t="shared" si="28"/>
        <v>0.80172047695845405</v>
      </c>
      <c r="S38" s="62">
        <f t="shared" si="56"/>
        <v>10.619061317069868</v>
      </c>
      <c r="T38" s="55">
        <f t="shared" si="56"/>
        <v>1.6661363770648334</v>
      </c>
      <c r="U38" s="63">
        <f t="shared" si="57"/>
        <v>3.2133641831842685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405"/>
      <c r="C39" s="15" t="s">
        <v>73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626.10984821498948</v>
      </c>
      <c r="K39" s="69">
        <f>VLOOKUP(A39,'Contri use this'!$A$4:$F$1048576,6,FALSE)</f>
        <v>2377.0649357208931</v>
      </c>
      <c r="L39" s="70">
        <f t="shared" si="47"/>
        <v>3003.1747839358827</v>
      </c>
      <c r="M39" s="113">
        <f t="shared" si="55"/>
        <v>5.4741366039640263E-2</v>
      </c>
      <c r="N39" s="114">
        <f t="shared" si="55"/>
        <v>7.4086717917802242E-3</v>
      </c>
      <c r="O39" s="117">
        <f t="shared" si="55"/>
        <v>9.0379051816590946E-3</v>
      </c>
      <c r="P39" s="44">
        <f t="shared" si="26"/>
        <v>0.2423627565910019</v>
      </c>
      <c r="Q39" s="45">
        <f t="shared" si="48"/>
        <v>0.85110661185267</v>
      </c>
      <c r="R39" s="46">
        <f t="shared" si="28"/>
        <v>0.55063488341461908</v>
      </c>
      <c r="S39" s="62">
        <f t="shared" si="56"/>
        <v>1.174614753226392</v>
      </c>
      <c r="T39" s="55">
        <f t="shared" si="56"/>
        <v>6.0186033764508347</v>
      </c>
      <c r="U39" s="63">
        <f t="shared" si="57"/>
        <v>3.2362246266855341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5.1359229824026839E-2</v>
      </c>
    </row>
    <row r="40" spans="1:29" ht="15" customHeight="1" x14ac:dyDescent="0.25">
      <c r="A40" t="str">
        <f t="shared" si="54"/>
        <v>Renda_ExtraGoogle Ton</v>
      </c>
      <c r="B40" s="405"/>
      <c r="C40" s="15" t="s">
        <v>74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10120.703984143931</v>
      </c>
      <c r="K40" s="69">
        <f>VLOOKUP(A40,'Contri use this'!$A$4:$F$1048576,6,FALSE)</f>
        <v>8148.2225911152254</v>
      </c>
      <c r="L40" s="70">
        <f t="shared" si="47"/>
        <v>18268.926575259156</v>
      </c>
      <c r="M40" s="113">
        <f t="shared" si="55"/>
        <v>0.88486255719241191</v>
      </c>
      <c r="N40" s="114">
        <f t="shared" si="55"/>
        <v>2.5395817319409521E-2</v>
      </c>
      <c r="O40" s="117">
        <f t="shared" si="55"/>
        <v>5.4979426119678487E-2</v>
      </c>
      <c r="P40" s="44">
        <f t="shared" si="26"/>
        <v>2.1605762194590836</v>
      </c>
      <c r="Q40" s="45">
        <f t="shared" si="48"/>
        <v>0.6298258067238286</v>
      </c>
      <c r="R40" s="46">
        <f t="shared" si="28"/>
        <v>0.90743575394206843</v>
      </c>
      <c r="S40" s="62">
        <f t="shared" si="56"/>
        <v>17.507009511273637</v>
      </c>
      <c r="T40" s="55">
        <f t="shared" si="56"/>
        <v>3.3706993699480021</v>
      </c>
      <c r="U40" s="63">
        <f t="shared" si="57"/>
        <v>6.0988658664359487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0.31242870166461767</v>
      </c>
    </row>
    <row r="41" spans="1:29" ht="15" customHeight="1" x14ac:dyDescent="0.25">
      <c r="A41" t="str">
        <f t="shared" si="54"/>
        <v>Renda_ExtraAffiliate</v>
      </c>
      <c r="B41" s="405"/>
      <c r="C41" s="15" t="s">
        <v>56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31.416807750629726</v>
      </c>
      <c r="K41" s="69">
        <f>VLOOKUP(A41,'Contri use this'!$A$4:$F$1048576,6,FALSE)</f>
        <v>86.12608127301479</v>
      </c>
      <c r="L41" s="70">
        <f t="shared" si="47"/>
        <v>117.54288902364452</v>
      </c>
      <c r="M41" s="113">
        <f t="shared" si="55"/>
        <v>2.746800705622659E-3</v>
      </c>
      <c r="N41" s="114">
        <f t="shared" si="55"/>
        <v>2.6843182080360165E-4</v>
      </c>
      <c r="O41" s="117">
        <f t="shared" si="55"/>
        <v>3.5373947978535554E-4</v>
      </c>
      <c r="P41" s="44">
        <f t="shared" si="26"/>
        <v>0</v>
      </c>
      <c r="Q41" s="45">
        <f t="shared" si="48"/>
        <v>0.81666035398335135</v>
      </c>
      <c r="R41" s="46">
        <f t="shared" si="28"/>
        <v>0.85667910275236614</v>
      </c>
      <c r="S41" s="62">
        <f t="shared" si="56"/>
        <v>0</v>
      </c>
      <c r="T41" s="55">
        <f t="shared" si="56"/>
        <v>25223.500335601748</v>
      </c>
      <c r="U41" s="63">
        <f t="shared" si="57"/>
        <v>34424.451419508012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2.010176791519813E-3</v>
      </c>
    </row>
    <row r="42" spans="1:29" ht="15" customHeight="1" x14ac:dyDescent="0.25">
      <c r="A42" t="str">
        <f t="shared" si="54"/>
        <v>Renda_ExtraTikTok</v>
      </c>
      <c r="B42" s="405"/>
      <c r="C42" s="15" t="s">
        <v>60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148.10400125027911</v>
      </c>
      <c r="K42" s="69">
        <f>VLOOKUP(A42,'Contri use this'!$A$4:$F$1048576,6,FALSE)</f>
        <v>213.70237827985494</v>
      </c>
      <c r="L42" s="70">
        <f t="shared" si="47"/>
        <v>361.80637953013405</v>
      </c>
      <c r="M42" s="113">
        <f t="shared" si="55"/>
        <v>1.2948870501703076E-2</v>
      </c>
      <c r="N42" s="114">
        <f t="shared" si="55"/>
        <v>6.6605281076099641E-4</v>
      </c>
      <c r="O42" s="117">
        <f t="shared" si="55"/>
        <v>1.0888383086472163E-3</v>
      </c>
      <c r="P42" s="44">
        <f t="shared" si="26"/>
        <v>0</v>
      </c>
      <c r="Q42" s="45">
        <f t="shared" si="48"/>
        <v>0.90615906990028028</v>
      </c>
      <c r="R42" s="46">
        <f t="shared" si="28"/>
        <v>1.1791969130901656</v>
      </c>
      <c r="S42" s="62">
        <f t="shared" si="56"/>
        <v>0</v>
      </c>
      <c r="T42" s="55">
        <f t="shared" si="56"/>
        <v>0.75594031515382887</v>
      </c>
      <c r="U42" s="63">
        <f t="shared" si="57"/>
        <v>1.2798361476750009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6.1874843573819643E-3</v>
      </c>
    </row>
    <row r="43" spans="1:29" ht="15" customHeight="1" x14ac:dyDescent="0.25">
      <c r="A43" t="str">
        <f t="shared" si="54"/>
        <v>Renda_ExtraBing</v>
      </c>
      <c r="B43" s="405"/>
      <c r="C43" s="15" t="s">
        <v>58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7.9231705306772504</v>
      </c>
      <c r="K43" s="69">
        <f>VLOOKUP(A43,'Contri use this'!$A$4:$F$1048576,6,FALSE)</f>
        <v>4.4229857344912711</v>
      </c>
      <c r="L43" s="70">
        <f t="shared" si="47"/>
        <v>12.346156265168521</v>
      </c>
      <c r="M43" s="113">
        <f t="shared" si="55"/>
        <v>6.9273016460422209E-4</v>
      </c>
      <c r="N43" s="114">
        <f t="shared" si="55"/>
        <v>1.3785256411867487E-5</v>
      </c>
      <c r="O43" s="117">
        <f t="shared" si="55"/>
        <v>3.7155143376737192E-5</v>
      </c>
      <c r="P43" s="44">
        <f t="shared" si="26"/>
        <v>0</v>
      </c>
      <c r="Q43" s="45">
        <f t="shared" si="48"/>
        <v>6.7661239591778319E-2</v>
      </c>
      <c r="R43" s="46">
        <f t="shared" si="28"/>
        <v>0.14516810510688893</v>
      </c>
      <c r="S43" s="62">
        <f t="shared" si="56"/>
        <v>0</v>
      </c>
      <c r="T43" s="55">
        <f t="shared" si="56"/>
        <v>2.0718783112995589</v>
      </c>
      <c r="U43" s="63">
        <f t="shared" si="57"/>
        <v>5.7833633046207389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2.1113958483465897E-4</v>
      </c>
    </row>
    <row r="44" spans="1:29" ht="15" customHeight="1" x14ac:dyDescent="0.25">
      <c r="A44" t="str">
        <f t="shared" si="54"/>
        <v>Renda_ExtraCriteo</v>
      </c>
      <c r="B44" s="405"/>
      <c r="C44" s="15" t="s">
        <v>59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197.80668122029894</v>
      </c>
      <c r="K44" s="69">
        <f>VLOOKUP(A44,'Contri use this'!$A$4:$F$1048576,6,FALSE)</f>
        <v>395.89711608088646</v>
      </c>
      <c r="L44" s="70">
        <f t="shared" si="47"/>
        <v>593.70379730118543</v>
      </c>
      <c r="M44" s="113">
        <f t="shared" ref="M44:O45" si="58">J44/M$4</f>
        <v>1.7294422013385581E-2</v>
      </c>
      <c r="N44" s="114">
        <f t="shared" si="58"/>
        <v>1.2339047841223956E-3</v>
      </c>
      <c r="O44" s="117">
        <f t="shared" si="58"/>
        <v>1.7867220565053947E-3</v>
      </c>
      <c r="P44" s="44">
        <f t="shared" si="26"/>
        <v>0</v>
      </c>
      <c r="Q44" s="45">
        <f t="shared" si="48"/>
        <v>0.83207255119170664</v>
      </c>
      <c r="R44" s="46">
        <f t="shared" si="28"/>
        <v>0.95909960272735517</v>
      </c>
      <c r="S44" s="62">
        <f t="shared" si="56"/>
        <v>0</v>
      </c>
      <c r="T44" s="55">
        <f t="shared" si="56"/>
        <v>0.96714374067825426</v>
      </c>
      <c r="U44" s="63">
        <f t="shared" si="57"/>
        <v>1.4503690177410571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31006.364443217117</v>
      </c>
      <c r="K45" s="72">
        <f t="shared" si="59"/>
        <v>27467.541692558691</v>
      </c>
      <c r="L45" s="78">
        <f t="shared" si="59"/>
        <v>58473.906135775804</v>
      </c>
      <c r="M45" s="107">
        <f t="shared" si="58"/>
        <v>2.7109152657215776</v>
      </c>
      <c r="N45" s="108">
        <f t="shared" si="58"/>
        <v>8.5608936579383732E-2</v>
      </c>
      <c r="O45" s="109">
        <f t="shared" si="58"/>
        <v>0.17597431294483681</v>
      </c>
      <c r="P45" s="48">
        <f t="shared" si="26"/>
        <v>1.2390018976829804</v>
      </c>
      <c r="Q45" s="49">
        <f>IFERROR(K45/H45*$Q$4,0)</f>
        <v>0.56050016951398585</v>
      </c>
      <c r="R45" s="50">
        <f t="shared" si="28"/>
        <v>0.71842859486306943</v>
      </c>
      <c r="S45" s="48">
        <f t="shared" si="56"/>
        <v>6.2062939524539624</v>
      </c>
      <c r="T45" s="49">
        <f t="shared" si="56"/>
        <v>1.9546491862551307</v>
      </c>
      <c r="U45" s="50">
        <f t="shared" si="57"/>
        <v>3.0697590570163165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06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06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06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06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06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06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06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06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06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06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06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06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06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06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06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06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24A-A114-452A-AB11-5CECF1D4E761}">
  <dimension ref="A1:AC67"/>
  <sheetViews>
    <sheetView zoomScale="80" zoomScaleNormal="8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G1" sqref="G1:L1048576"/>
    </sheetView>
  </sheetViews>
  <sheetFormatPr defaultColWidth="18.140625" defaultRowHeight="15" customHeight="1" x14ac:dyDescent="0.25"/>
  <cols>
    <col min="1" max="1" width="0" hidden="1" customWidth="1"/>
    <col min="7" max="12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09"/>
      <c r="C5" s="409"/>
      <c r="D5" s="407" t="s">
        <v>82</v>
      </c>
      <c r="E5" s="407"/>
      <c r="F5" s="407"/>
      <c r="G5" s="407" t="s">
        <v>90</v>
      </c>
      <c r="H5" s="407"/>
      <c r="I5" s="407"/>
      <c r="J5" s="407" t="s">
        <v>83</v>
      </c>
      <c r="K5" s="407"/>
      <c r="L5" s="407"/>
      <c r="M5" s="407" t="s">
        <v>84</v>
      </c>
      <c r="N5" s="407"/>
      <c r="O5" s="407"/>
      <c r="P5" s="407" t="s">
        <v>144</v>
      </c>
      <c r="Q5" s="407"/>
      <c r="R5" s="407"/>
      <c r="S5" s="407" t="s">
        <v>145</v>
      </c>
      <c r="T5" s="407"/>
      <c r="U5" s="407"/>
      <c r="V5" s="407" t="s">
        <v>85</v>
      </c>
      <c r="W5" s="407"/>
      <c r="X5" s="407"/>
      <c r="Z5" s="407" t="s">
        <v>89</v>
      </c>
      <c r="AA5" s="407"/>
      <c r="AB5" s="407"/>
    </row>
    <row r="6" spans="1:29" ht="15" customHeight="1" thickBot="1" x14ac:dyDescent="0.3">
      <c r="B6" s="12" t="s">
        <v>79</v>
      </c>
      <c r="C6" s="38" t="s">
        <v>80</v>
      </c>
      <c r="D6" s="17">
        <v>2020</v>
      </c>
      <c r="E6" s="18">
        <v>2021</v>
      </c>
      <c r="F6" s="19" t="s">
        <v>81</v>
      </c>
      <c r="G6" s="29">
        <v>2020</v>
      </c>
      <c r="H6" s="30">
        <v>2021</v>
      </c>
      <c r="I6" s="31" t="s">
        <v>81</v>
      </c>
      <c r="J6" s="29">
        <v>2020</v>
      </c>
      <c r="K6" s="30">
        <v>2021</v>
      </c>
      <c r="L6" s="31" t="s">
        <v>81</v>
      </c>
      <c r="M6" s="29">
        <v>2020</v>
      </c>
      <c r="N6" s="30">
        <v>2021</v>
      </c>
      <c r="O6" s="33" t="s">
        <v>81</v>
      </c>
      <c r="P6" s="17">
        <v>2020</v>
      </c>
      <c r="Q6" s="18">
        <v>2021</v>
      </c>
      <c r="R6" s="19" t="s">
        <v>81</v>
      </c>
      <c r="S6" s="40">
        <v>2020</v>
      </c>
      <c r="T6" s="18">
        <v>2021</v>
      </c>
      <c r="U6" s="34" t="s">
        <v>81</v>
      </c>
      <c r="V6" s="17">
        <v>2020</v>
      </c>
      <c r="W6" s="18">
        <v>2021</v>
      </c>
      <c r="X6" s="19" t="s">
        <v>81</v>
      </c>
      <c r="Z6" s="17">
        <v>2020</v>
      </c>
      <c r="AA6" s="18">
        <v>2021</v>
      </c>
      <c r="AB6" s="19" t="s">
        <v>81</v>
      </c>
      <c r="AC6" t="s">
        <v>143</v>
      </c>
    </row>
    <row r="7" spans="1:29" ht="15" customHeight="1" x14ac:dyDescent="0.25">
      <c r="A7" t="str">
        <f>_xlfn.CONCAT($B$7,C7)</f>
        <v>Auto_CredFB Stone Leads</v>
      </c>
      <c r="B7" s="408" t="s">
        <v>1</v>
      </c>
      <c r="C7" s="15" t="s">
        <v>70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8880.5728041516013</v>
      </c>
      <c r="K7" s="66">
        <f>VLOOKUP(A7,'Contri use this'!$A$4:$F$1048576,6,FALSE)</f>
        <v>9690.0916131391368</v>
      </c>
      <c r="L7" s="67">
        <f>SUM(J7:K7)</f>
        <v>18570.66441729074</v>
      </c>
      <c r="M7" s="110">
        <f t="shared" ref="M7:O15" si="0">J7/M$1</f>
        <v>7.9947540548718055E-2</v>
      </c>
      <c r="N7" s="111">
        <f t="shared" si="0"/>
        <v>2.7822465102055331E-2</v>
      </c>
      <c r="O7" s="112">
        <f>L7/O$1</f>
        <v>4.0426992198524345E-2</v>
      </c>
      <c r="P7" s="44">
        <f>IFERROR(J7/G7*$P$4,0)</f>
        <v>1.0626311066560135</v>
      </c>
      <c r="Q7" s="45">
        <f>IFERROR(K7/H7*$Q$4,0)</f>
        <v>0.9912246738222994</v>
      </c>
      <c r="R7" s="46">
        <f>IFERROR(L7/I7*$R$4,0)</f>
        <v>0.99801677884667905</v>
      </c>
      <c r="S7" s="54">
        <f>IFERROR(J7*1000000/D7,0)</f>
        <v>4.4480632096082626</v>
      </c>
      <c r="T7" s="55">
        <f t="shared" ref="T7:U22" si="1">IFERROR(K7*1000000/E7,0)</f>
        <v>3.4001809397764227</v>
      </c>
      <c r="U7" s="55">
        <f t="shared" si="1"/>
        <v>3.8318641779887286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0.12838914799975773</v>
      </c>
    </row>
    <row r="8" spans="1:29" ht="15" customHeight="1" x14ac:dyDescent="0.25">
      <c r="A8" t="str">
        <f t="shared" ref="A8:A16" si="5">_xlfn.CONCAT($B$7,C8)</f>
        <v>Auto_CredFB Stone SA</v>
      </c>
      <c r="B8" s="408"/>
      <c r="C8" s="15" t="s">
        <v>71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876.87068704796195</v>
      </c>
      <c r="K8" s="69">
        <f>VLOOKUP(A8,'Contri use this'!$A$4:$F$1048576,6,FALSE)</f>
        <v>815.42322510935048</v>
      </c>
      <c r="L8" s="70">
        <f t="shared" ref="L8:L15" si="8">SUM(J8:K8)</f>
        <v>1692.2939121573124</v>
      </c>
      <c r="M8" s="113">
        <f t="shared" si="0"/>
        <v>7.894046516456265E-3</v>
      </c>
      <c r="N8" s="114">
        <f t="shared" si="0"/>
        <v>2.3412662263428033E-3</v>
      </c>
      <c r="O8" s="115">
        <f t="shared" si="0"/>
        <v>3.6840013500375789E-3</v>
      </c>
      <c r="P8" s="44">
        <f t="shared" ref="P8:P16" si="9">IFERROR(J8/G8*$P$4,0)</f>
        <v>3.8337516964545797</v>
      </c>
      <c r="Q8" s="45">
        <f t="shared" ref="Q8:Q14" si="10">IFERROR(K8/H8*$Q$4,0)</f>
        <v>2.2281049082881506</v>
      </c>
      <c r="R8" s="46">
        <f t="shared" ref="R8:R16" si="11">IFERROR(L8/I8*$R$4,0)</f>
        <v>2.6553727428256408</v>
      </c>
      <c r="S8" s="54">
        <f t="shared" ref="S8:S16" si="12">IFERROR(J8*1000000/D8,0)</f>
        <v>2.4259554622900974</v>
      </c>
      <c r="T8" s="55">
        <f t="shared" si="1"/>
        <v>2.1027780938285221</v>
      </c>
      <c r="U8" s="55">
        <f t="shared" si="1"/>
        <v>2.2586881586175775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 t="shared" ref="AC8:AC14" si="14">L8/SUM($L$7:$L$15)</f>
        <v>1.1699752290217297E-2</v>
      </c>
    </row>
    <row r="9" spans="1:29" ht="15" customHeight="1" x14ac:dyDescent="0.25">
      <c r="A9" t="str">
        <f t="shared" si="5"/>
        <v>Auto_CredFB Ton</v>
      </c>
      <c r="B9" s="408"/>
      <c r="C9" s="15" t="s">
        <v>72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52299.046121417028</v>
      </c>
      <c r="L9" s="70">
        <f t="shared" si="8"/>
        <v>70299.046121417021</v>
      </c>
      <c r="M9" s="113">
        <f t="shared" si="0"/>
        <v>0.16204537270435723</v>
      </c>
      <c r="N9" s="114">
        <f t="shared" si="0"/>
        <v>0.15016250038450635</v>
      </c>
      <c r="O9" s="115">
        <f t="shared" si="0"/>
        <v>0.15303593480845654</v>
      </c>
      <c r="P9" s="44">
        <f>IFERROR(J9/G9*$P$4,0)</f>
        <v>1.9625421984413427</v>
      </c>
      <c r="Q9" s="45">
        <f>IFERROR(K9/H9*$Q$4,0)</f>
        <v>2.3504209999899994</v>
      </c>
      <c r="R9" s="46">
        <f t="shared" si="11"/>
        <v>1.9851801975656318</v>
      </c>
      <c r="S9" s="54">
        <f t="shared" si="12"/>
        <v>11.788828817901175</v>
      </c>
      <c r="T9" s="55">
        <f t="shared" si="1"/>
        <v>7.1561632443160565</v>
      </c>
      <c r="U9" s="55">
        <f t="shared" si="1"/>
        <v>7.9567718766832023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si="14"/>
        <v>0.48601570918059528</v>
      </c>
    </row>
    <row r="10" spans="1:29" ht="15" customHeight="1" x14ac:dyDescent="0.25">
      <c r="A10" t="str">
        <f t="shared" si="5"/>
        <v>Auto_CredGoogle Stone</v>
      </c>
      <c r="B10" s="408"/>
      <c r="C10" s="15" t="s">
        <v>73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321.44304020578591</v>
      </c>
      <c r="K10" s="69">
        <f>VLOOKUP(A10,'Contri use this'!$A$4:$F$1048576,6,FALSE)</f>
        <v>2853.1321881313274</v>
      </c>
      <c r="L10" s="70">
        <f t="shared" si="8"/>
        <v>3174.5752283371135</v>
      </c>
      <c r="M10" s="113">
        <f t="shared" si="0"/>
        <v>2.8937976251871256E-3</v>
      </c>
      <c r="N10" s="114">
        <f t="shared" si="0"/>
        <v>8.1919938329787206E-3</v>
      </c>
      <c r="O10" s="115">
        <f t="shared" si="0"/>
        <v>6.9108204803981022E-3</v>
      </c>
      <c r="P10" s="44">
        <f t="shared" si="9"/>
        <v>0.12442835954964206</v>
      </c>
      <c r="Q10" s="45">
        <f t="shared" si="10"/>
        <v>1.0215621934921235</v>
      </c>
      <c r="R10" s="46">
        <f t="shared" si="11"/>
        <v>0.58206131394571026</v>
      </c>
      <c r="S10" s="54">
        <f t="shared" si="12"/>
        <v>0.60304392020681374</v>
      </c>
      <c r="T10" s="55">
        <f t="shared" si="1"/>
        <v>7.2239806169788334</v>
      </c>
      <c r="U10" s="55">
        <f t="shared" si="1"/>
        <v>3.4209259441590198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2.1947572777624942E-2</v>
      </c>
    </row>
    <row r="11" spans="1:29" ht="15" customHeight="1" x14ac:dyDescent="0.25">
      <c r="A11" t="str">
        <f t="shared" si="5"/>
        <v>Auto_CredGoogle Ton</v>
      </c>
      <c r="B11" s="408"/>
      <c r="C11" s="15" t="s">
        <v>74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14947.869853843218</v>
      </c>
      <c r="K11" s="69">
        <f>VLOOKUP(A11,'Contri use this'!$A$4:$F$1048576,6,FALSE)</f>
        <v>33702.706660956996</v>
      </c>
      <c r="L11" s="70">
        <f t="shared" si="8"/>
        <v>48650.57651480021</v>
      </c>
      <c r="M11" s="113">
        <f t="shared" si="0"/>
        <v>0.13456850786679167</v>
      </c>
      <c r="N11" s="114">
        <f t="shared" si="0"/>
        <v>9.676816457006801E-2</v>
      </c>
      <c r="O11" s="115">
        <f t="shared" si="0"/>
        <v>0.10590878349975991</v>
      </c>
      <c r="P11" s="44">
        <f t="shared" si="9"/>
        <v>3.1910835637897357</v>
      </c>
      <c r="Q11" s="45">
        <f t="shared" si="10"/>
        <v>2.6050876954023576</v>
      </c>
      <c r="R11" s="46">
        <f t="shared" si="11"/>
        <v>2.4165225251499352</v>
      </c>
      <c r="S11" s="54">
        <f t="shared" si="12"/>
        <v>25.857143941222503</v>
      </c>
      <c r="T11" s="55">
        <f t="shared" si="1"/>
        <v>13.941898473846393</v>
      </c>
      <c r="U11" s="55">
        <f t="shared" si="1"/>
        <v>16.241421698545327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0.3363480125469564</v>
      </c>
    </row>
    <row r="12" spans="1:29" ht="15" customHeight="1" x14ac:dyDescent="0.25">
      <c r="A12" t="str">
        <f t="shared" si="5"/>
        <v>Auto_CredAffiliate</v>
      </c>
      <c r="B12" s="408"/>
      <c r="C12" s="15" t="s">
        <v>56</v>
      </c>
      <c r="D12" s="68" t="s">
        <v>86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221.72663578170992</v>
      </c>
      <c r="L12" s="70">
        <f t="shared" si="8"/>
        <v>221.72663578170992</v>
      </c>
      <c r="M12" s="113">
        <f t="shared" si="0"/>
        <v>0</v>
      </c>
      <c r="N12" s="114">
        <f t="shared" si="0"/>
        <v>6.3662778769480539E-4</v>
      </c>
      <c r="O12" s="115">
        <f t="shared" si="0"/>
        <v>4.8268283640978904E-4</v>
      </c>
      <c r="P12" s="44">
        <f t="shared" si="9"/>
        <v>0</v>
      </c>
      <c r="Q12" s="45">
        <f t="shared" si="10"/>
        <v>2.1024450455493295</v>
      </c>
      <c r="R12" s="46">
        <f t="shared" si="11"/>
        <v>1.6159937617286788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1.5329173591851167E-3</v>
      </c>
    </row>
    <row r="13" spans="1:29" ht="15" customHeight="1" x14ac:dyDescent="0.25">
      <c r="A13" t="str">
        <f t="shared" si="5"/>
        <v>Auto_CredTikTok</v>
      </c>
      <c r="B13" s="408"/>
      <c r="C13" s="15" t="s">
        <v>60</v>
      </c>
      <c r="D13" s="68" t="s">
        <v>86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12.11943220669783</v>
      </c>
      <c r="K13" s="69">
        <f>VLOOKUP(A13,'Contri use this'!$A$4:$F$1048576,6,FALSE)</f>
        <v>673.92081135508943</v>
      </c>
      <c r="L13" s="70">
        <f t="shared" si="8"/>
        <v>686.04024356178729</v>
      </c>
      <c r="M13" s="113">
        <f t="shared" si="0"/>
        <v>1.0910543938330779E-4</v>
      </c>
      <c r="N13" s="114">
        <f t="shared" si="0"/>
        <v>1.9349804938945899E-3</v>
      </c>
      <c r="O13" s="115">
        <f t="shared" si="0"/>
        <v>1.4934599511971737E-3</v>
      </c>
      <c r="P13" s="44">
        <f t="shared" si="9"/>
        <v>0</v>
      </c>
      <c r="Q13" s="45">
        <f>IFERROR(K13/H13*$Q$4,0)</f>
        <v>2.8576165624336292</v>
      </c>
      <c r="R13" s="46">
        <f t="shared" si="11"/>
        <v>2.2359377369583031</v>
      </c>
      <c r="S13" s="54">
        <f t="shared" si="12"/>
        <v>0</v>
      </c>
      <c r="T13" s="55">
        <f t="shared" si="1"/>
        <v>2.3838944359212779</v>
      </c>
      <c r="U13" s="55">
        <f t="shared" si="1"/>
        <v>2.4267651211965675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4.7429709775184282E-3</v>
      </c>
    </row>
    <row r="14" spans="1:29" ht="15" customHeight="1" x14ac:dyDescent="0.25">
      <c r="A14" t="str">
        <f t="shared" si="5"/>
        <v>Auto_CredBing</v>
      </c>
      <c r="B14" s="408"/>
      <c r="C14" s="15" t="s">
        <v>58</v>
      </c>
      <c r="D14" s="68" t="s">
        <v>86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113.11390614434012</v>
      </c>
      <c r="K14" s="69">
        <f>VLOOKUP(A14,'Contri use this'!$A$4:$F$1048576,6,FALSE)</f>
        <v>20.717723613407042</v>
      </c>
      <c r="L14" s="70">
        <f t="shared" si="8"/>
        <v>133.83162975774715</v>
      </c>
      <c r="M14" s="113">
        <f t="shared" si="0"/>
        <v>1.018310282178071E-3</v>
      </c>
      <c r="N14" s="114">
        <f t="shared" si="0"/>
        <v>5.9485313992951252E-5</v>
      </c>
      <c r="O14" s="118">
        <f t="shared" si="0"/>
        <v>2.913417705774021E-4</v>
      </c>
      <c r="P14" s="44">
        <f t="shared" si="9"/>
        <v>0</v>
      </c>
      <c r="Q14" s="45">
        <f t="shared" si="10"/>
        <v>0.31693225919124729</v>
      </c>
      <c r="R14" s="46">
        <f t="shared" si="11"/>
        <v>1.5736139797703828</v>
      </c>
      <c r="S14" s="54">
        <f t="shared" si="12"/>
        <v>0</v>
      </c>
      <c r="T14" s="55">
        <f t="shared" si="1"/>
        <v>9.7048927559007705</v>
      </c>
      <c r="U14" s="55">
        <f t="shared" si="1"/>
        <v>62.691328370934009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9.2525116678205137E-4</v>
      </c>
    </row>
    <row r="15" spans="1:29" ht="15" customHeight="1" x14ac:dyDescent="0.25">
      <c r="A15" t="str">
        <f t="shared" si="5"/>
        <v>Auto_CredCriteo</v>
      </c>
      <c r="B15" s="408"/>
      <c r="C15" s="15" t="s">
        <v>59</v>
      </c>
      <c r="D15" s="68" t="s">
        <v>86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30.725181986265021</v>
      </c>
      <c r="K15" s="69">
        <f>VLOOKUP(A15,'Contri use this'!$A$4:$F$1048576,6,FALSE)</f>
        <v>1184.087788758857</v>
      </c>
      <c r="L15" s="70">
        <f t="shared" si="8"/>
        <v>1214.8129707451219</v>
      </c>
      <c r="M15" s="113">
        <f t="shared" si="0"/>
        <v>2.7660408702075102E-4</v>
      </c>
      <c r="N15" s="114">
        <f t="shared" si="0"/>
        <v>3.3997863483398757E-3</v>
      </c>
      <c r="O15" s="115">
        <f t="shared" si="0"/>
        <v>2.6445599030507942E-3</v>
      </c>
      <c r="P15" s="44">
        <f t="shared" si="9"/>
        <v>0</v>
      </c>
      <c r="Q15" s="45">
        <f>IFERROR(K15/H15*$Q$4,0)</f>
        <v>2.4886439107736038</v>
      </c>
      <c r="R15" s="46">
        <f t="shared" si="11"/>
        <v>1.9624712574284189</v>
      </c>
      <c r="S15" s="54">
        <f t="shared" si="12"/>
        <v>0</v>
      </c>
      <c r="T15" s="55">
        <f t="shared" si="1"/>
        <v>2.8926280258068591</v>
      </c>
      <c r="U15" s="55">
        <f t="shared" si="1"/>
        <v>2.9676870909836439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8.3986657013629343E-3</v>
      </c>
    </row>
    <row r="16" spans="1:29" ht="15" customHeight="1" thickBot="1" x14ac:dyDescent="0.3">
      <c r="A16" t="str">
        <f t="shared" si="5"/>
        <v>Auto_CredTotal Media</v>
      </c>
      <c r="B16" s="13" t="s">
        <v>81</v>
      </c>
      <c r="C16" s="25" t="s">
        <v>88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43182.714905585861</v>
      </c>
      <c r="K16" s="72">
        <f t="shared" si="15"/>
        <v>101460.85276826289</v>
      </c>
      <c r="L16" s="73">
        <f t="shared" si="15"/>
        <v>144643.56767384874</v>
      </c>
      <c r="M16" s="104">
        <f>J16/M$1</f>
        <v>0.38875328507009238</v>
      </c>
      <c r="N16" s="105">
        <f>K16/N$1</f>
        <v>0.2913172700598734</v>
      </c>
      <c r="O16" s="106">
        <f>L16/O$1</f>
        <v>0.31487857679841158</v>
      </c>
      <c r="P16" s="48">
        <f t="shared" si="9"/>
        <v>1.7255639826173916</v>
      </c>
      <c r="Q16" s="49">
        <f>IFERROR(K16/H16*$Q$4,0)</f>
        <v>2.0704009777129562</v>
      </c>
      <c r="R16" s="50">
        <f t="shared" si="11"/>
        <v>1.7771358533601707</v>
      </c>
      <c r="S16" s="48">
        <f t="shared" si="12"/>
        <v>8.6435358411620946</v>
      </c>
      <c r="T16" s="49">
        <f t="shared" si="1"/>
        <v>7.2201719221915015</v>
      </c>
      <c r="U16" s="50">
        <f t="shared" si="1"/>
        <v>7.5934879546944867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04" t="s">
        <v>2</v>
      </c>
      <c r="C17" s="15" t="s">
        <v>70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11054.204055144448</v>
      </c>
      <c r="K17" s="69">
        <f>VLOOKUP(A17,'Contri use this'!$A$4:$F$1048576,6,FALSE)</f>
        <v>12063.38070934654</v>
      </c>
      <c r="L17" s="91">
        <f>SUM(J17:K17)</f>
        <v>23117.584764490988</v>
      </c>
      <c r="M17" s="110">
        <f>J17/M$2</f>
        <v>0.12078457228086154</v>
      </c>
      <c r="N17" s="111">
        <f>K17/N$2</f>
        <v>4.9263624187731406E-2</v>
      </c>
      <c r="O17" s="116">
        <f>L17/O$2</f>
        <v>6.8721751174191534E-2</v>
      </c>
      <c r="P17" s="96">
        <f>IFERROR(J17/G17*$P$4,0)</f>
        <v>1.3227233588838003</v>
      </c>
      <c r="Q17" s="94">
        <f>IFERROR(K17/H17*$Q$4,0)</f>
        <v>1.2339945881009649</v>
      </c>
      <c r="R17" s="95">
        <f>IFERROR(L17/I17*$R$4,0)</f>
        <v>1.2423754456459171</v>
      </c>
      <c r="S17" s="97">
        <f>IFERROR(J17*1000000/D17,0)</f>
        <v>5.5367823060021495</v>
      </c>
      <c r="T17" s="97">
        <f>IFERROR(K17*1000000/E17,0)</f>
        <v>4.2329503986906962</v>
      </c>
      <c r="U17" s="97">
        <f t="shared" si="1"/>
        <v>4.7700740775969708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0.23944080277677626</v>
      </c>
    </row>
    <row r="18" spans="1:29" ht="15" customHeight="1" x14ac:dyDescent="0.25">
      <c r="A18" t="str">
        <f t="shared" ref="A18:A27" si="22">_xlfn.CONCAT($B$17,C18)</f>
        <v>InboundFB Stone SA</v>
      </c>
      <c r="B18" s="405"/>
      <c r="C18" s="15" t="s">
        <v>71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691.18180186398479</v>
      </c>
      <c r="K18" s="69">
        <f>VLOOKUP(A18,'Contri use this'!$A$4:$F$1048576,6,FALSE)</f>
        <v>639.79358082691101</v>
      </c>
      <c r="L18" s="91">
        <f t="shared" ref="L18:L26" si="24">SUM(J18:K18)</f>
        <v>1330.9753826908959</v>
      </c>
      <c r="M18" s="113">
        <f t="shared" ref="M18:O27" si="25">J18/M$2</f>
        <v>7.5522487091781556E-3</v>
      </c>
      <c r="N18" s="114">
        <f t="shared" si="25"/>
        <v>2.6127460687002746E-3</v>
      </c>
      <c r="O18" s="117">
        <f t="shared" si="25"/>
        <v>3.9565966773809757E-3</v>
      </c>
      <c r="P18" s="92">
        <f t="shared" ref="P18:P45" si="26">IFERROR(J18/G18*$P$4,0)</f>
        <v>3.0219044205655474</v>
      </c>
      <c r="Q18" s="45">
        <f t="shared" ref="Q18:Q26" si="27">IFERROR(K18/H18*$Q$4,0)</f>
        <v>1.7482053169880278</v>
      </c>
      <c r="R18" s="46">
        <f t="shared" ref="R18:R45" si="28">IFERROR(L18/I18*$R$4,0)</f>
        <v>2.0884290413028417</v>
      </c>
      <c r="S18" s="55">
        <f t="shared" ref="S18:U32" si="29">IFERROR(J18*1000000/D18,0)</f>
        <v>1.912227529594374</v>
      </c>
      <c r="T18" s="55">
        <f t="shared" si="29"/>
        <v>1.649871974341327</v>
      </c>
      <c r="U18" s="55">
        <f t="shared" si="1"/>
        <v>1.7764398457612423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1.378560162552743E-2</v>
      </c>
    </row>
    <row r="19" spans="1:29" ht="15" customHeight="1" x14ac:dyDescent="0.25">
      <c r="A19" t="str">
        <f t="shared" si="22"/>
        <v>InboundFB Ton</v>
      </c>
      <c r="B19" s="405"/>
      <c r="C19" s="15" t="s">
        <v>72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19128.429887849146</v>
      </c>
      <c r="K19" s="69">
        <f>VLOOKUP(A19,'Contri use this'!$A$4:$F$1048576,6,FALSE)</f>
        <v>24352.575172195891</v>
      </c>
      <c r="L19" s="91">
        <f t="shared" si="24"/>
        <v>43481.005060045034</v>
      </c>
      <c r="M19" s="113">
        <f t="shared" si="25"/>
        <v>0.20900819370464541</v>
      </c>
      <c r="N19" s="114">
        <f t="shared" si="25"/>
        <v>9.944941142055054E-2</v>
      </c>
      <c r="O19" s="117">
        <f t="shared" si="25"/>
        <v>0.1292561848904708</v>
      </c>
      <c r="P19" s="92">
        <f t="shared" si="26"/>
        <v>2.0855750469350305</v>
      </c>
      <c r="Q19" s="45">
        <f t="shared" si="27"/>
        <v>1.0944521618172378</v>
      </c>
      <c r="R19" s="46">
        <f>IFERROR(L19/I19*$R$4,0)</f>
        <v>1.2278634629887994</v>
      </c>
      <c r="S19" s="55">
        <f t="shared" si="29"/>
        <v>12.527876972393232</v>
      </c>
      <c r="T19" s="55">
        <f t="shared" si="29"/>
        <v>3.3322023301749311</v>
      </c>
      <c r="U19" s="55">
        <f t="shared" si="1"/>
        <v>4.9213816875146046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0.45035529719825773</v>
      </c>
    </row>
    <row r="20" spans="1:29" ht="15" customHeight="1" x14ac:dyDescent="0.25">
      <c r="A20" t="str">
        <f t="shared" si="22"/>
        <v>InboundGoogle Stone</v>
      </c>
      <c r="B20" s="405"/>
      <c r="C20" s="15" t="s">
        <v>73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366.59604290813655</v>
      </c>
      <c r="K20" s="69">
        <f>VLOOKUP(A20,'Contri use this'!$A$4:$F$1048576,6,FALSE)</f>
        <v>3254.5872426695478</v>
      </c>
      <c r="L20" s="91">
        <f t="shared" si="24"/>
        <v>3621.1832855776843</v>
      </c>
      <c r="M20" s="113">
        <f t="shared" si="25"/>
        <v>4.0056385807270166E-3</v>
      </c>
      <c r="N20" s="114">
        <f t="shared" si="25"/>
        <v>1.3290864863846499E-2</v>
      </c>
      <c r="O20" s="117">
        <f t="shared" si="25"/>
        <v>1.0764708305075846E-2</v>
      </c>
      <c r="P20" s="92">
        <f t="shared" si="26"/>
        <v>0.14190677205904725</v>
      </c>
      <c r="Q20" s="45">
        <f t="shared" si="27"/>
        <v>1.1653029244013242</v>
      </c>
      <c r="R20" s="46">
        <f t="shared" si="28"/>
        <v>0.66394731566832643</v>
      </c>
      <c r="S20" s="55">
        <f t="shared" si="29"/>
        <v>0.68775330990553729</v>
      </c>
      <c r="T20" s="55">
        <f t="shared" si="29"/>
        <v>8.2404436973213251</v>
      </c>
      <c r="U20" s="55">
        <f t="shared" si="1"/>
        <v>3.9021913040871938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3.7506471447327952E-2</v>
      </c>
    </row>
    <row r="21" spans="1:29" ht="15" customHeight="1" x14ac:dyDescent="0.25">
      <c r="A21" t="str">
        <f t="shared" si="22"/>
        <v>InboundGoogle Ton</v>
      </c>
      <c r="B21" s="405"/>
      <c r="C21" s="15" t="s">
        <v>74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5719.7612226873371</v>
      </c>
      <c r="K21" s="69">
        <f>VLOOKUP(A21,'Contri use this'!$A$4:$F$1048576,6,FALSE)</f>
        <v>12781.01609984326</v>
      </c>
      <c r="L21" s="91">
        <f t="shared" si="24"/>
        <v>18500.777322530597</v>
      </c>
      <c r="M21" s="113">
        <f t="shared" si="25"/>
        <v>6.2497390982160589E-2</v>
      </c>
      <c r="N21" s="114">
        <f t="shared" si="25"/>
        <v>5.2194255412347818E-2</v>
      </c>
      <c r="O21" s="117">
        <f t="shared" si="25"/>
        <v>5.4997346333557073E-2</v>
      </c>
      <c r="P21" s="92">
        <f t="shared" si="26"/>
        <v>1.2210593352086647</v>
      </c>
      <c r="Q21" s="45">
        <f>IFERROR(K21/H21*$Q$4,0)</f>
        <v>0.98792266482895208</v>
      </c>
      <c r="R21" s="46">
        <f t="shared" si="28"/>
        <v>0.91895201116635516</v>
      </c>
      <c r="S21" s="55">
        <f t="shared" si="29"/>
        <v>9.8941649004539496</v>
      </c>
      <c r="T21" s="55">
        <f t="shared" si="29"/>
        <v>5.2871607805623979</v>
      </c>
      <c r="U21" s="55">
        <f t="shared" si="1"/>
        <v>6.1762665064142404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0.19162213610244511</v>
      </c>
    </row>
    <row r="22" spans="1:29" ht="15" customHeight="1" x14ac:dyDescent="0.25">
      <c r="A22" t="str">
        <f t="shared" si="22"/>
        <v>InboundAffiliate</v>
      </c>
      <c r="B22" s="405"/>
      <c r="C22" s="15" t="s">
        <v>56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0.61703455066403734</v>
      </c>
      <c r="K22" s="69">
        <f>VLOOKUP(A22,'Contri use this'!$A$4:$F$1048576,6,FALSE)</f>
        <v>3.546971755331024</v>
      </c>
      <c r="L22" s="91">
        <f t="shared" si="24"/>
        <v>4.1640063059950609</v>
      </c>
      <c r="M22" s="113">
        <f t="shared" si="25"/>
        <v>6.7420733245633451E-6</v>
      </c>
      <c r="N22" s="114">
        <f t="shared" si="25"/>
        <v>1.4484885105527838E-5</v>
      </c>
      <c r="O22" s="121">
        <f t="shared" si="25"/>
        <v>1.2378360809036608E-5</v>
      </c>
      <c r="P22" s="92">
        <f t="shared" si="26"/>
        <v>0</v>
      </c>
      <c r="Q22" s="45">
        <f t="shared" si="27"/>
        <v>1.0375952323977415</v>
      </c>
      <c r="R22" s="46">
        <f>IFERROR(L22/I22*$R$4,0)</f>
        <v>0.93626037428716158</v>
      </c>
      <c r="S22" s="55">
        <f t="shared" si="29"/>
        <v>0</v>
      </c>
      <c r="T22" s="55">
        <f t="shared" si="29"/>
        <v>28.237073537432323</v>
      </c>
      <c r="U22" s="55">
        <f t="shared" si="1"/>
        <v>33.149221472089586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4.3128770709926242E-5</v>
      </c>
    </row>
    <row r="23" spans="1:29" ht="15" customHeight="1" x14ac:dyDescent="0.25">
      <c r="A23" t="str">
        <f t="shared" si="22"/>
        <v>InboundTikTok</v>
      </c>
      <c r="B23" s="405"/>
      <c r="C23" s="15" t="s">
        <v>60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174.92151010321084</v>
      </c>
      <c r="K23" s="69">
        <f>VLOOKUP(A23,'Contri use this'!$A$4:$F$1048576,6,FALSE)</f>
        <v>479.09099362376713</v>
      </c>
      <c r="L23" s="91">
        <f t="shared" si="24"/>
        <v>654.01250372697791</v>
      </c>
      <c r="M23" s="113">
        <f t="shared" si="25"/>
        <v>1.9112927240298387E-3</v>
      </c>
      <c r="N23" s="114">
        <f t="shared" si="25"/>
        <v>1.9564796328878E-3</v>
      </c>
      <c r="O23" s="117">
        <f>L23/O$2</f>
        <v>1.9441859953714332E-3</v>
      </c>
      <c r="P23" s="92">
        <f t="shared" si="26"/>
        <v>0</v>
      </c>
      <c r="Q23" s="45">
        <f t="shared" si="27"/>
        <v>1.9214219781519246</v>
      </c>
      <c r="R23" s="46">
        <f t="shared" si="28"/>
        <v>2.016071015245021</v>
      </c>
      <c r="S23" s="55">
        <f t="shared" si="29"/>
        <v>0</v>
      </c>
      <c r="T23" s="55">
        <f t="shared" si="29"/>
        <v>1.8925538827893595</v>
      </c>
      <c r="U23" s="55">
        <f t="shared" si="29"/>
        <v>2.5835465909286071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6.7739463492299205E-3</v>
      </c>
    </row>
    <row r="24" spans="1:29" ht="15" customHeight="1" x14ac:dyDescent="0.25">
      <c r="A24" t="str">
        <f t="shared" si="22"/>
        <v>InboundBing</v>
      </c>
      <c r="B24" s="405"/>
      <c r="C24" s="15" t="s">
        <v>58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77.811031181331927</v>
      </c>
      <c r="K24" s="69">
        <f>VLOOKUP(A24,'Contri use this'!$A$4:$F$1048576,6,FALSE)</f>
        <v>108.51725733492273</v>
      </c>
      <c r="L24" s="91">
        <f t="shared" si="24"/>
        <v>186.32828851625464</v>
      </c>
      <c r="M24" s="113">
        <f t="shared" si="25"/>
        <v>8.5020794560021777E-4</v>
      </c>
      <c r="N24" s="119">
        <f t="shared" si="25"/>
        <v>4.4315548949632356E-4</v>
      </c>
      <c r="O24" s="120">
        <f t="shared" si="25"/>
        <v>5.5389896524983995E-4</v>
      </c>
      <c r="P24" s="92">
        <f t="shared" si="26"/>
        <v>18.531839542097096</v>
      </c>
      <c r="Q24" s="45">
        <f t="shared" si="27"/>
        <v>1.3091686800247926</v>
      </c>
      <c r="R24" s="46">
        <f t="shared" si="28"/>
        <v>1.6816517939702758</v>
      </c>
      <c r="S24" s="55">
        <f t="shared" si="29"/>
        <v>538.83143601994311</v>
      </c>
      <c r="T24" s="55">
        <f t="shared" si="29"/>
        <v>32.076524880899065</v>
      </c>
      <c r="U24" s="55">
        <f t="shared" si="29"/>
        <v>52.821911306185527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1.9298986220603628E-3</v>
      </c>
    </row>
    <row r="25" spans="1:29" ht="15" customHeight="1" x14ac:dyDescent="0.25">
      <c r="A25" t="str">
        <f t="shared" si="22"/>
        <v>InboundOpen TV</v>
      </c>
      <c r="B25" s="405"/>
      <c r="C25" s="15" t="s">
        <v>66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2653.7282608372493</v>
      </c>
      <c r="K25" s="69">
        <f>VLOOKUP(A25,'Contri use this'!$A$4:$F$1048576,6,FALSE)</f>
        <v>2280.6922801513374</v>
      </c>
      <c r="L25" s="91">
        <f t="shared" si="24"/>
        <v>4934.4205409885872</v>
      </c>
      <c r="M25" s="113">
        <f t="shared" si="25"/>
        <v>2.8996156696211202E-2</v>
      </c>
      <c r="N25" s="114">
        <f t="shared" si="25"/>
        <v>9.3137380046527489E-3</v>
      </c>
      <c r="O25" s="117">
        <f t="shared" si="25"/>
        <v>1.4668574769432828E-2</v>
      </c>
      <c r="P25" s="92">
        <f t="shared" si="26"/>
        <v>0</v>
      </c>
      <c r="Q25" s="45">
        <f t="shared" si="27"/>
        <v>0.7502772885944623</v>
      </c>
      <c r="R25" s="46">
        <f t="shared" si="28"/>
        <v>1.2476888519238312</v>
      </c>
      <c r="S25" s="55">
        <f t="shared" si="29"/>
        <v>0</v>
      </c>
      <c r="T25" s="55">
        <f>IFERROR(K25*E25,0)</f>
        <v>2088337.3248280049</v>
      </c>
      <c r="U25" s="55">
        <f t="shared" si="29"/>
        <v>5388925.7741345624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5.1108350098377442E-2</v>
      </c>
    </row>
    <row r="26" spans="1:29" ht="15" customHeight="1" x14ac:dyDescent="0.25">
      <c r="A26" t="str">
        <f t="shared" si="22"/>
        <v>InboundPay TV</v>
      </c>
      <c r="B26" s="405"/>
      <c r="C26" s="15" t="s">
        <v>67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717.77494693656274</v>
      </c>
      <c r="L26" s="91">
        <f t="shared" si="24"/>
        <v>717.77494693656274</v>
      </c>
      <c r="M26" s="113">
        <f t="shared" si="25"/>
        <v>0</v>
      </c>
      <c r="N26" s="114">
        <f t="shared" si="25"/>
        <v>2.9312011358354206E-3</v>
      </c>
      <c r="O26" s="120">
        <f t="shared" si="25"/>
        <v>2.1337329052734675E-3</v>
      </c>
      <c r="P26" s="92">
        <f t="shared" si="26"/>
        <v>0</v>
      </c>
      <c r="Q26" s="45">
        <f t="shared" si="27"/>
        <v>1.9474693068389113</v>
      </c>
      <c r="R26" s="46">
        <f t="shared" si="28"/>
        <v>1.496875391664507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7.434367009287908E-3</v>
      </c>
    </row>
    <row r="27" spans="1:29" ht="15" customHeight="1" thickBot="1" x14ac:dyDescent="0.3">
      <c r="A27" t="str">
        <f t="shared" si="22"/>
        <v>InboundTotal Media</v>
      </c>
      <c r="B27" s="13" t="s">
        <v>81</v>
      </c>
      <c r="C27" s="25" t="s">
        <v>88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39867.250847125499</v>
      </c>
      <c r="K27" s="76">
        <f t="shared" si="30"/>
        <v>56680.975254684068</v>
      </c>
      <c r="L27" s="90">
        <f t="shared" si="30"/>
        <v>96548.226101809574</v>
      </c>
      <c r="M27" s="107">
        <f>J27/M$2</f>
        <v>0.43561244369673841</v>
      </c>
      <c r="N27" s="108">
        <f t="shared" si="25"/>
        <v>0.23146996110115434</v>
      </c>
      <c r="O27" s="109">
        <f t="shared" si="25"/>
        <v>0.28700935837681285</v>
      </c>
      <c r="P27" s="48">
        <f t="shared" si="26"/>
        <v>1.592812123260843</v>
      </c>
      <c r="Q27" s="49">
        <f>IFERROR(K27/H27*$Q$4,0)</f>
        <v>1.0928144847632062</v>
      </c>
      <c r="R27" s="50">
        <f t="shared" si="28"/>
        <v>1.134296069924227</v>
      </c>
      <c r="S27" s="48">
        <f t="shared" si="29"/>
        <v>7.9796754838430148</v>
      </c>
      <c r="T27" s="49">
        <f t="shared" si="29"/>
        <v>4.1631614578755975</v>
      </c>
      <c r="U27" s="50">
        <f t="shared" si="29"/>
        <v>5.1877005154443818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08" t="s">
        <v>3</v>
      </c>
      <c r="C28" s="15" t="s">
        <v>70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9163.9472432064631</v>
      </c>
      <c r="K28" s="69">
        <f>VLOOKUP(A28,'Contri use this'!$A$4:$F$1048576,6,FALSE)</f>
        <v>9981.6849321739101</v>
      </c>
      <c r="L28" s="70">
        <f t="shared" ref="L28:L34" si="33">SUM(J28:K28)</f>
        <v>19145.632175380371</v>
      </c>
      <c r="M28" s="113">
        <f>J28/M$3</f>
        <v>3.4830132735368766E-2</v>
      </c>
      <c r="N28" s="114">
        <f>K28/N$3</f>
        <v>2.7377534825515259E-2</v>
      </c>
      <c r="O28" s="117">
        <f>L28/O$3</f>
        <v>3.0501343281929161E-2</v>
      </c>
      <c r="P28" s="93">
        <f t="shared" si="26"/>
        <v>1.0965391101611615</v>
      </c>
      <c r="Q28" s="94">
        <f>IFERROR(K28/H28*$Q$4,0)</f>
        <v>1.021052512824058</v>
      </c>
      <c r="R28" s="95">
        <f t="shared" si="28"/>
        <v>1.0289164524919057</v>
      </c>
      <c r="S28" s="97">
        <f>IFERROR(J28*1000000/D28,0)</f>
        <v>4.5899985830015249</v>
      </c>
      <c r="T28" s="97">
        <f>IFERROR(K28*1000000/E28,0)</f>
        <v>3.502498862571271</v>
      </c>
      <c r="U28" s="97">
        <f t="shared" si="29"/>
        <v>3.9505028172003009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0.23976923599490374</v>
      </c>
    </row>
    <row r="29" spans="1:29" ht="15" customHeight="1" x14ac:dyDescent="0.25">
      <c r="A29" t="str">
        <f t="shared" ref="A29:A35" si="39">_xlfn.CONCAT($B$28,C29)</f>
        <v>PoloFB Stone SA</v>
      </c>
      <c r="B29" s="408"/>
      <c r="C29" s="15" t="s">
        <v>71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639.6216843649969</v>
      </c>
      <c r="K29" s="69">
        <f>VLOOKUP(A29,'Contri use this'!$A$4:$F$1048576,6,FALSE)</f>
        <v>596.91254800390948</v>
      </c>
      <c r="L29" s="70">
        <f t="shared" si="33"/>
        <v>1236.5342323689065</v>
      </c>
      <c r="M29" s="113">
        <f t="shared" ref="M29:O34" si="40">J29/M$3</f>
        <v>2.4310602817326872E-3</v>
      </c>
      <c r="N29" s="114">
        <f t="shared" si="40"/>
        <v>1.6371979462193823E-3</v>
      </c>
      <c r="O29" s="117">
        <f t="shared" si="40"/>
        <v>1.9699508877978047E-3</v>
      </c>
      <c r="P29" s="44">
        <f t="shared" si="26"/>
        <v>2.7964792913522469</v>
      </c>
      <c r="Q29" s="45">
        <f t="shared" ref="Q29:Q34" si="41">IFERROR(K29/H29*$Q$4,0)</f>
        <v>1.6310349485666691</v>
      </c>
      <c r="R29" s="46">
        <f t="shared" si="28"/>
        <v>1.940241746788248</v>
      </c>
      <c r="S29" s="55">
        <f t="shared" ref="S29:T32" si="42">IFERROR(J29*1000000/D29,0)</f>
        <v>1.7695810133741923</v>
      </c>
      <c r="T29" s="55">
        <f t="shared" si="42"/>
        <v>1.5392922242381124</v>
      </c>
      <c r="U29" s="55">
        <f t="shared" si="29"/>
        <v>1.6503901646827519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1.5485666154073973E-2</v>
      </c>
    </row>
    <row r="30" spans="1:29" ht="15" customHeight="1" x14ac:dyDescent="0.25">
      <c r="A30" t="str">
        <f t="shared" si="39"/>
        <v>PoloFB Ton</v>
      </c>
      <c r="B30" s="408"/>
      <c r="C30" s="15" t="s">
        <v>72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14676.275306631092</v>
      </c>
      <c r="K30" s="69">
        <f>VLOOKUP(A30,'Contri use this'!$A$4:$F$1048576,6,FALSE)</f>
        <v>18607.91443717157</v>
      </c>
      <c r="L30" s="70">
        <f t="shared" si="33"/>
        <v>33284.189743802664</v>
      </c>
      <c r="M30" s="113">
        <f t="shared" si="40"/>
        <v>5.578127016932883E-2</v>
      </c>
      <c r="N30" s="114">
        <f t="shared" si="40"/>
        <v>5.1037357820401787E-2</v>
      </c>
      <c r="O30" s="117">
        <f t="shared" si="40"/>
        <v>5.3025801808835878E-2</v>
      </c>
      <c r="P30" s="44">
        <f t="shared" si="26"/>
        <v>1.6001560891781208</v>
      </c>
      <c r="Q30" s="45">
        <f t="shared" si="41"/>
        <v>0.83627591902167808</v>
      </c>
      <c r="R30" s="46">
        <f t="shared" si="28"/>
        <v>0.9399148070557386</v>
      </c>
      <c r="S30" s="55">
        <f t="shared" si="42"/>
        <v>9.6120054041257799</v>
      </c>
      <c r="T30" s="55">
        <f t="shared" si="42"/>
        <v>2.5461510911598499</v>
      </c>
      <c r="U30" s="55">
        <f t="shared" si="29"/>
        <v>3.7672588676988186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0.4168326578342626</v>
      </c>
    </row>
    <row r="31" spans="1:29" ht="15" customHeight="1" x14ac:dyDescent="0.25">
      <c r="A31" t="str">
        <f t="shared" si="39"/>
        <v>PoloGoogle Stone</v>
      </c>
      <c r="B31" s="408"/>
      <c r="C31" s="15" t="s">
        <v>73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343.58376179045007</v>
      </c>
      <c r="K31" s="69">
        <f>VLOOKUP(A31,'Contri use this'!$A$4:$F$1048576,6,FALSE)</f>
        <v>3048.9642730680471</v>
      </c>
      <c r="L31" s="70">
        <f t="shared" si="33"/>
        <v>3392.548034858497</v>
      </c>
      <c r="M31" s="113">
        <f t="shared" si="40"/>
        <v>1.3058857402033039E-3</v>
      </c>
      <c r="N31" s="114">
        <f t="shared" si="40"/>
        <v>8.3626287680763998E-3</v>
      </c>
      <c r="O31" s="117">
        <f t="shared" si="40"/>
        <v>5.4047456497527428E-3</v>
      </c>
      <c r="P31" s="44">
        <f t="shared" si="26"/>
        <v>0.13299887849527367</v>
      </c>
      <c r="Q31" s="45">
        <f t="shared" si="41"/>
        <v>1.0916797488848575</v>
      </c>
      <c r="R31" s="46">
        <f t="shared" si="28"/>
        <v>0.62202683028810568</v>
      </c>
      <c r="S31" s="55">
        <f t="shared" si="42"/>
        <v>0.64458106946994831</v>
      </c>
      <c r="T31" s="55">
        <f t="shared" si="42"/>
        <v>7.719817154679518</v>
      </c>
      <c r="U31" s="55">
        <f t="shared" si="29"/>
        <v>3.6558136930125089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4.2486382426172004E-2</v>
      </c>
    </row>
    <row r="32" spans="1:29" ht="15" customHeight="1" x14ac:dyDescent="0.25">
      <c r="A32" t="str">
        <f t="shared" si="39"/>
        <v>PoloGoogle Ton</v>
      </c>
      <c r="B32" s="408"/>
      <c r="C32" s="15" t="s">
        <v>74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5431.2648544380718</v>
      </c>
      <c r="K32" s="69">
        <f>VLOOKUP(A32,'Contri use this'!$A$4:$F$1048576,6,FALSE)</f>
        <v>12136.540317797157</v>
      </c>
      <c r="L32" s="70">
        <f t="shared" si="33"/>
        <v>17567.805172235228</v>
      </c>
      <c r="M32" s="113">
        <f t="shared" si="40"/>
        <v>2.0643034140256596E-2</v>
      </c>
      <c r="N32" s="114">
        <f t="shared" si="40"/>
        <v>3.3287822393668454E-2</v>
      </c>
      <c r="O32" s="117">
        <f t="shared" si="40"/>
        <v>2.7987671096984901E-2</v>
      </c>
      <c r="P32" s="44">
        <f t="shared" si="26"/>
        <v>1.1594708929801181</v>
      </c>
      <c r="Q32" s="45">
        <f t="shared" si="41"/>
        <v>0.93810720203296061</v>
      </c>
      <c r="R32" s="46">
        <f t="shared" si="28"/>
        <v>0.87261035649263363</v>
      </c>
      <c r="S32" s="55">
        <f t="shared" si="42"/>
        <v>9.3951177323102417</v>
      </c>
      <c r="T32" s="55">
        <f t="shared" si="42"/>
        <v>5.020558575210492</v>
      </c>
      <c r="U32" s="55">
        <f t="shared" si="29"/>
        <v>5.8648047476551017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0.22000940923072307</v>
      </c>
    </row>
    <row r="33" spans="1:29" ht="15" customHeight="1" x14ac:dyDescent="0.25">
      <c r="A33" t="str">
        <f t="shared" si="39"/>
        <v>PoloOpen TV</v>
      </c>
      <c r="B33" s="408"/>
      <c r="C33" s="15" t="s">
        <v>66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2372.0155900141363</v>
      </c>
      <c r="K33" s="69">
        <f>VLOOKUP(A33,'Contri use this'!$A$4:$F$1048576,6,FALSE)</f>
        <v>2235.0781255661664</v>
      </c>
      <c r="L33" s="70">
        <f t="shared" si="33"/>
        <v>4607.0937155803022</v>
      </c>
      <c r="M33" s="113">
        <f t="shared" si="40"/>
        <v>9.0155056176042039E-3</v>
      </c>
      <c r="N33" s="114">
        <f t="shared" si="40"/>
        <v>6.1303206458860164E-3</v>
      </c>
      <c r="O33" s="117">
        <f t="shared" si="40"/>
        <v>7.339666074418434E-3</v>
      </c>
      <c r="P33" s="44">
        <f t="shared" si="26"/>
        <v>0</v>
      </c>
      <c r="Q33" s="45">
        <f t="shared" si="41"/>
        <v>0.73527164117699484</v>
      </c>
      <c r="R33" s="46">
        <f t="shared" si="28"/>
        <v>1.1649228964068508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5.7696676203885397E-2</v>
      </c>
    </row>
    <row r="34" spans="1:29" ht="15" customHeight="1" x14ac:dyDescent="0.25">
      <c r="A34" t="str">
        <f t="shared" si="39"/>
        <v>PoloPay TV</v>
      </c>
      <c r="B34" s="408"/>
      <c r="C34" s="15" t="s">
        <v>67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616.44166604301483</v>
      </c>
      <c r="L34" s="70">
        <f t="shared" si="33"/>
        <v>616.44166604301483</v>
      </c>
      <c r="M34" s="113">
        <f t="shared" si="40"/>
        <v>0</v>
      </c>
      <c r="N34" s="114">
        <f t="shared" si="40"/>
        <v>1.6907619599966397E-3</v>
      </c>
      <c r="O34" s="117">
        <f t="shared" si="40"/>
        <v>9.8206727764468707E-4</v>
      </c>
      <c r="P34" s="44">
        <f t="shared" si="26"/>
        <v>0</v>
      </c>
      <c r="Q34" s="45">
        <f t="shared" si="41"/>
        <v>1.6373895415827382</v>
      </c>
      <c r="R34" s="46">
        <f t="shared" si="28"/>
        <v>1.2585400461804379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7.7199721559793729E-3</v>
      </c>
    </row>
    <row r="35" spans="1:29" ht="15" customHeight="1" thickBot="1" x14ac:dyDescent="0.3">
      <c r="A35" t="str">
        <f t="shared" si="39"/>
        <v>PoloTotal Media</v>
      </c>
      <c r="B35" s="13" t="s">
        <v>81</v>
      </c>
      <c r="C35" s="25" t="s">
        <v>88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32626.708440445211</v>
      </c>
      <c r="K35" s="72">
        <f t="shared" si="43"/>
        <v>47223.536299823769</v>
      </c>
      <c r="L35" s="78">
        <f t="shared" si="43"/>
        <v>79850.244740268972</v>
      </c>
      <c r="M35" s="107">
        <f>J35/M$3</f>
        <v>0.12400688868449439</v>
      </c>
      <c r="N35" s="108">
        <f>K35/N$3</f>
        <v>0.12952362435976392</v>
      </c>
      <c r="O35" s="109">
        <f>L35/O$3</f>
        <v>0.12721124607736359</v>
      </c>
      <c r="P35" s="48">
        <f t="shared" si="26"/>
        <v>1.303750194476738</v>
      </c>
      <c r="Q35" s="49">
        <f>IFERROR(K35/H35*$Q$4,0)</f>
        <v>0.91626392658262223</v>
      </c>
      <c r="R35" s="50">
        <f t="shared" si="28"/>
        <v>0.94287610802211874</v>
      </c>
      <c r="S35" s="48">
        <f t="shared" ref="S35:U36" si="44">IFERROR(J35*1000000/D35,0)</f>
        <v>6.5306251448228148</v>
      </c>
      <c r="T35" s="49">
        <f t="shared" si="44"/>
        <v>3.5351632170290874</v>
      </c>
      <c r="U35" s="50">
        <f t="shared" si="44"/>
        <v>4.3505189358712721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04" t="s">
        <v>4</v>
      </c>
      <c r="C36" s="15" t="s">
        <v>70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3463.1954176994195</v>
      </c>
      <c r="K36" s="69">
        <f>VLOOKUP(A36,'Contri use this'!$A$4:$F$1048576,6,FALSE)</f>
        <v>3708.0091979659132</v>
      </c>
      <c r="L36" s="70">
        <f t="shared" ref="L36:L44" si="47">SUM(J36:K36)</f>
        <v>7171.2046156653323</v>
      </c>
      <c r="M36" s="110">
        <f>J36/M$4</f>
        <v>0.30279039463693602</v>
      </c>
      <c r="N36" s="111">
        <f>K36/N$4</f>
        <v>1.1556866931066992E-2</v>
      </c>
      <c r="O36" s="116">
        <f>L36/O$4</f>
        <v>2.1581383708116225E-2</v>
      </c>
      <c r="P36" s="93">
        <f t="shared" si="26"/>
        <v>0.41439885246541192</v>
      </c>
      <c r="Q36" s="94">
        <f t="shared" ref="Q36:Q44" si="48">IFERROR(K36/H36*$Q$4,0)</f>
        <v>0.37930190492731247</v>
      </c>
      <c r="R36" s="95">
        <f t="shared" si="28"/>
        <v>0.38539184006324734</v>
      </c>
      <c r="S36" s="59">
        <f t="shared" si="44"/>
        <v>1.7346304641465484</v>
      </c>
      <c r="T36" s="60">
        <f t="shared" si="44"/>
        <v>1.301112796740111</v>
      </c>
      <c r="U36" s="61">
        <f t="shared" si="44"/>
        <v>1.4797037662373695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0.12263939746070443</v>
      </c>
    </row>
    <row r="37" spans="1:29" ht="15" customHeight="1" x14ac:dyDescent="0.25">
      <c r="A37" t="str">
        <f t="shared" ref="A37:A45" si="54">_xlfn.CONCAT($B$36,C37)</f>
        <v>Renda_ExtraFB Stone SA</v>
      </c>
      <c r="B37" s="405"/>
      <c r="C37" s="15" t="s">
        <v>71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197.18653768553102</v>
      </c>
      <c r="K37" s="69">
        <f>VLOOKUP(A37,'Contri use this'!$A$4:$F$1048576,6,FALSE)</f>
        <v>357.55148227769337</v>
      </c>
      <c r="L37" s="70">
        <f t="shared" si="47"/>
        <v>554.73801996322436</v>
      </c>
      <c r="M37" s="113">
        <f t="shared" ref="M37:O43" si="55">J37/M$4</f>
        <v>1.7240202287676698E-2</v>
      </c>
      <c r="N37" s="114">
        <f t="shared" si="55"/>
        <v>1.1143917614756266E-3</v>
      </c>
      <c r="O37" s="117">
        <f t="shared" si="55"/>
        <v>1.6694564871506236E-3</v>
      </c>
      <c r="P37" s="44">
        <f t="shared" si="26"/>
        <v>0.86211597050291267</v>
      </c>
      <c r="Q37" s="45">
        <f t="shared" si="48"/>
        <v>0.97699230055876529</v>
      </c>
      <c r="R37" s="46">
        <f t="shared" si="28"/>
        <v>0.87043758004282279</v>
      </c>
      <c r="S37" s="62">
        <f t="shared" ref="S37:T45" si="56">IFERROR(J37*1000000/D37,0)</f>
        <v>0.54553740392295846</v>
      </c>
      <c r="T37" s="55">
        <f t="shared" si="56"/>
        <v>0.92203827558213769</v>
      </c>
      <c r="U37" s="63">
        <f t="shared" ref="U37:U45" si="57">IFERROR(L37*1000000/F37,0)</f>
        <v>0.74040341800238174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9.4869328324864843E-3</v>
      </c>
    </row>
    <row r="38" spans="1:29" ht="15" customHeight="1" x14ac:dyDescent="0.25">
      <c r="A38" t="str">
        <f t="shared" si="54"/>
        <v>Renda_ExtraFB Ton</v>
      </c>
      <c r="B38" s="405"/>
      <c r="C38" s="15" t="s">
        <v>72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16213.917994721362</v>
      </c>
      <c r="K38" s="69">
        <f>VLOOKUP(A38,'Contri use this'!$A$4:$F$1048576,6,FALSE)</f>
        <v>12176.544924110722</v>
      </c>
      <c r="L38" s="70">
        <f t="shared" si="47"/>
        <v>28390.462918832083</v>
      </c>
      <c r="M38" s="113">
        <f t="shared" si="55"/>
        <v>1.4175979221795971</v>
      </c>
      <c r="N38" s="114">
        <f t="shared" si="55"/>
        <v>3.7951014103552519E-2</v>
      </c>
      <c r="O38" s="117">
        <f t="shared" si="55"/>
        <v>8.5439686459917688E-2</v>
      </c>
      <c r="P38" s="44">
        <f t="shared" si="26"/>
        <v>1.7678054592615613</v>
      </c>
      <c r="Q38" s="45">
        <f t="shared" si="48"/>
        <v>0.54723764618015225</v>
      </c>
      <c r="R38" s="46">
        <f t="shared" si="28"/>
        <v>0.80172047695845405</v>
      </c>
      <c r="S38" s="62">
        <f t="shared" si="56"/>
        <v>10.619061317069868</v>
      </c>
      <c r="T38" s="55">
        <f t="shared" si="56"/>
        <v>1.6661363770648334</v>
      </c>
      <c r="U38" s="63">
        <f t="shared" si="57"/>
        <v>3.2133641831842685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0.48552362575042829</v>
      </c>
    </row>
    <row r="39" spans="1:29" ht="15" customHeight="1" x14ac:dyDescent="0.25">
      <c r="A39" t="str">
        <f t="shared" si="54"/>
        <v>Renda_ExtraGoogle Stone</v>
      </c>
      <c r="B39" s="405"/>
      <c r="C39" s="15" t="s">
        <v>73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626.10984821498948</v>
      </c>
      <c r="K39" s="69">
        <f>VLOOKUP(A39,'Contri use this'!$A$4:$F$1048576,6,FALSE)</f>
        <v>2377.0649357208931</v>
      </c>
      <c r="L39" s="70">
        <f t="shared" si="47"/>
        <v>3003.1747839358827</v>
      </c>
      <c r="M39" s="113">
        <f t="shared" si="55"/>
        <v>5.4741366039640263E-2</v>
      </c>
      <c r="N39" s="114">
        <f t="shared" si="55"/>
        <v>7.4086717917802242E-3</v>
      </c>
      <c r="O39" s="117">
        <f t="shared" si="55"/>
        <v>9.0379051816590946E-3</v>
      </c>
      <c r="P39" s="44">
        <f t="shared" si="26"/>
        <v>0.2423627565910019</v>
      </c>
      <c r="Q39" s="45">
        <f t="shared" si="48"/>
        <v>0.85110661185267</v>
      </c>
      <c r="R39" s="46">
        <f t="shared" si="28"/>
        <v>0.55063488341461908</v>
      </c>
      <c r="S39" s="62">
        <f t="shared" si="56"/>
        <v>1.174614753226392</v>
      </c>
      <c r="T39" s="55">
        <f t="shared" si="56"/>
        <v>6.0186033764508347</v>
      </c>
      <c r="U39" s="63">
        <f t="shared" si="57"/>
        <v>3.2362246266855341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5.1359229824026839E-2</v>
      </c>
    </row>
    <row r="40" spans="1:29" ht="15" customHeight="1" x14ac:dyDescent="0.25">
      <c r="A40" t="str">
        <f t="shared" si="54"/>
        <v>Renda_ExtraGoogle Ton</v>
      </c>
      <c r="B40" s="405"/>
      <c r="C40" s="15" t="s">
        <v>74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10120.703984143931</v>
      </c>
      <c r="K40" s="69">
        <f>VLOOKUP(A40,'Contri use this'!$A$4:$F$1048576,6,FALSE)</f>
        <v>8148.2225911152254</v>
      </c>
      <c r="L40" s="70">
        <f t="shared" si="47"/>
        <v>18268.926575259156</v>
      </c>
      <c r="M40" s="113">
        <f t="shared" si="55"/>
        <v>0.88486255719241191</v>
      </c>
      <c r="N40" s="114">
        <f t="shared" si="55"/>
        <v>2.5395817319409521E-2</v>
      </c>
      <c r="O40" s="117">
        <f t="shared" si="55"/>
        <v>5.4979426119678487E-2</v>
      </c>
      <c r="P40" s="44">
        <f t="shared" si="26"/>
        <v>2.1605762194590836</v>
      </c>
      <c r="Q40" s="45">
        <f t="shared" si="48"/>
        <v>0.6298258067238286</v>
      </c>
      <c r="R40" s="46">
        <f t="shared" si="28"/>
        <v>0.90743575394206843</v>
      </c>
      <c r="S40" s="62">
        <f t="shared" si="56"/>
        <v>17.507009511273637</v>
      </c>
      <c r="T40" s="55">
        <f t="shared" si="56"/>
        <v>3.3706993699480021</v>
      </c>
      <c r="U40" s="63">
        <f t="shared" si="57"/>
        <v>6.0988658664359487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0.31242870166461767</v>
      </c>
    </row>
    <row r="41" spans="1:29" ht="15" customHeight="1" x14ac:dyDescent="0.25">
      <c r="A41" t="str">
        <f t="shared" si="54"/>
        <v>Renda_ExtraAffiliate</v>
      </c>
      <c r="B41" s="405"/>
      <c r="C41" s="15" t="s">
        <v>56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31.416807750629726</v>
      </c>
      <c r="K41" s="69">
        <f>VLOOKUP(A41,'Contri use this'!$A$4:$F$1048576,6,FALSE)</f>
        <v>86.12608127301479</v>
      </c>
      <c r="L41" s="70">
        <f t="shared" si="47"/>
        <v>117.54288902364452</v>
      </c>
      <c r="M41" s="113">
        <f t="shared" si="55"/>
        <v>2.746800705622659E-3</v>
      </c>
      <c r="N41" s="114">
        <f t="shared" si="55"/>
        <v>2.6843182080360165E-4</v>
      </c>
      <c r="O41" s="117">
        <f t="shared" si="55"/>
        <v>3.5373947978535554E-4</v>
      </c>
      <c r="P41" s="44">
        <f t="shared" si="26"/>
        <v>0</v>
      </c>
      <c r="Q41" s="45">
        <f t="shared" si="48"/>
        <v>0.81666035398335135</v>
      </c>
      <c r="R41" s="46">
        <f t="shared" si="28"/>
        <v>0.85667910275236614</v>
      </c>
      <c r="S41" s="62">
        <f t="shared" si="56"/>
        <v>0</v>
      </c>
      <c r="T41" s="55">
        <f t="shared" si="56"/>
        <v>25223.500335601748</v>
      </c>
      <c r="U41" s="63">
        <f t="shared" si="57"/>
        <v>34424.451419508012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2.010176791519813E-3</v>
      </c>
    </row>
    <row r="42" spans="1:29" ht="15" customHeight="1" x14ac:dyDescent="0.25">
      <c r="A42" t="str">
        <f t="shared" si="54"/>
        <v>Renda_ExtraTikTok</v>
      </c>
      <c r="B42" s="405"/>
      <c r="C42" s="15" t="s">
        <v>60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148.10400125027911</v>
      </c>
      <c r="K42" s="69">
        <f>VLOOKUP(A42,'Contri use this'!$A$4:$F$1048576,6,FALSE)</f>
        <v>213.70237827985494</v>
      </c>
      <c r="L42" s="70">
        <f t="shared" si="47"/>
        <v>361.80637953013405</v>
      </c>
      <c r="M42" s="113">
        <f t="shared" si="55"/>
        <v>1.2948870501703076E-2</v>
      </c>
      <c r="N42" s="114">
        <f t="shared" si="55"/>
        <v>6.6605281076099641E-4</v>
      </c>
      <c r="O42" s="117">
        <f t="shared" si="55"/>
        <v>1.0888383086472163E-3</v>
      </c>
      <c r="P42" s="44">
        <f t="shared" si="26"/>
        <v>0</v>
      </c>
      <c r="Q42" s="45">
        <f t="shared" si="48"/>
        <v>0.90615906990028028</v>
      </c>
      <c r="R42" s="46">
        <f t="shared" si="28"/>
        <v>1.1791969130901656</v>
      </c>
      <c r="S42" s="62">
        <f t="shared" si="56"/>
        <v>0</v>
      </c>
      <c r="T42" s="55">
        <f t="shared" si="56"/>
        <v>0.75594031515382887</v>
      </c>
      <c r="U42" s="63">
        <f t="shared" si="57"/>
        <v>1.2798361476750009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6.1874843573819643E-3</v>
      </c>
    </row>
    <row r="43" spans="1:29" ht="15" customHeight="1" x14ac:dyDescent="0.25">
      <c r="A43" t="str">
        <f t="shared" si="54"/>
        <v>Renda_ExtraBing</v>
      </c>
      <c r="B43" s="405"/>
      <c r="C43" s="15" t="s">
        <v>58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7.9231705306772504</v>
      </c>
      <c r="K43" s="69">
        <f>VLOOKUP(A43,'Contri use this'!$A$4:$F$1048576,6,FALSE)</f>
        <v>4.4229857344912711</v>
      </c>
      <c r="L43" s="70">
        <f t="shared" si="47"/>
        <v>12.346156265168521</v>
      </c>
      <c r="M43" s="113">
        <f t="shared" si="55"/>
        <v>6.9273016460422209E-4</v>
      </c>
      <c r="N43" s="114">
        <f t="shared" si="55"/>
        <v>1.3785256411867487E-5</v>
      </c>
      <c r="O43" s="117">
        <f t="shared" si="55"/>
        <v>3.7155143376737192E-5</v>
      </c>
      <c r="P43" s="44">
        <f t="shared" si="26"/>
        <v>0</v>
      </c>
      <c r="Q43" s="45">
        <f t="shared" si="48"/>
        <v>6.7661239591778319E-2</v>
      </c>
      <c r="R43" s="46">
        <f t="shared" si="28"/>
        <v>0.14516810510688893</v>
      </c>
      <c r="S43" s="62">
        <f t="shared" si="56"/>
        <v>0</v>
      </c>
      <c r="T43" s="55">
        <f t="shared" si="56"/>
        <v>2.0718783112995589</v>
      </c>
      <c r="U43" s="63">
        <f t="shared" si="57"/>
        <v>5.7833633046207389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2.1113958483465897E-4</v>
      </c>
    </row>
    <row r="44" spans="1:29" ht="15" customHeight="1" x14ac:dyDescent="0.25">
      <c r="A44" t="str">
        <f t="shared" si="54"/>
        <v>Renda_ExtraCriteo</v>
      </c>
      <c r="B44" s="405"/>
      <c r="C44" s="15" t="s">
        <v>59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197.80668122029894</v>
      </c>
      <c r="K44" s="69">
        <f>VLOOKUP(A44,'Contri use this'!$A$4:$F$1048576,6,FALSE)</f>
        <v>395.89711608088646</v>
      </c>
      <c r="L44" s="70">
        <f t="shared" si="47"/>
        <v>593.70379730118543</v>
      </c>
      <c r="M44" s="113">
        <f t="shared" ref="M44:O45" si="58">J44/M$4</f>
        <v>1.7294422013385581E-2</v>
      </c>
      <c r="N44" s="114">
        <f t="shared" si="58"/>
        <v>1.2339047841223956E-3</v>
      </c>
      <c r="O44" s="117">
        <f t="shared" si="58"/>
        <v>1.7867220565053947E-3</v>
      </c>
      <c r="P44" s="44">
        <f t="shared" si="26"/>
        <v>0</v>
      </c>
      <c r="Q44" s="45">
        <f t="shared" si="48"/>
        <v>0.83207255119170664</v>
      </c>
      <c r="R44" s="46">
        <f t="shared" si="28"/>
        <v>0.95909960272735517</v>
      </c>
      <c r="S44" s="62">
        <f t="shared" si="56"/>
        <v>0</v>
      </c>
      <c r="T44" s="55">
        <f t="shared" si="56"/>
        <v>0.96714374067825426</v>
      </c>
      <c r="U44" s="63">
        <f t="shared" si="57"/>
        <v>1.4503690177410571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1.0153311733999972E-2</v>
      </c>
    </row>
    <row r="45" spans="1:29" ht="15" customHeight="1" thickBot="1" x14ac:dyDescent="0.3">
      <c r="A45" t="str">
        <f t="shared" si="54"/>
        <v>Renda_ExtraTotal Media</v>
      </c>
      <c r="B45" s="43" t="s">
        <v>81</v>
      </c>
      <c r="C45" s="25" t="s">
        <v>88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31006.364443217117</v>
      </c>
      <c r="K45" s="72">
        <f t="shared" si="59"/>
        <v>27467.541692558691</v>
      </c>
      <c r="L45" s="78">
        <f t="shared" si="59"/>
        <v>58473.906135775804</v>
      </c>
      <c r="M45" s="107">
        <f t="shared" si="58"/>
        <v>2.7109152657215776</v>
      </c>
      <c r="N45" s="108">
        <f t="shared" si="58"/>
        <v>8.5608936579383732E-2</v>
      </c>
      <c r="O45" s="109">
        <f t="shared" si="58"/>
        <v>0.17597431294483681</v>
      </c>
      <c r="P45" s="48">
        <f t="shared" si="26"/>
        <v>1.2390018976829804</v>
      </c>
      <c r="Q45" s="49">
        <f>IFERROR(K45/H45*$Q$4,0)</f>
        <v>0.56050016951398585</v>
      </c>
      <c r="R45" s="50">
        <f t="shared" si="28"/>
        <v>0.71842859486306943</v>
      </c>
      <c r="S45" s="48">
        <f t="shared" si="56"/>
        <v>6.2062939524539624</v>
      </c>
      <c r="T45" s="49">
        <f t="shared" si="56"/>
        <v>1.9546491862551307</v>
      </c>
      <c r="U45" s="50">
        <f t="shared" si="57"/>
        <v>3.0697590570163165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06" t="s">
        <v>81</v>
      </c>
      <c r="C46" s="9" t="s">
        <v>70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06"/>
      <c r="C47" s="9" t="s">
        <v>71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06"/>
      <c r="C48" s="9" t="s">
        <v>72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06"/>
      <c r="C49" s="9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06"/>
      <c r="C50" s="9" t="s">
        <v>74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06"/>
      <c r="C51" s="9" t="s">
        <v>56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06"/>
      <c r="C52" s="9" t="s">
        <v>60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06"/>
      <c r="C53" s="9" t="s">
        <v>58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06"/>
      <c r="C54" s="9" t="s">
        <v>59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06"/>
      <c r="C55" s="9" t="s">
        <v>66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06"/>
      <c r="C56" s="9" t="s">
        <v>67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06"/>
      <c r="C57" s="9" t="s">
        <v>57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06"/>
      <c r="C58" s="9" t="s">
        <v>64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06"/>
      <c r="C59" s="9" t="s">
        <v>63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06"/>
      <c r="C60" s="9" t="s">
        <v>69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06"/>
      <c r="C61" s="9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87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05A7-52CF-4A11-A78A-AD98D852BFD7}">
  <sheetPr>
    <tabColor rgb="FF45C363"/>
  </sheetPr>
  <dimension ref="A1:AE143"/>
  <sheetViews>
    <sheetView showGridLines="0" tabSelected="1" zoomScale="80" zoomScaleNormal="80" workbookViewId="0">
      <pane xSplit="3" ySplit="3" topLeftCell="D29" activePane="bottomRight" state="frozen"/>
      <selection activeCell="B1" sqref="B1"/>
      <selection pane="topRight" activeCell="D1" sqref="D1"/>
      <selection pane="bottomLeft" activeCell="B4" sqref="B4"/>
      <selection pane="bottomRight" activeCell="I36" activeCellId="1" sqref="D36 I36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15" width="13" style="80" customWidth="1"/>
    <col min="16" max="16" width="8.42578125" style="80" customWidth="1"/>
    <col min="17" max="17" width="20.85546875" style="80" bestFit="1" customWidth="1"/>
    <col min="18" max="18" width="8.140625" style="80" customWidth="1"/>
    <col min="19" max="19" width="0.5703125" style="81" customWidth="1"/>
    <col min="20" max="20" width="6.42578125" style="80" customWidth="1"/>
    <col min="21" max="23" width="17.42578125" style="80" bestFit="1" customWidth="1"/>
    <col min="24" max="24" width="9.140625" style="80"/>
    <col min="25" max="25" width="15.5703125" style="80" bestFit="1" customWidth="1"/>
    <col min="26" max="26" width="9.140625" style="80"/>
    <col min="27" max="27" width="22" style="80" bestFit="1" customWidth="1"/>
    <col min="28" max="16384" width="9.140625" style="80"/>
  </cols>
  <sheetData>
    <row r="1" spans="1:31" ht="15.75" thickBot="1" x14ac:dyDescent="0.3">
      <c r="A1" s="79" t="s">
        <v>137</v>
      </c>
    </row>
    <row r="2" spans="1:31" ht="30" customHeight="1" thickBot="1" x14ac:dyDescent="0.3">
      <c r="B2" s="156" t="s">
        <v>79</v>
      </c>
      <c r="C2" s="156" t="s">
        <v>134</v>
      </c>
      <c r="D2" s="414" t="s">
        <v>135</v>
      </c>
      <c r="E2" s="414"/>
      <c r="F2" s="414" t="s">
        <v>136</v>
      </c>
      <c r="G2" s="414"/>
      <c r="H2" s="156" t="s">
        <v>81</v>
      </c>
      <c r="P2" s="415" t="s">
        <v>140</v>
      </c>
      <c r="Q2" s="416"/>
      <c r="U2" s="417" t="s">
        <v>82</v>
      </c>
      <c r="V2" s="418"/>
      <c r="W2" s="419"/>
      <c r="Y2" s="169" t="s">
        <v>138</v>
      </c>
    </row>
    <row r="3" spans="1:31" ht="15.75" thickBot="1" x14ac:dyDescent="0.3">
      <c r="B3" s="157"/>
      <c r="C3" s="222"/>
      <c r="D3" s="382" t="s">
        <v>173</v>
      </c>
      <c r="E3" s="382" t="s">
        <v>174</v>
      </c>
      <c r="F3" s="382" t="s">
        <v>173</v>
      </c>
      <c r="G3" s="382" t="s">
        <v>174</v>
      </c>
      <c r="H3" s="223"/>
      <c r="P3" s="422" t="s">
        <v>172</v>
      </c>
      <c r="Q3" s="423"/>
      <c r="U3" s="163">
        <v>2020</v>
      </c>
      <c r="V3" s="82">
        <v>2021</v>
      </c>
      <c r="W3" s="164" t="s">
        <v>81</v>
      </c>
      <c r="Y3" s="170" t="s">
        <v>139</v>
      </c>
    </row>
    <row r="4" spans="1:31" x14ac:dyDescent="0.25">
      <c r="B4" s="157"/>
      <c r="C4" s="368" t="s">
        <v>142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P4" s="182"/>
      <c r="Q4" s="217"/>
      <c r="U4" s="218"/>
      <c r="V4" s="219"/>
      <c r="W4" s="220"/>
      <c r="Y4" s="221"/>
    </row>
    <row r="5" spans="1:31" x14ac:dyDescent="0.25">
      <c r="A5" s="88" t="str">
        <f>_xlfn.CONCAT($B$5,C5)</f>
        <v>Auto_CredFB Stone Leads</v>
      </c>
      <c r="B5" s="412" t="s">
        <v>1</v>
      </c>
      <c r="C5" s="133" t="s">
        <v>70</v>
      </c>
      <c r="D5" s="89">
        <f>VLOOKUP(A5,'Contri use this'!$A$4:$F$167,5,FALSE)</f>
        <v>8880.5728041516013</v>
      </c>
      <c r="E5" s="89">
        <f>VLOOKUP(A5,'Contri use this'!$A$4:$G$167,6,FALSE)</f>
        <v>9690.0916131391368</v>
      </c>
      <c r="F5" s="148">
        <f t="shared" ref="F5:G11" si="0">D5/D$4</f>
        <v>5.7110160220654807E-2</v>
      </c>
      <c r="G5" s="148">
        <f t="shared" si="0"/>
        <v>5.0263982556327996E-2</v>
      </c>
      <c r="H5" s="158">
        <f>SUM(D5:E5)</f>
        <v>18570.66441729074</v>
      </c>
      <c r="I5" s="83"/>
      <c r="J5" s="83"/>
      <c r="K5" s="83"/>
      <c r="L5" s="83"/>
      <c r="M5" s="83"/>
      <c r="N5" s="83"/>
      <c r="O5" s="83"/>
      <c r="P5" s="175"/>
      <c r="Q5" s="178">
        <f>(E5-D5)/$D$4</f>
        <v>5.2059422181977731E-3</v>
      </c>
      <c r="R5" s="384">
        <f>Q5/$G$4</f>
        <v>2.1711648356913915E-2</v>
      </c>
      <c r="S5" s="85"/>
      <c r="T5" s="84"/>
      <c r="U5" s="165">
        <v>1356139031.7142854</v>
      </c>
      <c r="V5" s="89">
        <v>1432877943.8571427</v>
      </c>
      <c r="W5" s="158">
        <f t="shared" ref="W5:W13" si="1">SUM(U5:V5)</f>
        <v>2789016975.5714283</v>
      </c>
      <c r="X5" s="84"/>
      <c r="Y5" s="171">
        <f>IFERROR(V5/U5-1,0)</f>
        <v>5.6586316261284964E-2</v>
      </c>
      <c r="Z5" s="84"/>
      <c r="AA5" s="86"/>
      <c r="AB5" s="86"/>
      <c r="AC5" s="86"/>
    </row>
    <row r="6" spans="1:31" x14ac:dyDescent="0.25">
      <c r="A6" s="88" t="str">
        <f t="shared" ref="A6:A25" si="2">_xlfn.CONCAT($B$5,C6)</f>
        <v>Auto_CredFB Stone SA</v>
      </c>
      <c r="B6" s="420"/>
      <c r="C6" s="133" t="s">
        <v>71</v>
      </c>
      <c r="D6" s="89">
        <f>VLOOKUP(A6,'Contri use this'!$A$4:$F$167,5,FALSE)</f>
        <v>876.87068704796195</v>
      </c>
      <c r="E6" s="89">
        <f>VLOOKUP(A6,'Contri use this'!$A$4:$G$167,6,FALSE)</f>
        <v>815.42322510935048</v>
      </c>
      <c r="F6" s="148">
        <f t="shared" si="0"/>
        <v>5.6390760522444646E-3</v>
      </c>
      <c r="G6" s="148">
        <f t="shared" si="0"/>
        <v>4.2297245887073119E-3</v>
      </c>
      <c r="H6" s="158">
        <f t="shared" ref="H6:H18" si="3">SUM(D6:E6)</f>
        <v>1692.2939121573124</v>
      </c>
      <c r="I6" s="83"/>
      <c r="J6" s="83"/>
      <c r="K6" s="83"/>
      <c r="L6" s="83"/>
      <c r="M6" s="83"/>
      <c r="N6" s="83"/>
      <c r="O6" s="83"/>
      <c r="P6" s="175"/>
      <c r="Q6" s="179">
        <f>(E6-D6)/$D$4</f>
        <v>-3.9516306817800417E-4</v>
      </c>
      <c r="R6" s="384">
        <f t="shared" ref="R6:R23" si="4">Q6/$G$4</f>
        <v>-1.648047792372575E-3</v>
      </c>
      <c r="S6" s="85"/>
      <c r="T6" s="84"/>
      <c r="U6" s="165">
        <v>201461878</v>
      </c>
      <c r="V6" s="89">
        <v>183671187</v>
      </c>
      <c r="W6" s="158">
        <f t="shared" si="1"/>
        <v>385133065</v>
      </c>
      <c r="X6" s="84"/>
      <c r="Y6" s="171">
        <f t="shared" ref="Y6:Y62" si="5">IFERROR(V6/U6-1,0)</f>
        <v>-8.8307977551961514E-2</v>
      </c>
      <c r="Z6" s="84"/>
      <c r="AA6" s="86"/>
      <c r="AB6" s="86"/>
      <c r="AC6" s="86"/>
    </row>
    <row r="7" spans="1:31" x14ac:dyDescent="0.25">
      <c r="A7" s="88" t="str">
        <f t="shared" si="2"/>
        <v>Auto_CredFB Ton</v>
      </c>
      <c r="B7" s="420"/>
      <c r="C7" s="133" t="s">
        <v>72</v>
      </c>
      <c r="D7" s="89">
        <f>VLOOKUP(A7,'Contri use this'!$A$4:$F$167,5,FALSE)</f>
        <v>40950.042818692418</v>
      </c>
      <c r="E7" s="89">
        <f>VLOOKUP(A7,'Contri use this'!$A$4:$G$167,6,FALSE)</f>
        <v>52299.046121417028</v>
      </c>
      <c r="F7" s="148">
        <f t="shared" si="0"/>
        <v>0.26334602035185062</v>
      </c>
      <c r="G7" s="148">
        <f t="shared" si="0"/>
        <v>0.27128312578542318</v>
      </c>
      <c r="H7" s="158">
        <f t="shared" si="3"/>
        <v>93249.088940109446</v>
      </c>
      <c r="I7" s="83"/>
      <c r="J7" s="83"/>
      <c r="K7" s="83"/>
      <c r="L7" s="83"/>
      <c r="M7" s="83"/>
      <c r="N7" s="83"/>
      <c r="O7" s="83"/>
      <c r="P7" s="175"/>
      <c r="Q7" s="178">
        <f>(E7-D7)/$D$4</f>
        <v>7.2984413422109526E-2</v>
      </c>
      <c r="R7" s="384">
        <f t="shared" si="4"/>
        <v>0.30438523005832391</v>
      </c>
      <c r="S7" s="85"/>
      <c r="T7" s="84"/>
      <c r="U7" s="165">
        <v>3324155991.4285712</v>
      </c>
      <c r="V7" s="89">
        <v>3922502286.7142859</v>
      </c>
      <c r="W7" s="158">
        <f t="shared" si="1"/>
        <v>7246658278.1428566</v>
      </c>
      <c r="X7" s="84"/>
      <c r="Y7" s="171">
        <f t="shared" si="5"/>
        <v>0.17999946357167573</v>
      </c>
      <c r="Z7" s="84"/>
      <c r="AA7" s="86"/>
      <c r="AB7" s="86"/>
      <c r="AC7" s="86"/>
    </row>
    <row r="8" spans="1:31" x14ac:dyDescent="0.25">
      <c r="A8" s="88" t="str">
        <f t="shared" si="2"/>
        <v>Auto_CredGoogle Stone</v>
      </c>
      <c r="B8" s="420"/>
      <c r="C8" s="133" t="s">
        <v>73</v>
      </c>
      <c r="D8" s="89">
        <f>VLOOKUP(A8,'Contri use this'!$A$4:$F$167,5,FALSE)</f>
        <v>321.44304020578591</v>
      </c>
      <c r="E8" s="89">
        <f>VLOOKUP(A8,'Contri use this'!$A$4:$G$167,6,FALSE)</f>
        <v>2853.1321881313274</v>
      </c>
      <c r="F8" s="148">
        <f t="shared" si="0"/>
        <v>2.0671711085330832E-3</v>
      </c>
      <c r="G8" s="148">
        <f t="shared" si="0"/>
        <v>1.479963165061067E-2</v>
      </c>
      <c r="H8" s="158">
        <f t="shared" si="3"/>
        <v>3174.5752283371135</v>
      </c>
      <c r="I8" s="83"/>
      <c r="J8" s="83"/>
      <c r="K8" s="83"/>
      <c r="L8" s="83"/>
      <c r="M8" s="83"/>
      <c r="N8" s="83"/>
      <c r="O8" s="83"/>
      <c r="P8" s="175"/>
      <c r="Q8" s="179">
        <f>(E8-D8)/$D$4</f>
        <v>1.6281063852021823E-2</v>
      </c>
      <c r="R8" s="384">
        <f t="shared" si="4"/>
        <v>6.7901009733821668E-2</v>
      </c>
      <c r="S8" s="85"/>
      <c r="T8" s="84"/>
      <c r="U8" s="165">
        <v>38717925</v>
      </c>
      <c r="V8" s="89">
        <v>356234988</v>
      </c>
      <c r="W8" s="158">
        <f t="shared" si="1"/>
        <v>394952913</v>
      </c>
      <c r="X8" s="84"/>
      <c r="Y8" s="171">
        <f>IFERROR(V8/U8-1,0)</f>
        <v>8.2007768494825068</v>
      </c>
      <c r="Z8" s="84"/>
      <c r="AA8" s="86"/>
      <c r="AB8" s="86"/>
      <c r="AC8" s="86"/>
    </row>
    <row r="9" spans="1:31" x14ac:dyDescent="0.25">
      <c r="A9" s="88" t="str">
        <f t="shared" si="2"/>
        <v>Auto_CredGoogle Ton</v>
      </c>
      <c r="B9" s="420"/>
      <c r="C9" s="133" t="s">
        <v>74</v>
      </c>
      <c r="D9" s="89">
        <f>VLOOKUP(A9,'Contri use this'!$A$4:$F$167,5,FALSE)</f>
        <v>14947.869853843218</v>
      </c>
      <c r="E9" s="89">
        <f>VLOOKUP(A9,'Contri use this'!$A$4:$G$167,6,FALSE)</f>
        <v>33702.706660956996</v>
      </c>
      <c r="F9" s="148">
        <f t="shared" si="0"/>
        <v>9.6128398599625839E-2</v>
      </c>
      <c r="G9" s="148">
        <f t="shared" si="0"/>
        <v>0.17482107779150238</v>
      </c>
      <c r="H9" s="158">
        <f t="shared" si="3"/>
        <v>48650.57651480021</v>
      </c>
      <c r="I9" s="83"/>
      <c r="J9" s="83"/>
      <c r="K9" s="83"/>
      <c r="L9" s="83"/>
      <c r="M9" s="83"/>
      <c r="N9" s="83"/>
      <c r="O9" s="83"/>
      <c r="P9" s="175"/>
      <c r="Q9" s="178">
        <f>(E9-D9)/$D$4</f>
        <v>0.12061065863519237</v>
      </c>
      <c r="R9" s="384">
        <f>Q9/$G$4</f>
        <v>0.50301292227742456</v>
      </c>
      <c r="S9" s="85"/>
      <c r="T9" s="84"/>
      <c r="U9" s="165">
        <v>750114965</v>
      </c>
      <c r="V9" s="89">
        <v>1667253568</v>
      </c>
      <c r="W9" s="158">
        <f t="shared" si="1"/>
        <v>2417368533</v>
      </c>
      <c r="X9" s="84"/>
      <c r="Y9" s="171">
        <f t="shared" si="5"/>
        <v>1.2226640525695953</v>
      </c>
      <c r="Z9" s="84"/>
      <c r="AA9" s="86"/>
      <c r="AB9" s="86"/>
      <c r="AC9" s="86"/>
    </row>
    <row r="10" spans="1:31" x14ac:dyDescent="0.25">
      <c r="A10" s="88" t="s">
        <v>141</v>
      </c>
      <c r="B10" s="420"/>
      <c r="C10" s="133" t="s">
        <v>56</v>
      </c>
      <c r="D10" s="89">
        <f>VLOOKUP(A10,'Contri use this'!$A$4:$F$167,5,FALSE)</f>
        <v>0</v>
      </c>
      <c r="E10" s="89">
        <f>VLOOKUP(A10,'Contri use this'!$A$4:$G$167,6,FALSE)</f>
        <v>221.72663578170992</v>
      </c>
      <c r="F10" s="148">
        <f t="shared" si="0"/>
        <v>0</v>
      </c>
      <c r="G10" s="148">
        <f t="shared" si="0"/>
        <v>1.1501298644167042E-3</v>
      </c>
      <c r="H10" s="158">
        <f t="shared" si="3"/>
        <v>221.72663578170992</v>
      </c>
      <c r="I10" s="83"/>
      <c r="J10" s="83"/>
      <c r="K10" s="83"/>
      <c r="L10" s="83"/>
      <c r="M10" s="83"/>
      <c r="N10" s="83"/>
      <c r="O10" s="83"/>
      <c r="P10" s="175"/>
      <c r="Q10" s="178">
        <f>(E10-D10)/$D$4</f>
        <v>1.4259039336697336E-3</v>
      </c>
      <c r="R10" s="384">
        <f t="shared" si="4"/>
        <v>5.9468053045919232E-3</v>
      </c>
      <c r="S10" s="85"/>
      <c r="T10" s="84"/>
      <c r="U10" s="165">
        <v>0</v>
      </c>
      <c r="V10" s="89">
        <v>3414.5174193548378</v>
      </c>
      <c r="W10" s="158">
        <f t="shared" si="1"/>
        <v>3414.5174193548378</v>
      </c>
      <c r="X10" s="84"/>
      <c r="Y10" s="171">
        <f t="shared" si="5"/>
        <v>0</v>
      </c>
      <c r="Z10" s="84"/>
      <c r="AA10" s="86"/>
      <c r="AB10" s="86"/>
      <c r="AC10" s="86"/>
    </row>
    <row r="11" spans="1:31" x14ac:dyDescent="0.25">
      <c r="A11" s="88" t="str">
        <f t="shared" si="2"/>
        <v>Auto_CredTikTok</v>
      </c>
      <c r="B11" s="420"/>
      <c r="C11" s="143" t="s">
        <v>60</v>
      </c>
      <c r="D11" s="89">
        <f>VLOOKUP(A11,'Contri use this'!$A$4:$F$167,5,FALSE)</f>
        <v>12.11943220669783</v>
      </c>
      <c r="E11" s="89">
        <f>VLOOKUP(A11,'Contri use this'!$A$4:$G$167,6,FALSE)</f>
        <v>673.92081135508943</v>
      </c>
      <c r="F11" s="148">
        <f t="shared" si="0"/>
        <v>7.7938971997876702E-5</v>
      </c>
      <c r="G11" s="148">
        <f t="shared" si="0"/>
        <v>3.4957299949948616E-3</v>
      </c>
      <c r="H11" s="158">
        <f t="shared" si="3"/>
        <v>686.04024356178729</v>
      </c>
      <c r="I11" s="83"/>
      <c r="J11" s="83"/>
      <c r="K11" s="83"/>
      <c r="L11" s="83"/>
      <c r="M11" s="83"/>
      <c r="N11" s="83"/>
      <c r="O11" s="83"/>
      <c r="P11" s="175"/>
      <c r="Q11" s="178">
        <f>(E11-D11)/$D$4</f>
        <v>4.2559847918532696E-3</v>
      </c>
      <c r="R11" s="384">
        <f t="shared" si="4"/>
        <v>1.7749802310537518E-2</v>
      </c>
      <c r="S11" s="85"/>
      <c r="T11" s="84"/>
      <c r="U11" s="165">
        <v>8813396</v>
      </c>
      <c r="V11" s="89">
        <v>273884026</v>
      </c>
      <c r="W11" s="158">
        <f t="shared" si="1"/>
        <v>282697422</v>
      </c>
      <c r="X11" s="84"/>
      <c r="Y11" s="171">
        <f t="shared" si="5"/>
        <v>30.075878809938871</v>
      </c>
      <c r="Z11" s="84"/>
      <c r="AA11" s="84"/>
      <c r="AB11" s="84"/>
      <c r="AC11" s="84"/>
    </row>
    <row r="12" spans="1:31" x14ac:dyDescent="0.25">
      <c r="A12" s="88" t="str">
        <f t="shared" si="2"/>
        <v>Auto_CredBing</v>
      </c>
      <c r="B12" s="420"/>
      <c r="C12" s="134" t="s">
        <v>58</v>
      </c>
      <c r="D12" s="89">
        <f>VLOOKUP(A12,'Contri use this'!$A$4:$F$167,5,FALSE)</f>
        <v>113.11390614434012</v>
      </c>
      <c r="E12" s="89">
        <f>VLOOKUP(A12,'Contri use this'!$A$4:$G$167,6,FALSE)</f>
        <v>20.717723613407042</v>
      </c>
      <c r="F12" s="148">
        <f>D12/$D$4</f>
        <v>7.2742529626775812E-4</v>
      </c>
      <c r="G12" s="148">
        <f>E12/$E$4</f>
        <v>1.0746599102315048E-4</v>
      </c>
      <c r="H12" s="158">
        <f t="shared" si="3"/>
        <v>133.83162975774715</v>
      </c>
      <c r="I12" s="83"/>
      <c r="J12" s="83"/>
      <c r="K12" s="83"/>
      <c r="L12" s="83"/>
      <c r="M12" s="83"/>
      <c r="N12" s="83"/>
      <c r="O12" s="83"/>
      <c r="P12" s="175"/>
      <c r="Q12" s="178">
        <f>(E12-D12)/$D$4</f>
        <v>-5.9419149017635533E-4</v>
      </c>
      <c r="R12" s="384">
        <f t="shared" si="4"/>
        <v>-2.4781060086075651E-3</v>
      </c>
      <c r="S12" s="85"/>
      <c r="T12" s="84"/>
      <c r="U12" s="165">
        <v>1897025</v>
      </c>
      <c r="V12" s="89">
        <v>237746</v>
      </c>
      <c r="W12" s="158">
        <f t="shared" si="1"/>
        <v>2134771</v>
      </c>
      <c r="X12" s="84"/>
      <c r="Y12" s="171">
        <f t="shared" si="5"/>
        <v>-0.87467429264242691</v>
      </c>
      <c r="Z12" s="84"/>
      <c r="AA12" s="87"/>
      <c r="AB12" s="87"/>
      <c r="AC12" s="84"/>
    </row>
    <row r="13" spans="1:31" x14ac:dyDescent="0.25">
      <c r="A13" s="88" t="str">
        <f t="shared" si="2"/>
        <v>Auto_CredCriteo</v>
      </c>
      <c r="B13" s="420"/>
      <c r="C13" s="134" t="s">
        <v>59</v>
      </c>
      <c r="D13" s="89">
        <f>VLOOKUP(A13,'Contri use this'!$A$4:$F$167,5,FALSE)</f>
        <v>30.725181986265021</v>
      </c>
      <c r="E13" s="89">
        <f>VLOOKUP(A13,'Contri use this'!$A$4:$G$167,6,FALSE)</f>
        <v>1184.087788758857</v>
      </c>
      <c r="F13" s="148">
        <f>D13/$D$4</f>
        <v>1.9759086544778436E-4</v>
      </c>
      <c r="G13" s="148">
        <f>E13/$E$4</f>
        <v>6.1420438872461253E-3</v>
      </c>
      <c r="H13" s="158">
        <f t="shared" si="3"/>
        <v>1214.8129707451219</v>
      </c>
      <c r="I13" s="83"/>
      <c r="J13" s="83"/>
      <c r="K13" s="83"/>
      <c r="L13" s="83"/>
      <c r="M13" s="83"/>
      <c r="N13" s="83"/>
      <c r="O13" s="83"/>
      <c r="P13" s="175"/>
      <c r="Q13" s="178">
        <f>(E13-D13)/$D$4</f>
        <v>7.4171705719817621E-3</v>
      </c>
      <c r="R13" s="384">
        <f t="shared" si="4"/>
        <v>3.0933689332777035E-2</v>
      </c>
      <c r="S13" s="85"/>
      <c r="T13" s="84"/>
      <c r="U13" s="165">
        <v>26240424</v>
      </c>
      <c r="V13" s="89">
        <v>383106294</v>
      </c>
      <c r="W13" s="158">
        <f t="shared" si="1"/>
        <v>409346718</v>
      </c>
      <c r="X13" s="84"/>
      <c r="Y13" s="171">
        <f t="shared" si="5"/>
        <v>13.599851511545697</v>
      </c>
      <c r="Z13" s="84"/>
      <c r="AA13" s="87"/>
      <c r="AB13" s="87"/>
      <c r="AC13" s="84"/>
    </row>
    <row r="14" spans="1:31" x14ac:dyDescent="0.25">
      <c r="A14" s="88" t="str">
        <f t="shared" si="2"/>
        <v>Auto_CredPrice</v>
      </c>
      <c r="B14" s="420"/>
      <c r="C14" s="135" t="s">
        <v>57</v>
      </c>
      <c r="D14" s="89">
        <f>VLOOKUP(A14,'Contri use this'!$A$4:$F$167,5,FALSE)</f>
        <v>-22883.807847717759</v>
      </c>
      <c r="E14" s="89">
        <f>VLOOKUP(A14,'Contri use this'!$A$4:$G$167,6,FALSE)</f>
        <v>-27338.825553228577</v>
      </c>
      <c r="F14" s="148">
        <f>D14/$D$4</f>
        <v>-0.14716369782260824</v>
      </c>
      <c r="G14" s="148">
        <f>E14/$E$4</f>
        <v>-0.14181065624340494</v>
      </c>
      <c r="H14" s="158">
        <f t="shared" si="3"/>
        <v>-50222.633400946332</v>
      </c>
      <c r="I14" s="83"/>
      <c r="J14" s="83"/>
      <c r="K14" s="83"/>
      <c r="L14" s="83"/>
      <c r="M14" s="83"/>
      <c r="N14" s="83"/>
      <c r="O14" s="83"/>
      <c r="P14" s="175"/>
      <c r="Q14" s="178">
        <f>(E14-D14)/$D$4</f>
        <v>-2.8649815789881721E-2</v>
      </c>
      <c r="R14" s="384">
        <f t="shared" si="4"/>
        <v>-0.11948552247581645</v>
      </c>
      <c r="S14" s="85"/>
      <c r="T14" s="84"/>
      <c r="U14" s="165">
        <v>3524.0313028574224</v>
      </c>
      <c r="V14" s="89">
        <v>4210.089407936729</v>
      </c>
      <c r="W14" s="158">
        <v>3867.0603553970755</v>
      </c>
      <c r="X14" s="84"/>
      <c r="Y14" s="171">
        <f>IFERROR(V14/U14-1,0)</f>
        <v>0.194679912327403</v>
      </c>
      <c r="Z14" s="84"/>
      <c r="AA14" s="87"/>
      <c r="AB14" s="87"/>
      <c r="AC14" s="84"/>
      <c r="AD14" s="136">
        <v>-101114.11068310108</v>
      </c>
      <c r="AE14" s="136">
        <v>-4276.4787372157289</v>
      </c>
    </row>
    <row r="15" spans="1:31" x14ac:dyDescent="0.25">
      <c r="A15" s="88" t="str">
        <f t="shared" si="2"/>
        <v>Auto_CredUnemployment</v>
      </c>
      <c r="B15" s="420"/>
      <c r="C15" s="135" t="s">
        <v>121</v>
      </c>
      <c r="D15" s="89">
        <f>VLOOKUP(A15,'Contri use this'!$A$4:$F$167,5,FALSE)</f>
        <v>-12478.620922495098</v>
      </c>
      <c r="E15" s="89">
        <f>VLOOKUP(A15,'Contri use this'!$A$4:$G$167,6,FALSE)</f>
        <v>-11865.3322388223</v>
      </c>
      <c r="F15" s="148">
        <f>D15/$D$4</f>
        <v>-8.0248882131043267E-2</v>
      </c>
      <c r="G15" s="148">
        <f>E15/$E$4</f>
        <v>-6.1547287320640201E-2</v>
      </c>
      <c r="H15" s="158">
        <f t="shared" si="3"/>
        <v>-24343.953161317397</v>
      </c>
      <c r="I15" s="83"/>
      <c r="J15" s="83"/>
      <c r="K15" s="83"/>
      <c r="L15" s="83"/>
      <c r="M15" s="83"/>
      <c r="N15" s="83"/>
      <c r="O15" s="83"/>
      <c r="P15" s="175"/>
      <c r="Q15" s="178">
        <f>(E15-D15)/$D$4</f>
        <v>3.9440040365069711E-3</v>
      </c>
      <c r="R15" s="384">
        <f t="shared" si="4"/>
        <v>1.6448670609435358E-2</v>
      </c>
      <c r="S15" s="85"/>
      <c r="T15" s="84"/>
      <c r="U15" s="205">
        <v>14.412499999999996</v>
      </c>
      <c r="V15" s="142">
        <v>13.704166666666667</v>
      </c>
      <c r="W15" s="166">
        <v>13.617821782178211</v>
      </c>
      <c r="X15" s="84"/>
      <c r="Y15" s="171">
        <f t="shared" si="5"/>
        <v>-4.9147152356171953E-2</v>
      </c>
      <c r="Z15" s="84"/>
      <c r="AA15" s="87"/>
      <c r="AB15" s="87"/>
      <c r="AC15" s="84"/>
    </row>
    <row r="16" spans="1:31" x14ac:dyDescent="0.25">
      <c r="A16" s="88" t="str">
        <f t="shared" si="2"/>
        <v>Auto_CredCCI</v>
      </c>
      <c r="B16" s="420"/>
      <c r="C16" s="374" t="s">
        <v>175</v>
      </c>
      <c r="D16" s="89">
        <f>VLOOKUP(A16,'Contri use this'!$A$4:$F$167,5,FALSE)</f>
        <v>9092.0182638758979</v>
      </c>
      <c r="E16" s="89">
        <f>VLOOKUP(A16,'Contri use this'!$A$4:$G$167,6,FALSE)</f>
        <v>9557.0376440573618</v>
      </c>
      <c r="F16" s="148">
        <f t="shared" ref="F16:F18" si="6">D16/$D$4</f>
        <v>5.8469946841303792E-2</v>
      </c>
      <c r="G16" s="148">
        <f t="shared" ref="G16:G18" si="7">E16/$E$4</f>
        <v>4.9573811333188243E-2</v>
      </c>
      <c r="H16" s="158">
        <f t="shared" si="3"/>
        <v>18649.05590793326</v>
      </c>
      <c r="I16" s="83"/>
      <c r="J16" s="83"/>
      <c r="K16" s="83"/>
      <c r="L16" s="83"/>
      <c r="M16" s="83"/>
      <c r="N16" s="83"/>
      <c r="O16" s="83"/>
      <c r="P16" s="175"/>
      <c r="Q16" s="178">
        <f>(E16-D16)/$D$4</f>
        <v>2.9904975606368138E-3</v>
      </c>
      <c r="R16" s="384">
        <f t="shared" si="4"/>
        <v>1.2472023070442907E-2</v>
      </c>
      <c r="S16" s="85"/>
      <c r="T16" s="84"/>
      <c r="U16" s="376">
        <v>74.5416666666667</v>
      </c>
      <c r="V16" s="375">
        <v>78.354166666666671</v>
      </c>
      <c r="W16" s="377"/>
      <c r="X16" s="84"/>
      <c r="Y16" s="171">
        <f t="shared" si="5"/>
        <v>5.1145891559529977E-2</v>
      </c>
      <c r="Z16" s="84"/>
      <c r="AA16" s="87"/>
      <c r="AB16" s="87"/>
      <c r="AC16" s="84"/>
    </row>
    <row r="17" spans="1:29" x14ac:dyDescent="0.25">
      <c r="A17" s="88" t="str">
        <f t="shared" si="2"/>
        <v>Auto_CredTaxa Selic</v>
      </c>
      <c r="B17" s="420"/>
      <c r="C17" s="374" t="s">
        <v>176</v>
      </c>
      <c r="D17" s="89">
        <f>VLOOKUP(A17,'Contri use this'!$A$4:$F$167,5,FALSE)</f>
        <v>-3367.2308532712514</v>
      </c>
      <c r="E17" s="89">
        <f>VLOOKUP(A17,'Contri use this'!$A$4:$G$167,6,FALSE)</f>
        <v>-7509.459283882692</v>
      </c>
      <c r="F17" s="148">
        <f t="shared" si="6"/>
        <v>-2.1654356962239316E-2</v>
      </c>
      <c r="G17" s="148">
        <f t="shared" si="7"/>
        <v>-3.8952710203557825E-2</v>
      </c>
      <c r="H17" s="158">
        <f t="shared" si="3"/>
        <v>-10876.690137153942</v>
      </c>
      <c r="I17" s="83"/>
      <c r="J17" s="83"/>
      <c r="K17" s="83"/>
      <c r="L17" s="83"/>
      <c r="M17" s="83"/>
      <c r="N17" s="83"/>
      <c r="O17" s="83"/>
      <c r="P17" s="175"/>
      <c r="Q17" s="178">
        <f>(E17-D17)/$D$4</f>
        <v>-2.6638296263072049E-2</v>
      </c>
      <c r="R17" s="384">
        <f t="shared" si="4"/>
        <v>-0.1110963773799501</v>
      </c>
      <c r="S17" s="85"/>
      <c r="T17" s="84"/>
      <c r="U17" s="379">
        <v>2.625</v>
      </c>
      <c r="V17" s="380">
        <v>5.854166666666667</v>
      </c>
      <c r="W17" s="377"/>
      <c r="X17" s="84"/>
      <c r="Y17" s="171">
        <f t="shared" si="5"/>
        <v>1.2301587301587302</v>
      </c>
      <c r="Z17" s="84"/>
      <c r="AA17" s="87"/>
      <c r="AB17" s="87"/>
      <c r="AC17" s="84"/>
    </row>
    <row r="18" spans="1:29" x14ac:dyDescent="0.25">
      <c r="A18" s="88" t="str">
        <f t="shared" si="2"/>
        <v>Auto_CredCovid</v>
      </c>
      <c r="B18" s="420"/>
      <c r="C18" s="374" t="s">
        <v>69</v>
      </c>
      <c r="D18" s="89">
        <f>VLOOKUP(A18,'Contri use this'!$A$4:$F$167,5,FALSE)</f>
        <v>-3875.6757155462269</v>
      </c>
      <c r="E18" s="89">
        <f>VLOOKUP(A18,'Contri use this'!$A$4:$G$167,6,FALSE)</f>
        <v>-2004.8937016328221</v>
      </c>
      <c r="F18" s="148">
        <f t="shared" si="6"/>
        <v>-2.4924119869235345E-2</v>
      </c>
      <c r="G18" s="148">
        <f t="shared" si="7"/>
        <v>-1.0399689298037296E-2</v>
      </c>
      <c r="H18" s="158">
        <f t="shared" si="3"/>
        <v>-5880.5694171790492</v>
      </c>
      <c r="I18" s="83"/>
      <c r="J18" s="83"/>
      <c r="K18" s="83"/>
      <c r="L18" s="83"/>
      <c r="M18" s="83"/>
      <c r="N18" s="83"/>
      <c r="O18" s="83"/>
      <c r="P18" s="175"/>
      <c r="Q18" s="178">
        <f>(E18-D18)/$D$4</f>
        <v>1.203082986973167E-2</v>
      </c>
      <c r="R18" s="384">
        <f t="shared" si="4"/>
        <v>5.0175191468778448E-2</v>
      </c>
      <c r="S18" s="85"/>
      <c r="T18" s="84"/>
      <c r="U18" s="379">
        <v>6.9687437038008824</v>
      </c>
      <c r="V18" s="380">
        <v>3.6049430823122042</v>
      </c>
      <c r="W18" s="377"/>
      <c r="X18" s="84"/>
      <c r="Y18" s="171">
        <f t="shared" si="5"/>
        <v>-0.48269828314305763</v>
      </c>
      <c r="Z18" s="84"/>
      <c r="AA18" s="87"/>
      <c r="AB18" s="87"/>
      <c r="AC18" s="84"/>
    </row>
    <row r="19" spans="1:29" x14ac:dyDescent="0.25">
      <c r="A19" s="88" t="str">
        <f t="shared" si="2"/>
        <v>Auto_CredHoliday</v>
      </c>
      <c r="B19" s="420"/>
      <c r="C19" s="374" t="s">
        <v>63</v>
      </c>
      <c r="D19" s="89">
        <f>VLOOKUP(A19,'Contri use this'!$A$4:$F$167,5,FALSE)</f>
        <v>1001.35797701936</v>
      </c>
      <c r="E19" s="89">
        <f>VLOOKUP(A19,'Contri use this'!$A$4:$G$167,6,FALSE)</f>
        <v>1396.5158625725919</v>
      </c>
      <c r="F19" s="148">
        <f t="shared" ref="F19" si="8">D19/$D$4</f>
        <v>6.4396425508804556E-3</v>
      </c>
      <c r="G19" s="148">
        <f t="shared" ref="G19" si="9">E19/$E$4</f>
        <v>7.2439406930688852E-3</v>
      </c>
      <c r="H19" s="158">
        <f t="shared" ref="H19" si="10">SUM(D19:E19)</f>
        <v>2397.8738395919518</v>
      </c>
      <c r="I19" s="83"/>
      <c r="J19" s="83"/>
      <c r="K19" s="83"/>
      <c r="L19" s="83"/>
      <c r="M19" s="83"/>
      <c r="N19" s="83"/>
      <c r="O19" s="83"/>
      <c r="P19" s="175"/>
      <c r="Q19" s="178">
        <f>(E19-D19)/$D$4</f>
        <v>2.5412246095038037E-3</v>
      </c>
      <c r="R19" s="384">
        <f t="shared" si="4"/>
        <v>1.0598307242945739E-2</v>
      </c>
      <c r="S19" s="85"/>
      <c r="T19" s="84"/>
      <c r="U19" s="379"/>
      <c r="V19" s="380"/>
      <c r="W19" s="377"/>
      <c r="X19" s="84"/>
      <c r="Y19" s="381"/>
      <c r="Z19" s="84"/>
      <c r="AA19" s="87"/>
      <c r="AB19" s="87"/>
      <c r="AC19" s="84"/>
    </row>
    <row r="20" spans="1:29" x14ac:dyDescent="0.25">
      <c r="A20" s="88" t="str">
        <f t="shared" si="2"/>
        <v>Auto_CredPoly T</v>
      </c>
      <c r="B20" s="420"/>
      <c r="C20" s="374" t="s">
        <v>179</v>
      </c>
      <c r="D20" s="89">
        <f>VLOOKUP(A20,'Contri use this'!$A$4:$F$167,5,FALSE)</f>
        <v>38955.417156313946</v>
      </c>
      <c r="E20" s="89">
        <f>VLOOKUP(A20,'Contri use this'!$A$4:$G$167,6,FALSE)</f>
        <v>48723.775844650729</v>
      </c>
      <c r="F20" s="148">
        <f t="shared" ref="F20:F22" si="11">D20/$D$4</f>
        <v>0.25051876318377575</v>
      </c>
      <c r="G20" s="148">
        <f t="shared" ref="G20:G22" si="12">E20/$E$4</f>
        <v>0.25273765377132296</v>
      </c>
      <c r="H20" s="158">
        <f t="shared" ref="H20:H22" si="13">SUM(D20:E20)</f>
        <v>87679.193000964675</v>
      </c>
      <c r="I20" s="83"/>
      <c r="J20" s="83"/>
      <c r="K20" s="83"/>
      <c r="L20" s="83"/>
      <c r="M20" s="83"/>
      <c r="N20" s="83"/>
      <c r="O20" s="83"/>
      <c r="P20" s="175"/>
      <c r="Q20" s="178">
        <f>(E20-D20)/$D$4</f>
        <v>6.2819430918120256E-2</v>
      </c>
      <c r="R20" s="384">
        <f t="shared" si="4"/>
        <v>0.26199165048509532</v>
      </c>
      <c r="S20" s="85"/>
      <c r="T20" s="84"/>
      <c r="U20" s="379"/>
      <c r="V20" s="380"/>
      <c r="W20" s="377"/>
      <c r="X20" s="84"/>
      <c r="Y20" s="381"/>
      <c r="Z20" s="84"/>
      <c r="AA20" s="87"/>
      <c r="AB20" s="87"/>
      <c r="AC20" s="84"/>
    </row>
    <row r="21" spans="1:29" x14ac:dyDescent="0.25">
      <c r="A21" s="88" t="str">
        <f t="shared" si="2"/>
        <v>Auto_CredSeas</v>
      </c>
      <c r="B21" s="420"/>
      <c r="C21" s="374" t="s">
        <v>180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11"/>
        <v>0</v>
      </c>
      <c r="G21" s="148">
        <f t="shared" si="12"/>
        <v>0</v>
      </c>
      <c r="H21" s="158">
        <f t="shared" si="13"/>
        <v>0</v>
      </c>
      <c r="I21" s="83"/>
      <c r="J21" s="83"/>
      <c r="K21" s="83"/>
      <c r="L21" s="83"/>
      <c r="M21" s="83"/>
      <c r="N21" s="83"/>
      <c r="O21" s="83"/>
      <c r="P21" s="175"/>
      <c r="Q21" s="178">
        <f>(E21-D21)/$D$4</f>
        <v>0</v>
      </c>
      <c r="R21" s="384">
        <f t="shared" si="4"/>
        <v>0</v>
      </c>
      <c r="S21" s="85"/>
      <c r="T21" s="84"/>
      <c r="U21" s="379"/>
      <c r="V21" s="380"/>
      <c r="W21" s="377"/>
      <c r="X21" s="84"/>
      <c r="Y21" s="381"/>
      <c r="Z21" s="84"/>
      <c r="AA21" s="87"/>
      <c r="AB21" s="87"/>
      <c r="AC21" s="84"/>
    </row>
    <row r="22" spans="1:29" x14ac:dyDescent="0.25">
      <c r="A22" s="88" t="str">
        <f t="shared" si="2"/>
        <v>Auto_CredIntercept</v>
      </c>
      <c r="B22" s="420"/>
      <c r="C22" s="374" t="s">
        <v>181</v>
      </c>
      <c r="D22" s="89">
        <f>VLOOKUP(A22,'Contri use this'!$A$4:$F$167,5,FALSE)</f>
        <v>30932.083772984894</v>
      </c>
      <c r="E22" s="89">
        <f>VLOOKUP(A22,'Contri use this'!$A$4:$G$167,6,FALSE)</f>
        <v>30932.083772984894</v>
      </c>
      <c r="F22" s="148">
        <f t="shared" si="11"/>
        <v>0.19892143211843738</v>
      </c>
      <c r="G22" s="148">
        <f t="shared" si="12"/>
        <v>0.16044943446025031</v>
      </c>
      <c r="H22" s="158">
        <f t="shared" si="13"/>
        <v>61864.167545969787</v>
      </c>
      <c r="I22" s="83"/>
      <c r="J22" s="83"/>
      <c r="K22" s="83"/>
      <c r="L22" s="83"/>
      <c r="M22" s="83"/>
      <c r="N22" s="83"/>
      <c r="O22" s="83"/>
      <c r="P22" s="175"/>
      <c r="Q22" s="178">
        <f>(E22-D22)/$D$4</f>
        <v>0</v>
      </c>
      <c r="R22" s="384">
        <f t="shared" si="4"/>
        <v>0</v>
      </c>
      <c r="S22" s="85"/>
      <c r="T22" s="84"/>
      <c r="U22" s="379"/>
      <c r="V22" s="380"/>
      <c r="W22" s="377"/>
      <c r="X22" s="84"/>
      <c r="Y22" s="381"/>
      <c r="Z22" s="84"/>
      <c r="AA22" s="87"/>
      <c r="AB22" s="87"/>
      <c r="AC22" s="84"/>
    </row>
    <row r="23" spans="1:29" ht="15.75" thickBot="1" x14ac:dyDescent="0.3">
      <c r="A23" s="88" t="str">
        <f t="shared" si="2"/>
        <v>Auto_CredOther Base</v>
      </c>
      <c r="B23" s="421"/>
      <c r="C23" s="159" t="s">
        <v>170</v>
      </c>
      <c r="D23" s="160">
        <f>D4-SUM(D5:D22)</f>
        <v>51990.700444557937</v>
      </c>
      <c r="E23" s="160">
        <f>E4-SUM(E5:E22)</f>
        <v>49432.244885037915</v>
      </c>
      <c r="F23" s="161">
        <f>D23/$D$4</f>
        <v>0.33434749062410651</v>
      </c>
      <c r="G23" s="161">
        <f>E23/$E$4</f>
        <v>0.25641259069755745</v>
      </c>
      <c r="H23" s="162">
        <f t="shared" ref="H23" si="14">SUM(D23:E23)</f>
        <v>101422.94532959585</v>
      </c>
      <c r="I23" s="83"/>
      <c r="J23" s="83"/>
      <c r="K23" s="83"/>
      <c r="L23" s="83"/>
      <c r="M23" s="83"/>
      <c r="N23" s="83"/>
      <c r="O23" s="83"/>
      <c r="P23" s="176"/>
      <c r="Q23" s="180">
        <f>(E23-D23)/$D$4</f>
        <v>-1.6453196223255594E-2</v>
      </c>
      <c r="R23" s="384">
        <f t="shared" si="4"/>
        <v>-6.861889659434145E-2</v>
      </c>
      <c r="S23" s="85"/>
      <c r="T23" s="84"/>
      <c r="U23" s="167"/>
      <c r="V23" s="160"/>
      <c r="W23" s="168"/>
      <c r="X23" s="84"/>
      <c r="Y23" s="172"/>
      <c r="Z23" s="84"/>
      <c r="AA23" s="87"/>
      <c r="AB23" s="87"/>
      <c r="AC23" s="84"/>
    </row>
    <row r="24" spans="1:29" ht="15.75" thickBot="1" x14ac:dyDescent="0.3">
      <c r="B24" s="153"/>
      <c r="C24" s="122"/>
      <c r="D24" s="149"/>
      <c r="E24" s="149"/>
      <c r="F24" s="154"/>
      <c r="G24" s="154"/>
      <c r="H24" s="149"/>
      <c r="I24" s="427">
        <v>-5661.4737529048725</v>
      </c>
      <c r="J24" s="427">
        <v>-5557.9148262449307</v>
      </c>
      <c r="K24" s="83"/>
      <c r="L24" s="83"/>
      <c r="M24" s="83"/>
      <c r="N24" s="83"/>
      <c r="O24" s="83"/>
      <c r="P24" s="84"/>
      <c r="Q24" s="155"/>
      <c r="R24" s="384"/>
      <c r="S24" s="85"/>
      <c r="T24" s="84"/>
      <c r="U24" s="149"/>
      <c r="V24" s="149"/>
      <c r="W24" s="150"/>
      <c r="X24" s="84"/>
      <c r="Y24" s="151"/>
      <c r="Z24" s="84"/>
      <c r="AA24" s="152"/>
      <c r="AB24" s="152"/>
      <c r="AC24" s="84"/>
    </row>
    <row r="25" spans="1:29" x14ac:dyDescent="0.25">
      <c r="A25" s="88" t="str">
        <f t="shared" si="2"/>
        <v>Auto_CredSales--&gt;</v>
      </c>
      <c r="B25" s="184"/>
      <c r="C25" s="185" t="s">
        <v>142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428">
        <f>SUM(I26:I45)-D25</f>
        <v>0</v>
      </c>
      <c r="J25" s="186">
        <f>SUM(J26:J45)-E25</f>
        <v>0</v>
      </c>
      <c r="K25" s="429"/>
      <c r="L25" s="430"/>
      <c r="M25" s="83"/>
      <c r="N25" s="83"/>
      <c r="O25" s="83"/>
      <c r="P25" s="181"/>
      <c r="Q25" s="177"/>
      <c r="R25" s="84"/>
      <c r="S25" s="85"/>
      <c r="T25" s="84"/>
      <c r="U25" s="190"/>
      <c r="V25" s="191"/>
      <c r="W25" s="192"/>
      <c r="X25" s="84"/>
      <c r="Y25" s="194"/>
      <c r="Z25" s="84"/>
      <c r="AA25" s="87"/>
      <c r="AB25" s="87"/>
      <c r="AC25" s="84"/>
    </row>
    <row r="26" spans="1:29" x14ac:dyDescent="0.25">
      <c r="A26" s="88" t="str">
        <f t="shared" ref="A26:A45" si="15">_xlfn.CONCAT($B$26,C26)</f>
        <v>InboundFB Stone Leads</v>
      </c>
      <c r="B26" s="412" t="s">
        <v>2</v>
      </c>
      <c r="C26" s="133" t="s">
        <v>70</v>
      </c>
      <c r="D26" s="89">
        <f>VLOOKUP(A26,'Contri use this'!$A$4:$F$167,5,FALSE)</f>
        <v>11054.204055144448</v>
      </c>
      <c r="E26" s="89">
        <f>VLOOKUP(A26,'Contri use this'!$A$4:$G$167,6,FALSE)</f>
        <v>12063.38070934654</v>
      </c>
      <c r="F26" s="148">
        <f>D26/$D$25</f>
        <v>0.12015308589194082</v>
      </c>
      <c r="G26" s="148">
        <f>E26/$E$25</f>
        <v>7.8911126944238297E-2</v>
      </c>
      <c r="H26" s="158">
        <f>SUM(D26:E26)</f>
        <v>23117.584764490988</v>
      </c>
      <c r="I26" s="165">
        <v>11054.204055144448</v>
      </c>
      <c r="J26" s="89">
        <v>12063.38070934654</v>
      </c>
      <c r="K26" s="148">
        <f>I26/$D$25</f>
        <v>0.12015308589194082</v>
      </c>
      <c r="L26" s="431">
        <f>J26/$E$25</f>
        <v>7.8911126944238297E-2</v>
      </c>
      <c r="N26" s="178">
        <f t="shared" ref="N26:N45" si="16">(J26-I26)/$D$25</f>
        <v>1.0969192228368086E-2</v>
      </c>
      <c r="P26" s="182"/>
      <c r="Q26" s="178">
        <f>(E26-D26)/$D$25</f>
        <v>1.0969192228368086E-2</v>
      </c>
      <c r="R26" s="384"/>
      <c r="U26" s="165">
        <v>1356139031.7142854</v>
      </c>
      <c r="V26" s="89">
        <v>1432877943.8571427</v>
      </c>
      <c r="W26" s="158">
        <f>SUM(U26:V26)</f>
        <v>2789016975.5714283</v>
      </c>
      <c r="Y26" s="171">
        <f t="shared" si="5"/>
        <v>5.6586316261284964E-2</v>
      </c>
    </row>
    <row r="27" spans="1:29" x14ac:dyDescent="0.25">
      <c r="A27" s="88" t="str">
        <f t="shared" si="15"/>
        <v>InboundFB Stone SA</v>
      </c>
      <c r="B27" s="420"/>
      <c r="C27" s="133" t="s">
        <v>71</v>
      </c>
      <c r="D27" s="89">
        <f>VLOOKUP(A27,'Contri use this'!$A$4:$F$167,5,FALSE)</f>
        <v>691.18180186398479</v>
      </c>
      <c r="E27" s="89">
        <f>VLOOKUP(A27,'Contri use this'!$A$4:$G$167,6,FALSE)</f>
        <v>639.79358082691101</v>
      </c>
      <c r="F27" s="148">
        <f t="shared" ref="F27:F45" si="17">D27/$D$25</f>
        <v>7.5127640119562267E-3</v>
      </c>
      <c r="G27" s="148">
        <f t="shared" ref="G27:G45" si="18">E27/$E$25</f>
        <v>4.1851313235621137E-3</v>
      </c>
      <c r="H27" s="158">
        <f t="shared" ref="H27:H35" si="19">SUM(D27:E27)</f>
        <v>1330.9753826908959</v>
      </c>
      <c r="I27" s="165">
        <v>691.18180186398479</v>
      </c>
      <c r="J27" s="89">
        <v>639.79358082691101</v>
      </c>
      <c r="K27" s="148">
        <f t="shared" ref="K27:K45" si="20">I27/$D$25</f>
        <v>7.5127640119562267E-3</v>
      </c>
      <c r="L27" s="431">
        <f t="shared" ref="L27:L45" si="21">J27/$E$25</f>
        <v>4.1851313235621137E-3</v>
      </c>
      <c r="N27" s="178">
        <f t="shared" si="16"/>
        <v>-5.5856154864701232E-4</v>
      </c>
      <c r="P27" s="182"/>
      <c r="Q27" s="178">
        <f>(E27-D27)/$D$25</f>
        <v>-5.5856154864701232E-4</v>
      </c>
      <c r="R27" s="384"/>
      <c r="U27" s="165">
        <v>201461878</v>
      </c>
      <c r="V27" s="89">
        <v>183671187</v>
      </c>
      <c r="W27" s="158">
        <f t="shared" ref="W27:W58" si="22">SUM(U27:V27)</f>
        <v>385133065</v>
      </c>
      <c r="Y27" s="171">
        <f t="shared" si="5"/>
        <v>-8.8307977551961514E-2</v>
      </c>
    </row>
    <row r="28" spans="1:29" x14ac:dyDescent="0.25">
      <c r="A28" s="88" t="str">
        <f t="shared" si="15"/>
        <v>InboundFB Ton</v>
      </c>
      <c r="B28" s="420"/>
      <c r="C28" s="133" t="s">
        <v>72</v>
      </c>
      <c r="D28" s="89">
        <f>VLOOKUP(A28,'Contri use this'!$A$4:$F$167,5,FALSE)</f>
        <v>19128.429887849146</v>
      </c>
      <c r="E28" s="89">
        <f>VLOOKUP(A28,'Contri use this'!$A$4:$G$167,6,FALSE)</f>
        <v>24352.575172195891</v>
      </c>
      <c r="F28" s="148">
        <f t="shared" si="17"/>
        <v>0.20791545622166221</v>
      </c>
      <c r="G28" s="148">
        <f t="shared" si="18"/>
        <v>0.15929938689105264</v>
      </c>
      <c r="H28" s="158">
        <f t="shared" si="19"/>
        <v>43481.005060045034</v>
      </c>
      <c r="I28" s="165">
        <v>19128.429887849146</v>
      </c>
      <c r="J28" s="89">
        <v>24352.575172195891</v>
      </c>
      <c r="K28" s="148">
        <f t="shared" si="20"/>
        <v>0.20791545622166221</v>
      </c>
      <c r="L28" s="431">
        <f t="shared" si="21"/>
        <v>0.15929938689105264</v>
      </c>
      <c r="N28" s="178">
        <f t="shared" si="16"/>
        <v>5.6783570660609614E-2</v>
      </c>
      <c r="P28" s="182"/>
      <c r="Q28" s="178">
        <f>(E28-D28)/$D$25</f>
        <v>5.6783570660609614E-2</v>
      </c>
      <c r="R28" s="384"/>
      <c r="U28" s="165">
        <v>3324155991.4285712</v>
      </c>
      <c r="V28" s="89">
        <v>3922502286.7142859</v>
      </c>
      <c r="W28" s="158">
        <f t="shared" si="22"/>
        <v>7246658278.1428566</v>
      </c>
      <c r="Y28" s="171">
        <f t="shared" si="5"/>
        <v>0.17999946357167573</v>
      </c>
    </row>
    <row r="29" spans="1:29" x14ac:dyDescent="0.25">
      <c r="A29" s="88" t="str">
        <f t="shared" si="15"/>
        <v>InboundGoogle Stone</v>
      </c>
      <c r="B29" s="420"/>
      <c r="C29" s="133" t="s">
        <v>73</v>
      </c>
      <c r="D29" s="89">
        <f>VLOOKUP(A29,'Contri use this'!$A$4:$F$167,5,FALSE)</f>
        <v>366.59604290813655</v>
      </c>
      <c r="E29" s="89">
        <f>VLOOKUP(A29,'Contri use this'!$A$4:$G$167,6,FALSE)</f>
        <v>3254.5872426695478</v>
      </c>
      <c r="F29" s="148">
        <f t="shared" si="17"/>
        <v>3.9846962849114306E-3</v>
      </c>
      <c r="G29" s="148">
        <f t="shared" si="18"/>
        <v>2.1289483706537764E-2</v>
      </c>
      <c r="H29" s="158">
        <f t="shared" si="19"/>
        <v>3621.1832855776843</v>
      </c>
      <c r="I29" s="165">
        <v>366.59604290813655</v>
      </c>
      <c r="J29" s="89">
        <v>3254.5872426695478</v>
      </c>
      <c r="K29" s="148">
        <f t="shared" si="20"/>
        <v>3.9846962849114306E-3</v>
      </c>
      <c r="L29" s="431">
        <f t="shared" si="21"/>
        <v>2.1289483706537764E-2</v>
      </c>
      <c r="N29" s="178">
        <f t="shared" si="16"/>
        <v>3.1390867487977425E-2</v>
      </c>
      <c r="P29" s="182"/>
      <c r="Q29" s="179">
        <f>(E29-D29)/$D$25</f>
        <v>3.1390867487977425E-2</v>
      </c>
      <c r="R29" s="384"/>
      <c r="U29" s="165">
        <v>38717925</v>
      </c>
      <c r="V29" s="89">
        <v>356234988</v>
      </c>
      <c r="W29" s="158">
        <f t="shared" si="22"/>
        <v>394952913</v>
      </c>
      <c r="Y29" s="171">
        <f t="shared" si="5"/>
        <v>8.2007768494825068</v>
      </c>
    </row>
    <row r="30" spans="1:29" x14ac:dyDescent="0.25">
      <c r="A30" s="88" t="str">
        <f t="shared" si="15"/>
        <v>InboundGoogle Ton</v>
      </c>
      <c r="B30" s="420"/>
      <c r="C30" s="133" t="s">
        <v>74</v>
      </c>
      <c r="D30" s="89">
        <f>VLOOKUP(A30,'Contri use this'!$A$4:$F$167,5,FALSE)</f>
        <v>5719.7612226873371</v>
      </c>
      <c r="E30" s="89">
        <f>VLOOKUP(A30,'Contri use this'!$A$4:$G$167,6,FALSE)</f>
        <v>12781.01609984326</v>
      </c>
      <c r="F30" s="148">
        <f t="shared" si="17"/>
        <v>6.2170641870059426E-2</v>
      </c>
      <c r="G30" s="148">
        <f t="shared" si="18"/>
        <v>8.360545092883151E-2</v>
      </c>
      <c r="H30" s="158">
        <f t="shared" si="19"/>
        <v>18500.777322530597</v>
      </c>
      <c r="I30" s="165">
        <v>5719.7612226873371</v>
      </c>
      <c r="J30" s="89">
        <v>12781.01609984326</v>
      </c>
      <c r="K30" s="148">
        <f t="shared" si="20"/>
        <v>6.2170641870059426E-2</v>
      </c>
      <c r="L30" s="431">
        <f t="shared" si="21"/>
        <v>8.360545092883151E-2</v>
      </c>
      <c r="N30" s="178">
        <f t="shared" si="16"/>
        <v>7.6751936143693258E-2</v>
      </c>
      <c r="P30" s="182"/>
      <c r="Q30" s="178">
        <f>(E30-D30)/$D$25</f>
        <v>7.6751936143693258E-2</v>
      </c>
      <c r="R30" s="384"/>
      <c r="U30" s="165">
        <v>750114965</v>
      </c>
      <c r="V30" s="89">
        <v>1667253568</v>
      </c>
      <c r="W30" s="158">
        <f t="shared" si="22"/>
        <v>2417368533</v>
      </c>
      <c r="Y30" s="171">
        <f t="shared" si="5"/>
        <v>1.2226640525695953</v>
      </c>
    </row>
    <row r="31" spans="1:29" x14ac:dyDescent="0.25">
      <c r="A31" s="88" t="str">
        <f t="shared" si="15"/>
        <v>InboundAffiliate</v>
      </c>
      <c r="B31" s="420"/>
      <c r="C31" s="133" t="s">
        <v>56</v>
      </c>
      <c r="D31" s="89">
        <f>VLOOKUP(A31,'Contri use this'!$A$4:$F$167,5,FALSE)</f>
        <v>0.61703455066403734</v>
      </c>
      <c r="E31" s="89">
        <f>VLOOKUP(A31,'Contri use this'!$A$4:$G$167,6,FALSE)</f>
        <v>3.546971755331024</v>
      </c>
      <c r="F31" s="148">
        <f t="shared" si="17"/>
        <v>6.706824389561389E-6</v>
      </c>
      <c r="G31" s="148">
        <f t="shared" si="18"/>
        <v>2.3202081174118543E-5</v>
      </c>
      <c r="H31" s="158">
        <f t="shared" si="19"/>
        <v>4.1640063059950609</v>
      </c>
      <c r="I31" s="165">
        <v>0.61703455066403734</v>
      </c>
      <c r="J31" s="89">
        <v>3.546971755331024</v>
      </c>
      <c r="K31" s="148">
        <f t="shared" si="20"/>
        <v>6.706824389561389E-6</v>
      </c>
      <c r="L31" s="431">
        <f t="shared" si="21"/>
        <v>2.3202081174118543E-5</v>
      </c>
      <c r="N31" s="178">
        <f t="shared" si="16"/>
        <v>3.184679736814803E-5</v>
      </c>
      <c r="P31" s="182"/>
      <c r="Q31" s="178">
        <f>(E31-D31)/$D$25</f>
        <v>3.184679736814803E-5</v>
      </c>
      <c r="R31" s="384"/>
      <c r="U31" s="165">
        <v>21830</v>
      </c>
      <c r="V31" s="89">
        <v>103784</v>
      </c>
      <c r="W31" s="158">
        <f t="shared" si="22"/>
        <v>125614</v>
      </c>
      <c r="Y31" s="171">
        <f t="shared" si="5"/>
        <v>3.7541914796152085</v>
      </c>
    </row>
    <row r="32" spans="1:29" x14ac:dyDescent="0.25">
      <c r="A32" s="88" t="str">
        <f t="shared" si="15"/>
        <v>InboundTikTok</v>
      </c>
      <c r="B32" s="420"/>
      <c r="C32" s="143" t="s">
        <v>60</v>
      </c>
      <c r="D32" s="89">
        <f>VLOOKUP(A32,'Contri use this'!$A$4:$F$167,5,FALSE)</f>
        <v>174.92151010321084</v>
      </c>
      <c r="E32" s="89">
        <f>VLOOKUP(A32,'Contri use this'!$A$4:$G$167,6,FALSE)</f>
        <v>479.09099362376713</v>
      </c>
      <c r="F32" s="148">
        <f t="shared" si="17"/>
        <v>1.9013000956860343E-3</v>
      </c>
      <c r="G32" s="148">
        <f t="shared" si="18"/>
        <v>3.1339150381281661E-3</v>
      </c>
      <c r="H32" s="158">
        <f t="shared" si="19"/>
        <v>654.01250372697791</v>
      </c>
      <c r="I32" s="165">
        <v>174.92151010321084</v>
      </c>
      <c r="J32" s="89">
        <v>479.09099362376713</v>
      </c>
      <c r="K32" s="148">
        <f t="shared" si="20"/>
        <v>1.9013000956860343E-3</v>
      </c>
      <c r="L32" s="431">
        <f t="shared" si="21"/>
        <v>3.1339150381281661E-3</v>
      </c>
      <c r="N32" s="178">
        <f t="shared" si="16"/>
        <v>3.3061541018092879E-3</v>
      </c>
      <c r="P32" s="182"/>
      <c r="Q32" s="178">
        <f>(E32-D32)/$D$25</f>
        <v>3.3061541018092879E-3</v>
      </c>
      <c r="R32" s="384"/>
      <c r="U32" s="165">
        <v>71701651</v>
      </c>
      <c r="V32" s="89">
        <v>181443582</v>
      </c>
      <c r="W32" s="158">
        <f t="shared" si="22"/>
        <v>253145233</v>
      </c>
      <c r="Y32" s="171">
        <f t="shared" si="5"/>
        <v>1.5305356218366577</v>
      </c>
    </row>
    <row r="33" spans="1:25" x14ac:dyDescent="0.25">
      <c r="A33" s="88" t="str">
        <f t="shared" si="15"/>
        <v>InboundBing</v>
      </c>
      <c r="B33" s="420"/>
      <c r="C33" s="134" t="s">
        <v>58</v>
      </c>
      <c r="D33" s="89">
        <f>VLOOKUP(A33,'Contri use this'!$A$4:$F$167,5,FALSE)</f>
        <v>77.811031181331927</v>
      </c>
      <c r="E33" s="89">
        <f>VLOOKUP(A33,'Contri use this'!$A$4:$G$167,6,FALSE)</f>
        <v>108.51725733492273</v>
      </c>
      <c r="F33" s="148">
        <f t="shared" si="17"/>
        <v>8.4576288498311892E-4</v>
      </c>
      <c r="G33" s="148">
        <f t="shared" si="18"/>
        <v>7.0985234367692618E-4</v>
      </c>
      <c r="H33" s="158">
        <f t="shared" si="19"/>
        <v>186.32828851625464</v>
      </c>
      <c r="I33" s="165">
        <v>77.811031181331927</v>
      </c>
      <c r="J33" s="89">
        <v>108.51725733492273</v>
      </c>
      <c r="K33" s="148">
        <f t="shared" si="20"/>
        <v>8.4576288498311892E-4</v>
      </c>
      <c r="L33" s="431">
        <f t="shared" si="21"/>
        <v>7.0985234367692618E-4</v>
      </c>
      <c r="N33" s="178">
        <f t="shared" si="16"/>
        <v>3.3375969993359642E-4</v>
      </c>
      <c r="P33" s="182"/>
      <c r="Q33" s="178">
        <f>(E33-D33)/$D$25</f>
        <v>3.3375969993359642E-4</v>
      </c>
      <c r="R33" s="384"/>
      <c r="U33" s="165">
        <v>1419560</v>
      </c>
      <c r="V33" s="89">
        <v>1963514</v>
      </c>
      <c r="W33" s="158">
        <f t="shared" si="22"/>
        <v>3383074</v>
      </c>
      <c r="Y33" s="171">
        <f t="shared" si="5"/>
        <v>0.38318493054185798</v>
      </c>
    </row>
    <row r="34" spans="1:25" x14ac:dyDescent="0.25">
      <c r="A34" s="88" t="str">
        <f t="shared" si="15"/>
        <v>InboundOpen TV</v>
      </c>
      <c r="B34" s="420"/>
      <c r="C34" s="133" t="s">
        <v>66</v>
      </c>
      <c r="D34" s="89">
        <f>VLOOKUP(A34,'Contri use this'!$A$4:$F$167,5,FALSE)</f>
        <v>2653.7282608372493</v>
      </c>
      <c r="E34" s="89">
        <f>VLOOKUP(A34,'Contri use this'!$A$4:$G$167,6,FALSE)</f>
        <v>2280.6922801513374</v>
      </c>
      <c r="F34" s="148">
        <f t="shared" si="17"/>
        <v>2.8844558872591051E-2</v>
      </c>
      <c r="G34" s="148">
        <f t="shared" si="18"/>
        <v>1.4918869127650647E-2</v>
      </c>
      <c r="H34" s="158">
        <f t="shared" si="19"/>
        <v>4934.4205409885872</v>
      </c>
      <c r="I34" s="165">
        <v>2653.7282608372493</v>
      </c>
      <c r="J34" s="89">
        <v>2280.6922801513374</v>
      </c>
      <c r="K34" s="148">
        <f t="shared" si="20"/>
        <v>2.8844558872591051E-2</v>
      </c>
      <c r="L34" s="431">
        <f t="shared" si="21"/>
        <v>1.4918869127650647E-2</v>
      </c>
      <c r="N34" s="178">
        <f t="shared" si="16"/>
        <v>-4.0546948477289584E-3</v>
      </c>
      <c r="P34" s="182"/>
      <c r="Q34" s="178">
        <f>(E34-D34)/$D$25</f>
        <v>-4.0546948477289584E-3</v>
      </c>
      <c r="R34" s="384"/>
      <c r="U34" s="165">
        <v>461.80320000000006</v>
      </c>
      <c r="V34" s="89">
        <v>453.8562</v>
      </c>
      <c r="W34" s="158"/>
      <c r="Y34" s="171">
        <f t="shared" si="5"/>
        <v>-1.7208629130330944E-2</v>
      </c>
    </row>
    <row r="35" spans="1:25" x14ac:dyDescent="0.25">
      <c r="A35" s="88" t="str">
        <f t="shared" si="15"/>
        <v>InboundPay TV</v>
      </c>
      <c r="B35" s="420"/>
      <c r="C35" s="143" t="s">
        <v>67</v>
      </c>
      <c r="D35" s="89">
        <f>VLOOKUP(A35,'Contri use this'!$A$4:$F$167,5,FALSE)</f>
        <v>0</v>
      </c>
      <c r="E35" s="89">
        <f>VLOOKUP(A35,'Contri use this'!$A$4:$G$167,6,FALSE)</f>
        <v>717.77494693656274</v>
      </c>
      <c r="F35" s="148">
        <f t="shared" si="17"/>
        <v>0</v>
      </c>
      <c r="G35" s="148">
        <f t="shared" si="18"/>
        <v>4.6952368759464571E-3</v>
      </c>
      <c r="H35" s="158">
        <f t="shared" si="19"/>
        <v>717.77494693656274</v>
      </c>
      <c r="I35" s="165">
        <v>0</v>
      </c>
      <c r="J35" s="89">
        <v>717.77494693656274</v>
      </c>
      <c r="K35" s="148">
        <f t="shared" si="20"/>
        <v>0</v>
      </c>
      <c r="L35" s="431">
        <f t="shared" si="21"/>
        <v>4.6952368759464571E-3</v>
      </c>
      <c r="N35" s="178">
        <f t="shared" si="16"/>
        <v>7.8018167947800868E-3</v>
      </c>
      <c r="P35" s="182"/>
      <c r="Q35" s="178">
        <f>(E35-D35)/$D$25</f>
        <v>7.8018167947800868E-3</v>
      </c>
      <c r="R35" s="384"/>
      <c r="U35" s="165">
        <v>0</v>
      </c>
      <c r="V35" s="89">
        <v>1431973.6880000008</v>
      </c>
      <c r="W35" s="158"/>
      <c r="Y35" s="171">
        <f t="shared" si="5"/>
        <v>0</v>
      </c>
    </row>
    <row r="36" spans="1:25" ht="15.75" thickBot="1" x14ac:dyDescent="0.3">
      <c r="A36" s="88" t="str">
        <f t="shared" si="15"/>
        <v>InboundHeadcount</v>
      </c>
      <c r="B36" s="420"/>
      <c r="C36" s="135" t="s">
        <v>64</v>
      </c>
      <c r="D36" s="89">
        <f>VLOOKUP(A36,'Contri use this'!$A$4:$F$167,5,FALSE)</f>
        <v>56614.737529048594</v>
      </c>
      <c r="E36" s="89">
        <f>VLOOKUP(A36,'Contri use this'!$A$4:$G$167,6,FALSE)</f>
        <v>74105.531016598834</v>
      </c>
      <c r="F36" s="148">
        <f t="shared" si="17"/>
        <v>0.61537089302343007</v>
      </c>
      <c r="G36" s="148">
        <f t="shared" si="18"/>
        <v>0.48475225197777788</v>
      </c>
      <c r="H36" s="158">
        <f>SUM(D36:E36)</f>
        <v>130720.26854564743</v>
      </c>
      <c r="I36" s="165">
        <f>56614.7375290486*0.9</f>
        <v>50953.263776143744</v>
      </c>
      <c r="J36" s="89">
        <f>74105.5310165988*0.925</f>
        <v>68547.616190353903</v>
      </c>
      <c r="K36" s="437">
        <f t="shared" si="20"/>
        <v>0.55383380372108715</v>
      </c>
      <c r="L36" s="438">
        <f t="shared" si="21"/>
        <v>0.44839583307944442</v>
      </c>
      <c r="N36" s="432">
        <f>(J36-I36)/$D$25</f>
        <v>0.19124088231878089</v>
      </c>
      <c r="P36" s="182"/>
      <c r="Q36" s="178">
        <f>(E36-D36)/$D$25</f>
        <v>0.19011525404669774</v>
      </c>
      <c r="R36" s="384"/>
      <c r="U36" s="165">
        <v>1869</v>
      </c>
      <c r="V36" s="89">
        <v>2446.4166666666665</v>
      </c>
      <c r="W36" s="127">
        <f>SUM(U36:V36)</f>
        <v>4315.4166666666661</v>
      </c>
      <c r="Y36" s="171">
        <f t="shared" si="5"/>
        <v>0.30894417692170495</v>
      </c>
    </row>
    <row r="37" spans="1:25" x14ac:dyDescent="0.25">
      <c r="A37" s="88" t="str">
        <f t="shared" si="15"/>
        <v>InboundUnemployment</v>
      </c>
      <c r="B37" s="420"/>
      <c r="C37" s="135" t="s">
        <v>121</v>
      </c>
      <c r="D37" s="89">
        <f>VLOOKUP(A37,'Contri use this'!$A$4:$F$167,5,FALSE)</f>
        <v>-62285.707678236919</v>
      </c>
      <c r="E37" s="89">
        <f>VLOOKUP(A37,'Contri use this'!$A$4:$G$167,6,FALSE)</f>
        <v>-59224.542513362634</v>
      </c>
      <c r="F37" s="424">
        <f t="shared" si="17"/>
        <v>-0.67701120290254369</v>
      </c>
      <c r="G37" s="148">
        <f t="shared" si="18"/>
        <v>-0.38741008885390249</v>
      </c>
      <c r="H37" s="158">
        <f>SUM(D37:E37)</f>
        <v>-121510.25019159955</v>
      </c>
      <c r="I37" s="165">
        <v>-62285.707678236919</v>
      </c>
      <c r="J37" s="435">
        <v>-59224.542513362634</v>
      </c>
      <c r="K37" s="439">
        <f t="shared" si="20"/>
        <v>-0.67701120290254369</v>
      </c>
      <c r="L37" s="440">
        <f t="shared" si="21"/>
        <v>-0.38741008885390249</v>
      </c>
      <c r="N37" s="178">
        <f t="shared" ref="N37:N45" si="23">(J37-I37)/$D$25</f>
        <v>3.3273172735886397E-2</v>
      </c>
      <c r="P37" s="182"/>
      <c r="Q37" s="178">
        <f>(E37-D37)/$D$25</f>
        <v>3.3273172735886397E-2</v>
      </c>
      <c r="R37" s="384"/>
      <c r="U37" s="205">
        <v>14.412499999999996</v>
      </c>
      <c r="V37" s="142">
        <v>13.704166666666667</v>
      </c>
      <c r="W37" s="127">
        <v>13.617821782178211</v>
      </c>
      <c r="Y37" s="171">
        <f t="shared" si="5"/>
        <v>-4.9147152356171953E-2</v>
      </c>
    </row>
    <row r="38" spans="1:25" x14ac:dyDescent="0.25">
      <c r="A38" s="88" t="str">
        <f t="shared" si="15"/>
        <v>InboundCCI</v>
      </c>
      <c r="B38" s="420"/>
      <c r="C38" s="374" t="s">
        <v>175</v>
      </c>
      <c r="D38" s="89">
        <f>VLOOKUP(A38,'Contri use this'!$A$4:$F$167,5,FALSE)</f>
        <v>16390.707070303306</v>
      </c>
      <c r="E38" s="89">
        <f>VLOOKUP(A38,'Contri use this'!$A$4:$G$167,6,FALSE)</f>
        <v>17229.02439670507</v>
      </c>
      <c r="F38" s="424">
        <f t="shared" ref="F38:F40" si="24">D38/$D$25</f>
        <v>0.17815792296065594</v>
      </c>
      <c r="G38" s="148">
        <f t="shared" ref="G38:G40" si="25">E38/$E$25</f>
        <v>0.11270155224732339</v>
      </c>
      <c r="H38" s="158">
        <f t="shared" ref="H38:H44" si="26">SUM(D38:E38)</f>
        <v>33619.731467008372</v>
      </c>
      <c r="I38" s="165">
        <v>16390.707070303306</v>
      </c>
      <c r="J38" s="435">
        <v>17229.02439670507</v>
      </c>
      <c r="K38" s="441">
        <f t="shared" si="20"/>
        <v>0.17815792296065594</v>
      </c>
      <c r="L38" s="433">
        <f t="shared" si="21"/>
        <v>0.11270155224732339</v>
      </c>
      <c r="N38" s="178">
        <f t="shared" si="23"/>
        <v>9.1120458082169127E-3</v>
      </c>
      <c r="P38" s="182"/>
      <c r="Q38" s="178">
        <f>(E38-D38)/$D$25</f>
        <v>9.1120458082169127E-3</v>
      </c>
      <c r="R38" s="384"/>
      <c r="U38" s="376">
        <v>74.5416666666667</v>
      </c>
      <c r="V38" s="375">
        <v>78.354166666666671</v>
      </c>
      <c r="W38" s="378"/>
      <c r="Y38" s="171">
        <f t="shared" si="5"/>
        <v>5.1145891559529977E-2</v>
      </c>
    </row>
    <row r="39" spans="1:25" x14ac:dyDescent="0.25">
      <c r="A39" s="88" t="str">
        <f t="shared" si="15"/>
        <v>InboundTaxa Selic</v>
      </c>
      <c r="B39" s="420"/>
      <c r="C39" s="374" t="s">
        <v>176</v>
      </c>
      <c r="D39" s="89">
        <f>VLOOKUP(A39,'Contri use this'!$A$4:$F$167,5,FALSE)</f>
        <v>-2465.8412968726861</v>
      </c>
      <c r="E39" s="89">
        <f>VLOOKUP(A39,'Contri use this'!$A$4:$G$167,6,FALSE)</f>
        <v>-5499.2174954065449</v>
      </c>
      <c r="F39" s="424">
        <f t="shared" si="24"/>
        <v>-2.6802331462404606E-2</v>
      </c>
      <c r="G39" s="148">
        <f t="shared" si="25"/>
        <v>-3.5972457500059167E-2</v>
      </c>
      <c r="H39" s="158">
        <f t="shared" si="26"/>
        <v>-7965.0587922792311</v>
      </c>
      <c r="I39" s="165">
        <v>-2465.8412968726861</v>
      </c>
      <c r="J39" s="435">
        <v>-5499.2174954065449</v>
      </c>
      <c r="K39" s="441">
        <f t="shared" si="20"/>
        <v>-2.6802331462404606E-2</v>
      </c>
      <c r="L39" s="433">
        <f t="shared" si="21"/>
        <v>-3.5972457500059167E-2</v>
      </c>
      <c r="N39" s="178">
        <f t="shared" si="23"/>
        <v>-3.2971122037085021E-2</v>
      </c>
      <c r="P39" s="182"/>
      <c r="Q39" s="178">
        <f>(E39-D39)/$D$25</f>
        <v>-3.2971122037085021E-2</v>
      </c>
      <c r="R39" s="384"/>
      <c r="U39" s="379">
        <v>2.625</v>
      </c>
      <c r="V39" s="380">
        <v>5.854166666666667</v>
      </c>
      <c r="W39" s="378"/>
      <c r="Y39" s="171">
        <f t="shared" si="5"/>
        <v>1.2301587301587302</v>
      </c>
    </row>
    <row r="40" spans="1:25" x14ac:dyDescent="0.25">
      <c r="A40" s="88" t="str">
        <f t="shared" si="15"/>
        <v>InboundCovid</v>
      </c>
      <c r="B40" s="420"/>
      <c r="C40" s="374" t="s">
        <v>69</v>
      </c>
      <c r="D40" s="89">
        <f>VLOOKUP(A40,'Contri use this'!$A$4:$F$167,5,FALSE)</f>
        <v>-10550.086647329033</v>
      </c>
      <c r="E40" s="89">
        <f>VLOOKUP(A40,'Contri use this'!$A$4:$G$167,6,FALSE)</f>
        <v>-5457.5779356528155</v>
      </c>
      <c r="F40" s="424">
        <f t="shared" si="24"/>
        <v>-0.11467360841000677</v>
      </c>
      <c r="G40" s="148">
        <f t="shared" si="25"/>
        <v>-3.5700077421472826E-2</v>
      </c>
      <c r="H40" s="158">
        <f t="shared" si="26"/>
        <v>-16007.664582981848</v>
      </c>
      <c r="I40" s="165">
        <v>-10550.086647329033</v>
      </c>
      <c r="J40" s="435">
        <v>-5457.5779356528155</v>
      </c>
      <c r="K40" s="441">
        <f t="shared" si="20"/>
        <v>-0.11467360841000677</v>
      </c>
      <c r="L40" s="433">
        <f t="shared" si="21"/>
        <v>-3.5700077421472826E-2</v>
      </c>
      <c r="N40" s="178">
        <f t="shared" si="23"/>
        <v>5.5352753901329529E-2</v>
      </c>
      <c r="P40" s="182"/>
      <c r="Q40" s="178">
        <f>(E40-D40)/$D$25</f>
        <v>5.5352753901329529E-2</v>
      </c>
      <c r="R40" s="384"/>
      <c r="U40" s="379">
        <v>6.9687437038008824</v>
      </c>
      <c r="V40" s="380">
        <v>3.6049430823122042</v>
      </c>
      <c r="W40" s="378"/>
      <c r="Y40" s="171">
        <f t="shared" si="5"/>
        <v>-0.48269828314305763</v>
      </c>
    </row>
    <row r="41" spans="1:25" x14ac:dyDescent="0.25">
      <c r="A41" s="88" t="str">
        <f t="shared" si="15"/>
        <v>InboundHoliday</v>
      </c>
      <c r="B41" s="420"/>
      <c r="C41" s="374" t="s">
        <v>63</v>
      </c>
      <c r="D41" s="89">
        <f>VLOOKUP(A41,'Contri use this'!$A$4:$F$167,5,FALSE)</f>
        <v>931.07752267763794</v>
      </c>
      <c r="E41" s="89">
        <f>VLOOKUP(A41,'Contri use this'!$A$4:$G$167,6,FALSE)</f>
        <v>615.51316955843197</v>
      </c>
      <c r="F41" s="424">
        <f t="shared" ref="F41" si="27">D41/$D$25</f>
        <v>1.0120297851954195E-2</v>
      </c>
      <c r="G41" s="148">
        <f t="shared" ref="G41" si="28">E41/$E$25</f>
        <v>4.0263039880059394E-3</v>
      </c>
      <c r="H41" s="158">
        <f t="shared" si="26"/>
        <v>1546.59069223607</v>
      </c>
      <c r="I41" s="165">
        <v>931.07752267763794</v>
      </c>
      <c r="J41" s="435">
        <v>615.51316955843197</v>
      </c>
      <c r="K41" s="441">
        <f t="shared" si="20"/>
        <v>1.0120297851954195E-2</v>
      </c>
      <c r="L41" s="433">
        <f t="shared" si="21"/>
        <v>4.0263039880059394E-3</v>
      </c>
      <c r="N41" s="178">
        <f t="shared" si="23"/>
        <v>-3.4300100337953496E-3</v>
      </c>
      <c r="P41" s="182"/>
      <c r="Q41" s="178">
        <f>(E41-D41)/$D$25</f>
        <v>-3.4300100337953496E-3</v>
      </c>
      <c r="R41" s="384"/>
      <c r="U41" s="379"/>
      <c r="V41" s="380"/>
      <c r="W41" s="378"/>
      <c r="Y41" s="381"/>
    </row>
    <row r="42" spans="1:25" x14ac:dyDescent="0.25">
      <c r="A42" s="88" t="str">
        <f t="shared" si="15"/>
        <v>InboundPoly T</v>
      </c>
      <c r="B42" s="420"/>
      <c r="C42" s="374" t="s">
        <v>179</v>
      </c>
      <c r="D42" s="89">
        <f>VLOOKUP(A42,'Contri use this'!$A$4:$F$167,5,FALSE)</f>
        <v>24088.204576150587</v>
      </c>
      <c r="E42" s="89">
        <f>VLOOKUP(A42,'Contri use this'!$A$4:$G$167,6,FALSE)</f>
        <v>33517.552562331031</v>
      </c>
      <c r="F42" s="424">
        <f t="shared" ref="F42:F44" si="29">D42/$D$25</f>
        <v>0.26182546468136852</v>
      </c>
      <c r="G42" s="148">
        <f t="shared" ref="G42:G44" si="30">E42/$E$25</f>
        <v>0.2192509636255652</v>
      </c>
      <c r="H42" s="158">
        <f t="shared" si="26"/>
        <v>57605.757138481618</v>
      </c>
      <c r="I42" s="165">
        <f>24088.2045761506-I24</f>
        <v>29749.678329055474</v>
      </c>
      <c r="J42" s="435">
        <f>33517.552562331-J24</f>
        <v>39075.467388575933</v>
      </c>
      <c r="K42" s="441">
        <f t="shared" si="20"/>
        <v>0.32336255398371183</v>
      </c>
      <c r="L42" s="433">
        <f t="shared" si="21"/>
        <v>0.25560738252389847</v>
      </c>
      <c r="N42" s="178">
        <f t="shared" si="23"/>
        <v>0.10136617057988999</v>
      </c>
      <c r="P42" s="182"/>
      <c r="Q42" s="178">
        <f>(E42-D42)/$D$25</f>
        <v>0.10249179885197383</v>
      </c>
      <c r="R42" s="384"/>
      <c r="U42" s="390">
        <f>D36/U36</f>
        <v>30.291459352085926</v>
      </c>
      <c r="V42" s="390">
        <f>E36/V36</f>
        <v>30.291459352085909</v>
      </c>
      <c r="W42" s="378"/>
      <c r="Y42" s="381"/>
    </row>
    <row r="43" spans="1:25" x14ac:dyDescent="0.25">
      <c r="A43" s="88" t="str">
        <f t="shared" si="15"/>
        <v>InboundSeas</v>
      </c>
      <c r="B43" s="420"/>
      <c r="C43" s="374" t="s">
        <v>180</v>
      </c>
      <c r="D43" s="89">
        <f>VLOOKUP(A43,'Contri use this'!$A$4:$F$167,5,FALSE)</f>
        <v>15543.261372770088</v>
      </c>
      <c r="E43" s="89">
        <f>VLOOKUP(A43,'Contri use this'!$A$4:$G$167,6,FALSE)</f>
        <v>23035.570671871439</v>
      </c>
      <c r="F43" s="424">
        <f t="shared" si="29"/>
        <v>0.16894665680557916</v>
      </c>
      <c r="G43" s="148">
        <f t="shared" si="30"/>
        <v>0.15068436330726445</v>
      </c>
      <c r="H43" s="158">
        <f t="shared" si="26"/>
        <v>38578.832044641531</v>
      </c>
      <c r="I43" s="165">
        <v>15543.261372770088</v>
      </c>
      <c r="J43" s="435">
        <v>23035.570671871439</v>
      </c>
      <c r="K43" s="441">
        <f t="shared" si="20"/>
        <v>0.16894665680557916</v>
      </c>
      <c r="L43" s="433">
        <f t="shared" si="21"/>
        <v>0.15068436330726445</v>
      </c>
      <c r="N43" s="178">
        <f t="shared" si="23"/>
        <v>8.1437259367847639E-2</v>
      </c>
      <c r="P43" s="182"/>
      <c r="Q43" s="178">
        <f>(E43-D43)/$D$25</f>
        <v>8.1437259367847639E-2</v>
      </c>
      <c r="R43" s="384"/>
      <c r="U43" s="379"/>
      <c r="V43" s="380"/>
      <c r="W43" s="378"/>
      <c r="Y43" s="381"/>
    </row>
    <row r="44" spans="1:25" x14ac:dyDescent="0.25">
      <c r="A44" s="88" t="str">
        <f t="shared" si="15"/>
        <v>InboundIntercept</v>
      </c>
      <c r="B44" s="420"/>
      <c r="C44" s="374" t="s">
        <v>181</v>
      </c>
      <c r="D44" s="89">
        <f>VLOOKUP(A44,'Contri use this'!$A$4:$F$167,5,FALSE)</f>
        <v>22651.731612536183</v>
      </c>
      <c r="E44" s="89">
        <f>VLOOKUP(A44,'Contri use this'!$A$4:$G$167,6,FALSE)</f>
        <v>22651.731612536183</v>
      </c>
      <c r="F44" s="424">
        <f t="shared" si="29"/>
        <v>0.24621179783411248</v>
      </c>
      <c r="G44" s="148">
        <f t="shared" si="30"/>
        <v>0.14817352712732912</v>
      </c>
      <c r="H44" s="158">
        <f t="shared" si="26"/>
        <v>45303.463225072366</v>
      </c>
      <c r="I44" s="165">
        <v>22651.731612536183</v>
      </c>
      <c r="J44" s="435">
        <v>22651.731612536183</v>
      </c>
      <c r="K44" s="441">
        <f t="shared" si="20"/>
        <v>0.24621179783411248</v>
      </c>
      <c r="L44" s="433">
        <f t="shared" si="21"/>
        <v>0.14817352712732912</v>
      </c>
      <c r="N44" s="178">
        <f t="shared" si="23"/>
        <v>0</v>
      </c>
      <c r="P44" s="182"/>
      <c r="Q44" s="178">
        <f>(E44-D44)/$D$25</f>
        <v>0</v>
      </c>
      <c r="R44" s="384"/>
      <c r="U44" s="379"/>
      <c r="V44" s="380"/>
      <c r="W44" s="378"/>
      <c r="Y44" s="381"/>
    </row>
    <row r="45" spans="1:25" ht="15.75" thickBot="1" x14ac:dyDescent="0.3">
      <c r="A45" s="88" t="str">
        <f t="shared" si="15"/>
        <v>InboundOther Base</v>
      </c>
      <c r="B45" s="421"/>
      <c r="C45" s="159" t="s">
        <v>170</v>
      </c>
      <c r="D45" s="160">
        <f>D25-SUM(D26:D44)</f>
        <v>-8784.3349081732595</v>
      </c>
      <c r="E45" s="160">
        <f>E25-SUM(E26:E44)</f>
        <v>-4781.5607398630818</v>
      </c>
      <c r="F45" s="425">
        <f t="shared" si="17"/>
        <v>-9.5480863340325212E-2</v>
      </c>
      <c r="G45" s="161">
        <f t="shared" si="18"/>
        <v>-3.1277993758630246E-2</v>
      </c>
      <c r="H45" s="162">
        <f t="shared" ref="H45" si="31">SUM(D45:E45)</f>
        <v>-13565.895648036341</v>
      </c>
      <c r="I45" s="167">
        <v>-8784.3349081732595</v>
      </c>
      <c r="J45" s="436">
        <v>-4781.5607398630818</v>
      </c>
      <c r="K45" s="442">
        <f t="shared" si="20"/>
        <v>-9.5480863340325212E-2</v>
      </c>
      <c r="L45" s="434">
        <f t="shared" si="21"/>
        <v>-3.1277993758630246E-2</v>
      </c>
      <c r="M45" s="140"/>
      <c r="N45" s="178">
        <f t="shared" si="23"/>
        <v>4.3507941960524099E-2</v>
      </c>
      <c r="O45" s="140">
        <f>SUM(N41:N45)</f>
        <v>0.22288136187446639</v>
      </c>
      <c r="P45" s="183"/>
      <c r="Q45" s="180">
        <f>(E45-D45)/$D$25</f>
        <v>4.3507941960524099E-2</v>
      </c>
      <c r="R45" s="426">
        <f>SUM(Q41:Q45)</f>
        <v>0.22400699014655023</v>
      </c>
      <c r="U45" s="167"/>
      <c r="V45" s="160"/>
      <c r="W45" s="193"/>
      <c r="Y45" s="172"/>
    </row>
    <row r="46" spans="1:25" x14ac:dyDescent="0.25">
      <c r="B46" s="153"/>
      <c r="C46" s="122"/>
      <c r="D46" s="149"/>
      <c r="E46" s="149"/>
      <c r="F46" s="154"/>
      <c r="G46" s="154"/>
      <c r="H46" s="149"/>
      <c r="I46" s="80">
        <f>I42/D42</f>
        <v>1.2350309561265616</v>
      </c>
      <c r="J46" s="80">
        <f>J42/E42</f>
        <v>1.1658210221617198</v>
      </c>
      <c r="K46" s="392"/>
      <c r="L46" s="392"/>
      <c r="M46" s="392"/>
      <c r="N46" s="392"/>
      <c r="O46" s="392"/>
      <c r="Q46" s="155"/>
      <c r="U46" s="149"/>
      <c r="V46" s="149"/>
      <c r="W46" s="174"/>
      <c r="Y46" s="151"/>
    </row>
    <row r="47" spans="1:25" x14ac:dyDescent="0.25">
      <c r="B47" s="153"/>
      <c r="C47" s="122"/>
      <c r="D47" s="149"/>
      <c r="E47" s="149"/>
      <c r="F47" s="154"/>
      <c r="G47" s="154"/>
      <c r="H47" s="149"/>
      <c r="J47" s="80">
        <f>AVERAGE(I46:J46)</f>
        <v>1.2004259891441407</v>
      </c>
      <c r="K47" s="392"/>
      <c r="L47" s="392"/>
      <c r="M47" s="392"/>
      <c r="N47" s="392"/>
      <c r="O47" s="392"/>
      <c r="Q47" s="155"/>
      <c r="U47" s="149"/>
      <c r="V47" s="149"/>
      <c r="W47" s="174"/>
      <c r="Y47" s="151"/>
    </row>
    <row r="48" spans="1:25" x14ac:dyDescent="0.25">
      <c r="B48" s="153"/>
      <c r="C48" s="122"/>
      <c r="D48" s="149"/>
      <c r="E48" s="149"/>
      <c r="F48" s="154"/>
      <c r="G48" s="154"/>
      <c r="H48" s="149"/>
      <c r="K48" s="392"/>
      <c r="L48" s="392"/>
      <c r="M48" s="392"/>
      <c r="N48" s="392"/>
      <c r="O48" s="392"/>
      <c r="Q48" s="155"/>
      <c r="U48" s="149"/>
      <c r="V48" s="149"/>
      <c r="W48" s="174"/>
      <c r="Y48" s="151"/>
    </row>
    <row r="49" spans="1:25" ht="15.75" thickBot="1" x14ac:dyDescent="0.3">
      <c r="B49" s="153"/>
      <c r="C49" s="122"/>
      <c r="D49" s="149"/>
      <c r="E49" s="149"/>
      <c r="F49" s="154"/>
      <c r="G49" s="154"/>
      <c r="H49" s="149"/>
      <c r="K49" s="392"/>
      <c r="L49" s="392"/>
      <c r="M49" s="392"/>
      <c r="N49" s="392"/>
      <c r="O49" s="392"/>
      <c r="Q49" s="155"/>
      <c r="U49" s="149"/>
      <c r="V49" s="149"/>
      <c r="W49" s="174"/>
      <c r="Y49" s="151"/>
    </row>
    <row r="50" spans="1:25" x14ac:dyDescent="0.25">
      <c r="A50" s="88"/>
      <c r="B50" s="184"/>
      <c r="C50" s="195" t="s">
        <v>142</v>
      </c>
      <c r="D50" s="196">
        <v>167930</v>
      </c>
      <c r="E50" s="196">
        <v>196664</v>
      </c>
      <c r="F50" s="197"/>
      <c r="G50" s="188">
        <f>E50/D50-1</f>
        <v>0.17110700887274466</v>
      </c>
      <c r="H50" s="198"/>
      <c r="I50" s="393"/>
      <c r="J50" s="393"/>
      <c r="K50" s="393"/>
      <c r="L50" s="393"/>
      <c r="M50" s="393"/>
      <c r="N50" s="393"/>
      <c r="O50" s="393"/>
      <c r="P50" s="199"/>
      <c r="Q50" s="177"/>
      <c r="U50" s="200"/>
      <c r="V50" s="201"/>
      <c r="W50" s="202"/>
      <c r="Y50" s="203"/>
    </row>
    <row r="51" spans="1:25" x14ac:dyDescent="0.25">
      <c r="A51" s="88" t="str">
        <f t="shared" ref="A51:A67" si="32">_xlfn.CONCAT($B$51,C51)</f>
        <v>PoloFB Stone Leads</v>
      </c>
      <c r="B51" s="412" t="s">
        <v>3</v>
      </c>
      <c r="C51" s="133" t="s">
        <v>70</v>
      </c>
      <c r="D51" s="89">
        <f>VLOOKUP(A51,'Contri use this'!$A$4:$F$167,5,FALSE)</f>
        <v>9163.9472432064631</v>
      </c>
      <c r="E51" s="89">
        <f>VLOOKUP(A51,'Contri use this'!$A$4:$G$167,6,FALSE)</f>
        <v>9981.6849321739101</v>
      </c>
      <c r="F51" s="148">
        <f>D51/$D$50</f>
        <v>5.4570042536809762E-2</v>
      </c>
      <c r="G51" s="148">
        <f>E51/$E$50</f>
        <v>5.0755018367235033E-2</v>
      </c>
      <c r="H51" s="158">
        <f t="shared" ref="H51:H57" si="33">SUM(D51:E51)</f>
        <v>19145.632175380371</v>
      </c>
      <c r="I51" s="393"/>
      <c r="J51" s="393"/>
      <c r="K51" s="393"/>
      <c r="L51" s="393"/>
      <c r="M51" s="393"/>
      <c r="N51" s="393"/>
      <c r="O51" s="393"/>
      <c r="P51" s="182"/>
      <c r="Q51" s="178">
        <f>(E51-D51)/$D$50</f>
        <v>4.8695152085240691E-3</v>
      </c>
      <c r="R51" s="384">
        <f>Q51/$G$50</f>
        <v>2.8458888040907866E-2</v>
      </c>
      <c r="U51" s="165">
        <v>1356139031.7142854</v>
      </c>
      <c r="V51" s="89">
        <v>1432877943.8571427</v>
      </c>
      <c r="W51" s="158">
        <f t="shared" si="22"/>
        <v>2789016975.5714283</v>
      </c>
      <c r="Y51" s="171">
        <f>IFERROR(V51/U51-1,0)</f>
        <v>5.6586316261284964E-2</v>
      </c>
    </row>
    <row r="52" spans="1:25" x14ac:dyDescent="0.25">
      <c r="A52" s="88" t="str">
        <f t="shared" si="32"/>
        <v>PoloFB Stone SA</v>
      </c>
      <c r="B52" s="420"/>
      <c r="C52" s="133" t="s">
        <v>71</v>
      </c>
      <c r="D52" s="89">
        <f>VLOOKUP(A52,'Contri use this'!$A$4:$F$167,5,FALSE)</f>
        <v>639.6216843649969</v>
      </c>
      <c r="E52" s="89">
        <f>VLOOKUP(A52,'Contri use this'!$A$4:$G$167,6,FALSE)</f>
        <v>596.91254800390948</v>
      </c>
      <c r="F52" s="148">
        <f t="shared" ref="F52:F67" si="34">D52/$D$50</f>
        <v>3.808858955308741E-3</v>
      </c>
      <c r="G52" s="148">
        <f t="shared" ref="G52:G67" si="35">E52/$E$50</f>
        <v>3.0351897042870555E-3</v>
      </c>
      <c r="H52" s="158">
        <f t="shared" si="33"/>
        <v>1236.5342323689065</v>
      </c>
      <c r="P52" s="182"/>
      <c r="Q52" s="178">
        <f>(E52-D52)/$D$50</f>
        <v>-2.5432701935977739E-4</v>
      </c>
      <c r="R52" s="384">
        <f t="shared" ref="R52:R67" si="36">Q52/$G$50</f>
        <v>-1.4863623707485E-3</v>
      </c>
      <c r="U52" s="165">
        <v>201461878</v>
      </c>
      <c r="V52" s="89">
        <v>183671187</v>
      </c>
      <c r="W52" s="158">
        <f t="shared" si="22"/>
        <v>385133065</v>
      </c>
      <c r="Y52" s="171">
        <f t="shared" si="5"/>
        <v>-8.8307977551961514E-2</v>
      </c>
    </row>
    <row r="53" spans="1:25" x14ac:dyDescent="0.25">
      <c r="A53" s="88" t="str">
        <f t="shared" si="32"/>
        <v>PoloFB Ton</v>
      </c>
      <c r="B53" s="420"/>
      <c r="C53" s="133" t="s">
        <v>72</v>
      </c>
      <c r="D53" s="89">
        <f>VLOOKUP(A53,'Contri use this'!$A$4:$F$167,5,FALSE)</f>
        <v>14676.275306631092</v>
      </c>
      <c r="E53" s="89">
        <f>VLOOKUP(A53,'Contri use this'!$A$4:$G$167,6,FALSE)</f>
        <v>18607.91443717157</v>
      </c>
      <c r="F53" s="148">
        <f t="shared" si="34"/>
        <v>8.7395196252194912E-2</v>
      </c>
      <c r="G53" s="148">
        <f t="shared" si="35"/>
        <v>9.4617797040493279E-2</v>
      </c>
      <c r="H53" s="158">
        <f t="shared" si="33"/>
        <v>33284.189743802664</v>
      </c>
      <c r="P53" s="182"/>
      <c r="Q53" s="178">
        <f>(E53-D53)/$D$50</f>
        <v>2.3412369026025594E-2</v>
      </c>
      <c r="R53" s="384">
        <f t="shared" si="36"/>
        <v>0.13682881361942217</v>
      </c>
      <c r="U53" s="165">
        <v>3324155991.4285712</v>
      </c>
      <c r="V53" s="89">
        <v>3922502286.7142859</v>
      </c>
      <c r="W53" s="158">
        <f t="shared" si="22"/>
        <v>7246658278.1428566</v>
      </c>
      <c r="Y53" s="171">
        <f t="shared" si="5"/>
        <v>0.17999946357167573</v>
      </c>
    </row>
    <row r="54" spans="1:25" x14ac:dyDescent="0.25">
      <c r="A54" s="88" t="str">
        <f t="shared" si="32"/>
        <v>PoloGoogle Stone</v>
      </c>
      <c r="B54" s="420"/>
      <c r="C54" s="133" t="s">
        <v>73</v>
      </c>
      <c r="D54" s="89">
        <f>VLOOKUP(A54,'Contri use this'!$A$4:$F$167,5,FALSE)</f>
        <v>343.58376179045007</v>
      </c>
      <c r="E54" s="89">
        <f>VLOOKUP(A54,'Contri use this'!$A$4:$G$167,6,FALSE)</f>
        <v>3048.9642730680471</v>
      </c>
      <c r="F54" s="148">
        <f t="shared" si="34"/>
        <v>2.0459939367024954E-3</v>
      </c>
      <c r="G54" s="148">
        <f t="shared" si="35"/>
        <v>1.5503418383985107E-2</v>
      </c>
      <c r="H54" s="158">
        <f t="shared" si="33"/>
        <v>3392.548034858497</v>
      </c>
      <c r="P54" s="182"/>
      <c r="Q54" s="179">
        <f>(E54-D54)/$D$50</f>
        <v>1.6110167994269023E-2</v>
      </c>
      <c r="R54" s="384">
        <f t="shared" si="36"/>
        <v>9.4152589659553004E-2</v>
      </c>
      <c r="U54" s="165">
        <v>38717925</v>
      </c>
      <c r="V54" s="89">
        <v>356234988</v>
      </c>
      <c r="W54" s="158">
        <f t="shared" si="22"/>
        <v>394952913</v>
      </c>
      <c r="Y54" s="171">
        <f t="shared" si="5"/>
        <v>8.2007768494825068</v>
      </c>
    </row>
    <row r="55" spans="1:25" x14ac:dyDescent="0.25">
      <c r="A55" s="88" t="str">
        <f t="shared" si="32"/>
        <v>PoloGoogle Ton</v>
      </c>
      <c r="B55" s="420"/>
      <c r="C55" s="133" t="s">
        <v>74</v>
      </c>
      <c r="D55" s="89">
        <f>VLOOKUP(A55,'Contri use this'!$A$4:$F$167,5,FALSE)</f>
        <v>5431.2648544380718</v>
      </c>
      <c r="E55" s="89">
        <f>VLOOKUP(A55,'Contri use this'!$A$4:$G$167,6,FALSE)</f>
        <v>12136.540317797157</v>
      </c>
      <c r="F55" s="148">
        <f t="shared" si="34"/>
        <v>3.2342433480843633E-2</v>
      </c>
      <c r="G55" s="148">
        <f t="shared" si="35"/>
        <v>6.1712058728578469E-2</v>
      </c>
      <c r="H55" s="158">
        <f t="shared" si="33"/>
        <v>17567.805172235228</v>
      </c>
      <c r="P55" s="182"/>
      <c r="Q55" s="178">
        <f>(E55-D55)/$D$50</f>
        <v>3.9928991028161047E-2</v>
      </c>
      <c r="R55" s="384">
        <f t="shared" si="36"/>
        <v>0.23335684079345312</v>
      </c>
      <c r="U55" s="165">
        <v>750114965</v>
      </c>
      <c r="V55" s="89">
        <v>1667253568</v>
      </c>
      <c r="W55" s="158">
        <f t="shared" si="22"/>
        <v>2417368533</v>
      </c>
      <c r="Y55" s="171">
        <f t="shared" si="5"/>
        <v>1.2226640525695953</v>
      </c>
    </row>
    <row r="56" spans="1:25" x14ac:dyDescent="0.25">
      <c r="A56" s="88" t="str">
        <f t="shared" si="32"/>
        <v>PoloOpen TV</v>
      </c>
      <c r="B56" s="420"/>
      <c r="C56" s="133" t="s">
        <v>66</v>
      </c>
      <c r="D56" s="89">
        <f>VLOOKUP(A56,'Contri use this'!$A$4:$F$167,5,FALSE)</f>
        <v>2372.0155900141363</v>
      </c>
      <c r="E56" s="89">
        <f>VLOOKUP(A56,'Contri use this'!$A$4:$G$167,6,FALSE)</f>
        <v>2235.0781255661664</v>
      </c>
      <c r="F56" s="148">
        <f t="shared" si="34"/>
        <v>1.4125025844185889E-2</v>
      </c>
      <c r="G56" s="148">
        <f t="shared" si="35"/>
        <v>1.136495812942972E-2</v>
      </c>
      <c r="H56" s="158">
        <f t="shared" si="33"/>
        <v>4607.0937155803022</v>
      </c>
      <c r="P56" s="182"/>
      <c r="Q56" s="178">
        <f>(E56-D56)/$D$50</f>
        <v>-8.1544372326546705E-4</v>
      </c>
      <c r="R56" s="384">
        <f t="shared" si="36"/>
        <v>-4.7656944542343507E-3</v>
      </c>
      <c r="U56" s="165">
        <v>461.80319999999978</v>
      </c>
      <c r="V56" s="89">
        <v>453.85619999999994</v>
      </c>
      <c r="W56" s="158">
        <f t="shared" si="22"/>
        <v>915.65939999999978</v>
      </c>
      <c r="Y56" s="171">
        <f t="shared" si="5"/>
        <v>-1.7208629130330499E-2</v>
      </c>
    </row>
    <row r="57" spans="1:25" x14ac:dyDescent="0.25">
      <c r="A57" s="88" t="str">
        <f t="shared" si="32"/>
        <v>PoloPay TV</v>
      </c>
      <c r="B57" s="420"/>
      <c r="C57" s="143" t="s">
        <v>67</v>
      </c>
      <c r="D57" s="89">
        <f>VLOOKUP(A57,'Contri use this'!$A$4:$F$167,5,FALSE)</f>
        <v>0</v>
      </c>
      <c r="E57" s="89">
        <f>VLOOKUP(A57,'Contri use this'!$A$4:$G$167,6,FALSE)</f>
        <v>616.44166604301483</v>
      </c>
      <c r="F57" s="148">
        <f t="shared" si="34"/>
        <v>0</v>
      </c>
      <c r="G57" s="148">
        <f t="shared" si="35"/>
        <v>3.1344916509529696E-3</v>
      </c>
      <c r="H57" s="158">
        <f t="shared" si="33"/>
        <v>616.44166604301483</v>
      </c>
      <c r="P57" s="182"/>
      <c r="Q57" s="178">
        <f>(E57-D57)/$D$50</f>
        <v>3.6708251416841232E-3</v>
      </c>
      <c r="R57" s="384">
        <f t="shared" si="36"/>
        <v>2.1453388530765456E-2</v>
      </c>
      <c r="U57" s="165">
        <v>0</v>
      </c>
      <c r="V57" s="89">
        <v>1431973.6880000008</v>
      </c>
      <c r="W57" s="158">
        <f t="shared" si="22"/>
        <v>1431973.6880000008</v>
      </c>
      <c r="Y57" s="171">
        <f t="shared" si="5"/>
        <v>0</v>
      </c>
    </row>
    <row r="58" spans="1:25" x14ac:dyDescent="0.25">
      <c r="A58" s="88" t="str">
        <f t="shared" si="32"/>
        <v>PoloHeadcount</v>
      </c>
      <c r="B58" s="420"/>
      <c r="C58" s="135" t="s">
        <v>64</v>
      </c>
      <c r="D58" s="89">
        <f>VLOOKUP(A58,'Contri use this'!$A$4:$F$167,5,FALSE)</f>
        <v>92321.935409041587</v>
      </c>
      <c r="E58" s="89">
        <f>VLOOKUP(A58,'Contri use this'!$A$4:$G$167,6,FALSE)</f>
        <v>104235.70835907028</v>
      </c>
      <c r="F58" s="148">
        <f t="shared" si="34"/>
        <v>0.54976439831502166</v>
      </c>
      <c r="G58" s="148">
        <f t="shared" si="35"/>
        <v>0.53001926310392489</v>
      </c>
      <c r="H58" s="158">
        <f>SUM(D58:E58)</f>
        <v>196557.64376811188</v>
      </c>
      <c r="I58" s="392"/>
      <c r="J58" s="392"/>
      <c r="K58" s="392"/>
      <c r="L58" s="392"/>
      <c r="M58" s="392"/>
      <c r="N58" s="392"/>
      <c r="O58" s="392"/>
      <c r="P58" s="182"/>
      <c r="Q58" s="178">
        <f>(E58-D58)/$D$50</f>
        <v>7.0944875543552041E-2</v>
      </c>
      <c r="R58" s="384">
        <f t="shared" si="36"/>
        <v>0.41462284923883519</v>
      </c>
      <c r="U58" s="165">
        <v>15300.75</v>
      </c>
      <c r="V58" s="89">
        <v>17275.25</v>
      </c>
      <c r="W58" s="158">
        <f t="shared" si="22"/>
        <v>32576</v>
      </c>
      <c r="Y58" s="171">
        <f t="shared" si="5"/>
        <v>0.12904596179925831</v>
      </c>
    </row>
    <row r="59" spans="1:25" x14ac:dyDescent="0.25">
      <c r="A59" s="88" t="str">
        <f t="shared" si="32"/>
        <v>PoloUnemployment</v>
      </c>
      <c r="B59" s="420"/>
      <c r="C59" s="135" t="s">
        <v>121</v>
      </c>
      <c r="D59" s="89">
        <f>VLOOKUP(A59,'Contri use this'!$A$4:$F$167,5,FALSE)</f>
        <v>-67600.474987498164</v>
      </c>
      <c r="E59" s="89">
        <f>VLOOKUP(A59,'Contri use this'!$A$4:$G$167,6,FALSE)</f>
        <v>-64278.104143937926</v>
      </c>
      <c r="F59" s="148">
        <f t="shared" si="34"/>
        <v>-0.40255150948310703</v>
      </c>
      <c r="G59" s="148">
        <f t="shared" si="35"/>
        <v>-0.32684224944035473</v>
      </c>
      <c r="H59" s="158">
        <f>SUM(D59:E59)</f>
        <v>-131878.5791314361</v>
      </c>
      <c r="I59" s="392"/>
      <c r="J59" s="392"/>
      <c r="K59" s="392"/>
      <c r="L59" s="392"/>
      <c r="M59" s="392"/>
      <c r="N59" s="392"/>
      <c r="O59" s="392"/>
      <c r="P59" s="182"/>
      <c r="Q59" s="178">
        <f>(E59-D59)/$D$50</f>
        <v>1.9784260367773705E-2</v>
      </c>
      <c r="R59" s="384">
        <f t="shared" si="36"/>
        <v>0.11562507286003471</v>
      </c>
      <c r="U59" s="205">
        <v>14.412499999999996</v>
      </c>
      <c r="V59" s="142">
        <v>13.704166666666667</v>
      </c>
      <c r="W59" s="127">
        <v>13.617821782178211</v>
      </c>
      <c r="Y59" s="171">
        <f t="shared" si="5"/>
        <v>-4.9147152356171953E-2</v>
      </c>
    </row>
    <row r="60" spans="1:25" x14ac:dyDescent="0.25">
      <c r="A60" s="88" t="str">
        <f t="shared" si="32"/>
        <v>PoloCCI</v>
      </c>
      <c r="B60" s="420"/>
      <c r="C60" s="374" t="s">
        <v>175</v>
      </c>
      <c r="D60" s="89">
        <f>VLOOKUP(A60,'Contri use this'!$A$4:$F$167,5,FALSE)</f>
        <v>20094.172989778133</v>
      </c>
      <c r="E60" s="89">
        <f>VLOOKUP(A60,'Contri use this'!$A$4:$G$167,6,FALSE)</f>
        <v>21121.907382491769</v>
      </c>
      <c r="F60" s="148">
        <f t="shared" ref="F60:F62" si="37">D60/$D$50</f>
        <v>0.11965803007073264</v>
      </c>
      <c r="G60" s="148">
        <f t="shared" ref="G60:G62" si="38">E60/$E$50</f>
        <v>0.10740098534806455</v>
      </c>
      <c r="H60" s="158">
        <f t="shared" ref="H60:H62" si="39">SUM(D60:E60)</f>
        <v>41216.080372269906</v>
      </c>
      <c r="P60" s="182"/>
      <c r="Q60" s="178">
        <f>(E60-D60)/$D$50</f>
        <v>6.1200166302247082E-3</v>
      </c>
      <c r="R60" s="384">
        <f t="shared" si="36"/>
        <v>3.5767188442738039E-2</v>
      </c>
      <c r="U60" s="376">
        <v>74.5416666666667</v>
      </c>
      <c r="V60" s="375">
        <v>78.354166666666671</v>
      </c>
      <c r="W60" s="378"/>
      <c r="Y60" s="171">
        <f t="shared" si="5"/>
        <v>5.1145891559529977E-2</v>
      </c>
    </row>
    <row r="61" spans="1:25" x14ac:dyDescent="0.25">
      <c r="A61" s="88" t="str">
        <f t="shared" si="32"/>
        <v>PoloTaxa Selic</v>
      </c>
      <c r="B61" s="420"/>
      <c r="C61" s="374" t="s">
        <v>176</v>
      </c>
      <c r="D61" s="89">
        <f>VLOOKUP(A61,'Contri use this'!$A$4:$F$167,5,FALSE)</f>
        <v>-4601.1630717681946</v>
      </c>
      <c r="E61" s="89">
        <f>VLOOKUP(A61,'Contri use this'!$A$4:$G$167,6,FALSE)</f>
        <v>-10261.323993387799</v>
      </c>
      <c r="F61" s="148">
        <f t="shared" si="37"/>
        <v>-2.7399291798774459E-2</v>
      </c>
      <c r="G61" s="148">
        <f t="shared" si="38"/>
        <v>-5.21769311790048E-2</v>
      </c>
      <c r="H61" s="158">
        <f t="shared" si="39"/>
        <v>-14862.487065155994</v>
      </c>
      <c r="P61" s="182"/>
      <c r="Q61" s="178">
        <f>(E61-D61)/$D$50</f>
        <v>-3.3705478006428896E-2</v>
      </c>
      <c r="R61" s="384">
        <f t="shared" si="36"/>
        <v>-0.19698478880836648</v>
      </c>
      <c r="U61" s="379">
        <v>2.625</v>
      </c>
      <c r="V61" s="380">
        <v>5.854166666666667</v>
      </c>
      <c r="W61" s="378"/>
      <c r="Y61" s="171">
        <f t="shared" si="5"/>
        <v>1.2301587301587302</v>
      </c>
    </row>
    <row r="62" spans="1:25" x14ac:dyDescent="0.25">
      <c r="A62" s="88" t="str">
        <f t="shared" si="32"/>
        <v>PoloCovid</v>
      </c>
      <c r="B62" s="420"/>
      <c r="C62" s="374" t="s">
        <v>69</v>
      </c>
      <c r="D62" s="89">
        <f>VLOOKUP(A62,'Contri use this'!$A$4:$F$167,5,FALSE)</f>
        <v>-5267.043422721038</v>
      </c>
      <c r="E62" s="89">
        <f>VLOOKUP(A62,'Contri use this'!$A$4:$G$167,6,FALSE)</f>
        <v>-2724.6506053336579</v>
      </c>
      <c r="F62" s="148">
        <f t="shared" si="37"/>
        <v>-3.1364517493723799E-2</v>
      </c>
      <c r="G62" s="148">
        <f t="shared" si="38"/>
        <v>-1.3854343475845391E-2</v>
      </c>
      <c r="H62" s="158">
        <f t="shared" si="39"/>
        <v>-7991.694028054696</v>
      </c>
      <c r="P62" s="182"/>
      <c r="Q62" s="178">
        <f>(E62-D62)/$D$50</f>
        <v>1.5139598745830882E-2</v>
      </c>
      <c r="R62" s="384">
        <f t="shared" si="36"/>
        <v>8.8480295725878025E-2</v>
      </c>
      <c r="U62" s="379">
        <v>6.9687437038008824</v>
      </c>
      <c r="V62" s="380">
        <v>3.6049430823122042</v>
      </c>
      <c r="W62" s="378"/>
      <c r="Y62" s="171">
        <f t="shared" si="5"/>
        <v>-0.48269828314305763</v>
      </c>
    </row>
    <row r="63" spans="1:25" x14ac:dyDescent="0.25">
      <c r="A63" s="88" t="str">
        <f t="shared" si="32"/>
        <v>PoloHoliday</v>
      </c>
      <c r="B63" s="420"/>
      <c r="C63" s="374" t="s">
        <v>63</v>
      </c>
      <c r="D63" s="89">
        <f>VLOOKUP(A63,'Contri use this'!$A$4:$F$167,5,FALSE)</f>
        <v>-1624.5579176761225</v>
      </c>
      <c r="E63" s="89">
        <f>VLOOKUP(A63,'Contri use this'!$A$4:$G$167,6,FALSE)</f>
        <v>-2258.2410562468858</v>
      </c>
      <c r="F63" s="148">
        <f t="shared" ref="F63" si="40">D63/$D$50</f>
        <v>-9.6740184462342799E-3</v>
      </c>
      <c r="G63" s="148">
        <f t="shared" ref="G63" si="41">E63/$E$50</f>
        <v>-1.1482737340066742E-2</v>
      </c>
      <c r="H63" s="158">
        <f t="shared" ref="H63" si="42">SUM(D63:E63)</f>
        <v>-3882.7989739230084</v>
      </c>
      <c r="P63" s="182"/>
      <c r="Q63" s="178">
        <f>(E63-D63)/$D$50</f>
        <v>-3.7734957337626587E-3</v>
      </c>
      <c r="R63" s="384">
        <f t="shared" si="36"/>
        <v>-2.2053425856851223E-2</v>
      </c>
      <c r="U63" s="379"/>
      <c r="V63" s="380"/>
      <c r="W63" s="378"/>
      <c r="Y63" s="381"/>
    </row>
    <row r="64" spans="1:25" x14ac:dyDescent="0.25">
      <c r="A64" s="88" t="str">
        <f t="shared" si="32"/>
        <v>PoloPoly T</v>
      </c>
      <c r="B64" s="420"/>
      <c r="C64" s="374" t="s">
        <v>179</v>
      </c>
      <c r="D64" s="89">
        <f>VLOOKUP(A64,'Contri use this'!$A$4:$F$167,5,FALSE)</f>
        <v>0</v>
      </c>
      <c r="E64" s="89">
        <f>VLOOKUP(A64,'Contri use this'!$A$4:$G$167,6,FALSE)</f>
        <v>0</v>
      </c>
      <c r="F64" s="148">
        <f t="shared" ref="F64:F66" si="43">D64/$D$50</f>
        <v>0</v>
      </c>
      <c r="G64" s="148">
        <f t="shared" ref="G64:G66" si="44">E64/$E$50</f>
        <v>0</v>
      </c>
      <c r="H64" s="158">
        <f t="shared" ref="H64:H66" si="45">SUM(D64:E64)</f>
        <v>0</v>
      </c>
      <c r="P64" s="182"/>
      <c r="Q64" s="178">
        <f>(E64-D64)/$D$50</f>
        <v>0</v>
      </c>
      <c r="R64" s="384">
        <f t="shared" si="36"/>
        <v>0</v>
      </c>
      <c r="U64" s="379"/>
      <c r="V64" s="380"/>
      <c r="W64" s="378"/>
      <c r="Y64" s="381"/>
    </row>
    <row r="65" spans="1:27" x14ac:dyDescent="0.25">
      <c r="A65" s="88" t="str">
        <f t="shared" si="32"/>
        <v>PoloSeas</v>
      </c>
      <c r="B65" s="420"/>
      <c r="C65" s="374" t="s">
        <v>180</v>
      </c>
      <c r="D65" s="89">
        <f>VLOOKUP(A65,'Contri use this'!$A$4:$F$167,5,FALSE)</f>
        <v>84595.418460418252</v>
      </c>
      <c r="E65" s="89">
        <f>VLOOKUP(A65,'Contri use this'!$A$4:$G$167,6,FALSE)</f>
        <v>94737.760902622089</v>
      </c>
      <c r="F65" s="148">
        <f t="shared" si="43"/>
        <v>0.50375405502541681</v>
      </c>
      <c r="G65" s="148">
        <f t="shared" si="44"/>
        <v>0.48172396016872476</v>
      </c>
      <c r="H65" s="158">
        <f t="shared" si="45"/>
        <v>179333.17936304034</v>
      </c>
      <c r="P65" s="182"/>
      <c r="Q65" s="178">
        <f>(E65-D65)/$D$50</f>
        <v>6.0396251070111574E-2</v>
      </c>
      <c r="R65" s="384">
        <f t="shared" si="36"/>
        <v>0.35297356588723577</v>
      </c>
      <c r="U65" s="379">
        <f>D58/U58</f>
        <v>6.0338176500525522</v>
      </c>
      <c r="V65" s="379">
        <f>E58/V58</f>
        <v>6.0338176500525478</v>
      </c>
      <c r="W65" s="378"/>
      <c r="Y65" s="381"/>
    </row>
    <row r="66" spans="1:27" x14ac:dyDescent="0.25">
      <c r="A66" s="88" t="str">
        <f t="shared" si="32"/>
        <v>PoloIntercept</v>
      </c>
      <c r="B66" s="420"/>
      <c r="C66" s="374" t="s">
        <v>181</v>
      </c>
      <c r="D66" s="89">
        <f>VLOOKUP(A66,'Contri use this'!$A$4:$F$167,5,FALSE)</f>
        <v>42267.242072467918</v>
      </c>
      <c r="E66" s="89">
        <f>VLOOKUP(A66,'Contri use this'!$A$4:$G$167,6,FALSE)</f>
        <v>42267.242072467918</v>
      </c>
      <c r="F66" s="148">
        <f t="shared" si="43"/>
        <v>0.25169559978841133</v>
      </c>
      <c r="G66" s="148">
        <f t="shared" si="44"/>
        <v>0.21492109421382621</v>
      </c>
      <c r="H66" s="158">
        <f t="shared" si="45"/>
        <v>84534.484144935836</v>
      </c>
      <c r="P66" s="182"/>
      <c r="Q66" s="178">
        <f>(E66-D66)/$D$50</f>
        <v>0</v>
      </c>
      <c r="R66" s="384">
        <f t="shared" si="36"/>
        <v>0</v>
      </c>
      <c r="U66" s="379"/>
      <c r="V66" s="380"/>
      <c r="W66" s="378"/>
      <c r="Y66" s="381"/>
    </row>
    <row r="67" spans="1:27" ht="15.75" thickBot="1" x14ac:dyDescent="0.3">
      <c r="A67" s="88" t="str">
        <f t="shared" si="32"/>
        <v>PoloOther Base</v>
      </c>
      <c r="B67" s="421"/>
      <c r="C67" s="159" t="s">
        <v>170</v>
      </c>
      <c r="D67" s="160">
        <f>D50-SUM(D51:D66)</f>
        <v>-24882.237972487579</v>
      </c>
      <c r="E67" s="160">
        <f>E50-SUM(E51:E66)</f>
        <v>-33399.835217569547</v>
      </c>
      <c r="F67" s="161">
        <f t="shared" si="34"/>
        <v>-0.14817029698378836</v>
      </c>
      <c r="G67" s="161">
        <f t="shared" si="35"/>
        <v>-0.16983197340423029</v>
      </c>
      <c r="H67" s="162">
        <f>SUM(D67:E67)</f>
        <v>-58282.073190057126</v>
      </c>
      <c r="P67" s="183"/>
      <c r="Q67" s="180">
        <f>(E67-D67)/$D$50</f>
        <v>-5.0721117400595296E-2</v>
      </c>
      <c r="R67" s="384">
        <f t="shared" si="36"/>
        <v>-0.2964292213086227</v>
      </c>
      <c r="U67" s="167"/>
      <c r="V67" s="160"/>
      <c r="W67" s="193"/>
      <c r="Y67" s="172"/>
      <c r="Z67" s="137"/>
    </row>
    <row r="68" spans="1:27" ht="15.75" thickBot="1" x14ac:dyDescent="0.3">
      <c r="B68" s="153"/>
      <c r="C68" s="122"/>
      <c r="D68" s="149"/>
      <c r="E68" s="149"/>
      <c r="F68" s="154"/>
      <c r="G68" s="154"/>
      <c r="H68" s="149"/>
      <c r="Q68" s="155"/>
      <c r="R68" s="384"/>
      <c r="U68" s="149"/>
      <c r="V68" s="149"/>
      <c r="W68" s="174"/>
      <c r="Y68" s="151"/>
      <c r="Z68" s="137"/>
    </row>
    <row r="69" spans="1:27" ht="15.75" thickBot="1" x14ac:dyDescent="0.3">
      <c r="A69" s="88"/>
      <c r="B69" s="184"/>
      <c r="C69" s="185" t="s">
        <v>142</v>
      </c>
      <c r="D69" s="186">
        <v>114587</v>
      </c>
      <c r="E69" s="186">
        <v>136758</v>
      </c>
      <c r="F69" s="187"/>
      <c r="G69" s="188">
        <f>E69/D69-1</f>
        <v>0.19348617207885721</v>
      </c>
      <c r="H69" s="189"/>
      <c r="P69" s="422" t="s">
        <v>199</v>
      </c>
      <c r="Q69" s="423"/>
      <c r="R69" s="384"/>
      <c r="U69" s="200"/>
      <c r="V69" s="201"/>
      <c r="W69" s="202"/>
      <c r="Y69" s="203"/>
    </row>
    <row r="70" spans="1:27" x14ac:dyDescent="0.25">
      <c r="A70" s="88" t="str">
        <f t="shared" ref="A70:A88" si="46">_xlfn.CONCAT($B$70,C70)</f>
        <v>Renda_ExtraFB Stone Leads</v>
      </c>
      <c r="B70" s="412" t="s">
        <v>4</v>
      </c>
      <c r="C70" s="133" t="s">
        <v>70</v>
      </c>
      <c r="D70" s="89">
        <f>VLOOKUP(A70,'Contri use this'!$A$4:$F$167,5,FALSE)</f>
        <v>3463.1954176994195</v>
      </c>
      <c r="E70" s="89">
        <f>VLOOKUP(A70,'Contri use this'!$A$4:$G$167,6,FALSE)</f>
        <v>3708.0091979659132</v>
      </c>
      <c r="F70" s="148">
        <f t="shared" ref="F70:F88" si="47">D70/$D$69</f>
        <v>3.0223283773023288E-2</v>
      </c>
      <c r="G70" s="148">
        <f t="shared" ref="G70:G88" si="48">E70/$E$69</f>
        <v>2.7113654762177811E-2</v>
      </c>
      <c r="H70" s="158">
        <f t="shared" ref="H70:H78" si="49">SUM(D70:E70)</f>
        <v>7171.2046156653323</v>
      </c>
      <c r="P70" s="182"/>
      <c r="Q70" s="178">
        <f>(E70-D70)/$D$69</f>
        <v>2.1364882601559838E-3</v>
      </c>
      <c r="R70" s="384">
        <f>Q70/$G$69</f>
        <v>1.104207208815541E-2</v>
      </c>
      <c r="U70" s="165">
        <v>696344767.28571427</v>
      </c>
      <c r="V70" s="89">
        <v>736533176.57142878</v>
      </c>
      <c r="W70" s="158">
        <f t="shared" ref="W70:W76" si="50">SUM(U70:V70)</f>
        <v>1432877943.8571429</v>
      </c>
      <c r="Y70" s="171">
        <f>IFERROR(V70/U70-1,0)</f>
        <v>5.7713378736750087E-2</v>
      </c>
    </row>
    <row r="71" spans="1:27" x14ac:dyDescent="0.25">
      <c r="A71" s="88" t="str">
        <f t="shared" si="46"/>
        <v>Renda_ExtraFB Stone SA</v>
      </c>
      <c r="B71" s="420"/>
      <c r="C71" s="133" t="s">
        <v>71</v>
      </c>
      <c r="D71" s="89">
        <f>VLOOKUP(A71,'Contri use this'!$A$4:$F$167,5,FALSE)</f>
        <v>197.18653768553102</v>
      </c>
      <c r="E71" s="89">
        <f>VLOOKUP(A71,'Contri use this'!$A$4:$G$167,6,FALSE)</f>
        <v>357.55148227769337</v>
      </c>
      <c r="F71" s="148">
        <f t="shared" si="47"/>
        <v>1.7208456254682557E-3</v>
      </c>
      <c r="G71" s="148">
        <f t="shared" si="48"/>
        <v>2.6144831181919401E-3</v>
      </c>
      <c r="H71" s="158">
        <f t="shared" si="49"/>
        <v>554.73801996322436</v>
      </c>
      <c r="P71" s="182"/>
      <c r="Q71" s="179">
        <f>(E71-D71)/$D$69</f>
        <v>1.3995038232274372E-3</v>
      </c>
      <c r="R71" s="384">
        <f t="shared" ref="R71:R88" si="51">Q71/$G$69</f>
        <v>7.2330947901385716E-3</v>
      </c>
      <c r="U71" s="165">
        <v>106981687</v>
      </c>
      <c r="V71" s="89">
        <v>76689500</v>
      </c>
      <c r="W71" s="158">
        <f t="shared" si="50"/>
        <v>183671187</v>
      </c>
      <c r="Y71" s="171">
        <f t="shared" ref="Y71:Y83" si="52">IFERROR(V71/U71-1,0)</f>
        <v>-0.28315301290771377</v>
      </c>
    </row>
    <row r="72" spans="1:27" x14ac:dyDescent="0.25">
      <c r="A72" s="88" t="str">
        <f t="shared" si="46"/>
        <v>Renda_ExtraFB Ton</v>
      </c>
      <c r="B72" s="420"/>
      <c r="C72" s="133" t="s">
        <v>72</v>
      </c>
      <c r="D72" s="89">
        <f>VLOOKUP(A72,'Contri use this'!$A$4:$F$167,5,FALSE)</f>
        <v>16213.917994721362</v>
      </c>
      <c r="E72" s="89">
        <f>VLOOKUP(A72,'Contri use this'!$A$4:$G$167,6,FALSE)</f>
        <v>12176.544924110722</v>
      </c>
      <c r="F72" s="148">
        <f t="shared" si="47"/>
        <v>0.14149875635736481</v>
      </c>
      <c r="G72" s="148">
        <f t="shared" si="48"/>
        <v>8.9037167289012134E-2</v>
      </c>
      <c r="H72" s="158">
        <f t="shared" si="49"/>
        <v>28390.462918832083</v>
      </c>
      <c r="P72" s="182"/>
      <c r="Q72" s="178">
        <f>(E72-D72)/$D$69</f>
        <v>-3.5234128396856884E-2</v>
      </c>
      <c r="R72" s="384">
        <f t="shared" si="51"/>
        <v>-0.18210153220922096</v>
      </c>
      <c r="U72" s="165">
        <v>2264643392.5714283</v>
      </c>
      <c r="V72" s="89">
        <v>1657858894.1428573</v>
      </c>
      <c r="W72" s="158">
        <f t="shared" si="50"/>
        <v>3922502286.7142859</v>
      </c>
      <c r="Y72" s="171">
        <f>IFERROR(V72/U72-1,0)</f>
        <v>-0.26793821067765866</v>
      </c>
    </row>
    <row r="73" spans="1:27" x14ac:dyDescent="0.25">
      <c r="A73" s="88" t="str">
        <f t="shared" si="46"/>
        <v>Renda_ExtraGoogle Stone</v>
      </c>
      <c r="B73" s="420"/>
      <c r="C73" s="133" t="s">
        <v>73</v>
      </c>
      <c r="D73" s="89">
        <f>VLOOKUP(A73,'Contri use this'!$A$4:$F$167,5,FALSE)</f>
        <v>626.10984821498948</v>
      </c>
      <c r="E73" s="89">
        <f>VLOOKUP(A73,'Contri use this'!$A$4:$G$167,6,FALSE)</f>
        <v>2377.0649357208931</v>
      </c>
      <c r="F73" s="148">
        <f t="shared" si="47"/>
        <v>5.4640565527938551E-3</v>
      </c>
      <c r="G73" s="148">
        <f t="shared" si="48"/>
        <v>1.7381542108841113E-2</v>
      </c>
      <c r="H73" s="158">
        <f t="shared" si="49"/>
        <v>3003.1747839358827</v>
      </c>
      <c r="P73" s="182"/>
      <c r="Q73" s="178">
        <f>(E73-D73)/$D$69</f>
        <v>1.5280573603514392E-2</v>
      </c>
      <c r="R73" s="384">
        <f t="shared" si="51"/>
        <v>7.8975016350453411E-2</v>
      </c>
      <c r="U73" s="165">
        <v>107952163</v>
      </c>
      <c r="V73" s="89">
        <v>248282825</v>
      </c>
      <c r="W73" s="158">
        <f t="shared" si="50"/>
        <v>356234988</v>
      </c>
      <c r="Y73" s="171">
        <f t="shared" si="52"/>
        <v>1.2999337678856886</v>
      </c>
    </row>
    <row r="74" spans="1:27" x14ac:dyDescent="0.25">
      <c r="A74" s="88" t="str">
        <f t="shared" si="46"/>
        <v>Renda_ExtraGoogle Ton</v>
      </c>
      <c r="B74" s="420"/>
      <c r="C74" s="133" t="s">
        <v>74</v>
      </c>
      <c r="D74" s="89">
        <f>VLOOKUP(A74,'Contri use this'!$A$4:$F$167,5,FALSE)</f>
        <v>10120.703984143931</v>
      </c>
      <c r="E74" s="89">
        <f>VLOOKUP(A74,'Contri use this'!$A$4:$G$167,6,FALSE)</f>
        <v>8148.2225911152254</v>
      </c>
      <c r="F74" s="148">
        <f t="shared" si="47"/>
        <v>8.8323317515459271E-2</v>
      </c>
      <c r="G74" s="148">
        <f t="shared" si="48"/>
        <v>5.95813231483001E-2</v>
      </c>
      <c r="H74" s="158">
        <f t="shared" si="49"/>
        <v>18268.926575259156</v>
      </c>
      <c r="P74" s="182"/>
      <c r="Q74" s="178">
        <f>(E74-D74)/$D$69</f>
        <v>-1.7213832223801177E-2</v>
      </c>
      <c r="R74" s="384">
        <f t="shared" si="51"/>
        <v>-8.8966731001249577E-2</v>
      </c>
      <c r="U74" s="165">
        <v>932425499</v>
      </c>
      <c r="V74" s="89">
        <v>734828069</v>
      </c>
      <c r="W74" s="158">
        <f t="shared" si="50"/>
        <v>1667253568</v>
      </c>
      <c r="Y74" s="171">
        <f>IFERROR(V74/U74-1,0)</f>
        <v>-0.21191766013683411</v>
      </c>
    </row>
    <row r="75" spans="1:27" x14ac:dyDescent="0.25">
      <c r="A75" s="88" t="str">
        <f t="shared" si="46"/>
        <v>Renda_ExtraAffiliate</v>
      </c>
      <c r="B75" s="420"/>
      <c r="C75" s="133" t="s">
        <v>56</v>
      </c>
      <c r="D75" s="89">
        <f>VLOOKUP(A75,'Contri use this'!$A$4:$F$167,5,FALSE)</f>
        <v>31.416807750629726</v>
      </c>
      <c r="E75" s="89">
        <f>VLOOKUP(A75,'Contri use this'!$A$4:$G$167,6,FALSE)</f>
        <v>86.12608127301479</v>
      </c>
      <c r="F75" s="148">
        <f t="shared" si="47"/>
        <v>2.74174275883213E-4</v>
      </c>
      <c r="G75" s="148">
        <f t="shared" si="48"/>
        <v>6.2976996792154605E-4</v>
      </c>
      <c r="H75" s="158">
        <f t="shared" si="49"/>
        <v>117.54288902364452</v>
      </c>
      <c r="P75" s="182"/>
      <c r="Q75" s="178">
        <f>(E75-D75)/$D$69</f>
        <v>4.7744747242169756E-4</v>
      </c>
      <c r="R75" s="384">
        <f t="shared" si="51"/>
        <v>2.4676051383512258E-3</v>
      </c>
      <c r="U75" s="165">
        <v>912.63059999999984</v>
      </c>
      <c r="V75" s="89">
        <v>2501.8868193548383</v>
      </c>
      <c r="W75" s="158">
        <f>SUM(U75:V75)</f>
        <v>3414.5174193548382</v>
      </c>
      <c r="Y75" s="171">
        <f t="shared" si="52"/>
        <v>1.7414014162519189</v>
      </c>
    </row>
    <row r="76" spans="1:27" x14ac:dyDescent="0.25">
      <c r="A76" s="88" t="str">
        <f t="shared" si="46"/>
        <v>Renda_ExtraTikTok</v>
      </c>
      <c r="B76" s="420"/>
      <c r="C76" s="143" t="s">
        <v>60</v>
      </c>
      <c r="D76" s="89">
        <f>VLOOKUP(A76,'Contri use this'!$A$4:$F$167,5,FALSE)</f>
        <v>148.10400125027911</v>
      </c>
      <c r="E76" s="89">
        <f>VLOOKUP(A76,'Contri use this'!$A$4:$G$167,6,FALSE)</f>
        <v>213.70237827985494</v>
      </c>
      <c r="F76" s="148">
        <f t="shared" si="47"/>
        <v>1.2925026508267003E-3</v>
      </c>
      <c r="G76" s="148">
        <f t="shared" si="48"/>
        <v>1.562631643339731E-3</v>
      </c>
      <c r="H76" s="158">
        <f t="shared" si="49"/>
        <v>361.80637953013405</v>
      </c>
      <c r="P76" s="182"/>
      <c r="Q76" s="178">
        <f>(E76-D76)/$D$69</f>
        <v>5.724766075521292E-4</v>
      </c>
      <c r="R76" s="384">
        <f t="shared" si="51"/>
        <v>2.9587468778844344E-3</v>
      </c>
      <c r="U76" s="165">
        <v>133572035</v>
      </c>
      <c r="V76" s="89">
        <v>140311991</v>
      </c>
      <c r="W76" s="158">
        <f t="shared" si="50"/>
        <v>273884026</v>
      </c>
      <c r="Y76" s="171">
        <f t="shared" si="52"/>
        <v>5.0459334545588153E-2</v>
      </c>
    </row>
    <row r="77" spans="1:27" x14ac:dyDescent="0.25">
      <c r="A77" s="88" t="str">
        <f t="shared" si="46"/>
        <v>Renda_ExtraBing</v>
      </c>
      <c r="B77" s="420"/>
      <c r="C77" s="134" t="s">
        <v>58</v>
      </c>
      <c r="D77" s="89">
        <f>VLOOKUP(A77,'Contri use this'!$A$4:$F$167,5,FALSE)</f>
        <v>7.9231705306772504</v>
      </c>
      <c r="E77" s="89">
        <f>VLOOKUP(A77,'Contri use this'!$A$4:$G$167,6,FALSE)</f>
        <v>4.4229857344912711</v>
      </c>
      <c r="F77" s="148">
        <f t="shared" si="47"/>
        <v>6.9145457431272754E-5</v>
      </c>
      <c r="G77" s="148">
        <f t="shared" si="48"/>
        <v>3.2341696533228556E-5</v>
      </c>
      <c r="H77" s="158">
        <f t="shared" si="49"/>
        <v>12.346156265168521</v>
      </c>
      <c r="P77" s="182"/>
      <c r="Q77" s="178">
        <f>(E77-D77)/$D$69</f>
        <v>-3.0546089837293754E-5</v>
      </c>
      <c r="R77" s="384">
        <f t="shared" si="51"/>
        <v>-1.5787221127535871E-4</v>
      </c>
      <c r="U77" s="165">
        <v>114922</v>
      </c>
      <c r="V77" s="89">
        <v>122824</v>
      </c>
      <c r="W77" s="158">
        <f>SUM(U77:V77)</f>
        <v>237746</v>
      </c>
      <c r="Y77" s="171">
        <f t="shared" si="52"/>
        <v>6.8759680478933438E-2</v>
      </c>
    </row>
    <row r="78" spans="1:27" x14ac:dyDescent="0.25">
      <c r="A78" s="88" t="str">
        <f t="shared" si="46"/>
        <v>Renda_ExtraCriteo</v>
      </c>
      <c r="B78" s="420"/>
      <c r="C78" s="134" t="s">
        <v>59</v>
      </c>
      <c r="D78" s="89">
        <f>VLOOKUP(A78,'Contri use this'!$A$4:$F$167,5,FALSE)</f>
        <v>197.80668122029894</v>
      </c>
      <c r="E78" s="89">
        <f>VLOOKUP(A78,'Contri use this'!$A$4:$G$167,6,FALSE)</f>
        <v>395.89711608088646</v>
      </c>
      <c r="F78" s="148">
        <f t="shared" si="47"/>
        <v>1.726257614042596E-3</v>
      </c>
      <c r="G78" s="148">
        <f t="shared" si="48"/>
        <v>2.8948735436382989E-3</v>
      </c>
      <c r="H78" s="158">
        <f t="shared" si="49"/>
        <v>593.70379730118543</v>
      </c>
      <c r="P78" s="182"/>
      <c r="Q78" s="178">
        <f>(E78-D78)/$D$69</f>
        <v>1.7287339302066336E-3</v>
      </c>
      <c r="R78" s="384">
        <f t="shared" si="51"/>
        <v>8.934663969175383E-3</v>
      </c>
      <c r="U78" s="165">
        <v>126906693</v>
      </c>
      <c r="V78" s="89">
        <v>256199601</v>
      </c>
      <c r="W78" s="158">
        <f>SUM(U78:V78)</f>
        <v>383106294</v>
      </c>
      <c r="Y78" s="171">
        <f t="shared" si="52"/>
        <v>1.0188029090002368</v>
      </c>
    </row>
    <row r="79" spans="1:27" x14ac:dyDescent="0.25">
      <c r="A79" s="88" t="str">
        <f t="shared" si="46"/>
        <v>Renda_ExtraPrice</v>
      </c>
      <c r="B79" s="420"/>
      <c r="C79" s="135" t="s">
        <v>57</v>
      </c>
      <c r="D79" s="89">
        <f>VLOOKUP(A79,'Contri use this'!$A$4:$F$167,5,FALSE)</f>
        <v>-15322.977453754558</v>
      </c>
      <c r="E79" s="89">
        <f>VLOOKUP(A79,'Contri use this'!$A$4:$G$167,6,FALSE)</f>
        <v>-15585.722878886805</v>
      </c>
      <c r="F79" s="148">
        <f t="shared" si="47"/>
        <v>-0.13372352407999649</v>
      </c>
      <c r="G79" s="148">
        <f t="shared" si="48"/>
        <v>-0.1139657122719461</v>
      </c>
      <c r="H79" s="158">
        <f>SUM(D79:E79)</f>
        <v>-30908.700332641361</v>
      </c>
      <c r="P79" s="182"/>
      <c r="Q79" s="178">
        <f>(E79-D79)/$D$69</f>
        <v>-2.2929776076888913E-3</v>
      </c>
      <c r="R79" s="384">
        <f t="shared" si="51"/>
        <v>-1.1850860364090337E-2</v>
      </c>
      <c r="U79" s="165">
        <v>4174.3007232159734</v>
      </c>
      <c r="V79" s="89">
        <v>4245.8780926574827</v>
      </c>
      <c r="W79" s="158">
        <v>4210.089407936729</v>
      </c>
      <c r="X79" s="84"/>
      <c r="Y79" s="171">
        <f t="shared" si="52"/>
        <v>1.7147152107039432E-2</v>
      </c>
      <c r="AA79" s="140">
        <f>SUM(Q70:Q80)</f>
        <v>-2.8585383062189093E-2</v>
      </c>
    </row>
    <row r="80" spans="1:27" x14ac:dyDescent="0.25">
      <c r="A80" s="88" t="str">
        <f t="shared" si="46"/>
        <v>Renda_ExtraUnemployment</v>
      </c>
      <c r="B80" s="420"/>
      <c r="C80" s="135" t="s">
        <v>121</v>
      </c>
      <c r="D80" s="89">
        <f>VLOOKUP(A80,'Contri use this'!$A$4:$F$167,5,FALSE)</f>
        <v>-5992.1483799404705</v>
      </c>
      <c r="E80" s="89">
        <f>VLOOKUP(A80,'Contri use this'!$A$4:$G$167,6,FALSE)</f>
        <v>-5466.0934930968615</v>
      </c>
      <c r="F80" s="148">
        <f t="shared" si="47"/>
        <v>-5.2293439743954118E-2</v>
      </c>
      <c r="G80" s="148">
        <f t="shared" si="48"/>
        <v>-3.9969094993322962E-2</v>
      </c>
      <c r="H80" s="158">
        <f>SUM(D80:E80)</f>
        <v>-11458.241873037332</v>
      </c>
      <c r="P80" s="182"/>
      <c r="Q80" s="178">
        <f>(E80-D80)/$D$69</f>
        <v>4.5908775589168843E-3</v>
      </c>
      <c r="R80" s="384">
        <f t="shared" si="51"/>
        <v>2.3727161014099895E-2</v>
      </c>
      <c r="U80" s="205">
        <v>14.33333333333333</v>
      </c>
      <c r="V80" s="142">
        <v>13.074999999999998</v>
      </c>
      <c r="W80" s="166">
        <v>13.617821782178211</v>
      </c>
      <c r="X80" s="84"/>
      <c r="Y80" s="171">
        <f t="shared" si="52"/>
        <v>-8.7790697674418605E-2</v>
      </c>
      <c r="AA80" s="140">
        <f>G69-AA79</f>
        <v>0.22207155514104632</v>
      </c>
    </row>
    <row r="81" spans="1:27" x14ac:dyDescent="0.25">
      <c r="A81" s="88" t="str">
        <f t="shared" si="46"/>
        <v>Renda_ExtraCCI</v>
      </c>
      <c r="B81" s="420"/>
      <c r="C81" s="374" t="s">
        <v>175</v>
      </c>
      <c r="D81" s="89">
        <f>VLOOKUP(A81,'Contri use this'!$A$4:$F$167,5,FALSE)</f>
        <v>290.02655776450297</v>
      </c>
      <c r="E81" s="89">
        <f>VLOOKUP(A81,'Contri use this'!$A$4:$G$167,6,FALSE)</f>
        <v>269.41024793469484</v>
      </c>
      <c r="F81" s="148">
        <f t="shared" ref="F81:F83" si="53">D81/$D$69</f>
        <v>2.5310598738469718E-3</v>
      </c>
      <c r="G81" s="148">
        <f t="shared" ref="G81:G83" si="54">E81/$E$69</f>
        <v>1.9699779752167684E-3</v>
      </c>
      <c r="H81" s="158">
        <f t="shared" ref="H81:H83" si="55">SUM(D81:E81)</f>
        <v>559.43680569919775</v>
      </c>
      <c r="P81" s="182"/>
      <c r="Q81" s="179">
        <f>(E81-D81)/$D$69</f>
        <v>-1.7991840112585312E-4</v>
      </c>
      <c r="R81" s="384">
        <f t="shared" si="51"/>
        <v>-9.2987730953985486E-4</v>
      </c>
      <c r="U81" s="376">
        <v>81.241666666666646</v>
      </c>
      <c r="V81" s="375">
        <v>75.466666666666654</v>
      </c>
      <c r="W81" s="377"/>
      <c r="X81" s="84"/>
      <c r="Y81" s="171">
        <f t="shared" si="52"/>
        <v>-7.1084213765514326E-2</v>
      </c>
      <c r="AA81" s="140"/>
    </row>
    <row r="82" spans="1:27" x14ac:dyDescent="0.25">
      <c r="A82" s="88" t="str">
        <f t="shared" si="46"/>
        <v>Renda_ExtraTaxa Selic</v>
      </c>
      <c r="B82" s="420"/>
      <c r="C82" s="374" t="s">
        <v>176</v>
      </c>
      <c r="D82" s="89">
        <f>VLOOKUP(A82,'Contri use this'!$A$4:$F$167,5,FALSE)</f>
        <v>-2242.4210045877867</v>
      </c>
      <c r="E82" s="89">
        <f>VLOOKUP(A82,'Contri use this'!$A$4:$G$167,6,FALSE)</f>
        <v>-3189.6505668705572</v>
      </c>
      <c r="F82" s="148">
        <f t="shared" si="53"/>
        <v>-1.9569593449412122E-2</v>
      </c>
      <c r="G82" s="148">
        <f t="shared" si="54"/>
        <v>-2.3323319782905257E-2</v>
      </c>
      <c r="H82" s="158">
        <f t="shared" si="55"/>
        <v>-5432.0715714583439</v>
      </c>
      <c r="P82" s="182"/>
      <c r="Q82" s="178">
        <f>(E82-D82)/$D$69</f>
        <v>-8.2664661984585552E-3</v>
      </c>
      <c r="R82" s="384">
        <f t="shared" si="51"/>
        <v>-4.2723808681736052E-2</v>
      </c>
      <c r="U82" s="379">
        <v>4.833333333333333</v>
      </c>
      <c r="V82" s="380">
        <v>6.875</v>
      </c>
      <c r="W82" s="377"/>
      <c r="X82" s="84"/>
      <c r="Y82" s="171">
        <f t="shared" si="52"/>
        <v>0.4224137931034484</v>
      </c>
      <c r="AA82" s="140"/>
    </row>
    <row r="83" spans="1:27" x14ac:dyDescent="0.25">
      <c r="A83" s="88" t="str">
        <f t="shared" si="46"/>
        <v>Renda_ExtraCovid</v>
      </c>
      <c r="B83" s="420"/>
      <c r="C83" s="374" t="s">
        <v>69</v>
      </c>
      <c r="D83" s="89">
        <f>VLOOKUP(A83,'Contri use this'!$A$4:$F$167,5,FALSE)</f>
        <v>-1129.3810807844147</v>
      </c>
      <c r="E83" s="89">
        <f>VLOOKUP(A83,'Contri use this'!$A$4:$G$167,6,FALSE)</f>
        <v>-572.40300960044249</v>
      </c>
      <c r="F83" s="148">
        <f t="shared" si="53"/>
        <v>-9.8561013097857066E-3</v>
      </c>
      <c r="G83" s="148">
        <f t="shared" si="54"/>
        <v>-4.1855175536381238E-3</v>
      </c>
      <c r="H83" s="158">
        <f t="shared" si="55"/>
        <v>-1701.7840903848573</v>
      </c>
      <c r="P83" s="182"/>
      <c r="Q83" s="178">
        <f>(E83-D83)/$D$69</f>
        <v>4.8607439865252797E-3</v>
      </c>
      <c r="R83" s="384">
        <f t="shared" si="51"/>
        <v>2.5121919227097198E-2</v>
      </c>
      <c r="U83" s="379">
        <v>4.7848073530259922</v>
      </c>
      <c r="V83" s="380">
        <v>2.425078811598417</v>
      </c>
      <c r="W83" s="377"/>
      <c r="X83" s="84"/>
      <c r="Y83" s="171">
        <f t="shared" si="52"/>
        <v>-0.49317106569300928</v>
      </c>
      <c r="AA83" s="140"/>
    </row>
    <row r="84" spans="1:27" x14ac:dyDescent="0.25">
      <c r="A84" s="88" t="str">
        <f t="shared" si="46"/>
        <v>Renda_ExtraHoliday</v>
      </c>
      <c r="B84" s="420"/>
      <c r="C84" s="374" t="s">
        <v>63</v>
      </c>
      <c r="D84" s="89">
        <f>VLOOKUP(A84,'Contri use this'!$A$4:$F$167,5,FALSE)</f>
        <v>0</v>
      </c>
      <c r="E84" s="89">
        <f>VLOOKUP(A84,'Contri use this'!$A$4:$G$167,6,FALSE)</f>
        <v>29.631709406033</v>
      </c>
      <c r="F84" s="148">
        <f t="shared" ref="F84" si="56">D84/$D$69</f>
        <v>0</v>
      </c>
      <c r="G84" s="148">
        <f t="shared" ref="G84" si="57">E84/$E$69</f>
        <v>2.1667258519452609E-4</v>
      </c>
      <c r="H84" s="158">
        <f t="shared" ref="H84" si="58">SUM(D84:E84)</f>
        <v>29.631709406033</v>
      </c>
      <c r="P84" s="182"/>
      <c r="Q84" s="178">
        <f>(E84-D84)/$D$69</f>
        <v>2.5859573429824501E-4</v>
      </c>
      <c r="R84" s="384">
        <f t="shared" si="51"/>
        <v>1.3365075732277743E-3</v>
      </c>
      <c r="U84" s="379"/>
      <c r="V84" s="380"/>
      <c r="W84" s="377"/>
      <c r="X84" s="84"/>
      <c r="Y84" s="381"/>
      <c r="AA84" s="140"/>
    </row>
    <row r="85" spans="1:27" x14ac:dyDescent="0.25">
      <c r="A85" s="88" t="str">
        <f t="shared" si="46"/>
        <v>Renda_ExtraPoly T</v>
      </c>
      <c r="B85" s="420"/>
      <c r="C85" s="374" t="s">
        <v>179</v>
      </c>
      <c r="D85" s="89">
        <f>VLOOKUP(A85,'Contri use this'!$A$4:$F$167,5,FALSE)</f>
        <v>5646.6128121534939</v>
      </c>
      <c r="E85" s="89">
        <f>VLOOKUP(A85,'Contri use this'!$A$4:$G$167,6,FALSE)</f>
        <v>6835.5492553897675</v>
      </c>
      <c r="F85" s="148">
        <f t="shared" ref="F85:F87" si="59">D85/$D$69</f>
        <v>4.9277953102476665E-2</v>
      </c>
      <c r="G85" s="148">
        <f t="shared" ref="G85:G87" si="60">E85/$E$69</f>
        <v>4.9982810917019609E-2</v>
      </c>
      <c r="H85" s="158">
        <f t="shared" ref="H85:H87" si="61">SUM(D85:E85)</f>
        <v>12482.16206754326</v>
      </c>
      <c r="P85" s="182"/>
      <c r="Q85" s="178">
        <f>(E85-D85)/$D$69</f>
        <v>1.0375840568618374E-2</v>
      </c>
      <c r="R85" s="384">
        <f t="shared" si="51"/>
        <v>5.3625747293142977E-2</v>
      </c>
      <c r="U85" s="379"/>
      <c r="V85" s="380"/>
      <c r="W85" s="377"/>
      <c r="X85" s="84"/>
      <c r="Y85" s="381"/>
      <c r="AA85" s="140"/>
    </row>
    <row r="86" spans="1:27" x14ac:dyDescent="0.25">
      <c r="A86" s="88" t="str">
        <f t="shared" si="46"/>
        <v>Renda_ExtraSeas</v>
      </c>
      <c r="B86" s="420"/>
      <c r="C86" s="374" t="s">
        <v>180</v>
      </c>
      <c r="D86" s="89">
        <f>VLOOKUP(A86,'Contri use this'!$A$4:$F$167,5,FALSE)</f>
        <v>108528.64374238598</v>
      </c>
      <c r="E86" s="89">
        <f>VLOOKUP(A86,'Contri use this'!$A$4:$G$167,6,FALSE)</f>
        <v>129527.43558101013</v>
      </c>
      <c r="F86" s="148">
        <f t="shared" si="59"/>
        <v>0.94712876454035777</v>
      </c>
      <c r="G86" s="148">
        <f t="shared" si="60"/>
        <v>0.94712876454035688</v>
      </c>
      <c r="H86" s="158">
        <f t="shared" si="61"/>
        <v>238056.07932339609</v>
      </c>
      <c r="P86" s="182"/>
      <c r="Q86" s="178">
        <f>(E86-D86)/$D$69</f>
        <v>0.18325631911668994</v>
      </c>
      <c r="R86" s="384">
        <f t="shared" si="51"/>
        <v>0.94712876454035178</v>
      </c>
      <c r="U86" s="379"/>
      <c r="V86" s="380"/>
      <c r="W86" s="377"/>
      <c r="X86" s="84"/>
      <c r="Y86" s="381"/>
      <c r="AA86" s="140"/>
    </row>
    <row r="87" spans="1:27" x14ac:dyDescent="0.25">
      <c r="A87" s="88" t="str">
        <f t="shared" si="46"/>
        <v>Renda_ExtraIntercept</v>
      </c>
      <c r="B87" s="420"/>
      <c r="C87" s="374" t="s">
        <v>181</v>
      </c>
      <c r="D87" s="89">
        <f>VLOOKUP(A87,'Contri use this'!$A$4:$F$167,5,FALSE)</f>
        <v>11187.575999634611</v>
      </c>
      <c r="E87" s="89">
        <f>VLOOKUP(A87,'Contri use this'!$A$4:$G$167,6,FALSE)</f>
        <v>11187.575999634611</v>
      </c>
      <c r="F87" s="148">
        <f t="shared" si="59"/>
        <v>9.763390262101819E-2</v>
      </c>
      <c r="G87" s="148">
        <f t="shared" si="60"/>
        <v>8.1805642080423902E-2</v>
      </c>
      <c r="H87" s="158">
        <f t="shared" si="61"/>
        <v>22375.151999269223</v>
      </c>
      <c r="P87" s="182"/>
      <c r="Q87" s="178">
        <f>(E87-D87)/$D$69</f>
        <v>0</v>
      </c>
      <c r="R87" s="384">
        <f t="shared" si="51"/>
        <v>0</v>
      </c>
      <c r="U87" s="379"/>
      <c r="V87" s="380"/>
      <c r="W87" s="377"/>
      <c r="X87" s="84"/>
      <c r="Y87" s="381"/>
      <c r="AA87" s="140"/>
    </row>
    <row r="88" spans="1:27" ht="15.75" thickBot="1" x14ac:dyDescent="0.3">
      <c r="A88" s="88" t="str">
        <f t="shared" si="46"/>
        <v>Renda_ExtraOther Base</v>
      </c>
      <c r="B88" s="421"/>
      <c r="C88" s="159" t="s">
        <v>170</v>
      </c>
      <c r="D88" s="160">
        <f>D69-SUM(D70:D87)</f>
        <v>-17385.295636088471</v>
      </c>
      <c r="E88" s="160">
        <f>E69-SUM(E70:E87)</f>
        <v>-13745.274537479243</v>
      </c>
      <c r="F88" s="161">
        <f t="shared" si="47"/>
        <v>-0.15172136137684442</v>
      </c>
      <c r="G88" s="161">
        <f t="shared" si="48"/>
        <v>-0.10050801077435502</v>
      </c>
      <c r="H88" s="162">
        <f t="shared" ref="H88" si="62">SUM(D88:E88)</f>
        <v>-31130.570173567714</v>
      </c>
      <c r="P88" s="183"/>
      <c r="Q88" s="180">
        <f>(E88-D88)/$D$69</f>
        <v>3.1766440334498922E-2</v>
      </c>
      <c r="R88" s="384">
        <f t="shared" si="51"/>
        <v>0.16417938291503434</v>
      </c>
      <c r="U88" s="206"/>
      <c r="V88" s="207"/>
      <c r="W88" s="208"/>
      <c r="Y88" s="209"/>
    </row>
    <row r="89" spans="1:27" x14ac:dyDescent="0.25">
      <c r="B89" s="153"/>
      <c r="C89" s="122"/>
      <c r="D89" s="149"/>
      <c r="E89" s="149"/>
      <c r="F89" s="154"/>
      <c r="G89" s="154"/>
      <c r="H89" s="149"/>
      <c r="Q89" s="155"/>
      <c r="U89"/>
    </row>
    <row r="90" spans="1:27" s="81" customFormat="1" ht="3.75" customHeight="1" x14ac:dyDescent="0.25">
      <c r="A90" s="361"/>
      <c r="B90" s="362"/>
      <c r="C90" s="363"/>
      <c r="D90" s="364"/>
      <c r="E90" s="364"/>
      <c r="F90" s="365"/>
      <c r="G90" s="365"/>
      <c r="H90" s="364"/>
      <c r="Q90" s="366"/>
      <c r="U90" s="367"/>
    </row>
    <row r="91" spans="1:27" ht="15.75" thickBot="1" x14ac:dyDescent="0.3">
      <c r="B91" s="153"/>
      <c r="C91" s="122"/>
      <c r="D91" s="149"/>
      <c r="E91" s="149"/>
      <c r="F91" s="154"/>
      <c r="G91" s="154"/>
      <c r="H91" s="149"/>
      <c r="Q91" s="155"/>
      <c r="U91"/>
    </row>
    <row r="92" spans="1:27" x14ac:dyDescent="0.25">
      <c r="B92" s="410" t="s">
        <v>81</v>
      </c>
      <c r="C92" s="185" t="s">
        <v>142</v>
      </c>
      <c r="D92" s="186">
        <f>SUM(D4,D25,D50)</f>
        <v>415430</v>
      </c>
      <c r="E92" s="186">
        <f>SUM(E4,E25,E50)</f>
        <v>542321</v>
      </c>
      <c r="F92" s="187"/>
      <c r="G92" s="387">
        <f>E92/D92-1</f>
        <v>0.30544496064318905</v>
      </c>
      <c r="H92" s="189"/>
      <c r="P92" s="199"/>
      <c r="Q92" s="204"/>
      <c r="R92" s="384">
        <f>Q92/$G$92</f>
        <v>0</v>
      </c>
      <c r="U92" s="199"/>
      <c r="V92" s="211"/>
      <c r="W92" s="204"/>
      <c r="Y92" s="203"/>
    </row>
    <row r="93" spans="1:27" x14ac:dyDescent="0.25">
      <c r="B93" s="411"/>
      <c r="C93" s="133" t="s">
        <v>70</v>
      </c>
      <c r="D93" s="147">
        <f>SUM(D5,D26,D51)</f>
        <v>29098.724102502514</v>
      </c>
      <c r="E93" s="147">
        <f>SUM(E5,E26,E51)</f>
        <v>31735.157254659589</v>
      </c>
      <c r="F93" s="148">
        <f>D93/$D$92</f>
        <v>7.0044830904129496E-2</v>
      </c>
      <c r="G93" s="148">
        <f>E93/$E$92</f>
        <v>5.8517293733157283E-2</v>
      </c>
      <c r="H93" s="158">
        <f t="shared" ref="H93:H113" si="63">SUM(D93:E93)</f>
        <v>60833.881357162099</v>
      </c>
      <c r="P93" s="182"/>
      <c r="Q93" s="178">
        <f>(E93-D93)/$D$92</f>
        <v>6.3462753102979438E-3</v>
      </c>
      <c r="R93" s="384">
        <f t="shared" ref="R93:R113" si="64">Q93/$G$92</f>
        <v>2.0777148514528804E-2</v>
      </c>
      <c r="U93" s="212">
        <f>SUM(U5,U26,U51)</f>
        <v>4068417095.1428561</v>
      </c>
      <c r="V93" s="147">
        <f>SUM(V5,V26,V51)</f>
        <v>4298633831.5714283</v>
      </c>
      <c r="W93" s="213">
        <f>SUM(U93:V93)</f>
        <v>8367050926.7142849</v>
      </c>
      <c r="Y93" s="171">
        <f t="shared" ref="Y93:Y109" si="65">IFERROR(V93/U93-1,0)</f>
        <v>5.6586316261284964E-2</v>
      </c>
    </row>
    <row r="94" spans="1:27" x14ac:dyDescent="0.25">
      <c r="B94" s="411"/>
      <c r="C94" s="133" t="s">
        <v>71</v>
      </c>
      <c r="D94" s="147">
        <f t="shared" ref="D94:E94" si="66">SUM(D6,D27,D52)</f>
        <v>2207.6741732769437</v>
      </c>
      <c r="E94" s="147">
        <f t="shared" si="66"/>
        <v>2052.1293539401713</v>
      </c>
      <c r="F94" s="148">
        <f t="shared" ref="F94:F113" si="67">D94/$D$92</f>
        <v>5.3141905333677006E-3</v>
      </c>
      <c r="G94" s="148">
        <f t="shared" ref="G94:G113" si="68">E94/$E$92</f>
        <v>3.7839754572295214E-3</v>
      </c>
      <c r="H94" s="158">
        <f t="shared" si="63"/>
        <v>4259.8035272171146</v>
      </c>
      <c r="P94" s="182"/>
      <c r="Q94" s="178">
        <f>(E94-D94)/$D$92</f>
        <v>-3.7441884152991461E-4</v>
      </c>
      <c r="R94" s="384">
        <f t="shared" si="64"/>
        <v>-1.2258144339375716E-3</v>
      </c>
      <c r="U94" s="212">
        <f>SUM(U6,U27,U52)</f>
        <v>604385634</v>
      </c>
      <c r="V94" s="147">
        <f>SUM(V6,V27,V52)</f>
        <v>551013561</v>
      </c>
      <c r="W94" s="213">
        <f t="shared" ref="W94:W105" si="69">SUM(U94:V94)</f>
        <v>1155399195</v>
      </c>
      <c r="Y94" s="171">
        <f t="shared" si="65"/>
        <v>-8.8307977551961514E-2</v>
      </c>
    </row>
    <row r="95" spans="1:27" x14ac:dyDescent="0.25">
      <c r="B95" s="411"/>
      <c r="C95" s="133" t="s">
        <v>72</v>
      </c>
      <c r="D95" s="147">
        <f t="shared" ref="D95:E95" si="70">SUM(D7,D28,D53)</f>
        <v>74754.748013172662</v>
      </c>
      <c r="E95" s="147">
        <f t="shared" si="70"/>
        <v>95259.535730784482</v>
      </c>
      <c r="F95" s="148">
        <f t="shared" si="67"/>
        <v>0.17994547339665568</v>
      </c>
      <c r="G95" s="148">
        <f t="shared" si="68"/>
        <v>0.17565157117423902</v>
      </c>
      <c r="H95" s="158">
        <f t="shared" si="63"/>
        <v>170014.28374395714</v>
      </c>
      <c r="P95" s="182"/>
      <c r="Q95" s="178">
        <f>(E95-D95)/$D$92</f>
        <v>4.9357985021813107E-2</v>
      </c>
      <c r="R95" s="384">
        <f t="shared" si="64"/>
        <v>0.16159371206477854</v>
      </c>
      <c r="U95" s="212">
        <f>SUM(U7,U28,U53)</f>
        <v>9972467974.2857132</v>
      </c>
      <c r="V95" s="147">
        <f>SUM(V7,V28,V53)</f>
        <v>11767506860.142857</v>
      </c>
      <c r="W95" s="213">
        <f t="shared" si="69"/>
        <v>21739974834.42857</v>
      </c>
      <c r="Y95" s="171">
        <f t="shared" si="65"/>
        <v>0.17999946357167573</v>
      </c>
    </row>
    <row r="96" spans="1:27" x14ac:dyDescent="0.25">
      <c r="B96" s="411"/>
      <c r="C96" s="133" t="s">
        <v>73</v>
      </c>
      <c r="D96" s="147">
        <f t="shared" ref="D96:E96" si="71">SUM(D8,D29,D54)</f>
        <v>1031.6228449043726</v>
      </c>
      <c r="E96" s="147">
        <f t="shared" si="71"/>
        <v>9156.6837038689227</v>
      </c>
      <c r="F96" s="148">
        <f t="shared" si="67"/>
        <v>2.4832651587616992E-3</v>
      </c>
      <c r="G96" s="148">
        <f t="shared" si="68"/>
        <v>1.688425066311082E-2</v>
      </c>
      <c r="H96" s="158">
        <f t="shared" si="63"/>
        <v>10188.306548773295</v>
      </c>
      <c r="P96" s="182"/>
      <c r="Q96" s="178">
        <f>(E96-D96)/$D$92</f>
        <v>1.9558194783632743E-2</v>
      </c>
      <c r="R96" s="384">
        <f t="shared" si="64"/>
        <v>6.4031813595641529E-2</v>
      </c>
      <c r="U96" s="212">
        <f>SUM(U8,U29,U54)</f>
        <v>116153775</v>
      </c>
      <c r="V96" s="147">
        <f>SUM(V8,V29,V54)</f>
        <v>1068704964</v>
      </c>
      <c r="W96" s="213">
        <f t="shared" si="69"/>
        <v>1184858739</v>
      </c>
      <c r="Y96" s="171">
        <f t="shared" si="65"/>
        <v>8.2007768494825068</v>
      </c>
    </row>
    <row r="97" spans="2:25" x14ac:dyDescent="0.25">
      <c r="B97" s="411"/>
      <c r="C97" s="133" t="s">
        <v>74</v>
      </c>
      <c r="D97" s="147">
        <f t="shared" ref="D97:E97" si="72">SUM(D9,D30,D55)</f>
        <v>26098.895930968625</v>
      </c>
      <c r="E97" s="147">
        <f t="shared" si="72"/>
        <v>58620.263078597418</v>
      </c>
      <c r="F97" s="148">
        <f t="shared" si="67"/>
        <v>6.2823811306281743E-2</v>
      </c>
      <c r="G97" s="148">
        <f t="shared" si="68"/>
        <v>0.10809144967389686</v>
      </c>
      <c r="H97" s="158">
        <f t="shared" si="63"/>
        <v>84719.159009566036</v>
      </c>
      <c r="P97" s="182"/>
      <c r="Q97" s="178">
        <f>(E97-D97)/$D$92</f>
        <v>7.8283626959123775E-2</v>
      </c>
      <c r="R97" s="384">
        <f t="shared" si="64"/>
        <v>0.25629372569866093</v>
      </c>
      <c r="U97" s="212">
        <f>SUM(U9,U30,U55)</f>
        <v>2250344895</v>
      </c>
      <c r="V97" s="147">
        <f>SUM(V9,V30,V55)</f>
        <v>5001760704</v>
      </c>
      <c r="W97" s="213">
        <f>SUM(U97:V97)</f>
        <v>7252105599</v>
      </c>
      <c r="Y97" s="171">
        <f t="shared" si="65"/>
        <v>1.2226640525695953</v>
      </c>
    </row>
    <row r="98" spans="2:25" x14ac:dyDescent="0.25">
      <c r="B98" s="411"/>
      <c r="C98" s="133" t="s">
        <v>56</v>
      </c>
      <c r="D98" s="147">
        <f>SUM(D10,D31)</f>
        <v>0.61703455066403734</v>
      </c>
      <c r="E98" s="147">
        <f>SUM(E10,E31)</f>
        <v>225.27360753704093</v>
      </c>
      <c r="F98" s="148">
        <f t="shared" si="67"/>
        <v>1.4852912660713895E-6</v>
      </c>
      <c r="G98" s="148">
        <f t="shared" si="68"/>
        <v>4.1538794834985353E-4</v>
      </c>
      <c r="H98" s="158">
        <f t="shared" si="63"/>
        <v>225.89064208770498</v>
      </c>
      <c r="P98" s="182"/>
      <c r="Q98" s="178">
        <f>(E98-D98)/$D$92</f>
        <v>5.407808126191582E-4</v>
      </c>
      <c r="R98" s="384">
        <f t="shared" si="64"/>
        <v>1.7704689299191971E-3</v>
      </c>
      <c r="U98" s="212">
        <f>SUM(U10,U31)</f>
        <v>21830</v>
      </c>
      <c r="V98" s="147">
        <f>SUM(V10,V31)</f>
        <v>107198.51741935484</v>
      </c>
      <c r="W98" s="213">
        <f t="shared" si="69"/>
        <v>129028.51741935484</v>
      </c>
      <c r="Y98" s="171">
        <f t="shared" si="65"/>
        <v>3.9106054704239508</v>
      </c>
    </row>
    <row r="99" spans="2:25" x14ac:dyDescent="0.25">
      <c r="B99" s="411"/>
      <c r="C99" s="143" t="s">
        <v>60</v>
      </c>
      <c r="D99" s="147">
        <f>SUM(D11,D32)</f>
        <v>187.04094230990867</v>
      </c>
      <c r="E99" s="147">
        <f>SUM(E11,E32)</f>
        <v>1153.0118049788566</v>
      </c>
      <c r="F99" s="148">
        <f t="shared" si="67"/>
        <v>4.5023455771106726E-4</v>
      </c>
      <c r="G99" s="148">
        <f t="shared" si="68"/>
        <v>2.1260688872067586E-3</v>
      </c>
      <c r="H99" s="158">
        <f t="shared" si="63"/>
        <v>1340.0527472887652</v>
      </c>
      <c r="P99" s="182"/>
      <c r="Q99" s="178">
        <f>(E99-D99)/$D$92</f>
        <v>2.3252313570732686E-3</v>
      </c>
      <c r="R99" s="384">
        <f t="shared" si="64"/>
        <v>7.6126034365632533E-3</v>
      </c>
      <c r="U99" s="212">
        <f>SUM(U11,U32)</f>
        <v>80515047</v>
      </c>
      <c r="V99" s="147">
        <f>SUM(V11,V32)</f>
        <v>455327608</v>
      </c>
      <c r="W99" s="213">
        <f t="shared" si="69"/>
        <v>535842655</v>
      </c>
      <c r="Y99" s="171">
        <f t="shared" si="65"/>
        <v>4.6551865143915272</v>
      </c>
    </row>
    <row r="100" spans="2:25" x14ac:dyDescent="0.25">
      <c r="B100" s="411"/>
      <c r="C100" s="134" t="s">
        <v>58</v>
      </c>
      <c r="D100" s="147">
        <f>SUM(D12,D33)</f>
        <v>190.92493732567203</v>
      </c>
      <c r="E100" s="147">
        <f>SUM(E12,E33)</f>
        <v>129.23498094832976</v>
      </c>
      <c r="F100" s="148">
        <f t="shared" si="67"/>
        <v>4.5958389458072846E-4</v>
      </c>
      <c r="G100" s="148">
        <f t="shared" si="68"/>
        <v>2.3829979098786467E-4</v>
      </c>
      <c r="H100" s="158">
        <f t="shared" si="63"/>
        <v>320.15991827400183</v>
      </c>
      <c r="P100" s="182"/>
      <c r="Q100" s="178">
        <f>(E100-D100)/$D$92</f>
        <v>-1.484966333132953E-4</v>
      </c>
      <c r="R100" s="384">
        <f t="shared" si="64"/>
        <v>-4.8616494769008247E-4</v>
      </c>
      <c r="U100" s="212">
        <f>SUM(U12,U33)</f>
        <v>3316585</v>
      </c>
      <c r="V100" s="147">
        <f>SUM(V12,V33)</f>
        <v>2201260</v>
      </c>
      <c r="W100" s="213">
        <f t="shared" si="69"/>
        <v>5517845</v>
      </c>
      <c r="Y100" s="171">
        <f t="shared" si="65"/>
        <v>-0.33628717491033699</v>
      </c>
    </row>
    <row r="101" spans="2:25" x14ac:dyDescent="0.25">
      <c r="B101" s="411"/>
      <c r="C101" s="134" t="s">
        <v>59</v>
      </c>
      <c r="D101" s="147">
        <f>SUM(D13)</f>
        <v>30.725181986265021</v>
      </c>
      <c r="E101" s="147">
        <f>SUM(E13)</f>
        <v>1184.087788758857</v>
      </c>
      <c r="F101" s="148">
        <f t="shared" si="67"/>
        <v>7.3959949898334308E-5</v>
      </c>
      <c r="G101" s="148">
        <f t="shared" si="68"/>
        <v>2.1833707135789633E-3</v>
      </c>
      <c r="H101" s="158">
        <f t="shared" si="63"/>
        <v>1214.8129707451219</v>
      </c>
      <c r="P101" s="182"/>
      <c r="Q101" s="178">
        <f>(E101-D101)/$D$92</f>
        <v>2.776310345359247E-3</v>
      </c>
      <c r="R101" s="384">
        <f t="shared" si="64"/>
        <v>9.0893964644662879E-3</v>
      </c>
      <c r="U101" s="212">
        <f>SUM(U13)</f>
        <v>26240424</v>
      </c>
      <c r="V101" s="147">
        <f>SUM(V13)</f>
        <v>383106294</v>
      </c>
      <c r="W101" s="213">
        <f t="shared" si="69"/>
        <v>409346718</v>
      </c>
      <c r="Y101" s="171">
        <f t="shared" si="65"/>
        <v>13.599851511545697</v>
      </c>
    </row>
    <row r="102" spans="2:25" x14ac:dyDescent="0.25">
      <c r="B102" s="411"/>
      <c r="C102" s="134" t="s">
        <v>66</v>
      </c>
      <c r="D102" s="147">
        <f>SUM(D34,D56)</f>
        <v>5025.743850851386</v>
      </c>
      <c r="E102" s="147">
        <f>SUM(E34,E56)</f>
        <v>4515.7704057175033</v>
      </c>
      <c r="F102" s="148">
        <f t="shared" si="67"/>
        <v>1.2097691189493744E-2</v>
      </c>
      <c r="G102" s="148">
        <f t="shared" si="68"/>
        <v>8.3267481910482971E-3</v>
      </c>
      <c r="H102" s="158">
        <f t="shared" si="63"/>
        <v>9541.5142565688893</v>
      </c>
      <c r="P102" s="182"/>
      <c r="Q102" s="178">
        <f>(E102-D102)/$D$92</f>
        <v>-1.2275797249449551E-3</v>
      </c>
      <c r="R102" s="384">
        <f t="shared" si="64"/>
        <v>-4.0189883059782222E-3</v>
      </c>
      <c r="U102" s="212">
        <f>SUM(U34,U56)</f>
        <v>923.60639999999989</v>
      </c>
      <c r="V102" s="147">
        <f>SUM(V34,V56)</f>
        <v>907.71239999999989</v>
      </c>
      <c r="W102" s="213">
        <f t="shared" si="69"/>
        <v>1831.3187999999998</v>
      </c>
      <c r="Y102" s="171">
        <f t="shared" si="65"/>
        <v>-1.7208629130330833E-2</v>
      </c>
    </row>
    <row r="103" spans="2:25" x14ac:dyDescent="0.25">
      <c r="B103" s="411"/>
      <c r="C103" s="134" t="s">
        <v>166</v>
      </c>
      <c r="D103" s="147">
        <f>SUM(D35,D57)</f>
        <v>0</v>
      </c>
      <c r="E103" s="147">
        <f>SUM(E35,E57)</f>
        <v>1334.2166129795776</v>
      </c>
      <c r="F103" s="148">
        <f t="shared" si="67"/>
        <v>0</v>
      </c>
      <c r="G103" s="148">
        <f t="shared" si="68"/>
        <v>2.4601972134207922E-3</v>
      </c>
      <c r="H103" s="158">
        <f t="shared" si="63"/>
        <v>1334.2166129795776</v>
      </c>
      <c r="P103" s="182"/>
      <c r="Q103" s="178">
        <f>(E103-D103)/$D$92</f>
        <v>3.2116520544485895E-3</v>
      </c>
      <c r="R103" s="384">
        <f t="shared" si="64"/>
        <v>1.0514667021140799E-2</v>
      </c>
      <c r="U103" s="212">
        <f>SUM(U35,U57)</f>
        <v>0</v>
      </c>
      <c r="V103" s="147">
        <f>SUM(V35,V57)</f>
        <v>2863947.3760000016</v>
      </c>
      <c r="W103" s="213">
        <f t="shared" si="69"/>
        <v>2863947.3760000016</v>
      </c>
      <c r="Y103" s="171">
        <f t="shared" si="65"/>
        <v>0</v>
      </c>
    </row>
    <row r="104" spans="2:25" x14ac:dyDescent="0.25">
      <c r="B104" s="411"/>
      <c r="C104" s="134" t="s">
        <v>57</v>
      </c>
      <c r="D104" s="147">
        <f>SUM(D14)</f>
        <v>-22883.807847717759</v>
      </c>
      <c r="E104" s="147">
        <f>SUM(E14)</f>
        <v>-27338.825553228577</v>
      </c>
      <c r="F104" s="148">
        <f t="shared" si="67"/>
        <v>-5.5084630016411333E-2</v>
      </c>
      <c r="G104" s="148">
        <f t="shared" si="68"/>
        <v>-5.0410781720104103E-2</v>
      </c>
      <c r="H104" s="158">
        <f t="shared" si="63"/>
        <v>-50222.633400946332</v>
      </c>
      <c r="P104" s="182"/>
      <c r="Q104" s="178">
        <f>(E104-D104)/$D$92</f>
        <v>-1.072387094218236E-2</v>
      </c>
      <c r="R104" s="384">
        <f t="shared" si="64"/>
        <v>-3.510901250294203E-2</v>
      </c>
      <c r="U104" s="212">
        <f>SUM(U14)</f>
        <v>3524.0313028574224</v>
      </c>
      <c r="V104" s="147">
        <f>SUM(V14)</f>
        <v>4210.089407936729</v>
      </c>
      <c r="W104" s="213">
        <f t="shared" si="69"/>
        <v>7734.1207107941518</v>
      </c>
      <c r="Y104" s="171">
        <f t="shared" si="65"/>
        <v>0.194679912327403</v>
      </c>
    </row>
    <row r="105" spans="2:25" x14ac:dyDescent="0.25">
      <c r="B105" s="411"/>
      <c r="C105" s="134" t="s">
        <v>64</v>
      </c>
      <c r="D105" s="147">
        <f>SUM(D36,D58)</f>
        <v>148936.67293809017</v>
      </c>
      <c r="E105" s="147">
        <f>SUM(E36,E58)</f>
        <v>178341.2393756691</v>
      </c>
      <c r="F105" s="148">
        <f t="shared" si="67"/>
        <v>0.35851207890159636</v>
      </c>
      <c r="G105" s="148">
        <f t="shared" si="68"/>
        <v>0.32884811647653162</v>
      </c>
      <c r="H105" s="158">
        <f t="shared" si="63"/>
        <v>327277.91231375927</v>
      </c>
      <c r="P105" s="182"/>
      <c r="Q105" s="178">
        <f>(E105-D105)/$D$92</f>
        <v>7.0781037569696295E-2</v>
      </c>
      <c r="R105" s="384">
        <f t="shared" si="64"/>
        <v>0.23173090634937801</v>
      </c>
      <c r="U105" s="212">
        <f>SUM(U36,U58)</f>
        <v>17169.75</v>
      </c>
      <c r="V105" s="147">
        <f>SUM(V36,V58)</f>
        <v>19721.666666666668</v>
      </c>
      <c r="W105" s="213">
        <f t="shared" si="69"/>
        <v>36891.416666666672</v>
      </c>
      <c r="Y105" s="171">
        <f t="shared" si="65"/>
        <v>0.14862864436970069</v>
      </c>
    </row>
    <row r="106" spans="2:25" x14ac:dyDescent="0.25">
      <c r="B106" s="411"/>
      <c r="C106" s="135" t="s">
        <v>121</v>
      </c>
      <c r="D106" s="147">
        <f>SUM(D15,D37,D59)</f>
        <v>-142364.80358823016</v>
      </c>
      <c r="E106" s="147">
        <f>SUM(E15,E37,E59)</f>
        <v>-135367.97889612286</v>
      </c>
      <c r="F106" s="148">
        <f t="shared" si="67"/>
        <v>-0.34269264036836572</v>
      </c>
      <c r="G106" s="148">
        <f t="shared" si="68"/>
        <v>-0.24960858771119476</v>
      </c>
      <c r="H106" s="158">
        <f>SUM(D106:E106)</f>
        <v>-277732.78248435305</v>
      </c>
      <c r="P106" s="182"/>
      <c r="Q106" s="178">
        <f>(E106-D106)/$D$92</f>
        <v>1.684236740752305E-2</v>
      </c>
      <c r="R106" s="384">
        <f t="shared" si="64"/>
        <v>5.5140433065444354E-2</v>
      </c>
      <c r="U106" s="205">
        <v>13.208333333333334</v>
      </c>
      <c r="V106" s="142">
        <v>14.058333333333344</v>
      </c>
      <c r="W106" s="127">
        <v>13.617821782178211</v>
      </c>
      <c r="Y106" s="171">
        <f t="shared" si="65"/>
        <v>6.4353312302839916E-2</v>
      </c>
    </row>
    <row r="107" spans="2:25" x14ac:dyDescent="0.25">
      <c r="B107" s="412"/>
      <c r="C107" s="374" t="s">
        <v>175</v>
      </c>
      <c r="D107" s="147">
        <f>SUM(D16,D38,D60)</f>
        <v>45576.898323957335</v>
      </c>
      <c r="E107" s="147">
        <f>SUM(E16,E38,E60)</f>
        <v>47907.969423254195</v>
      </c>
      <c r="F107" s="148">
        <f t="shared" ref="F107:F109" si="73">D107/$D$92</f>
        <v>0.1097101757792103</v>
      </c>
      <c r="G107" s="148">
        <f t="shared" ref="G107:G109" si="74">E107/$E$92</f>
        <v>8.8338768779475982E-2</v>
      </c>
      <c r="H107" s="158">
        <f t="shared" ref="H107:H109" si="75">SUM(D107:E107)</f>
        <v>93484.867747211538</v>
      </c>
      <c r="P107" s="182"/>
      <c r="Q107" s="178">
        <f>(E107-D107)/$D$92</f>
        <v>5.6112247533804966E-3</v>
      </c>
      <c r="R107" s="384">
        <f t="shared" si="64"/>
        <v>1.8370657487897953E-2</v>
      </c>
      <c r="U107" s="376">
        <v>74.5416666666667</v>
      </c>
      <c r="V107" s="375">
        <v>78.354166666666671</v>
      </c>
      <c r="W107" s="378"/>
      <c r="Y107" s="171">
        <f t="shared" si="65"/>
        <v>5.1145891559529977E-2</v>
      </c>
    </row>
    <row r="108" spans="2:25" x14ac:dyDescent="0.25">
      <c r="B108" s="412"/>
      <c r="C108" s="374" t="s">
        <v>176</v>
      </c>
      <c r="D108" s="147">
        <f>SUM(D17,D39,D61)</f>
        <v>-10434.235221912131</v>
      </c>
      <c r="E108" s="147">
        <f>SUM(E17,E39,E61)</f>
        <v>-23270.000772677035</v>
      </c>
      <c r="F108" s="148">
        <f t="shared" si="73"/>
        <v>-2.5116710930631229E-2</v>
      </c>
      <c r="G108" s="148">
        <f t="shared" si="74"/>
        <v>-4.2908168359102883E-2</v>
      </c>
      <c r="H108" s="158">
        <f t="shared" si="75"/>
        <v>-33704.235994589166</v>
      </c>
      <c r="P108" s="182"/>
      <c r="Q108" s="178">
        <f>(E108-D108)/$D$92</f>
        <v>-3.0897541224189161E-2</v>
      </c>
      <c r="R108" s="384">
        <f t="shared" si="64"/>
        <v>-0.10115583887560899</v>
      </c>
      <c r="U108" s="379">
        <v>2.625</v>
      </c>
      <c r="V108" s="380">
        <v>5.854166666666667</v>
      </c>
      <c r="W108" s="378"/>
      <c r="Y108" s="171">
        <f t="shared" si="65"/>
        <v>1.2301587301587302</v>
      </c>
    </row>
    <row r="109" spans="2:25" x14ac:dyDescent="0.25">
      <c r="B109" s="412"/>
      <c r="C109" s="374" t="s">
        <v>69</v>
      </c>
      <c r="D109" s="147">
        <f>SUM(D18,D40,D62)</f>
        <v>-19692.805785596298</v>
      </c>
      <c r="E109" s="147">
        <f>SUM(E18,E40,E62)</f>
        <v>-10187.122242619294</v>
      </c>
      <c r="F109" s="148">
        <f t="shared" si="73"/>
        <v>-4.7403427257531466E-2</v>
      </c>
      <c r="G109" s="148">
        <f t="shared" si="74"/>
        <v>-1.8784303470858209E-2</v>
      </c>
      <c r="H109" s="158">
        <f t="shared" si="75"/>
        <v>-29879.928028215592</v>
      </c>
      <c r="P109" s="182"/>
      <c r="Q109" s="178">
        <f>(E109-D109)/$D$92</f>
        <v>2.2881552952307257E-2</v>
      </c>
      <c r="R109" s="384">
        <f t="shared" si="64"/>
        <v>7.4912196633149727E-2</v>
      </c>
      <c r="U109" s="379">
        <v>6.9687437038008824</v>
      </c>
      <c r="V109" s="380">
        <v>3.6049430823122042</v>
      </c>
      <c r="W109" s="378"/>
      <c r="Y109" s="171">
        <f t="shared" si="65"/>
        <v>-0.48269828314305763</v>
      </c>
    </row>
    <row r="110" spans="2:25" x14ac:dyDescent="0.25">
      <c r="B110" s="412"/>
      <c r="C110" s="374" t="s">
        <v>179</v>
      </c>
      <c r="D110" s="147">
        <f>SUM(D20,D42,D64)</f>
        <v>63043.621732464533</v>
      </c>
      <c r="E110" s="147">
        <f>SUM(E20,E42,E64)</f>
        <v>82241.32840698176</v>
      </c>
      <c r="F110" s="148">
        <f t="shared" ref="F110:F112" si="76">D110/$D$92</f>
        <v>0.15175510129856903</v>
      </c>
      <c r="G110" s="148">
        <f t="shared" ref="G110:G112" si="77">E110/$E$92</f>
        <v>0.15164695522943378</v>
      </c>
      <c r="H110" s="158">
        <f t="shared" ref="H110:H112" si="78">SUM(D110:E110)</f>
        <v>145284.9501394463</v>
      </c>
      <c r="P110" s="182"/>
      <c r="Q110" s="178">
        <f>(E110-D110)/$D$92</f>
        <v>4.6211652202578599E-2</v>
      </c>
      <c r="R110" s="384">
        <f t="shared" si="64"/>
        <v>0.15129289448831851</v>
      </c>
      <c r="U110" s="379"/>
      <c r="V110" s="380"/>
      <c r="W110" s="378"/>
      <c r="Y110" s="381"/>
    </row>
    <row r="111" spans="2:25" x14ac:dyDescent="0.25">
      <c r="B111" s="412"/>
      <c r="C111" s="374" t="s">
        <v>180</v>
      </c>
      <c r="D111" s="147">
        <f>SUM(D21,D43,D65)</f>
        <v>100138.67983318833</v>
      </c>
      <c r="E111" s="147">
        <f>SUM(E21,E43,E65)</f>
        <v>117773.33157449352</v>
      </c>
      <c r="F111" s="148">
        <f t="shared" si="76"/>
        <v>0.24104826284377232</v>
      </c>
      <c r="G111" s="148">
        <f t="shared" si="77"/>
        <v>0.21716535331380035</v>
      </c>
      <c r="H111" s="158">
        <f t="shared" si="78"/>
        <v>217912.01140768186</v>
      </c>
      <c r="P111" s="182"/>
      <c r="Q111" s="178">
        <f>(E111-D111)/$D$92</f>
        <v>4.2449153266026024E-2</v>
      </c>
      <c r="R111" s="384">
        <f t="shared" si="64"/>
        <v>0.13897480310900842</v>
      </c>
      <c r="U111" s="379"/>
      <c r="V111" s="380"/>
      <c r="W111" s="378"/>
      <c r="Y111" s="381"/>
    </row>
    <row r="112" spans="2:25" x14ac:dyDescent="0.25">
      <c r="B112" s="412"/>
      <c r="C112" s="374" t="s">
        <v>181</v>
      </c>
      <c r="D112" s="147">
        <f>SUM(D22,D44,D66)</f>
        <v>95851.057457988994</v>
      </c>
      <c r="E112" s="147">
        <f>SUM(E22,E44,E66)</f>
        <v>95851.057457988994</v>
      </c>
      <c r="F112" s="148">
        <f t="shared" si="76"/>
        <v>0.2307273366343042</v>
      </c>
      <c r="G112" s="148">
        <f t="shared" si="77"/>
        <v>0.1767422936931983</v>
      </c>
      <c r="H112" s="158">
        <f t="shared" si="78"/>
        <v>191702.11491597799</v>
      </c>
      <c r="P112" s="182"/>
      <c r="Q112" s="178">
        <f>(E112-D112)/$D$92</f>
        <v>0</v>
      </c>
      <c r="R112" s="384">
        <f t="shared" si="64"/>
        <v>0</v>
      </c>
      <c r="U112" s="379"/>
      <c r="V112" s="380"/>
      <c r="W112" s="378"/>
      <c r="Y112" s="381"/>
    </row>
    <row r="113" spans="2:25" ht="15.75" thickBot="1" x14ac:dyDescent="0.3">
      <c r="B113" s="413"/>
      <c r="C113" s="159" t="s">
        <v>170</v>
      </c>
      <c r="D113" s="210">
        <f>D92-SUM(D93:D112)</f>
        <v>18632.005145917996</v>
      </c>
      <c r="E113" s="210">
        <f>E92-SUM(E93:E112)</f>
        <v>11004.636903489591</v>
      </c>
      <c r="F113" s="161">
        <f t="shared" si="67"/>
        <v>4.4849926933341347E-2</v>
      </c>
      <c r="G113" s="161">
        <f t="shared" si="68"/>
        <v>2.0291740322594166E-2</v>
      </c>
      <c r="H113" s="162">
        <f t="shared" si="63"/>
        <v>29636.642049407586</v>
      </c>
      <c r="P113" s="183"/>
      <c r="Q113" s="180">
        <f>(E113-D113)/$D$92</f>
        <v>-1.8360176786530596E-2</v>
      </c>
      <c r="R113" s="384">
        <f t="shared" si="64"/>
        <v>-6.0109607792738683E-2</v>
      </c>
      <c r="U113" s="214"/>
      <c r="V113" s="210"/>
      <c r="W113" s="215"/>
      <c r="Y113" s="216"/>
    </row>
    <row r="143" spans="9:9" x14ac:dyDescent="0.25">
      <c r="I143" s="392"/>
    </row>
  </sheetData>
  <mergeCells count="11">
    <mergeCell ref="B92:B113"/>
    <mergeCell ref="D2:E2"/>
    <mergeCell ref="F2:G2"/>
    <mergeCell ref="P2:Q2"/>
    <mergeCell ref="U2:W2"/>
    <mergeCell ref="B5:B23"/>
    <mergeCell ref="B26:B45"/>
    <mergeCell ref="B51:B67"/>
    <mergeCell ref="B70:B88"/>
    <mergeCell ref="P69:Q69"/>
    <mergeCell ref="P3:Q3"/>
  </mergeCells>
  <conditionalFormatting sqref="Q89:Q91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{3ACEEBE5-77B3-4E92-8936-9BDC9E963339}</x14:id>
        </ext>
      </extLst>
    </cfRule>
  </conditionalFormatting>
  <conditionalFormatting sqref="Q93:Q113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{F8A0EE1F-CC5A-4217-B2AD-636C77FE3E13}</x14:id>
        </ext>
      </extLst>
    </cfRule>
  </conditionalFormatting>
  <conditionalFormatting sqref="Q70:Q88 Q5:Q68 N26:N45">
    <cfRule type="dataBar" priority="5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{300DFB81-41FE-43EF-8141-E5CBB0FAE70D}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CEEBE5-77B3-4E92-8936-9BDC9E963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Q89:Q91</xm:sqref>
        </x14:conditionalFormatting>
        <x14:conditionalFormatting xmlns:xm="http://schemas.microsoft.com/office/excel/2006/main">
          <x14:cfRule type="dataBar" id="{F8A0EE1F-CC5A-4217-B2AD-636C77FE3E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Q93:Q113</xm:sqref>
        </x14:conditionalFormatting>
        <x14:conditionalFormatting xmlns:xm="http://schemas.microsoft.com/office/excel/2006/main">
          <x14:cfRule type="dataBar" id="{300DFB81-41FE-43EF-8141-E5CBB0FAE7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Q70:Q88 Q5:Q68 N26:N45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0BD1-54F2-440A-923F-1B13135B5A13}">
  <dimension ref="B1:P61"/>
  <sheetViews>
    <sheetView topLeftCell="D1" workbookViewId="0">
      <selection activeCell="M9" sqref="M9"/>
    </sheetView>
  </sheetViews>
  <sheetFormatPr defaultRowHeight="15" x14ac:dyDescent="0.25"/>
  <cols>
    <col min="2" max="2" width="46.5703125" bestFit="1" customWidth="1"/>
    <col min="3" max="3" width="46.5703125" customWidth="1"/>
    <col min="4" max="4" width="30.42578125" bestFit="1" customWidth="1"/>
    <col min="13" max="13" width="18.7109375" bestFit="1" customWidth="1"/>
    <col min="14" max="14" width="15" bestFit="1" customWidth="1"/>
    <col min="15" max="16" width="14.42578125" bestFit="1" customWidth="1"/>
  </cols>
  <sheetData>
    <row r="1" spans="2:16" x14ac:dyDescent="0.25">
      <c r="B1" t="s">
        <v>78</v>
      </c>
      <c r="C1" t="s">
        <v>79</v>
      </c>
      <c r="D1" t="s">
        <v>148</v>
      </c>
      <c r="E1" t="s">
        <v>149</v>
      </c>
      <c r="F1" t="s">
        <v>150</v>
      </c>
      <c r="G1" t="s">
        <v>9</v>
      </c>
      <c r="H1" t="s">
        <v>10</v>
      </c>
      <c r="I1" t="s">
        <v>11</v>
      </c>
      <c r="M1" s="1" t="s">
        <v>10</v>
      </c>
      <c r="N1" s="1" t="s">
        <v>11</v>
      </c>
      <c r="O1" t="s">
        <v>151</v>
      </c>
      <c r="P1" t="s">
        <v>152</v>
      </c>
    </row>
    <row r="2" spans="2:16" x14ac:dyDescent="0.25">
      <c r="B2" t="str">
        <f>_xlfn.CONCAT(D2,E2)</f>
        <v>AC_Affliate_Spends_M_GM0</v>
      </c>
      <c r="C2" t="s">
        <v>4</v>
      </c>
      <c r="D2" t="s">
        <v>123</v>
      </c>
      <c r="E2">
        <v>0</v>
      </c>
      <c r="F2">
        <v>0</v>
      </c>
      <c r="G2" t="str">
        <f>VLOOKUP(D2,Mapping!$A$2:$D$1178,2,FALSE)</f>
        <v>1. Marketing</v>
      </c>
      <c r="H2" t="str">
        <f>VLOOKUP(D2,Mapping!$A$2:$D$1178,3,FALSE)</f>
        <v>Affiliate</v>
      </c>
      <c r="I2" t="str">
        <f>VLOOKUP(D2,Mapping!$A$2:$D$1178,4,FALSE)</f>
        <v>Affiliate</v>
      </c>
      <c r="K2" t="str">
        <f t="shared" ref="K2" si="0">_xlfn.CONCAT(L2,N2)</f>
        <v>Renda_ExtraAffiliate</v>
      </c>
      <c r="L2" t="s">
        <v>4</v>
      </c>
      <c r="M2" t="s">
        <v>56</v>
      </c>
      <c r="N2" t="s">
        <v>56</v>
      </c>
      <c r="O2">
        <v>0.48267737690872398</v>
      </c>
      <c r="P2">
        <v>117.55534371663201</v>
      </c>
    </row>
    <row r="3" spans="2:16" x14ac:dyDescent="0.25">
      <c r="B3" t="str">
        <f t="shared" ref="B3:B58" si="1">_xlfn.CONCAT(D3,E3)</f>
        <v>AC_Bing_Imp_GM0</v>
      </c>
      <c r="C3" t="s">
        <v>4</v>
      </c>
      <c r="D3" t="s">
        <v>15</v>
      </c>
      <c r="E3">
        <v>0</v>
      </c>
      <c r="F3">
        <v>0</v>
      </c>
      <c r="G3" t="str">
        <f>VLOOKUP(D3,Mapping!$A$2:$D$1178,2,FALSE)</f>
        <v>1. Marketing</v>
      </c>
      <c r="H3" t="str">
        <f>VLOOKUP(D3,Mapping!$A$2:$D$1178,3,FALSE)</f>
        <v>Bing</v>
      </c>
      <c r="I3" t="str">
        <f>VLOOKUP(D3,Mapping!$A$2:$D$1178,4,FALSE)</f>
        <v>Bing</v>
      </c>
      <c r="K3" t="str">
        <f t="shared" ref="K3:K20" si="2">_xlfn.CONCAT(L3,N3)</f>
        <v>Renda_ExtraBing</v>
      </c>
      <c r="L3" t="s">
        <v>4</v>
      </c>
      <c r="M3" t="s">
        <v>58</v>
      </c>
      <c r="N3" t="s">
        <v>58</v>
      </c>
      <c r="O3">
        <v>66.676725512090513</v>
      </c>
      <c r="P3">
        <v>8.0028669979518234</v>
      </c>
    </row>
    <row r="4" spans="2:16" x14ac:dyDescent="0.25">
      <c r="B4" t="str">
        <f t="shared" si="1"/>
        <v>AC_Criteo_Imp_GM0</v>
      </c>
      <c r="C4" t="s">
        <v>4</v>
      </c>
      <c r="D4" t="s">
        <v>16</v>
      </c>
      <c r="E4">
        <v>0</v>
      </c>
      <c r="F4">
        <v>0</v>
      </c>
      <c r="G4" t="str">
        <f>VLOOKUP(D4,Mapping!$A$2:$D$1178,2,FALSE)</f>
        <v>1. Marketing</v>
      </c>
      <c r="H4" t="str">
        <f>VLOOKUP(D4,Mapping!$A$2:$D$1178,3,FALSE)</f>
        <v>Criteo</v>
      </c>
      <c r="I4" t="str">
        <f>VLOOKUP(D4,Mapping!$A$2:$D$1178,4,FALSE)</f>
        <v>Criteo</v>
      </c>
      <c r="K4" t="str">
        <f t="shared" si="2"/>
        <v>Renda_ExtraCriteo</v>
      </c>
      <c r="L4" t="s">
        <v>4</v>
      </c>
      <c r="M4" t="s">
        <v>59</v>
      </c>
      <c r="N4" t="s">
        <v>59</v>
      </c>
      <c r="O4">
        <v>47.46133610001953</v>
      </c>
      <c r="P4">
        <v>564.21390770915878</v>
      </c>
    </row>
    <row r="5" spans="2:16" x14ac:dyDescent="0.25">
      <c r="B5" t="str">
        <f t="shared" si="1"/>
        <v>AC_Easter0</v>
      </c>
      <c r="C5" t="s">
        <v>4</v>
      </c>
      <c r="D5" t="s">
        <v>108</v>
      </c>
      <c r="E5">
        <v>0</v>
      </c>
      <c r="F5">
        <v>0</v>
      </c>
      <c r="G5" t="str">
        <f>VLOOKUP(D5,Mapping!$A$2:$D$1178,2,FALSE)</f>
        <v>3. Base</v>
      </c>
      <c r="H5" t="str">
        <f>VLOOKUP(D5,Mapping!$A$2:$D$1178,3,FALSE)</f>
        <v>Holiday</v>
      </c>
      <c r="I5" t="str">
        <f>VLOOKUP(D5,Mapping!$A$2:$D$1178,4,FALSE)</f>
        <v>Holiday</v>
      </c>
      <c r="K5" t="str">
        <f t="shared" si="2"/>
        <v>Renda_ExtraFB Stone Leads</v>
      </c>
      <c r="L5" t="s">
        <v>4</v>
      </c>
      <c r="M5" t="s">
        <v>61</v>
      </c>
      <c r="N5" t="s">
        <v>70</v>
      </c>
      <c r="O5">
        <v>6150.9139958942296</v>
      </c>
      <c r="P5">
        <v>5690.2046633656792</v>
      </c>
    </row>
    <row r="6" spans="2:16" x14ac:dyDescent="0.25">
      <c r="B6" t="str">
        <f t="shared" si="1"/>
        <v>AC_H_rep_20200</v>
      </c>
      <c r="C6" t="s">
        <v>4</v>
      </c>
      <c r="D6" t="s">
        <v>109</v>
      </c>
      <c r="E6">
        <v>0</v>
      </c>
      <c r="F6">
        <v>0</v>
      </c>
      <c r="G6" t="str">
        <f>VLOOKUP(D6,Mapping!$A$2:$D$1178,2,FALSE)</f>
        <v>3. Base</v>
      </c>
      <c r="H6" t="str">
        <f>VLOOKUP(D6,Mapping!$A$2:$D$1178,3,FALSE)</f>
        <v>Holiday</v>
      </c>
      <c r="I6" t="str">
        <f>VLOOKUP(D6,Mapping!$A$2:$D$1178,4,FALSE)</f>
        <v>Holiday</v>
      </c>
      <c r="K6" t="str">
        <f t="shared" si="2"/>
        <v>Renda_ExtraFB Stone SA</v>
      </c>
      <c r="L6" t="s">
        <v>4</v>
      </c>
      <c r="M6" t="s">
        <v>61</v>
      </c>
      <c r="N6" t="s">
        <v>71</v>
      </c>
      <c r="O6">
        <v>521.97113263787276</v>
      </c>
      <c r="P6">
        <v>471.94051224707243</v>
      </c>
    </row>
    <row r="7" spans="2:16" x14ac:dyDescent="0.25">
      <c r="B7" t="str">
        <f t="shared" si="1"/>
        <v>AC_Post_Easter0</v>
      </c>
      <c r="C7" t="s">
        <v>4</v>
      </c>
      <c r="D7" t="s">
        <v>111</v>
      </c>
      <c r="E7">
        <v>0</v>
      </c>
      <c r="F7">
        <v>0</v>
      </c>
      <c r="G7" t="str">
        <f>VLOOKUP(D7,Mapping!$A$2:$D$1178,2,FALSE)</f>
        <v>3. Base</v>
      </c>
      <c r="H7" t="str">
        <f>VLOOKUP(D7,Mapping!$A$2:$D$1178,3,FALSE)</f>
        <v>Holiday</v>
      </c>
      <c r="I7" t="str">
        <f>VLOOKUP(D7,Mapping!$A$2:$D$1178,4,FALSE)</f>
        <v>Holiday</v>
      </c>
      <c r="K7" t="str">
        <f t="shared" si="2"/>
        <v>Renda_ExtraFB Ton</v>
      </c>
      <c r="L7" t="s">
        <v>4</v>
      </c>
      <c r="M7" t="s">
        <v>61</v>
      </c>
      <c r="N7" t="s">
        <v>72</v>
      </c>
      <c r="O7">
        <v>21553.298607579669</v>
      </c>
      <c r="P7">
        <v>22376.317422118733</v>
      </c>
    </row>
    <row r="8" spans="2:16" x14ac:dyDescent="0.25">
      <c r="B8" t="str">
        <f t="shared" si="1"/>
        <v>AC_PreEaster0</v>
      </c>
      <c r="C8" t="s">
        <v>4</v>
      </c>
      <c r="D8" t="s">
        <v>112</v>
      </c>
      <c r="E8">
        <v>0</v>
      </c>
      <c r="F8">
        <v>0</v>
      </c>
      <c r="G8" t="str">
        <f>VLOOKUP(D8,Mapping!$A$2:$D$1178,2,FALSE)</f>
        <v>3. Base</v>
      </c>
      <c r="H8" t="str">
        <f>VLOOKUP(D8,Mapping!$A$2:$D$1178,3,FALSE)</f>
        <v>Holiday</v>
      </c>
      <c r="I8" t="str">
        <f>VLOOKUP(D8,Mapping!$A$2:$D$1178,4,FALSE)</f>
        <v>Holiday</v>
      </c>
      <c r="K8" t="str">
        <f t="shared" si="2"/>
        <v>Renda_ExtraGoogle Stone</v>
      </c>
      <c r="L8" t="s">
        <v>4</v>
      </c>
      <c r="M8" t="s">
        <v>62</v>
      </c>
      <c r="N8" t="s">
        <v>73</v>
      </c>
      <c r="O8">
        <v>301.1583823331469</v>
      </c>
      <c r="P8">
        <v>2597.203658315163</v>
      </c>
    </row>
    <row r="9" spans="2:16" x14ac:dyDescent="0.25">
      <c r="B9" t="str">
        <f t="shared" si="1"/>
        <v>AC_PreH_Ind_20200</v>
      </c>
      <c r="C9" t="s">
        <v>4</v>
      </c>
      <c r="D9" t="s">
        <v>113</v>
      </c>
      <c r="E9">
        <v>0</v>
      </c>
      <c r="F9">
        <v>0</v>
      </c>
      <c r="G9" t="str">
        <f>VLOOKUP(D9,Mapping!$A$2:$D$1178,2,FALSE)</f>
        <v>3. Base</v>
      </c>
      <c r="H9" t="str">
        <f>VLOOKUP(D9,Mapping!$A$2:$D$1178,3,FALSE)</f>
        <v>Holiday</v>
      </c>
      <c r="I9" t="str">
        <f>VLOOKUP(D9,Mapping!$A$2:$D$1178,4,FALSE)</f>
        <v>Holiday</v>
      </c>
      <c r="K9" t="str">
        <f t="shared" si="2"/>
        <v>Renda_ExtraGoogle Ton</v>
      </c>
      <c r="L9" t="s">
        <v>4</v>
      </c>
      <c r="M9" t="s">
        <v>62</v>
      </c>
      <c r="N9" t="s">
        <v>74</v>
      </c>
      <c r="O9">
        <v>8080.6420866724911</v>
      </c>
      <c r="P9">
        <v>14920.24386847206</v>
      </c>
    </row>
    <row r="10" spans="2:16" x14ac:dyDescent="0.25">
      <c r="B10" t="str">
        <f t="shared" si="1"/>
        <v>AC_PreHNov_D10</v>
      </c>
      <c r="C10" t="s">
        <v>4</v>
      </c>
      <c r="D10" t="s">
        <v>124</v>
      </c>
      <c r="E10">
        <v>0</v>
      </c>
      <c r="F10">
        <v>0</v>
      </c>
      <c r="G10" t="str">
        <f>VLOOKUP(D10,Mapping!$A$2:$D$1178,2,FALSE)</f>
        <v>3. Base</v>
      </c>
      <c r="H10" t="str">
        <f>VLOOKUP(D10,Mapping!$A$2:$D$1178,3,FALSE)</f>
        <v>Holiday</v>
      </c>
      <c r="I10" t="str">
        <f>VLOOKUP(D10,Mapping!$A$2:$D$1178,4,FALSE)</f>
        <v>Holiday</v>
      </c>
      <c r="K10" t="str">
        <f t="shared" si="2"/>
        <v>Renda_ExtraHeadcount</v>
      </c>
      <c r="L10" t="s">
        <v>4</v>
      </c>
      <c r="M10" t="s">
        <v>64</v>
      </c>
      <c r="N10" t="s">
        <v>64</v>
      </c>
      <c r="O10">
        <v>0</v>
      </c>
      <c r="P10">
        <v>0</v>
      </c>
    </row>
    <row r="11" spans="2:16" x14ac:dyDescent="0.25">
      <c r="B11" t="str">
        <f t="shared" si="1"/>
        <v>AC_PreXmas_20200</v>
      </c>
      <c r="C11" t="s">
        <v>4</v>
      </c>
      <c r="D11" t="s">
        <v>125</v>
      </c>
      <c r="E11">
        <v>0</v>
      </c>
      <c r="F11">
        <v>0</v>
      </c>
      <c r="G11" t="str">
        <f>VLOOKUP(D11,Mapping!$A$2:$D$1178,2,FALSE)</f>
        <v>3. Base</v>
      </c>
      <c r="H11" t="str">
        <f>VLOOKUP(D11,Mapping!$A$2:$D$1178,3,FALSE)</f>
        <v>Holiday</v>
      </c>
      <c r="I11" t="str">
        <f>VLOOKUP(D11,Mapping!$A$2:$D$1178,4,FALSE)</f>
        <v>Holiday</v>
      </c>
      <c r="K11" t="str">
        <f t="shared" si="2"/>
        <v>Renda_ExtraPrice</v>
      </c>
      <c r="L11" t="s">
        <v>4</v>
      </c>
      <c r="M11" t="s">
        <v>57</v>
      </c>
      <c r="N11" t="s">
        <v>57</v>
      </c>
      <c r="O11">
        <v>-28416.582605199237</v>
      </c>
      <c r="P11">
        <v>-28284.892988975898</v>
      </c>
    </row>
    <row r="12" spans="2:16" x14ac:dyDescent="0.25">
      <c r="B12" t="str">
        <f t="shared" si="1"/>
        <v>AC_PT_New0</v>
      </c>
      <c r="C12" t="s">
        <v>4</v>
      </c>
      <c r="D12" t="s">
        <v>159</v>
      </c>
      <c r="E12">
        <v>0</v>
      </c>
      <c r="F12">
        <v>0</v>
      </c>
      <c r="G12" t="str">
        <f>VLOOKUP(D12,Mapping!$A$2:$D$1178,2,FALSE)</f>
        <v>3. Base</v>
      </c>
      <c r="H12" t="str">
        <f>VLOOKUP(D12,Mapping!$A$2:$D$1178,3,FALSE)</f>
        <v>Poly T</v>
      </c>
      <c r="I12" t="str">
        <f>VLOOKUP(D12,Mapping!$A$2:$D$1178,4,FALSE)</f>
        <v>Poly T</v>
      </c>
      <c r="K12" t="str">
        <f t="shared" si="2"/>
        <v>Renda_ExtraTikTok</v>
      </c>
      <c r="L12" t="s">
        <v>4</v>
      </c>
      <c r="M12" t="s">
        <v>60</v>
      </c>
      <c r="N12" t="s">
        <v>60</v>
      </c>
      <c r="O12">
        <v>14.024142483697059</v>
      </c>
      <c r="P12">
        <v>352.37894508306954</v>
      </c>
    </row>
    <row r="13" spans="2:16" x14ac:dyDescent="0.25">
      <c r="B13" t="str">
        <f t="shared" si="1"/>
        <v>AC_Seas_New0</v>
      </c>
      <c r="C13" t="s">
        <v>4</v>
      </c>
      <c r="D13" t="s">
        <v>126</v>
      </c>
      <c r="E13">
        <v>0</v>
      </c>
      <c r="F13">
        <v>0</v>
      </c>
      <c r="G13" t="str">
        <f>VLOOKUP(D13,Mapping!$A$2:$D$1178,2,FALSE)</f>
        <v>3. Base</v>
      </c>
      <c r="H13" t="str">
        <f>VLOOKUP(D13,Mapping!$A$2:$D$1178,3,FALSE)</f>
        <v>Seas</v>
      </c>
      <c r="I13" t="str">
        <f>VLOOKUP(D13,Mapping!$A$2:$D$1178,4,FALSE)</f>
        <v>Seas</v>
      </c>
      <c r="K13" t="str">
        <f t="shared" si="2"/>
        <v>Renda_ExtraOpen TV</v>
      </c>
      <c r="L13" t="s">
        <v>4</v>
      </c>
      <c r="M13" t="s">
        <v>65</v>
      </c>
      <c r="N13" t="s">
        <v>66</v>
      </c>
      <c r="O13">
        <v>0</v>
      </c>
      <c r="P13">
        <v>0</v>
      </c>
    </row>
    <row r="14" spans="2:16" x14ac:dyDescent="0.25">
      <c r="B14" t="str">
        <f t="shared" si="1"/>
        <v>AC_TikTok_Imp_GM0</v>
      </c>
      <c r="C14" t="s">
        <v>4</v>
      </c>
      <c r="D14" t="s">
        <v>17</v>
      </c>
      <c r="E14">
        <v>0</v>
      </c>
      <c r="F14">
        <v>0</v>
      </c>
      <c r="G14" t="str">
        <f>VLOOKUP(D14,Mapping!$A$2:$D$1178,2,FALSE)</f>
        <v>1. Marketing</v>
      </c>
      <c r="H14" t="str">
        <f>VLOOKUP(D14,Mapping!$A$2:$D$1178,3,FALSE)</f>
        <v>TikTok</v>
      </c>
      <c r="I14" t="str">
        <f>VLOOKUP(D14,Mapping!$A$2:$D$1178,4,FALSE)</f>
        <v>TikTok</v>
      </c>
      <c r="K14" t="str">
        <f t="shared" si="2"/>
        <v>Renda_ExtraPay TV</v>
      </c>
      <c r="L14" t="s">
        <v>4</v>
      </c>
      <c r="M14" t="s">
        <v>65</v>
      </c>
      <c r="N14" t="s">
        <v>67</v>
      </c>
      <c r="O14">
        <v>0</v>
      </c>
      <c r="P14">
        <v>0</v>
      </c>
    </row>
    <row r="15" spans="2:16" x14ac:dyDescent="0.25">
      <c r="B15" t="str">
        <f t="shared" si="1"/>
        <v>Avg_Price_20200</v>
      </c>
      <c r="C15" t="s">
        <v>4</v>
      </c>
      <c r="D15" t="s">
        <v>127</v>
      </c>
      <c r="E15">
        <v>0</v>
      </c>
      <c r="F15">
        <v>0</v>
      </c>
      <c r="G15" t="str">
        <f>VLOOKUP(D15,Mapping!$A$2:$D$1178,2,FALSE)</f>
        <v>2. Pricing</v>
      </c>
      <c r="H15" t="str">
        <f>VLOOKUP(D15,Mapping!$A$2:$D$1178,3,FALSE)</f>
        <v>Price</v>
      </c>
      <c r="I15" t="str">
        <f>VLOOKUP(D15,Mapping!$A$2:$D$1178,4,FALSE)</f>
        <v>Price</v>
      </c>
      <c r="K15" t="str">
        <f t="shared" si="2"/>
        <v>Renda_Extra(blank)</v>
      </c>
      <c r="L15" t="s">
        <v>4</v>
      </c>
      <c r="M15" t="s">
        <v>156</v>
      </c>
      <c r="N15" t="s">
        <v>156</v>
      </c>
    </row>
    <row r="16" spans="2:16" x14ac:dyDescent="0.25">
      <c r="B16" t="str">
        <f t="shared" si="1"/>
        <v>Avg_Price_2021-28416.5826051992</v>
      </c>
      <c r="C16" t="s">
        <v>4</v>
      </c>
      <c r="D16" t="s">
        <v>128</v>
      </c>
      <c r="E16">
        <v>-28416.582605199237</v>
      </c>
      <c r="F16">
        <v>-28284.892988975898</v>
      </c>
      <c r="G16" t="str">
        <f>VLOOKUP(D16,Mapping!$A$2:$D$1178,2,FALSE)</f>
        <v>2. Pricing</v>
      </c>
      <c r="H16" t="str">
        <f>VLOOKUP(D16,Mapping!$A$2:$D$1178,3,FALSE)</f>
        <v>Price</v>
      </c>
      <c r="I16" t="str">
        <f>VLOOKUP(D16,Mapping!$A$2:$D$1178,4,FALSE)</f>
        <v>Price</v>
      </c>
      <c r="K16" t="str">
        <f t="shared" si="2"/>
        <v>Renda_ExtraOther Base</v>
      </c>
      <c r="L16" t="s">
        <v>4</v>
      </c>
      <c r="M16" t="s">
        <v>170</v>
      </c>
      <c r="N16" t="s">
        <v>170</v>
      </c>
      <c r="O16">
        <v>100876.65714736655</v>
      </c>
      <c r="P16">
        <v>250554.78023062181</v>
      </c>
    </row>
    <row r="17" spans="2:16" x14ac:dyDescent="0.25">
      <c r="B17" t="str">
        <f t="shared" si="1"/>
        <v>Consumer_Confidence_Index582.795250454876</v>
      </c>
      <c r="C17" t="s">
        <v>4</v>
      </c>
      <c r="D17" t="s">
        <v>18</v>
      </c>
      <c r="E17">
        <v>582.79525045487617</v>
      </c>
      <c r="F17">
        <v>513.45611900594406</v>
      </c>
      <c r="G17" t="str">
        <f>VLOOKUP(D17,Mapping!$A$2:$D$1178,2,FALSE)</f>
        <v>3. Base</v>
      </c>
      <c r="H17" t="str">
        <f>VLOOKUP(D17,Mapping!$A$2:$D$1178,3,FALSE)</f>
        <v>CCI</v>
      </c>
      <c r="I17" t="str">
        <f>VLOOKUP(D17,Mapping!$A$2:$D$1178,4,FALSE)</f>
        <v>CCI</v>
      </c>
      <c r="K17" t="str">
        <f t="shared" si="2"/>
        <v>Renda_ExtraUnemployment</v>
      </c>
      <c r="L17" t="s">
        <v>4</v>
      </c>
      <c r="M17" t="s">
        <v>121</v>
      </c>
      <c r="N17" t="s">
        <v>121</v>
      </c>
      <c r="O17">
        <v>-13129.803776263616</v>
      </c>
      <c r="P17">
        <v>-10477.9542525738</v>
      </c>
    </row>
    <row r="18" spans="2:16" x14ac:dyDescent="0.25">
      <c r="B18" t="str">
        <f t="shared" si="1"/>
        <v>FB_Stone_Leads_Imp_2020_GM10</v>
      </c>
      <c r="C18" t="s">
        <v>4</v>
      </c>
      <c r="D18" t="s">
        <v>19</v>
      </c>
      <c r="E18">
        <v>0</v>
      </c>
      <c r="F18">
        <v>0</v>
      </c>
      <c r="G18" t="str">
        <f>VLOOKUP(D18,Mapping!$A$2:$D$1178,2,FALSE)</f>
        <v>1. Marketing</v>
      </c>
      <c r="H18" t="str">
        <f>VLOOKUP(D18,Mapping!$A$2:$D$1178,3,FALSE)</f>
        <v>Facebook</v>
      </c>
      <c r="I18" t="str">
        <f>VLOOKUP(D18,Mapping!$A$2:$D$1178,4,FALSE)</f>
        <v>FB Stone Leads</v>
      </c>
      <c r="K18" t="str">
        <f t="shared" si="2"/>
        <v>Renda_Extra</v>
      </c>
      <c r="L18" t="s">
        <v>4</v>
      </c>
    </row>
    <row r="19" spans="2:16" x14ac:dyDescent="0.25">
      <c r="B19" t="str">
        <f t="shared" si="1"/>
        <v>FB_Stone_Leads_Imp_2021_GM16150.91399589423</v>
      </c>
      <c r="C19" t="s">
        <v>4</v>
      </c>
      <c r="D19" t="s">
        <v>20</v>
      </c>
      <c r="E19">
        <v>6150.9139958942296</v>
      </c>
      <c r="F19">
        <v>5690.2046633656792</v>
      </c>
      <c r="G19" t="str">
        <f>VLOOKUP(D19,Mapping!$A$2:$D$1178,2,FALSE)</f>
        <v>1. Marketing</v>
      </c>
      <c r="H19" t="str">
        <f>VLOOKUP(D19,Mapping!$A$2:$D$1178,3,FALSE)</f>
        <v>Facebook</v>
      </c>
      <c r="I19" t="str">
        <f>VLOOKUP(D19,Mapping!$A$2:$D$1178,4,FALSE)</f>
        <v>FB Stone Leads</v>
      </c>
      <c r="K19" t="str">
        <f t="shared" si="2"/>
        <v>Renda_Extra</v>
      </c>
      <c r="L19" t="s">
        <v>4</v>
      </c>
    </row>
    <row r="20" spans="2:16" x14ac:dyDescent="0.25">
      <c r="B20" t="str">
        <f t="shared" si="1"/>
        <v>FB_Stone_SA_Imp_2020_GM20</v>
      </c>
      <c r="C20" t="s">
        <v>4</v>
      </c>
      <c r="D20" t="s">
        <v>114</v>
      </c>
      <c r="E20">
        <v>0</v>
      </c>
      <c r="F20">
        <v>0</v>
      </c>
      <c r="G20" t="str">
        <f>VLOOKUP(D20,Mapping!$A$2:$D$1178,2,FALSE)</f>
        <v>1. Marketing</v>
      </c>
      <c r="H20" t="str">
        <f>VLOOKUP(D20,Mapping!$A$2:$D$1178,3,FALSE)</f>
        <v>Facebook</v>
      </c>
      <c r="I20" t="str">
        <f>VLOOKUP(D20,Mapping!$A$2:$D$1178,4,FALSE)</f>
        <v>FB Stone SA</v>
      </c>
      <c r="K20" t="str">
        <f t="shared" si="2"/>
        <v>Renda_Extra</v>
      </c>
      <c r="L20" t="s">
        <v>4</v>
      </c>
    </row>
    <row r="21" spans="2:16" x14ac:dyDescent="0.25">
      <c r="B21" t="str">
        <f t="shared" si="1"/>
        <v>FB_Stone_SA_Imp_2021_GM1521.971132637873</v>
      </c>
      <c r="C21" t="s">
        <v>4</v>
      </c>
      <c r="D21" t="s">
        <v>22</v>
      </c>
      <c r="E21">
        <v>521.97113263787276</v>
      </c>
      <c r="F21">
        <v>471.94051224707243</v>
      </c>
      <c r="G21" t="str">
        <f>VLOOKUP(D21,Mapping!$A$2:$D$1178,2,FALSE)</f>
        <v>1. Marketing</v>
      </c>
      <c r="H21" t="str">
        <f>VLOOKUP(D21,Mapping!$A$2:$D$1178,3,FALSE)</f>
        <v>Facebook</v>
      </c>
      <c r="I21" t="str">
        <f>VLOOKUP(D21,Mapping!$A$2:$D$1178,4,FALSE)</f>
        <v>FB Stone SA</v>
      </c>
      <c r="K21" t="str">
        <f>_xlfn.CONCAT(L21,N21)</f>
        <v>Renda_Extra</v>
      </c>
      <c r="L21" t="s">
        <v>4</v>
      </c>
    </row>
    <row r="22" spans="2:16" x14ac:dyDescent="0.25">
      <c r="B22" t="str">
        <f t="shared" si="1"/>
        <v>FB_TON_Imp_2020_GM10</v>
      </c>
      <c r="C22" t="s">
        <v>4</v>
      </c>
      <c r="D22" t="s">
        <v>23</v>
      </c>
      <c r="E22">
        <v>0</v>
      </c>
      <c r="F22">
        <v>0</v>
      </c>
      <c r="G22" t="str">
        <f>VLOOKUP(D22,Mapping!$A$2:$D$1178,2,FALSE)</f>
        <v>1. Marketing</v>
      </c>
      <c r="H22" t="str">
        <f>VLOOKUP(D22,Mapping!$A$2:$D$1178,3,FALSE)</f>
        <v>Facebook</v>
      </c>
      <c r="I22" t="str">
        <f>VLOOKUP(D22,Mapping!$A$2:$D$1178,4,FALSE)</f>
        <v>FB Ton</v>
      </c>
      <c r="K22" t="str">
        <f>_xlfn.CONCAT(L22,N22)</f>
        <v>Renda_Extra</v>
      </c>
      <c r="L22" t="s">
        <v>4</v>
      </c>
    </row>
    <row r="23" spans="2:16" x14ac:dyDescent="0.25">
      <c r="B23" t="str">
        <f t="shared" si="1"/>
        <v>FB_TON_Imp_2021_GM121553.2986075797</v>
      </c>
      <c r="C23" t="s">
        <v>4</v>
      </c>
      <c r="D23" t="s">
        <v>24</v>
      </c>
      <c r="E23">
        <v>21553.298607579669</v>
      </c>
      <c r="F23">
        <v>22376.317422118733</v>
      </c>
      <c r="G23" t="str">
        <f>VLOOKUP(D23,Mapping!$A$2:$D$1178,2,FALSE)</f>
        <v>1. Marketing</v>
      </c>
      <c r="H23" t="str">
        <f>VLOOKUP(D23,Mapping!$A$2:$D$1178,3,FALSE)</f>
        <v>Facebook</v>
      </c>
      <c r="I23" t="str">
        <f>VLOOKUP(D23,Mapping!$A$2:$D$1178,4,FALSE)</f>
        <v>FB Ton</v>
      </c>
      <c r="K23" t="str">
        <f t="shared" ref="K23:K24" si="3">_xlfn.CONCAT(L23,N23)</f>
        <v>Renda_Extra</v>
      </c>
      <c r="L23" t="s">
        <v>4</v>
      </c>
    </row>
    <row r="24" spans="2:16" x14ac:dyDescent="0.25">
      <c r="B24" t="str">
        <f t="shared" si="1"/>
        <v>Google_STONE_Imp_2020_GM10</v>
      </c>
      <c r="C24" t="s">
        <v>4</v>
      </c>
      <c r="D24" t="s">
        <v>25</v>
      </c>
      <c r="E24">
        <v>0</v>
      </c>
      <c r="F24">
        <v>0</v>
      </c>
      <c r="G24" t="str">
        <f>VLOOKUP(D24,Mapping!$A$2:$D$1178,2,FALSE)</f>
        <v>1. Marketing</v>
      </c>
      <c r="H24" t="str">
        <f>VLOOKUP(D24,Mapping!$A$2:$D$1178,3,FALSE)</f>
        <v>Google</v>
      </c>
      <c r="I24" t="str">
        <f>VLOOKUP(D24,Mapping!$A$2:$D$1178,4,FALSE)</f>
        <v>Google Stone</v>
      </c>
      <c r="K24" t="str">
        <f t="shared" si="3"/>
        <v>Renda_Extra</v>
      </c>
      <c r="L24" t="s">
        <v>4</v>
      </c>
    </row>
    <row r="25" spans="2:16" x14ac:dyDescent="0.25">
      <c r="B25" t="str">
        <f t="shared" si="1"/>
        <v>Google_STONE_Imp_2021_GM1301.158382333147</v>
      </c>
      <c r="C25" t="s">
        <v>4</v>
      </c>
      <c r="D25" t="s">
        <v>26</v>
      </c>
      <c r="E25">
        <v>301.1583823331469</v>
      </c>
      <c r="F25">
        <v>2597.203658315163</v>
      </c>
      <c r="G25" t="str">
        <f>VLOOKUP(D25,Mapping!$A$2:$D$1178,2,FALSE)</f>
        <v>1. Marketing</v>
      </c>
      <c r="H25" t="str">
        <f>VLOOKUP(D25,Mapping!$A$2:$D$1178,3,FALSE)</f>
        <v>Google</v>
      </c>
      <c r="I25" t="str">
        <f>VLOOKUP(D25,Mapping!$A$2:$D$1178,4,FALSE)</f>
        <v>Google Stone</v>
      </c>
    </row>
    <row r="26" spans="2:16" x14ac:dyDescent="0.25">
      <c r="B26" t="str">
        <f t="shared" si="1"/>
        <v>Google_TON_Imp_2020_GM10</v>
      </c>
      <c r="C26" t="s">
        <v>4</v>
      </c>
      <c r="D26" t="s">
        <v>27</v>
      </c>
      <c r="E26">
        <v>0</v>
      </c>
      <c r="F26">
        <v>0</v>
      </c>
      <c r="G26" t="str">
        <f>VLOOKUP(D26,Mapping!$A$2:$D$1178,2,FALSE)</f>
        <v>1. Marketing</v>
      </c>
      <c r="H26" t="str">
        <f>VLOOKUP(D26,Mapping!$A$2:$D$1178,3,FALSE)</f>
        <v>Google</v>
      </c>
      <c r="I26" t="str">
        <f>VLOOKUP(D26,Mapping!$A$2:$D$1178,4,FALSE)</f>
        <v>Google Ton</v>
      </c>
    </row>
    <row r="27" spans="2:16" x14ac:dyDescent="0.25">
      <c r="B27" t="str">
        <f t="shared" si="1"/>
        <v>Google_TON_Imp_2021_GM18080.64208667249</v>
      </c>
      <c r="C27" t="s">
        <v>4</v>
      </c>
      <c r="D27" t="s">
        <v>28</v>
      </c>
      <c r="E27">
        <v>8080.6420866724911</v>
      </c>
      <c r="F27">
        <v>14920.24386847206</v>
      </c>
      <c r="G27" t="str">
        <f>VLOOKUP(D27,Mapping!$A$2:$D$1178,2,FALSE)</f>
        <v>1. Marketing</v>
      </c>
      <c r="H27" t="str">
        <f>VLOOKUP(D27,Mapping!$A$2:$D$1178,3,FALSE)</f>
        <v>Google</v>
      </c>
      <c r="I27" t="str">
        <f>VLOOKUP(D27,Mapping!$A$2:$D$1178,4,FALSE)</f>
        <v>Google Ton</v>
      </c>
    </row>
    <row r="28" spans="2:16" x14ac:dyDescent="0.25">
      <c r="B28" t="str">
        <f t="shared" si="1"/>
        <v>IB_Affiliate_Imp_GM0</v>
      </c>
      <c r="C28" t="s">
        <v>4</v>
      </c>
      <c r="D28" t="s">
        <v>32</v>
      </c>
      <c r="E28">
        <v>0</v>
      </c>
      <c r="F28">
        <v>0</v>
      </c>
      <c r="G28" t="str">
        <f>VLOOKUP(D28,Mapping!$A$2:$D$1178,2,FALSE)</f>
        <v>1. Marketing</v>
      </c>
      <c r="H28" t="str">
        <f>VLOOKUP(D28,Mapping!$A$2:$D$1178,3,FALSE)</f>
        <v>Affiliate</v>
      </c>
      <c r="I28" t="str">
        <f>VLOOKUP(D28,Mapping!$A$2:$D$1178,4,FALSE)</f>
        <v>Affiliate</v>
      </c>
    </row>
    <row r="29" spans="2:16" x14ac:dyDescent="0.25">
      <c r="B29" t="str">
        <f t="shared" si="1"/>
        <v>IB_Bing_Imp_GM0</v>
      </c>
      <c r="C29" t="s">
        <v>4</v>
      </c>
      <c r="D29" t="s">
        <v>33</v>
      </c>
      <c r="E29">
        <v>0</v>
      </c>
      <c r="F29">
        <v>0</v>
      </c>
      <c r="G29" t="str">
        <f>VLOOKUP(D29,Mapping!$A$2:$D$1178,2,FALSE)</f>
        <v>1. Marketing</v>
      </c>
      <c r="H29" t="str">
        <f>VLOOKUP(D29,Mapping!$A$2:$D$1178,3,FALSE)</f>
        <v>Bing</v>
      </c>
      <c r="I29" t="str">
        <f>VLOOKUP(D29,Mapping!$A$2:$D$1178,4,FALSE)</f>
        <v>Bing</v>
      </c>
    </row>
    <row r="30" spans="2:16" x14ac:dyDescent="0.25">
      <c r="B30" t="str">
        <f t="shared" si="1"/>
        <v>IB_Headcounts_20200</v>
      </c>
      <c r="C30" t="s">
        <v>4</v>
      </c>
      <c r="D30" t="s">
        <v>101</v>
      </c>
      <c r="E30">
        <v>0</v>
      </c>
      <c r="F30">
        <v>0</v>
      </c>
      <c r="G30" t="str">
        <f>VLOOKUP(D30,Mapping!$A$2:$D$1178,2,FALSE)</f>
        <v>4. Execution</v>
      </c>
      <c r="H30" t="str">
        <f>VLOOKUP(D30,Mapping!$A$2:$D$1178,3,FALSE)</f>
        <v>Headcount</v>
      </c>
      <c r="I30" t="str">
        <f>VLOOKUP(D30,Mapping!$A$2:$D$1178,4,FALSE)</f>
        <v>Headcount</v>
      </c>
    </row>
    <row r="31" spans="2:16" x14ac:dyDescent="0.25">
      <c r="B31" t="str">
        <f t="shared" si="1"/>
        <v>IB_Headcounts_20210</v>
      </c>
      <c r="C31" t="s">
        <v>4</v>
      </c>
      <c r="D31" t="s">
        <v>102</v>
      </c>
      <c r="E31">
        <v>0</v>
      </c>
      <c r="F31">
        <v>0</v>
      </c>
      <c r="G31" t="str">
        <f>VLOOKUP(D31,Mapping!$A$2:$D$1178,2,FALSE)</f>
        <v>4. Execution</v>
      </c>
      <c r="H31" t="str">
        <f>VLOOKUP(D31,Mapping!$A$2:$D$1178,3,FALSE)</f>
        <v>Headcount</v>
      </c>
      <c r="I31" t="str">
        <f>VLOOKUP(D31,Mapping!$A$2:$D$1178,4,FALSE)</f>
        <v>Headcount</v>
      </c>
    </row>
    <row r="32" spans="2:16" x14ac:dyDescent="0.25">
      <c r="B32" t="str">
        <f t="shared" si="1"/>
        <v>IB_OpenTv_Grps_GM0</v>
      </c>
      <c r="C32" t="s">
        <v>4</v>
      </c>
      <c r="D32" t="s">
        <v>35</v>
      </c>
      <c r="E32">
        <v>0</v>
      </c>
      <c r="F32">
        <v>0</v>
      </c>
      <c r="G32" t="str">
        <f>VLOOKUP(D32,Mapping!$A$2:$D$1178,2,FALSE)</f>
        <v>1. Marketing</v>
      </c>
      <c r="H32" t="str">
        <f>VLOOKUP(D32,Mapping!$A$2:$D$1178,3,FALSE)</f>
        <v>TV</v>
      </c>
      <c r="I32" t="str">
        <f>VLOOKUP(D32,Mapping!$A$2:$D$1178,4,FALSE)</f>
        <v>Open TV</v>
      </c>
    </row>
    <row r="33" spans="2:9" x14ac:dyDescent="0.25">
      <c r="B33" t="str">
        <f t="shared" si="1"/>
        <v>IB_PayTv_spends_M_GM0</v>
      </c>
      <c r="C33" t="s">
        <v>4</v>
      </c>
      <c r="D33" t="s">
        <v>115</v>
      </c>
      <c r="E33">
        <v>0</v>
      </c>
      <c r="F33">
        <v>0</v>
      </c>
      <c r="G33" t="str">
        <f>VLOOKUP(D33,Mapping!$A$2:$D$1178,2,FALSE)</f>
        <v>1. Marketing</v>
      </c>
      <c r="H33" t="str">
        <f>VLOOKUP(D33,Mapping!$A$2:$D$1178,3,FALSE)</f>
        <v>TV</v>
      </c>
      <c r="I33" t="str">
        <f>VLOOKUP(D33,Mapping!$A$2:$D$1178,4,FALSE)</f>
        <v>Pay TV</v>
      </c>
    </row>
    <row r="34" spans="2:9" x14ac:dyDescent="0.25">
      <c r="B34" t="str">
        <f t="shared" si="1"/>
        <v>IB_PolyTrend0</v>
      </c>
      <c r="C34" t="s">
        <v>4</v>
      </c>
      <c r="D34" t="s">
        <v>116</v>
      </c>
      <c r="E34">
        <v>0</v>
      </c>
      <c r="F34">
        <v>0</v>
      </c>
      <c r="G34" t="str">
        <f>VLOOKUP(D34,Mapping!$A$2:$D$1178,2,FALSE)</f>
        <v>3. Base</v>
      </c>
      <c r="H34" t="str">
        <f>VLOOKUP(D34,Mapping!$A$2:$D$1178,3,FALSE)</f>
        <v>Poly T</v>
      </c>
      <c r="I34" t="str">
        <f>VLOOKUP(D34,Mapping!$A$2:$D$1178,4,FALSE)</f>
        <v>Poly T</v>
      </c>
    </row>
    <row r="35" spans="2:9" x14ac:dyDescent="0.25">
      <c r="B35" t="str">
        <f t="shared" si="1"/>
        <v>IB_Seas_New0</v>
      </c>
      <c r="C35" t="s">
        <v>4</v>
      </c>
      <c r="D35" t="s">
        <v>129</v>
      </c>
      <c r="E35">
        <v>0</v>
      </c>
      <c r="F35">
        <v>0</v>
      </c>
      <c r="G35" t="str">
        <f>VLOOKUP(D35,Mapping!$A$2:$D$1178,2,FALSE)</f>
        <v>3. Base</v>
      </c>
      <c r="H35" t="str">
        <f>VLOOKUP(D35,Mapping!$A$2:$D$1178,3,FALSE)</f>
        <v>Seas</v>
      </c>
      <c r="I35" t="str">
        <f>VLOOKUP(D35,Mapping!$A$2:$D$1178,4,FALSE)</f>
        <v>Seas</v>
      </c>
    </row>
    <row r="36" spans="2:9" x14ac:dyDescent="0.25">
      <c r="B36" t="str">
        <f t="shared" si="1"/>
        <v>IB_TikTok_Imp_GM0</v>
      </c>
      <c r="C36" t="s">
        <v>4</v>
      </c>
      <c r="D36" t="s">
        <v>37</v>
      </c>
      <c r="E36">
        <v>0</v>
      </c>
      <c r="F36">
        <v>0</v>
      </c>
      <c r="G36" t="str">
        <f>VLOOKUP(D36,Mapping!$A$2:$D$1178,2,FALSE)</f>
        <v>1. Marketing</v>
      </c>
      <c r="H36" t="str">
        <f>VLOOKUP(D36,Mapping!$A$2:$D$1178,3,FALSE)</f>
        <v>TikTok</v>
      </c>
      <c r="I36" t="str">
        <f>VLOOKUP(D36,Mapping!$A$2:$D$1178,4,FALSE)</f>
        <v>TikTok</v>
      </c>
    </row>
    <row r="37" spans="2:9" x14ac:dyDescent="0.25">
      <c r="B37" t="str">
        <f t="shared" si="1"/>
        <v>INTERCEPT28885.8423345292</v>
      </c>
      <c r="C37" t="s">
        <v>4</v>
      </c>
      <c r="D37" t="s">
        <v>38</v>
      </c>
      <c r="E37">
        <v>28885.842334529163</v>
      </c>
      <c r="F37">
        <v>24441.86659075545</v>
      </c>
      <c r="G37" t="str">
        <f>VLOOKUP(D37,Mapping!$A$2:$D$1178,2,FALSE)</f>
        <v>3. Base</v>
      </c>
      <c r="H37" t="str">
        <f>VLOOKUP(D37,Mapping!$A$2:$D$1178,3,FALSE)</f>
        <v>Intercept</v>
      </c>
      <c r="I37" t="str">
        <f>VLOOKUP(D37,Mapping!$A$2:$D$1178,4,FALSE)</f>
        <v>Intercept</v>
      </c>
    </row>
    <row r="38" spans="2:9" x14ac:dyDescent="0.25">
      <c r="B38" t="str">
        <f t="shared" si="1"/>
        <v>Mobility_Residential-4022.76395832664</v>
      </c>
      <c r="C38" t="s">
        <v>4</v>
      </c>
      <c r="D38" t="s">
        <v>154</v>
      </c>
      <c r="E38">
        <v>-4022.7639583266364</v>
      </c>
      <c r="F38">
        <v>-1664.701977527485</v>
      </c>
      <c r="G38" t="str">
        <f>VLOOKUP(D38,Mapping!$A$2:$D$1178,2,FALSE)</f>
        <v>3. Base</v>
      </c>
      <c r="H38" t="str">
        <f>VLOOKUP(D38,Mapping!$A$2:$D$1178,3,FALSE)</f>
        <v>Covid</v>
      </c>
      <c r="I38" t="str">
        <f>VLOOKUP(D38,Mapping!$A$2:$D$1178,4,FALSE)</f>
        <v>Covid</v>
      </c>
    </row>
    <row r="39" spans="2:9" x14ac:dyDescent="0.25">
      <c r="B39" t="str">
        <f t="shared" si="1"/>
        <v>NY_20200</v>
      </c>
      <c r="C39" t="s">
        <v>4</v>
      </c>
      <c r="D39" t="s">
        <v>95</v>
      </c>
      <c r="E39">
        <v>0</v>
      </c>
      <c r="F39">
        <v>0</v>
      </c>
      <c r="G39" t="str">
        <f>VLOOKUP(D39,Mapping!$A$2:$D$1178,2,FALSE)</f>
        <v>3. Base</v>
      </c>
      <c r="H39" t="str">
        <f>VLOOKUP(D39,Mapping!$A$2:$D$1178,3,FALSE)</f>
        <v>Holiday</v>
      </c>
      <c r="I39" t="str">
        <f>VLOOKUP(D39,Mapping!$A$2:$D$1178,4,FALSE)</f>
        <v>Holiday</v>
      </c>
    </row>
    <row r="40" spans="2:9" x14ac:dyDescent="0.25">
      <c r="B40" t="str">
        <f t="shared" si="1"/>
        <v>NY_2020_R_AC0</v>
      </c>
      <c r="C40" t="s">
        <v>4</v>
      </c>
      <c r="D40" t="s">
        <v>103</v>
      </c>
      <c r="E40">
        <v>0</v>
      </c>
      <c r="F40">
        <v>0</v>
      </c>
      <c r="G40" t="str">
        <f>VLOOKUP(D40,Mapping!$A$2:$D$1178,2,FALSE)</f>
        <v>3. Base</v>
      </c>
      <c r="H40" t="str">
        <f>VLOOKUP(D40,Mapping!$A$2:$D$1178,3,FALSE)</f>
        <v>Holiday</v>
      </c>
      <c r="I40" t="str">
        <f>VLOOKUP(D40,Mapping!$A$2:$D$1178,4,FALSE)</f>
        <v>Holiday</v>
      </c>
    </row>
    <row r="41" spans="2:9" x14ac:dyDescent="0.25">
      <c r="B41" t="str">
        <f t="shared" si="1"/>
        <v>NY_2020_R_IB0</v>
      </c>
      <c r="C41" t="s">
        <v>4</v>
      </c>
      <c r="D41" t="s">
        <v>104</v>
      </c>
      <c r="E41">
        <v>0</v>
      </c>
      <c r="F41">
        <v>0</v>
      </c>
      <c r="G41" t="str">
        <f>VLOOKUP(D41,Mapping!$A$2:$D$1178,2,FALSE)</f>
        <v>3. Base</v>
      </c>
      <c r="H41" t="str">
        <f>VLOOKUP(D41,Mapping!$A$2:$D$1178,3,FALSE)</f>
        <v>Holiday</v>
      </c>
      <c r="I41" t="str">
        <f>VLOOKUP(D41,Mapping!$A$2:$D$1178,4,FALSE)</f>
        <v>Holiday</v>
      </c>
    </row>
    <row r="42" spans="2:9" x14ac:dyDescent="0.25">
      <c r="B42" t="str">
        <f t="shared" si="1"/>
        <v>PL_DFEB240</v>
      </c>
      <c r="C42" t="s">
        <v>4</v>
      </c>
      <c r="D42" t="s">
        <v>164</v>
      </c>
      <c r="E42">
        <v>0</v>
      </c>
      <c r="F42">
        <v>0</v>
      </c>
      <c r="G42" t="str">
        <f>VLOOKUP(D42,Mapping!$A$2:$D$1178,2,FALSE)</f>
        <v>3. Base</v>
      </c>
      <c r="H42" t="str">
        <f>VLOOKUP(D42,Mapping!$A$2:$D$1178,3,FALSE)</f>
        <v>Holiday</v>
      </c>
      <c r="I42" t="str">
        <f>VLOOKUP(D42,Mapping!$A$2:$D$1178,4,FALSE)</f>
        <v>Holiday</v>
      </c>
    </row>
    <row r="43" spans="2:9" x14ac:dyDescent="0.25">
      <c r="B43" t="str">
        <f t="shared" si="1"/>
        <v>PL_DOct25_2021_V20</v>
      </c>
      <c r="C43" t="s">
        <v>4</v>
      </c>
      <c r="D43" t="s">
        <v>167</v>
      </c>
      <c r="E43">
        <v>0</v>
      </c>
      <c r="F43">
        <v>0</v>
      </c>
      <c r="G43" t="str">
        <f>VLOOKUP(D43,Mapping!$A$2:$D$1178,2,FALSE)</f>
        <v>3. Base</v>
      </c>
      <c r="H43" t="str">
        <f>VLOOKUP(D43,Mapping!$A$2:$D$1178,3,FALSE)</f>
        <v>Holiday</v>
      </c>
      <c r="I43" t="str">
        <f>VLOOKUP(D43,Mapping!$A$2:$D$1178,4,FALSE)</f>
        <v>Holiday</v>
      </c>
    </row>
    <row r="44" spans="2:9" x14ac:dyDescent="0.25">
      <c r="B44" t="str">
        <f t="shared" si="1"/>
        <v>PL_HDIP0</v>
      </c>
      <c r="C44" t="s">
        <v>4</v>
      </c>
      <c r="D44" t="s">
        <v>155</v>
      </c>
      <c r="E44">
        <v>0</v>
      </c>
      <c r="F44">
        <v>0</v>
      </c>
      <c r="G44" t="str">
        <f>VLOOKUP(D44,Mapping!$A$2:$D$1178,2,FALSE)</f>
        <v>3. Base</v>
      </c>
      <c r="H44" t="str">
        <f>VLOOKUP(D44,Mapping!$A$2:$D$1178,3,FALSE)</f>
        <v>Holiday</v>
      </c>
      <c r="I44" t="str">
        <f>VLOOKUP(D44,Mapping!$A$2:$D$1178,4,FALSE)</f>
        <v>Holiday</v>
      </c>
    </row>
    <row r="45" spans="2:9" x14ac:dyDescent="0.25">
      <c r="B45" t="str">
        <f t="shared" si="1"/>
        <v>PL_PolyTrend0</v>
      </c>
      <c r="C45" t="s">
        <v>4</v>
      </c>
      <c r="D45" t="s">
        <v>117</v>
      </c>
      <c r="E45">
        <v>0</v>
      </c>
      <c r="F45">
        <v>0</v>
      </c>
      <c r="G45" t="str">
        <f>VLOOKUP(D45,Mapping!$A$2:$D$1178,2,FALSE)</f>
        <v>3. Base</v>
      </c>
      <c r="H45" t="str">
        <f>VLOOKUP(D45,Mapping!$A$2:$D$1178,3,FALSE)</f>
        <v>Poly T</v>
      </c>
      <c r="I45" t="str">
        <f>VLOOKUP(D45,Mapping!$A$2:$D$1178,4,FALSE)</f>
        <v>Poly T</v>
      </c>
    </row>
    <row r="46" spans="2:9" x14ac:dyDescent="0.25">
      <c r="B46" t="str">
        <f t="shared" si="1"/>
        <v>PL_PreEaster_20210</v>
      </c>
      <c r="C46" t="s">
        <v>4</v>
      </c>
      <c r="D46" t="s">
        <v>160</v>
      </c>
      <c r="E46">
        <v>0</v>
      </c>
      <c r="F46">
        <v>0</v>
      </c>
      <c r="G46" t="str">
        <f>VLOOKUP(D46,Mapping!$A$2:$D$1178,2,FALSE)</f>
        <v>3. Base</v>
      </c>
      <c r="H46" t="str">
        <f>VLOOKUP(D46,Mapping!$A$2:$D$1178,3,FALSE)</f>
        <v>Holiday</v>
      </c>
      <c r="I46" t="str">
        <f>VLOOKUP(D46,Mapping!$A$2:$D$1178,4,FALSE)</f>
        <v>Holiday</v>
      </c>
    </row>
    <row r="47" spans="2:9" x14ac:dyDescent="0.25">
      <c r="B47" t="str">
        <f t="shared" si="1"/>
        <v>PL_PreH_May20200</v>
      </c>
      <c r="C47" t="s">
        <v>4</v>
      </c>
      <c r="D47" t="s">
        <v>168</v>
      </c>
      <c r="E47">
        <v>0</v>
      </c>
      <c r="F47">
        <v>0</v>
      </c>
      <c r="G47" t="str">
        <f>VLOOKUP(D47,Mapping!$A$2:$D$1178,2,FALSE)</f>
        <v>3. Base</v>
      </c>
      <c r="H47" t="str">
        <f>VLOOKUP(D47,Mapping!$A$2:$D$1178,3,FALSE)</f>
        <v>Holiday</v>
      </c>
      <c r="I47" t="str">
        <f>VLOOKUP(D47,Mapping!$A$2:$D$1178,4,FALSE)</f>
        <v>Holiday</v>
      </c>
    </row>
    <row r="48" spans="2:9" x14ac:dyDescent="0.25">
      <c r="B48" t="str">
        <f t="shared" si="1"/>
        <v>PL_Seas_New0</v>
      </c>
      <c r="C48" t="s">
        <v>4</v>
      </c>
      <c r="D48" t="s">
        <v>118</v>
      </c>
      <c r="E48">
        <v>0</v>
      </c>
      <c r="F48">
        <v>0</v>
      </c>
      <c r="G48" t="str">
        <f>VLOOKUP(D48,Mapping!$A$2:$D$1178,2,FALSE)</f>
        <v>3. Base</v>
      </c>
      <c r="H48" t="str">
        <f>VLOOKUP(D48,Mapping!$A$2:$D$1178,3,FALSE)</f>
        <v>Seas</v>
      </c>
      <c r="I48" t="str">
        <f>VLOOKUP(D48,Mapping!$A$2:$D$1178,4,FALSE)</f>
        <v>Seas</v>
      </c>
    </row>
    <row r="49" spans="2:9" x14ac:dyDescent="0.25">
      <c r="B49" t="str">
        <f t="shared" si="1"/>
        <v>Polo_Headcounts_20200</v>
      </c>
      <c r="C49" t="s">
        <v>4</v>
      </c>
      <c r="D49" t="s">
        <v>105</v>
      </c>
      <c r="E49">
        <v>0</v>
      </c>
      <c r="F49">
        <v>0</v>
      </c>
      <c r="G49" t="str">
        <f>VLOOKUP(D49,Mapping!$A$2:$D$1178,2,FALSE)</f>
        <v>4. Execution</v>
      </c>
      <c r="H49" t="str">
        <f>VLOOKUP(D49,Mapping!$A$2:$D$1178,3,FALSE)</f>
        <v>Headcount</v>
      </c>
      <c r="I49" t="str">
        <f>VLOOKUP(D49,Mapping!$A$2:$D$1178,4,FALSE)</f>
        <v>Headcount</v>
      </c>
    </row>
    <row r="50" spans="2:9" x14ac:dyDescent="0.25">
      <c r="B50" t="str">
        <f t="shared" si="1"/>
        <v>Polo_Headcounts_20210</v>
      </c>
      <c r="C50" t="s">
        <v>4</v>
      </c>
      <c r="D50" t="s">
        <v>106</v>
      </c>
      <c r="E50">
        <v>0</v>
      </c>
      <c r="F50">
        <v>0</v>
      </c>
      <c r="G50" t="str">
        <f>VLOOKUP(D50,Mapping!$A$2:$D$1178,2,FALSE)</f>
        <v>4. Execution</v>
      </c>
      <c r="H50" t="str">
        <f>VLOOKUP(D50,Mapping!$A$2:$D$1178,3,FALSE)</f>
        <v>Headcount</v>
      </c>
      <c r="I50" t="str">
        <f>VLOOKUP(D50,Mapping!$A$2:$D$1178,4,FALSE)</f>
        <v>Headcount</v>
      </c>
    </row>
    <row r="51" spans="2:9" x14ac:dyDescent="0.25">
      <c r="B51" t="str">
        <f t="shared" si="1"/>
        <v>Polo_OpenTv_Grps_GM0</v>
      </c>
      <c r="C51" t="s">
        <v>4</v>
      </c>
      <c r="D51" t="s">
        <v>41</v>
      </c>
      <c r="E51">
        <v>0</v>
      </c>
      <c r="F51">
        <v>0</v>
      </c>
      <c r="G51" t="str">
        <f>VLOOKUP(D51,Mapping!$A$2:$D$1178,2,FALSE)</f>
        <v>1. Marketing</v>
      </c>
      <c r="H51" t="str">
        <f>VLOOKUP(D51,Mapping!$A$2:$D$1178,3,FALSE)</f>
        <v>TV</v>
      </c>
      <c r="I51" t="str">
        <f>VLOOKUP(D51,Mapping!$A$2:$D$1178,4,FALSE)</f>
        <v>Open TV</v>
      </c>
    </row>
    <row r="52" spans="2:9" x14ac:dyDescent="0.25">
      <c r="B52" t="str">
        <f t="shared" si="1"/>
        <v>Polo_PayTv_spends_M_GM0</v>
      </c>
      <c r="C52" t="s">
        <v>4</v>
      </c>
      <c r="D52" t="s">
        <v>119</v>
      </c>
      <c r="E52">
        <v>0</v>
      </c>
      <c r="F52">
        <v>0</v>
      </c>
      <c r="G52" t="str">
        <f>VLOOKUP(D52,Mapping!$A$2:$D$1178,2,FALSE)</f>
        <v>1. Marketing</v>
      </c>
      <c r="H52" t="str">
        <f>VLOOKUP(D52,Mapping!$A$2:$D$1178,3,FALSE)</f>
        <v>TV</v>
      </c>
      <c r="I52" t="str">
        <f>VLOOKUP(D52,Mapping!$A$2:$D$1178,4,FALSE)</f>
        <v>Pay TV</v>
      </c>
    </row>
    <row r="53" spans="2:9" x14ac:dyDescent="0.25">
      <c r="B53" t="str">
        <f t="shared" si="1"/>
        <v>PreH_BF_RD0</v>
      </c>
      <c r="C53" t="s">
        <v>4</v>
      </c>
      <c r="D53" t="s">
        <v>132</v>
      </c>
      <c r="E53">
        <v>0</v>
      </c>
      <c r="F53">
        <v>186.74493567829319</v>
      </c>
      <c r="G53" t="str">
        <f>VLOOKUP(D53,Mapping!$A$2:$D$1178,2,FALSE)</f>
        <v>3. Base</v>
      </c>
      <c r="H53" t="str">
        <f>VLOOKUP(D53,Mapping!$A$2:$D$1178,3,FALSE)</f>
        <v>Holiday</v>
      </c>
      <c r="I53" t="str">
        <f>VLOOKUP(D53,Mapping!$A$2:$D$1178,4,FALSE)</f>
        <v>Holiday</v>
      </c>
    </row>
    <row r="54" spans="2:9" x14ac:dyDescent="0.25">
      <c r="B54" t="str">
        <f t="shared" si="1"/>
        <v>RE_Affliate_Paid_Orders_GM0.482677376908724</v>
      </c>
      <c r="C54" t="s">
        <v>4</v>
      </c>
      <c r="D54" t="s">
        <v>47</v>
      </c>
      <c r="E54">
        <v>0.48267737690872398</v>
      </c>
      <c r="F54">
        <v>117.55534371663201</v>
      </c>
      <c r="G54" t="str">
        <f>VLOOKUP(D54,Mapping!$A$2:$D$1178,2,FALSE)</f>
        <v>1. Marketing</v>
      </c>
      <c r="H54" t="str">
        <f>VLOOKUP(D54,Mapping!$A$2:$D$1178,3,FALSE)</f>
        <v>Affiliate</v>
      </c>
      <c r="I54" t="str">
        <f>VLOOKUP(D54,Mapping!$A$2:$D$1178,4,FALSE)</f>
        <v>Affiliate</v>
      </c>
    </row>
    <row r="55" spans="2:9" x14ac:dyDescent="0.25">
      <c r="B55" t="str">
        <f t="shared" si="1"/>
        <v>RE_Bing_Imp_GM66.6767255120905</v>
      </c>
      <c r="C55" t="s">
        <v>4</v>
      </c>
      <c r="D55" t="s">
        <v>49</v>
      </c>
      <c r="E55">
        <v>66.676725512090513</v>
      </c>
      <c r="F55">
        <v>8.0028669979518234</v>
      </c>
      <c r="G55" t="str">
        <f>VLOOKUP(D55,Mapping!$A$2:$D$1178,2,FALSE)</f>
        <v>1. Marketing</v>
      </c>
      <c r="H55" t="str">
        <f>VLOOKUP(D55,Mapping!$A$2:$D$1178,3,FALSE)</f>
        <v>Bing</v>
      </c>
      <c r="I55" t="str">
        <f>VLOOKUP(D55,Mapping!$A$2:$D$1178,4,FALSE)</f>
        <v>Bing</v>
      </c>
    </row>
    <row r="56" spans="2:9" x14ac:dyDescent="0.25">
      <c r="B56" t="str">
        <f t="shared" si="1"/>
        <v>RE_Criteo_Imp_GM47.4613361000195</v>
      </c>
      <c r="C56" t="s">
        <v>4</v>
      </c>
      <c r="D56" t="s">
        <v>50</v>
      </c>
      <c r="E56">
        <v>47.46133610001953</v>
      </c>
      <c r="F56">
        <v>564.21390770915878</v>
      </c>
      <c r="G56" t="str">
        <f>VLOOKUP(D56,Mapping!$A$2:$D$1178,2,FALSE)</f>
        <v>1. Marketing</v>
      </c>
      <c r="H56" t="str">
        <f>VLOOKUP(D56,Mapping!$A$2:$D$1178,3,FALSE)</f>
        <v>Criteo</v>
      </c>
      <c r="I56" t="str">
        <f>VLOOKUP(D56,Mapping!$A$2:$D$1178,4,FALSE)</f>
        <v>Criteo</v>
      </c>
    </row>
    <row r="57" spans="2:9" x14ac:dyDescent="0.25">
      <c r="B57" t="str">
        <f t="shared" si="1"/>
        <v>RE_PolyTrend_New3708.05387995</v>
      </c>
      <c r="C57" t="s">
        <v>4</v>
      </c>
      <c r="D57" t="s">
        <v>120</v>
      </c>
      <c r="E57">
        <v>3708.0538799500032</v>
      </c>
      <c r="F57">
        <v>10696.249475777246</v>
      </c>
      <c r="G57" t="str">
        <f>VLOOKUP(D57,Mapping!$A$2:$D$1178,2,FALSE)</f>
        <v>3. Base</v>
      </c>
      <c r="H57" t="str">
        <f>VLOOKUP(D57,Mapping!$A$2:$D$1178,3,FALSE)</f>
        <v>Poly T</v>
      </c>
      <c r="I57" t="str">
        <f>VLOOKUP(D57,Mapping!$A$2:$D$1178,4,FALSE)</f>
        <v>Poly T</v>
      </c>
    </row>
    <row r="58" spans="2:9" x14ac:dyDescent="0.25">
      <c r="B58" t="str">
        <f t="shared" si="1"/>
        <v>RE_Seas76957.1160447444</v>
      </c>
      <c r="C58" t="s">
        <v>4</v>
      </c>
      <c r="D58" t="s">
        <v>133</v>
      </c>
      <c r="E58">
        <v>76957.116044744354</v>
      </c>
      <c r="F58">
        <v>226044.64767890505</v>
      </c>
      <c r="G58" t="str">
        <f>VLOOKUP(D58,Mapping!$A$2:$D$1178,2,FALSE)</f>
        <v>3. Base</v>
      </c>
      <c r="H58" t="str">
        <f>VLOOKUP(D58,Mapping!$A$2:$D$1178,3,FALSE)</f>
        <v>Seas</v>
      </c>
      <c r="I58" t="str">
        <f>VLOOKUP(D58,Mapping!$A$2:$D$1178,4,FALSE)</f>
        <v>Seas</v>
      </c>
    </row>
    <row r="59" spans="2:9" x14ac:dyDescent="0.25">
      <c r="C59" t="s">
        <v>4</v>
      </c>
      <c r="D59" t="s">
        <v>51</v>
      </c>
      <c r="E59">
        <v>14.024142483697059</v>
      </c>
      <c r="F59">
        <v>352.37894508306954</v>
      </c>
      <c r="G59" t="str">
        <f>VLOOKUP(D59,Mapping!$A$2:$D$1178,2,FALSE)</f>
        <v>1. Marketing</v>
      </c>
      <c r="H59" t="str">
        <f>VLOOKUP(D59,Mapping!$A$2:$D$1178,3,FALSE)</f>
        <v>TikTok</v>
      </c>
      <c r="I59" t="str">
        <f>VLOOKUP(D59,Mapping!$A$2:$D$1178,4,FALSE)</f>
        <v>TikTok</v>
      </c>
    </row>
    <row r="60" spans="2:9" x14ac:dyDescent="0.25">
      <c r="C60" t="s">
        <v>4</v>
      </c>
      <c r="D60" t="s">
        <v>147</v>
      </c>
      <c r="E60">
        <v>-5234.3864039852024</v>
      </c>
      <c r="F60">
        <v>-9663.4825919726718</v>
      </c>
      <c r="G60" t="str">
        <f>VLOOKUP(D60,Mapping!$A$2:$D$1178,2,FALSE)</f>
        <v>3. Base</v>
      </c>
      <c r="H60" t="str">
        <f>VLOOKUP(D60,Mapping!$A$2:$D$1178,3,FALSE)</f>
        <v>Taxa Selic</v>
      </c>
      <c r="I60" t="str">
        <f>VLOOKUP(D60,Mapping!$A$2:$D$1178,4,FALSE)</f>
        <v>Taxa Selic</v>
      </c>
    </row>
    <row r="61" spans="2:9" x14ac:dyDescent="0.25">
      <c r="C61" t="s">
        <v>4</v>
      </c>
      <c r="D61" t="s">
        <v>107</v>
      </c>
      <c r="E61">
        <v>-13129.803776263616</v>
      </c>
      <c r="F61">
        <v>-10477.9542525738</v>
      </c>
      <c r="G61" t="str">
        <f>VLOOKUP(D61,Mapping!$A$2:$D$1178,2,FALSE)</f>
        <v>3. Base</v>
      </c>
      <c r="H61" t="str">
        <f>VLOOKUP(D61,Mapping!$A$2:$D$1178,3,FALSE)</f>
        <v>Unemployment</v>
      </c>
      <c r="I61" t="str">
        <f>VLOOKUP(D61,Mapping!$A$2:$D$1178,4,FALSE)</f>
        <v>Unemployment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3C-F29D-46A8-AD75-F342082665C5}">
  <dimension ref="A3:J92"/>
  <sheetViews>
    <sheetView workbookViewId="0">
      <selection activeCell="D23" sqref="D23:F23 D44:F44 D65:F65 D86:F86"/>
      <pivotSelection pane="bottomRight" showHeader="1" extendable="1" axis="axisRow" dimension="2" start="19" min="19" max="20" activeRow="22" activeCol="3" previousRow="22" previousCol="3" click="1" r:id="rId1">
        <pivotArea dataOnly="0" outline="0" fieldPosition="0">
          <references count="1">
            <reference field="6" count="1">
              <x v="21"/>
            </reference>
          </references>
        </pivotArea>
      </pivotSelection>
    </sheetView>
  </sheetViews>
  <sheetFormatPr defaultRowHeight="15" x14ac:dyDescent="0.25"/>
  <cols>
    <col min="1" max="2" width="18" bestFit="1" customWidth="1"/>
    <col min="3" max="3" width="14.28515625" bestFit="1" customWidth="1"/>
    <col min="4" max="4" width="15" bestFit="1" customWidth="1"/>
    <col min="5" max="6" width="12.42578125" bestFit="1" customWidth="1"/>
    <col min="9" max="9" width="14.140625" bestFit="1" customWidth="1"/>
    <col min="11" max="11" width="14.28515625" bestFit="1" customWidth="1"/>
  </cols>
  <sheetData>
    <row r="3" spans="1:6" x14ac:dyDescent="0.25">
      <c r="B3" s="1" t="s">
        <v>79</v>
      </c>
      <c r="C3" s="1" t="s">
        <v>10</v>
      </c>
      <c r="D3" s="1" t="s">
        <v>11</v>
      </c>
      <c r="E3" t="s">
        <v>177</v>
      </c>
      <c r="F3" t="s">
        <v>178</v>
      </c>
    </row>
    <row r="4" spans="1:6" x14ac:dyDescent="0.25">
      <c r="A4" t="str">
        <f>_xlfn.CONCAT(B4,D4)</f>
        <v>Auto_CredAffiliate</v>
      </c>
      <c r="B4" t="s">
        <v>1</v>
      </c>
      <c r="C4" t="s">
        <v>56</v>
      </c>
      <c r="D4" t="s">
        <v>56</v>
      </c>
      <c r="E4" s="5">
        <v>0</v>
      </c>
      <c r="F4" s="5">
        <v>221.72663578170992</v>
      </c>
    </row>
    <row r="5" spans="1:6" x14ac:dyDescent="0.25">
      <c r="A5" t="str">
        <f t="shared" ref="A5:A68" si="0">_xlfn.CONCAT(B5,D5)</f>
        <v>Auto_CredBing</v>
      </c>
      <c r="B5" t="s">
        <v>1</v>
      </c>
      <c r="C5" t="s">
        <v>58</v>
      </c>
      <c r="D5" t="s">
        <v>58</v>
      </c>
      <c r="E5" s="5">
        <v>113.11390614434012</v>
      </c>
      <c r="F5" s="5">
        <v>20.717723613407042</v>
      </c>
    </row>
    <row r="6" spans="1:6" x14ac:dyDescent="0.25">
      <c r="A6" t="str">
        <f t="shared" si="0"/>
        <v>Auto_CredCriteo</v>
      </c>
      <c r="B6" t="s">
        <v>1</v>
      </c>
      <c r="C6" t="s">
        <v>59</v>
      </c>
      <c r="D6" t="s">
        <v>59</v>
      </c>
      <c r="E6" s="5">
        <v>30.725181986265021</v>
      </c>
      <c r="F6" s="5">
        <v>1184.087788758857</v>
      </c>
    </row>
    <row r="7" spans="1:6" x14ac:dyDescent="0.25">
      <c r="A7" t="str">
        <f t="shared" si="0"/>
        <v>Auto_CredFB Stone Leads</v>
      </c>
      <c r="B7" t="s">
        <v>1</v>
      </c>
      <c r="C7" t="s">
        <v>61</v>
      </c>
      <c r="D7" t="s">
        <v>70</v>
      </c>
      <c r="E7" s="5">
        <v>8880.5728041516013</v>
      </c>
      <c r="F7" s="5">
        <v>9690.0916131391368</v>
      </c>
    </row>
    <row r="8" spans="1:6" x14ac:dyDescent="0.25">
      <c r="A8" t="str">
        <f t="shared" si="0"/>
        <v>Auto_CredFB Stone SA</v>
      </c>
      <c r="B8" t="s">
        <v>1</v>
      </c>
      <c r="C8" t="s">
        <v>61</v>
      </c>
      <c r="D8" t="s">
        <v>71</v>
      </c>
      <c r="E8" s="5">
        <v>876.87068704796195</v>
      </c>
      <c r="F8" s="5">
        <v>815.42322510935048</v>
      </c>
    </row>
    <row r="9" spans="1:6" x14ac:dyDescent="0.25">
      <c r="A9" t="str">
        <f t="shared" si="0"/>
        <v>Auto_CredFB Ton</v>
      </c>
      <c r="B9" t="s">
        <v>1</v>
      </c>
      <c r="C9" t="s">
        <v>61</v>
      </c>
      <c r="D9" t="s">
        <v>72</v>
      </c>
      <c r="E9" s="5">
        <v>40950.042818692418</v>
      </c>
      <c r="F9" s="5">
        <v>52299.046121417028</v>
      </c>
    </row>
    <row r="10" spans="1:6" x14ac:dyDescent="0.25">
      <c r="A10" t="str">
        <f t="shared" si="0"/>
        <v>Auto_CredGoogle Stone</v>
      </c>
      <c r="B10" t="s">
        <v>1</v>
      </c>
      <c r="C10" t="s">
        <v>62</v>
      </c>
      <c r="D10" t="s">
        <v>73</v>
      </c>
      <c r="E10" s="5">
        <v>321.44304020578591</v>
      </c>
      <c r="F10" s="5">
        <v>2853.1321881313274</v>
      </c>
    </row>
    <row r="11" spans="1:6" x14ac:dyDescent="0.25">
      <c r="A11" t="str">
        <f t="shared" si="0"/>
        <v>Auto_CredGoogle Ton</v>
      </c>
      <c r="B11" t="s">
        <v>1</v>
      </c>
      <c r="C11" t="s">
        <v>62</v>
      </c>
      <c r="D11" t="s">
        <v>74</v>
      </c>
      <c r="E11" s="5">
        <v>14947.869853843218</v>
      </c>
      <c r="F11" s="5">
        <v>33702.706660956996</v>
      </c>
    </row>
    <row r="12" spans="1:6" x14ac:dyDescent="0.25">
      <c r="A12" t="str">
        <f t="shared" si="0"/>
        <v>Auto_CredTikTok</v>
      </c>
      <c r="B12" t="s">
        <v>1</v>
      </c>
      <c r="C12" t="s">
        <v>60</v>
      </c>
      <c r="D12" t="s">
        <v>60</v>
      </c>
      <c r="E12" s="5">
        <v>12.11943220669783</v>
      </c>
      <c r="F12" s="5">
        <v>673.92081135508943</v>
      </c>
    </row>
    <row r="13" spans="1:6" x14ac:dyDescent="0.25">
      <c r="A13" t="str">
        <f t="shared" si="0"/>
        <v>Auto_CredOpen TV</v>
      </c>
      <c r="B13" t="s">
        <v>1</v>
      </c>
      <c r="C13" t="s">
        <v>65</v>
      </c>
      <c r="D13" t="s">
        <v>66</v>
      </c>
      <c r="E13" s="5">
        <v>0</v>
      </c>
      <c r="F13" s="5">
        <v>0</v>
      </c>
    </row>
    <row r="14" spans="1:6" x14ac:dyDescent="0.25">
      <c r="A14" t="str">
        <f t="shared" si="0"/>
        <v>Auto_CredPay TV</v>
      </c>
      <c r="B14" t="s">
        <v>1</v>
      </c>
      <c r="C14" t="s">
        <v>65</v>
      </c>
      <c r="D14" t="s">
        <v>67</v>
      </c>
      <c r="E14" s="5">
        <v>0</v>
      </c>
      <c r="F14" s="5">
        <v>0</v>
      </c>
    </row>
    <row r="15" spans="1:6" x14ac:dyDescent="0.25">
      <c r="A15" t="str">
        <f t="shared" si="0"/>
        <v>Auto_CredHeadcount</v>
      </c>
      <c r="B15" t="s">
        <v>1</v>
      </c>
      <c r="C15" t="s">
        <v>64</v>
      </c>
      <c r="D15" t="s">
        <v>64</v>
      </c>
      <c r="E15" s="5">
        <v>0</v>
      </c>
      <c r="F15" s="5">
        <v>0</v>
      </c>
    </row>
    <row r="16" spans="1:6" x14ac:dyDescent="0.25">
      <c r="A16" t="str">
        <f t="shared" si="0"/>
        <v>Auto_CredPrice</v>
      </c>
      <c r="B16" t="s">
        <v>1</v>
      </c>
      <c r="C16" t="s">
        <v>57</v>
      </c>
      <c r="D16" t="s">
        <v>57</v>
      </c>
      <c r="E16" s="5">
        <v>-22883.807847717759</v>
      </c>
      <c r="F16" s="5">
        <v>-27338.825553228577</v>
      </c>
    </row>
    <row r="17" spans="1:10" x14ac:dyDescent="0.25">
      <c r="A17" t="str">
        <f t="shared" si="0"/>
        <v>Auto_CredBase</v>
      </c>
      <c r="B17" t="s">
        <v>1</v>
      </c>
      <c r="C17" t="s">
        <v>68</v>
      </c>
      <c r="D17" t="s">
        <v>68</v>
      </c>
      <c r="E17" s="5">
        <v>0</v>
      </c>
      <c r="F17" s="5">
        <v>0</v>
      </c>
    </row>
    <row r="18" spans="1:10" x14ac:dyDescent="0.25">
      <c r="A18" t="str">
        <f t="shared" si="0"/>
        <v>Auto_CredUnemployment</v>
      </c>
      <c r="B18" t="s">
        <v>1</v>
      </c>
      <c r="C18" t="s">
        <v>121</v>
      </c>
      <c r="D18" t="s">
        <v>121</v>
      </c>
      <c r="E18" s="5">
        <v>-12478.620922495098</v>
      </c>
      <c r="F18" s="5">
        <v>-11865.3322388223</v>
      </c>
    </row>
    <row r="19" spans="1:10" x14ac:dyDescent="0.25">
      <c r="A19" t="str">
        <f t="shared" si="0"/>
        <v>Auto_CredCCI</v>
      </c>
      <c r="B19" t="s">
        <v>1</v>
      </c>
      <c r="C19" t="s">
        <v>175</v>
      </c>
      <c r="D19" t="s">
        <v>175</v>
      </c>
      <c r="E19" s="5">
        <v>9092.0182638758979</v>
      </c>
      <c r="F19" s="5">
        <v>9557.0376440573618</v>
      </c>
    </row>
    <row r="20" spans="1:10" x14ac:dyDescent="0.25">
      <c r="A20" t="str">
        <f t="shared" si="0"/>
        <v>Auto_CredCovid</v>
      </c>
      <c r="B20" t="s">
        <v>1</v>
      </c>
      <c r="C20" t="s">
        <v>69</v>
      </c>
      <c r="D20" t="s">
        <v>69</v>
      </c>
      <c r="E20" s="5">
        <v>-3875.6757155462269</v>
      </c>
      <c r="F20" s="5">
        <v>-2004.8937016328221</v>
      </c>
    </row>
    <row r="21" spans="1:10" x14ac:dyDescent="0.25">
      <c r="A21" t="str">
        <f t="shared" si="0"/>
        <v>Auto_CredTaxa Selic</v>
      </c>
      <c r="B21" t="s">
        <v>1</v>
      </c>
      <c r="C21" t="s">
        <v>176</v>
      </c>
      <c r="D21" t="s">
        <v>176</v>
      </c>
      <c r="E21" s="5">
        <v>-3367.2308532712514</v>
      </c>
      <c r="F21" s="5">
        <v>-7509.459283882692</v>
      </c>
    </row>
    <row r="22" spans="1:10" x14ac:dyDescent="0.25">
      <c r="A22" t="str">
        <f t="shared" si="0"/>
        <v>Auto_CredSeas</v>
      </c>
      <c r="B22" t="s">
        <v>1</v>
      </c>
      <c r="C22" t="s">
        <v>180</v>
      </c>
      <c r="D22" t="s">
        <v>180</v>
      </c>
      <c r="E22" s="5">
        <v>0</v>
      </c>
      <c r="F22" s="5">
        <v>0</v>
      </c>
      <c r="I22" s="129"/>
      <c r="J22" s="5"/>
    </row>
    <row r="23" spans="1:10" x14ac:dyDescent="0.25">
      <c r="A23" t="str">
        <f t="shared" si="0"/>
        <v>Auto_CredPoly T</v>
      </c>
      <c r="B23" t="s">
        <v>1</v>
      </c>
      <c r="C23" t="s">
        <v>179</v>
      </c>
      <c r="D23" t="s">
        <v>179</v>
      </c>
      <c r="E23" s="5">
        <v>38955.417156313946</v>
      </c>
      <c r="F23" s="5">
        <v>48723.775844650729</v>
      </c>
      <c r="I23" s="130"/>
      <c r="J23" s="126"/>
    </row>
    <row r="24" spans="1:10" x14ac:dyDescent="0.25">
      <c r="A24" t="str">
        <f t="shared" si="0"/>
        <v>Auto_CredIntercept</v>
      </c>
      <c r="B24" t="s">
        <v>1</v>
      </c>
      <c r="C24" t="s">
        <v>181</v>
      </c>
      <c r="D24" t="s">
        <v>181</v>
      </c>
      <c r="E24" s="5">
        <v>30932.083772984894</v>
      </c>
      <c r="F24" s="5">
        <v>30932.083772984894</v>
      </c>
      <c r="I24" s="131"/>
    </row>
    <row r="25" spans="1:10" x14ac:dyDescent="0.25">
      <c r="A25" t="str">
        <f t="shared" si="0"/>
        <v>Auto_CredHoliday</v>
      </c>
      <c r="B25" t="s">
        <v>1</v>
      </c>
      <c r="C25" t="s">
        <v>63</v>
      </c>
      <c r="D25" t="s">
        <v>63</v>
      </c>
      <c r="E25" s="5">
        <v>1001.35797701936</v>
      </c>
      <c r="F25" s="5">
        <v>1396.5158625725919</v>
      </c>
    </row>
    <row r="26" spans="1:10" x14ac:dyDescent="0.25">
      <c r="A26" t="str">
        <f t="shared" si="0"/>
        <v>InboundAffiliate</v>
      </c>
      <c r="B26" t="s">
        <v>2</v>
      </c>
      <c r="C26" t="s">
        <v>56</v>
      </c>
      <c r="D26" t="s">
        <v>56</v>
      </c>
      <c r="E26" s="5">
        <v>0.61703455066403734</v>
      </c>
      <c r="F26" s="5">
        <v>3.546971755331024</v>
      </c>
      <c r="I26" s="132"/>
    </row>
    <row r="27" spans="1:10" x14ac:dyDescent="0.25">
      <c r="A27" t="str">
        <f t="shared" si="0"/>
        <v>InboundBing</v>
      </c>
      <c r="B27" t="s">
        <v>2</v>
      </c>
      <c r="C27" t="s">
        <v>58</v>
      </c>
      <c r="D27" t="s">
        <v>58</v>
      </c>
      <c r="E27" s="5">
        <v>77.811031181331927</v>
      </c>
      <c r="F27" s="5">
        <v>108.51725733492273</v>
      </c>
    </row>
    <row r="28" spans="1:10" x14ac:dyDescent="0.25">
      <c r="A28" t="str">
        <f t="shared" si="0"/>
        <v>InboundCriteo</v>
      </c>
      <c r="B28" t="s">
        <v>2</v>
      </c>
      <c r="C28" t="s">
        <v>59</v>
      </c>
      <c r="D28" t="s">
        <v>59</v>
      </c>
      <c r="E28" s="5">
        <v>0</v>
      </c>
      <c r="F28" s="5">
        <v>0</v>
      </c>
    </row>
    <row r="29" spans="1:10" x14ac:dyDescent="0.25">
      <c r="A29" t="str">
        <f t="shared" si="0"/>
        <v>InboundFB Stone Leads</v>
      </c>
      <c r="B29" t="s">
        <v>2</v>
      </c>
      <c r="C29" t="s">
        <v>61</v>
      </c>
      <c r="D29" t="s">
        <v>70</v>
      </c>
      <c r="E29" s="5">
        <v>11054.204055144448</v>
      </c>
      <c r="F29" s="5">
        <v>12063.38070934654</v>
      </c>
    </row>
    <row r="30" spans="1:10" x14ac:dyDescent="0.25">
      <c r="A30" t="str">
        <f t="shared" si="0"/>
        <v>InboundFB Stone SA</v>
      </c>
      <c r="B30" t="s">
        <v>2</v>
      </c>
      <c r="C30" t="s">
        <v>61</v>
      </c>
      <c r="D30" t="s">
        <v>71</v>
      </c>
      <c r="E30" s="5">
        <v>691.18180186398479</v>
      </c>
      <c r="F30" s="5">
        <v>639.79358082691101</v>
      </c>
    </row>
    <row r="31" spans="1:10" x14ac:dyDescent="0.25">
      <c r="A31" t="str">
        <f t="shared" si="0"/>
        <v>InboundFB Ton</v>
      </c>
      <c r="B31" t="s">
        <v>2</v>
      </c>
      <c r="C31" t="s">
        <v>61</v>
      </c>
      <c r="D31" t="s">
        <v>72</v>
      </c>
      <c r="E31" s="5">
        <v>19128.429887849146</v>
      </c>
      <c r="F31" s="5">
        <v>24352.575172195891</v>
      </c>
    </row>
    <row r="32" spans="1:10" x14ac:dyDescent="0.25">
      <c r="A32" t="str">
        <f t="shared" si="0"/>
        <v>InboundGoogle Stone</v>
      </c>
      <c r="B32" t="s">
        <v>2</v>
      </c>
      <c r="C32" t="s">
        <v>62</v>
      </c>
      <c r="D32" t="s">
        <v>73</v>
      </c>
      <c r="E32" s="5">
        <v>366.59604290813655</v>
      </c>
      <c r="F32" s="5">
        <v>3254.5872426695478</v>
      </c>
    </row>
    <row r="33" spans="1:6" x14ac:dyDescent="0.25">
      <c r="A33" t="str">
        <f t="shared" si="0"/>
        <v>InboundGoogle Ton</v>
      </c>
      <c r="B33" t="s">
        <v>2</v>
      </c>
      <c r="C33" t="s">
        <v>62</v>
      </c>
      <c r="D33" t="s">
        <v>74</v>
      </c>
      <c r="E33" s="5">
        <v>5719.7612226873371</v>
      </c>
      <c r="F33" s="5">
        <v>12781.01609984326</v>
      </c>
    </row>
    <row r="34" spans="1:6" x14ac:dyDescent="0.25">
      <c r="A34" t="str">
        <f t="shared" si="0"/>
        <v>InboundTikTok</v>
      </c>
      <c r="B34" t="s">
        <v>2</v>
      </c>
      <c r="C34" t="s">
        <v>60</v>
      </c>
      <c r="D34" t="s">
        <v>60</v>
      </c>
      <c r="E34" s="5">
        <v>174.92151010321084</v>
      </c>
      <c r="F34" s="5">
        <v>479.09099362376713</v>
      </c>
    </row>
    <row r="35" spans="1:6" x14ac:dyDescent="0.25">
      <c r="A35" t="str">
        <f t="shared" si="0"/>
        <v>InboundOpen TV</v>
      </c>
      <c r="B35" t="s">
        <v>2</v>
      </c>
      <c r="C35" t="s">
        <v>65</v>
      </c>
      <c r="D35" t="s">
        <v>66</v>
      </c>
      <c r="E35" s="5">
        <v>2653.7282608372493</v>
      </c>
      <c r="F35" s="5">
        <v>2280.6922801513374</v>
      </c>
    </row>
    <row r="36" spans="1:6" x14ac:dyDescent="0.25">
      <c r="A36" t="str">
        <f t="shared" si="0"/>
        <v>InboundPay TV</v>
      </c>
      <c r="B36" t="s">
        <v>2</v>
      </c>
      <c r="C36" t="s">
        <v>65</v>
      </c>
      <c r="D36" t="s">
        <v>67</v>
      </c>
      <c r="E36" s="5">
        <v>0</v>
      </c>
      <c r="F36" s="5">
        <v>717.77494693656274</v>
      </c>
    </row>
    <row r="37" spans="1:6" x14ac:dyDescent="0.25">
      <c r="A37" t="str">
        <f t="shared" si="0"/>
        <v>InboundHeadcount</v>
      </c>
      <c r="B37" t="s">
        <v>2</v>
      </c>
      <c r="C37" t="s">
        <v>64</v>
      </c>
      <c r="D37" t="s">
        <v>64</v>
      </c>
      <c r="E37" s="5">
        <v>56614.737529048594</v>
      </c>
      <c r="F37" s="5">
        <v>74105.531016598834</v>
      </c>
    </row>
    <row r="38" spans="1:6" x14ac:dyDescent="0.25">
      <c r="A38" t="str">
        <f t="shared" si="0"/>
        <v>InboundPrice</v>
      </c>
      <c r="B38" t="s">
        <v>2</v>
      </c>
      <c r="C38" t="s">
        <v>57</v>
      </c>
      <c r="D38" t="s">
        <v>57</v>
      </c>
      <c r="E38" s="5">
        <v>0</v>
      </c>
      <c r="F38" s="5">
        <v>0</v>
      </c>
    </row>
    <row r="39" spans="1:6" x14ac:dyDescent="0.25">
      <c r="A39" t="str">
        <f t="shared" si="0"/>
        <v>InboundUnemployment</v>
      </c>
      <c r="B39" t="s">
        <v>2</v>
      </c>
      <c r="C39" t="s">
        <v>121</v>
      </c>
      <c r="D39" t="s">
        <v>121</v>
      </c>
      <c r="E39" s="5">
        <v>-62285.707678236919</v>
      </c>
      <c r="F39" s="5">
        <v>-59224.542513362634</v>
      </c>
    </row>
    <row r="40" spans="1:6" x14ac:dyDescent="0.25">
      <c r="A40" t="str">
        <f t="shared" si="0"/>
        <v>InboundCCI</v>
      </c>
      <c r="B40" t="s">
        <v>2</v>
      </c>
      <c r="C40" t="s">
        <v>175</v>
      </c>
      <c r="D40" t="s">
        <v>175</v>
      </c>
      <c r="E40" s="5">
        <v>16390.707070303306</v>
      </c>
      <c r="F40" s="5">
        <v>17229.02439670507</v>
      </c>
    </row>
    <row r="41" spans="1:6" x14ac:dyDescent="0.25">
      <c r="A41" t="str">
        <f t="shared" si="0"/>
        <v>InboundCovid</v>
      </c>
      <c r="B41" t="s">
        <v>2</v>
      </c>
      <c r="C41" t="s">
        <v>69</v>
      </c>
      <c r="D41" t="s">
        <v>69</v>
      </c>
      <c r="E41" s="5">
        <v>-10550.086647329033</v>
      </c>
      <c r="F41" s="5">
        <v>-5457.5779356528155</v>
      </c>
    </row>
    <row r="42" spans="1:6" x14ac:dyDescent="0.25">
      <c r="A42" t="str">
        <f t="shared" si="0"/>
        <v>InboundTaxa Selic</v>
      </c>
      <c r="B42" t="s">
        <v>2</v>
      </c>
      <c r="C42" t="s">
        <v>176</v>
      </c>
      <c r="D42" t="s">
        <v>176</v>
      </c>
      <c r="E42" s="5">
        <v>-2465.8412968726861</v>
      </c>
      <c r="F42" s="5">
        <v>-5499.2174954065449</v>
      </c>
    </row>
    <row r="43" spans="1:6" x14ac:dyDescent="0.25">
      <c r="A43" t="str">
        <f t="shared" si="0"/>
        <v>InboundSeas</v>
      </c>
      <c r="B43" t="s">
        <v>2</v>
      </c>
      <c r="C43" t="s">
        <v>180</v>
      </c>
      <c r="D43" t="s">
        <v>180</v>
      </c>
      <c r="E43" s="5">
        <v>15543.261372770088</v>
      </c>
      <c r="F43" s="5">
        <v>23035.570671871439</v>
      </c>
    </row>
    <row r="44" spans="1:6" x14ac:dyDescent="0.25">
      <c r="A44" t="str">
        <f t="shared" si="0"/>
        <v>InboundPoly T</v>
      </c>
      <c r="B44" t="s">
        <v>2</v>
      </c>
      <c r="C44" t="s">
        <v>179</v>
      </c>
      <c r="D44" t="s">
        <v>179</v>
      </c>
      <c r="E44" s="5">
        <v>24088.204576150587</v>
      </c>
      <c r="F44" s="5">
        <v>33517.552562331031</v>
      </c>
    </row>
    <row r="45" spans="1:6" x14ac:dyDescent="0.25">
      <c r="A45" t="str">
        <f t="shared" si="0"/>
        <v>InboundIntercept</v>
      </c>
      <c r="B45" t="s">
        <v>2</v>
      </c>
      <c r="C45" t="s">
        <v>181</v>
      </c>
      <c r="D45" t="s">
        <v>181</v>
      </c>
      <c r="E45" s="5">
        <v>22651.731612536183</v>
      </c>
      <c r="F45" s="5">
        <v>22651.731612536183</v>
      </c>
    </row>
    <row r="46" spans="1:6" x14ac:dyDescent="0.25">
      <c r="A46" t="str">
        <f t="shared" si="0"/>
        <v>InboundHoliday</v>
      </c>
      <c r="B46" t="s">
        <v>2</v>
      </c>
      <c r="C46" t="s">
        <v>63</v>
      </c>
      <c r="D46" t="s">
        <v>63</v>
      </c>
      <c r="E46" s="5">
        <v>931.07752267763794</v>
      </c>
      <c r="F46" s="5">
        <v>615.51316955843197</v>
      </c>
    </row>
    <row r="47" spans="1:6" x14ac:dyDescent="0.25">
      <c r="A47" t="str">
        <f t="shared" si="0"/>
        <v>PoloAffiliate</v>
      </c>
      <c r="B47" t="s">
        <v>3</v>
      </c>
      <c r="C47" t="s">
        <v>56</v>
      </c>
      <c r="D47" t="s">
        <v>56</v>
      </c>
      <c r="E47" s="5">
        <v>0</v>
      </c>
      <c r="F47" s="5">
        <v>0</v>
      </c>
    </row>
    <row r="48" spans="1:6" x14ac:dyDescent="0.25">
      <c r="A48" t="str">
        <f t="shared" si="0"/>
        <v>PoloBing</v>
      </c>
      <c r="B48" t="s">
        <v>3</v>
      </c>
      <c r="C48" t="s">
        <v>58</v>
      </c>
      <c r="D48" t="s">
        <v>58</v>
      </c>
      <c r="E48" s="5">
        <v>0</v>
      </c>
      <c r="F48" s="5">
        <v>0</v>
      </c>
    </row>
    <row r="49" spans="1:6" x14ac:dyDescent="0.25">
      <c r="A49" t="str">
        <f t="shared" si="0"/>
        <v>PoloCriteo</v>
      </c>
      <c r="B49" t="s">
        <v>3</v>
      </c>
      <c r="C49" t="s">
        <v>59</v>
      </c>
      <c r="D49" t="s">
        <v>59</v>
      </c>
      <c r="E49" s="5">
        <v>0</v>
      </c>
      <c r="F49" s="5">
        <v>0</v>
      </c>
    </row>
    <row r="50" spans="1:6" x14ac:dyDescent="0.25">
      <c r="A50" t="str">
        <f t="shared" si="0"/>
        <v>PoloFB Stone Leads</v>
      </c>
      <c r="B50" t="s">
        <v>3</v>
      </c>
      <c r="C50" t="s">
        <v>61</v>
      </c>
      <c r="D50" t="s">
        <v>70</v>
      </c>
      <c r="E50" s="5">
        <v>9163.9472432064631</v>
      </c>
      <c r="F50" s="5">
        <v>9981.6849321739101</v>
      </c>
    </row>
    <row r="51" spans="1:6" x14ac:dyDescent="0.25">
      <c r="A51" t="str">
        <f t="shared" si="0"/>
        <v>PoloFB Stone SA</v>
      </c>
      <c r="B51" t="s">
        <v>3</v>
      </c>
      <c r="C51" t="s">
        <v>61</v>
      </c>
      <c r="D51" t="s">
        <v>71</v>
      </c>
      <c r="E51" s="5">
        <v>639.6216843649969</v>
      </c>
      <c r="F51" s="5">
        <v>596.91254800390948</v>
      </c>
    </row>
    <row r="52" spans="1:6" x14ac:dyDescent="0.25">
      <c r="A52" t="str">
        <f t="shared" si="0"/>
        <v>PoloFB Ton</v>
      </c>
      <c r="B52" t="s">
        <v>3</v>
      </c>
      <c r="C52" t="s">
        <v>61</v>
      </c>
      <c r="D52" t="s">
        <v>72</v>
      </c>
      <c r="E52" s="5">
        <v>14676.275306631092</v>
      </c>
      <c r="F52" s="5">
        <v>18607.91443717157</v>
      </c>
    </row>
    <row r="53" spans="1:6" x14ac:dyDescent="0.25">
      <c r="A53" t="str">
        <f t="shared" si="0"/>
        <v>PoloGoogle Stone</v>
      </c>
      <c r="B53" t="s">
        <v>3</v>
      </c>
      <c r="C53" t="s">
        <v>62</v>
      </c>
      <c r="D53" t="s">
        <v>73</v>
      </c>
      <c r="E53" s="5">
        <v>343.58376179045007</v>
      </c>
      <c r="F53" s="5">
        <v>3048.9642730680471</v>
      </c>
    </row>
    <row r="54" spans="1:6" x14ac:dyDescent="0.25">
      <c r="A54" t="str">
        <f t="shared" si="0"/>
        <v>PoloGoogle Ton</v>
      </c>
      <c r="B54" t="s">
        <v>3</v>
      </c>
      <c r="C54" t="s">
        <v>62</v>
      </c>
      <c r="D54" t="s">
        <v>74</v>
      </c>
      <c r="E54" s="5">
        <v>5431.2648544380718</v>
      </c>
      <c r="F54" s="5">
        <v>12136.540317797157</v>
      </c>
    </row>
    <row r="55" spans="1:6" x14ac:dyDescent="0.25">
      <c r="A55" t="str">
        <f t="shared" si="0"/>
        <v>PoloTikTok</v>
      </c>
      <c r="B55" t="s">
        <v>3</v>
      </c>
      <c r="C55" t="s">
        <v>60</v>
      </c>
      <c r="D55" t="s">
        <v>60</v>
      </c>
      <c r="E55" s="5">
        <v>0</v>
      </c>
      <c r="F55" s="5">
        <v>0</v>
      </c>
    </row>
    <row r="56" spans="1:6" x14ac:dyDescent="0.25">
      <c r="A56" t="str">
        <f t="shared" si="0"/>
        <v>PoloOpen TV</v>
      </c>
      <c r="B56" t="s">
        <v>3</v>
      </c>
      <c r="C56" t="s">
        <v>65</v>
      </c>
      <c r="D56" t="s">
        <v>66</v>
      </c>
      <c r="E56" s="5">
        <v>2372.0155900141363</v>
      </c>
      <c r="F56" s="5">
        <v>2235.0781255661664</v>
      </c>
    </row>
    <row r="57" spans="1:6" x14ac:dyDescent="0.25">
      <c r="A57" t="str">
        <f t="shared" si="0"/>
        <v>PoloPay TV</v>
      </c>
      <c r="B57" t="s">
        <v>3</v>
      </c>
      <c r="C57" t="s">
        <v>65</v>
      </c>
      <c r="D57" t="s">
        <v>67</v>
      </c>
      <c r="E57" s="5">
        <v>0</v>
      </c>
      <c r="F57" s="5">
        <v>616.44166604301483</v>
      </c>
    </row>
    <row r="58" spans="1:6" x14ac:dyDescent="0.25">
      <c r="A58" t="str">
        <f t="shared" si="0"/>
        <v>PoloHeadcount</v>
      </c>
      <c r="B58" t="s">
        <v>3</v>
      </c>
      <c r="C58" t="s">
        <v>64</v>
      </c>
      <c r="D58" t="s">
        <v>64</v>
      </c>
      <c r="E58" s="5">
        <v>92321.935409041587</v>
      </c>
      <c r="F58" s="5">
        <v>104235.70835907028</v>
      </c>
    </row>
    <row r="59" spans="1:6" x14ac:dyDescent="0.25">
      <c r="A59" t="str">
        <f t="shared" si="0"/>
        <v>PoloPrice</v>
      </c>
      <c r="B59" t="s">
        <v>3</v>
      </c>
      <c r="C59" t="s">
        <v>57</v>
      </c>
      <c r="D59" t="s">
        <v>57</v>
      </c>
      <c r="E59" s="5">
        <v>0</v>
      </c>
      <c r="F59" s="5">
        <v>0</v>
      </c>
    </row>
    <row r="60" spans="1:6" x14ac:dyDescent="0.25">
      <c r="A60" t="str">
        <f t="shared" si="0"/>
        <v>PoloUnemployment</v>
      </c>
      <c r="B60" t="s">
        <v>3</v>
      </c>
      <c r="C60" t="s">
        <v>121</v>
      </c>
      <c r="D60" t="s">
        <v>121</v>
      </c>
      <c r="E60" s="5">
        <v>-67600.474987498164</v>
      </c>
      <c r="F60" s="5">
        <v>-64278.104143937926</v>
      </c>
    </row>
    <row r="61" spans="1:6" x14ac:dyDescent="0.25">
      <c r="A61" t="str">
        <f t="shared" si="0"/>
        <v>PoloCCI</v>
      </c>
      <c r="B61" t="s">
        <v>3</v>
      </c>
      <c r="C61" t="s">
        <v>175</v>
      </c>
      <c r="D61" t="s">
        <v>175</v>
      </c>
      <c r="E61" s="5">
        <v>20094.172989778133</v>
      </c>
      <c r="F61" s="5">
        <v>21121.907382491769</v>
      </c>
    </row>
    <row r="62" spans="1:6" x14ac:dyDescent="0.25">
      <c r="A62" t="str">
        <f t="shared" si="0"/>
        <v>PoloCovid</v>
      </c>
      <c r="B62" t="s">
        <v>3</v>
      </c>
      <c r="C62" t="s">
        <v>69</v>
      </c>
      <c r="D62" t="s">
        <v>69</v>
      </c>
      <c r="E62" s="5">
        <v>-5267.043422721038</v>
      </c>
      <c r="F62" s="5">
        <v>-2724.6506053336579</v>
      </c>
    </row>
    <row r="63" spans="1:6" x14ac:dyDescent="0.25">
      <c r="A63" t="str">
        <f t="shared" si="0"/>
        <v>PoloTaxa Selic</v>
      </c>
      <c r="B63" t="s">
        <v>3</v>
      </c>
      <c r="C63" t="s">
        <v>176</v>
      </c>
      <c r="D63" t="s">
        <v>176</v>
      </c>
      <c r="E63" s="5">
        <v>-4601.1630717681946</v>
      </c>
      <c r="F63" s="5">
        <v>-10261.323993387799</v>
      </c>
    </row>
    <row r="64" spans="1:6" x14ac:dyDescent="0.25">
      <c r="A64" t="str">
        <f t="shared" si="0"/>
        <v>PoloSeas</v>
      </c>
      <c r="B64" t="s">
        <v>3</v>
      </c>
      <c r="C64" t="s">
        <v>180</v>
      </c>
      <c r="D64" t="s">
        <v>180</v>
      </c>
      <c r="E64" s="5">
        <v>84595.418460418252</v>
      </c>
      <c r="F64" s="5">
        <v>94737.760902622089</v>
      </c>
    </row>
    <row r="65" spans="1:6" x14ac:dyDescent="0.25">
      <c r="A65" t="str">
        <f t="shared" si="0"/>
        <v>PoloPoly T</v>
      </c>
      <c r="B65" t="s">
        <v>3</v>
      </c>
      <c r="C65" t="s">
        <v>179</v>
      </c>
      <c r="D65" t="s">
        <v>179</v>
      </c>
      <c r="E65" s="5">
        <v>0</v>
      </c>
      <c r="F65" s="5">
        <v>0</v>
      </c>
    </row>
    <row r="66" spans="1:6" x14ac:dyDescent="0.25">
      <c r="A66" t="str">
        <f t="shared" si="0"/>
        <v>PoloIntercept</v>
      </c>
      <c r="B66" t="s">
        <v>3</v>
      </c>
      <c r="C66" t="s">
        <v>181</v>
      </c>
      <c r="D66" t="s">
        <v>181</v>
      </c>
      <c r="E66" s="5">
        <v>42267.242072467918</v>
      </c>
      <c r="F66" s="5">
        <v>42267.242072467918</v>
      </c>
    </row>
    <row r="67" spans="1:6" x14ac:dyDescent="0.25">
      <c r="A67" t="str">
        <f t="shared" si="0"/>
        <v>PoloHoliday</v>
      </c>
      <c r="B67" t="s">
        <v>3</v>
      </c>
      <c r="C67" t="s">
        <v>63</v>
      </c>
      <c r="D67" t="s">
        <v>63</v>
      </c>
      <c r="E67" s="5">
        <v>-1624.5579176761225</v>
      </c>
      <c r="F67" s="5">
        <v>-2258.2410562468858</v>
      </c>
    </row>
    <row r="68" spans="1:6" x14ac:dyDescent="0.25">
      <c r="A68" t="str">
        <f t="shared" si="0"/>
        <v>Renda_ExtraAffiliate</v>
      </c>
      <c r="B68" t="s">
        <v>4</v>
      </c>
      <c r="C68" t="s">
        <v>56</v>
      </c>
      <c r="D68" t="s">
        <v>56</v>
      </c>
      <c r="E68" s="5">
        <v>31.416807750629726</v>
      </c>
      <c r="F68" s="5">
        <v>86.12608127301479</v>
      </c>
    </row>
    <row r="69" spans="1:6" x14ac:dyDescent="0.25">
      <c r="A69" t="str">
        <f t="shared" ref="A69:A92" si="1">_xlfn.CONCAT(B69,D69)</f>
        <v>Renda_ExtraBing</v>
      </c>
      <c r="B69" t="s">
        <v>4</v>
      </c>
      <c r="C69" t="s">
        <v>58</v>
      </c>
      <c r="D69" t="s">
        <v>58</v>
      </c>
      <c r="E69" s="5">
        <v>7.9231705306772504</v>
      </c>
      <c r="F69" s="5">
        <v>4.4229857344912711</v>
      </c>
    </row>
    <row r="70" spans="1:6" x14ac:dyDescent="0.25">
      <c r="A70" t="str">
        <f t="shared" si="1"/>
        <v>Renda_ExtraCriteo</v>
      </c>
      <c r="B70" t="s">
        <v>4</v>
      </c>
      <c r="C70" t="s">
        <v>59</v>
      </c>
      <c r="D70" t="s">
        <v>59</v>
      </c>
      <c r="E70" s="5">
        <v>197.80668122029894</v>
      </c>
      <c r="F70" s="5">
        <v>395.89711608088646</v>
      </c>
    </row>
    <row r="71" spans="1:6" x14ac:dyDescent="0.25">
      <c r="A71" t="str">
        <f t="shared" si="1"/>
        <v>Renda_ExtraFB Stone Leads</v>
      </c>
      <c r="B71" t="s">
        <v>4</v>
      </c>
      <c r="C71" t="s">
        <v>61</v>
      </c>
      <c r="D71" t="s">
        <v>70</v>
      </c>
      <c r="E71" s="5">
        <v>3463.1954176994195</v>
      </c>
      <c r="F71" s="5">
        <v>3708.0091979659132</v>
      </c>
    </row>
    <row r="72" spans="1:6" x14ac:dyDescent="0.25">
      <c r="A72" t="str">
        <f t="shared" si="1"/>
        <v>Renda_ExtraFB Stone SA</v>
      </c>
      <c r="B72" t="s">
        <v>4</v>
      </c>
      <c r="C72" t="s">
        <v>61</v>
      </c>
      <c r="D72" t="s">
        <v>71</v>
      </c>
      <c r="E72" s="5">
        <v>197.18653768553102</v>
      </c>
      <c r="F72" s="5">
        <v>357.55148227769337</v>
      </c>
    </row>
    <row r="73" spans="1:6" x14ac:dyDescent="0.25">
      <c r="A73" t="str">
        <f t="shared" si="1"/>
        <v>Renda_ExtraFB Ton</v>
      </c>
      <c r="B73" t="s">
        <v>4</v>
      </c>
      <c r="C73" t="s">
        <v>61</v>
      </c>
      <c r="D73" t="s">
        <v>72</v>
      </c>
      <c r="E73" s="5">
        <v>16213.917994721362</v>
      </c>
      <c r="F73" s="5">
        <v>12176.544924110722</v>
      </c>
    </row>
    <row r="74" spans="1:6" x14ac:dyDescent="0.25">
      <c r="A74" t="str">
        <f t="shared" si="1"/>
        <v>Renda_ExtraGoogle Stone</v>
      </c>
      <c r="B74" t="s">
        <v>4</v>
      </c>
      <c r="C74" t="s">
        <v>62</v>
      </c>
      <c r="D74" t="s">
        <v>73</v>
      </c>
      <c r="E74" s="5">
        <v>626.10984821498948</v>
      </c>
      <c r="F74" s="5">
        <v>2377.0649357208931</v>
      </c>
    </row>
    <row r="75" spans="1:6" x14ac:dyDescent="0.25">
      <c r="A75" t="str">
        <f t="shared" si="1"/>
        <v>Renda_ExtraGoogle Ton</v>
      </c>
      <c r="B75" t="s">
        <v>4</v>
      </c>
      <c r="C75" t="s">
        <v>62</v>
      </c>
      <c r="D75" t="s">
        <v>74</v>
      </c>
      <c r="E75" s="5">
        <v>10120.703984143931</v>
      </c>
      <c r="F75" s="5">
        <v>8148.2225911152254</v>
      </c>
    </row>
    <row r="76" spans="1:6" x14ac:dyDescent="0.25">
      <c r="A76" t="str">
        <f t="shared" si="1"/>
        <v>Renda_ExtraTikTok</v>
      </c>
      <c r="B76" t="s">
        <v>4</v>
      </c>
      <c r="C76" t="s">
        <v>60</v>
      </c>
      <c r="D76" t="s">
        <v>60</v>
      </c>
      <c r="E76" s="5">
        <v>148.10400125027911</v>
      </c>
      <c r="F76" s="5">
        <v>213.70237827985494</v>
      </c>
    </row>
    <row r="77" spans="1:6" x14ac:dyDescent="0.25">
      <c r="A77" t="str">
        <f t="shared" si="1"/>
        <v>Renda_ExtraOpen TV</v>
      </c>
      <c r="B77" t="s">
        <v>4</v>
      </c>
      <c r="C77" t="s">
        <v>65</v>
      </c>
      <c r="D77" t="s">
        <v>66</v>
      </c>
      <c r="E77" s="5">
        <v>0</v>
      </c>
      <c r="F77" s="5">
        <v>0</v>
      </c>
    </row>
    <row r="78" spans="1:6" x14ac:dyDescent="0.25">
      <c r="A78" t="str">
        <f t="shared" si="1"/>
        <v>Renda_ExtraPay TV</v>
      </c>
      <c r="B78" t="s">
        <v>4</v>
      </c>
      <c r="C78" t="s">
        <v>65</v>
      </c>
      <c r="D78" t="s">
        <v>67</v>
      </c>
      <c r="E78" s="5">
        <v>0</v>
      </c>
      <c r="F78" s="5">
        <v>0</v>
      </c>
    </row>
    <row r="79" spans="1:6" x14ac:dyDescent="0.25">
      <c r="A79" t="str">
        <f t="shared" si="1"/>
        <v>Renda_ExtraHeadcount</v>
      </c>
      <c r="B79" t="s">
        <v>4</v>
      </c>
      <c r="C79" t="s">
        <v>64</v>
      </c>
      <c r="D79" t="s">
        <v>64</v>
      </c>
      <c r="E79" s="5">
        <v>0</v>
      </c>
      <c r="F79" s="5">
        <v>0</v>
      </c>
    </row>
    <row r="80" spans="1:6" x14ac:dyDescent="0.25">
      <c r="A80" t="str">
        <f t="shared" si="1"/>
        <v>Renda_ExtraPrice</v>
      </c>
      <c r="B80" t="s">
        <v>4</v>
      </c>
      <c r="C80" t="s">
        <v>57</v>
      </c>
      <c r="D80" t="s">
        <v>57</v>
      </c>
      <c r="E80" s="5">
        <v>-15322.977453754558</v>
      </c>
      <c r="F80" s="5">
        <v>-15585.722878886805</v>
      </c>
    </row>
    <row r="81" spans="1:6" x14ac:dyDescent="0.25">
      <c r="A81" t="str">
        <f t="shared" si="1"/>
        <v>Renda_ExtraUnemployment</v>
      </c>
      <c r="B81" t="s">
        <v>4</v>
      </c>
      <c r="C81" t="s">
        <v>121</v>
      </c>
      <c r="D81" t="s">
        <v>121</v>
      </c>
      <c r="E81" s="5">
        <v>-5992.1483799404705</v>
      </c>
      <c r="F81" s="5">
        <v>-5466.0934930968615</v>
      </c>
    </row>
    <row r="82" spans="1:6" x14ac:dyDescent="0.25">
      <c r="A82" t="str">
        <f t="shared" si="1"/>
        <v>Renda_ExtraCCI</v>
      </c>
      <c r="B82" t="s">
        <v>4</v>
      </c>
      <c r="C82" t="s">
        <v>175</v>
      </c>
      <c r="D82" t="s">
        <v>175</v>
      </c>
      <c r="E82" s="5">
        <v>290.02655776450297</v>
      </c>
      <c r="F82" s="5">
        <v>269.41024793469484</v>
      </c>
    </row>
    <row r="83" spans="1:6" x14ac:dyDescent="0.25">
      <c r="A83" t="str">
        <f t="shared" si="1"/>
        <v>Renda_ExtraCovid</v>
      </c>
      <c r="B83" t="s">
        <v>4</v>
      </c>
      <c r="C83" t="s">
        <v>69</v>
      </c>
      <c r="D83" t="s">
        <v>69</v>
      </c>
      <c r="E83" s="5">
        <v>-1129.3810807844147</v>
      </c>
      <c r="F83" s="5">
        <v>-572.40300960044249</v>
      </c>
    </row>
    <row r="84" spans="1:6" x14ac:dyDescent="0.25">
      <c r="A84" t="str">
        <f t="shared" si="1"/>
        <v>Renda_ExtraTaxa Selic</v>
      </c>
      <c r="B84" t="s">
        <v>4</v>
      </c>
      <c r="C84" t="s">
        <v>176</v>
      </c>
      <c r="D84" t="s">
        <v>176</v>
      </c>
      <c r="E84" s="5">
        <v>-2242.4210045877867</v>
      </c>
      <c r="F84" s="5">
        <v>-3189.6505668705572</v>
      </c>
    </row>
    <row r="85" spans="1:6" x14ac:dyDescent="0.25">
      <c r="A85" t="str">
        <f t="shared" si="1"/>
        <v>Renda_ExtraSeas</v>
      </c>
      <c r="B85" t="s">
        <v>4</v>
      </c>
      <c r="C85" t="s">
        <v>180</v>
      </c>
      <c r="D85" t="s">
        <v>180</v>
      </c>
      <c r="E85" s="5">
        <v>108528.64374238598</v>
      </c>
      <c r="F85" s="5">
        <v>129527.43558101013</v>
      </c>
    </row>
    <row r="86" spans="1:6" x14ac:dyDescent="0.25">
      <c r="A86" t="str">
        <f t="shared" si="1"/>
        <v>Renda_ExtraPoly T</v>
      </c>
      <c r="B86" t="s">
        <v>4</v>
      </c>
      <c r="C86" t="s">
        <v>179</v>
      </c>
      <c r="D86" t="s">
        <v>179</v>
      </c>
      <c r="E86" s="5">
        <v>5646.6128121534939</v>
      </c>
      <c r="F86" s="5">
        <v>6835.5492553897675</v>
      </c>
    </row>
    <row r="87" spans="1:6" x14ac:dyDescent="0.25">
      <c r="A87" t="str">
        <f t="shared" si="1"/>
        <v>Renda_ExtraIntercept</v>
      </c>
      <c r="B87" t="s">
        <v>4</v>
      </c>
      <c r="C87" t="s">
        <v>181</v>
      </c>
      <c r="D87" t="s">
        <v>181</v>
      </c>
      <c r="E87" s="5">
        <v>11187.575999634611</v>
      </c>
      <c r="F87" s="5">
        <v>11187.575999634611</v>
      </c>
    </row>
    <row r="88" spans="1:6" x14ac:dyDescent="0.25">
      <c r="A88" t="str">
        <f t="shared" si="1"/>
        <v>Renda_ExtraHoliday</v>
      </c>
      <c r="B88" t="s">
        <v>4</v>
      </c>
      <c r="C88" t="s">
        <v>63</v>
      </c>
      <c r="D88" t="s">
        <v>63</v>
      </c>
      <c r="E88" s="5">
        <v>0</v>
      </c>
      <c r="F88" s="5">
        <v>29.631709406033</v>
      </c>
    </row>
    <row r="89" spans="1:6" x14ac:dyDescent="0.25">
      <c r="A89" t="str">
        <f t="shared" si="1"/>
        <v>(blank)(blank)</v>
      </c>
      <c r="B89" t="s">
        <v>156</v>
      </c>
      <c r="C89" t="s">
        <v>156</v>
      </c>
      <c r="D89" t="s">
        <v>156</v>
      </c>
      <c r="E89" s="5"/>
      <c r="F89" s="5"/>
    </row>
    <row r="90" spans="1:6" x14ac:dyDescent="0.25">
      <c r="A90" t="str">
        <f t="shared" si="1"/>
        <v/>
      </c>
    </row>
    <row r="91" spans="1:6" x14ac:dyDescent="0.25">
      <c r="A91" t="str">
        <f t="shared" si="1"/>
        <v/>
      </c>
    </row>
    <row r="92" spans="1:6" x14ac:dyDescent="0.25">
      <c r="A92" t="str">
        <f t="shared" si="1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ADF-6206-4B15-8F4F-1DF74E9761F2}">
  <dimension ref="A1:K221"/>
  <sheetViews>
    <sheetView topLeftCell="A126" zoomScale="90" zoomScaleNormal="90" workbookViewId="0">
      <selection activeCell="D167" sqref="D167:E221"/>
    </sheetView>
  </sheetViews>
  <sheetFormatPr defaultRowHeight="15" x14ac:dyDescent="0.25"/>
  <cols>
    <col min="1" max="1" width="32.7109375" bestFit="1" customWidth="1"/>
    <col min="2" max="3" width="30.42578125" bestFit="1" customWidth="1"/>
    <col min="4" max="5" width="12.7109375" bestFit="1" customWidth="1"/>
    <col min="6" max="6" width="12.7109375" customWidth="1"/>
    <col min="8" max="8" width="14.28515625" bestFit="1" customWidth="1"/>
    <col min="10" max="10" width="23.42578125" customWidth="1"/>
  </cols>
  <sheetData>
    <row r="1" spans="1:8" x14ac:dyDescent="0.25">
      <c r="A1" t="s">
        <v>78</v>
      </c>
      <c r="B1" s="2" t="s">
        <v>79</v>
      </c>
      <c r="C1" s="2" t="s">
        <v>77</v>
      </c>
      <c r="D1" s="2" t="s">
        <v>173</v>
      </c>
      <c r="E1" s="2" t="s">
        <v>174</v>
      </c>
      <c r="F1" t="s">
        <v>9</v>
      </c>
      <c r="G1" t="s">
        <v>10</v>
      </c>
      <c r="H1" t="s">
        <v>11</v>
      </c>
    </row>
    <row r="2" spans="1:8" x14ac:dyDescent="0.25">
      <c r="A2" t="str">
        <f>_xlfn.CONCAT(B2,C2)</f>
        <v>Auto_CredAC_Affliate_Spends_M_GM</v>
      </c>
      <c r="B2" s="8" t="s">
        <v>1</v>
      </c>
      <c r="C2" t="s">
        <v>123</v>
      </c>
      <c r="D2">
        <v>0</v>
      </c>
      <c r="E2">
        <v>221.72663578170992</v>
      </c>
      <c r="F2" t="str">
        <f>VLOOKUP(C2,Mapping!$A$2:$D$1178,2,FALSE)</f>
        <v>1. Marketing</v>
      </c>
      <c r="G2" t="str">
        <f>VLOOKUP(C2,Mapping!$A$2:$D$1178,3,FALSE)</f>
        <v>Affiliate</v>
      </c>
      <c r="H2" t="str">
        <f>VLOOKUP(C2,Mapping!$A$2:$D$1178,4,FALSE)</f>
        <v>Affiliate</v>
      </c>
    </row>
    <row r="3" spans="1:8" x14ac:dyDescent="0.25">
      <c r="A3" t="str">
        <f t="shared" ref="A3:A66" si="0">_xlfn.CONCAT(B3,C3)</f>
        <v>Auto_CredAC_Bing_Imp_GM</v>
      </c>
      <c r="B3" s="8" t="s">
        <v>1</v>
      </c>
      <c r="C3" t="s">
        <v>15</v>
      </c>
      <c r="D3">
        <v>113.11390614434012</v>
      </c>
      <c r="E3">
        <v>20.717723613407042</v>
      </c>
      <c r="F3" t="str">
        <f>VLOOKUP(C3,Mapping!$A$2:$D$1178,2,FALSE)</f>
        <v>1. Marketing</v>
      </c>
      <c r="G3" t="str">
        <f>VLOOKUP(C3,Mapping!$A$2:$D$1178,3,FALSE)</f>
        <v>Bing</v>
      </c>
      <c r="H3" t="str">
        <f>VLOOKUP(C3,Mapping!$A$2:$D$1178,4,FALSE)</f>
        <v>Bing</v>
      </c>
    </row>
    <row r="4" spans="1:8" x14ac:dyDescent="0.25">
      <c r="A4" t="str">
        <f t="shared" si="0"/>
        <v>Auto_CredAC_Criteo_Imp_GM</v>
      </c>
      <c r="B4" s="8" t="s">
        <v>1</v>
      </c>
      <c r="C4" t="s">
        <v>16</v>
      </c>
      <c r="D4">
        <v>30.725181986265021</v>
      </c>
      <c r="E4">
        <v>1184.087788758857</v>
      </c>
      <c r="F4" t="str">
        <f>VLOOKUP(C4,Mapping!$A$2:$D$1178,2,FALSE)</f>
        <v>1. Marketing</v>
      </c>
      <c r="G4" t="str">
        <f>VLOOKUP(C4,Mapping!$A$2:$D$1178,3,FALSE)</f>
        <v>Criteo</v>
      </c>
      <c r="H4" t="str">
        <f>VLOOKUP(C4,Mapping!$A$2:$D$1178,4,FALSE)</f>
        <v>Criteo</v>
      </c>
    </row>
    <row r="5" spans="1:8" x14ac:dyDescent="0.25">
      <c r="A5" t="str">
        <f t="shared" si="0"/>
        <v>Auto_CredAC_Easter</v>
      </c>
      <c r="B5" s="8" t="s">
        <v>1</v>
      </c>
      <c r="C5" t="s">
        <v>108</v>
      </c>
      <c r="D5" s="5">
        <v>1001.35797701936</v>
      </c>
      <c r="E5" s="5">
        <v>0</v>
      </c>
      <c r="F5" t="str">
        <f>VLOOKUP(C5,Mapping!$A$2:$D$1178,2,FALSE)</f>
        <v>3. Base</v>
      </c>
      <c r="G5" t="str">
        <f>VLOOKUP(C5,Mapping!$A$2:$D$1178,3,FALSE)</f>
        <v>Holiday</v>
      </c>
      <c r="H5" t="str">
        <f>VLOOKUP(C5,Mapping!$A$2:$D$1178,4,FALSE)</f>
        <v>Holiday</v>
      </c>
    </row>
    <row r="6" spans="1:8" x14ac:dyDescent="0.25">
      <c r="A6" t="str">
        <f t="shared" si="0"/>
        <v>Auto_CredAC_H_rep_2020</v>
      </c>
      <c r="B6" s="8" t="s">
        <v>1</v>
      </c>
      <c r="C6" t="s">
        <v>109</v>
      </c>
      <c r="D6" s="5">
        <v>0</v>
      </c>
      <c r="E6" s="5">
        <v>0</v>
      </c>
      <c r="F6" t="str">
        <f>VLOOKUP(C6,Mapping!$A$2:$D$1178,2,FALSE)</f>
        <v>3. Base</v>
      </c>
      <c r="G6" t="s">
        <v>68</v>
      </c>
      <c r="H6" t="s">
        <v>68</v>
      </c>
    </row>
    <row r="7" spans="1:8" x14ac:dyDescent="0.25">
      <c r="A7" t="str">
        <f t="shared" si="0"/>
        <v>Auto_CredAC_PreH_Ind_2020</v>
      </c>
      <c r="B7" s="8" t="s">
        <v>1</v>
      </c>
      <c r="C7" t="s">
        <v>113</v>
      </c>
      <c r="D7" s="5">
        <v>0</v>
      </c>
      <c r="E7" s="5">
        <v>0</v>
      </c>
      <c r="F7" t="str">
        <f>VLOOKUP(C7,Mapping!$A$2:$D$1178,2,FALSE)</f>
        <v>3. Base</v>
      </c>
      <c r="G7" t="str">
        <f>VLOOKUP(C7,Mapping!$A$2:$D$1178,3,FALSE)</f>
        <v>Holiday</v>
      </c>
      <c r="H7" t="str">
        <f>VLOOKUP(C7,Mapping!$A$2:$D$1178,4,FALSE)</f>
        <v>Holiday</v>
      </c>
    </row>
    <row r="8" spans="1:8" x14ac:dyDescent="0.25">
      <c r="A8" t="str">
        <f t="shared" si="0"/>
        <v>Auto_CredAC_PreHNov_D1</v>
      </c>
      <c r="B8" s="8" t="s">
        <v>1</v>
      </c>
      <c r="C8" t="s">
        <v>124</v>
      </c>
      <c r="D8" s="5">
        <v>0</v>
      </c>
      <c r="E8" s="5">
        <v>0</v>
      </c>
      <c r="F8" t="str">
        <f>VLOOKUP(C8,Mapping!$A$2:$D$1178,2,FALSE)</f>
        <v>3. Base</v>
      </c>
      <c r="G8" t="str">
        <f>VLOOKUP(C8,Mapping!$A$2:$D$1178,3,FALSE)</f>
        <v>Holiday</v>
      </c>
      <c r="H8" t="str">
        <f>VLOOKUP(C8,Mapping!$A$2:$D$1178,4,FALSE)</f>
        <v>Holiday</v>
      </c>
    </row>
    <row r="9" spans="1:8" x14ac:dyDescent="0.25">
      <c r="A9" t="str">
        <f t="shared" si="0"/>
        <v>Auto_CredAC_PreXmas_2020</v>
      </c>
      <c r="B9" s="8" t="s">
        <v>1</v>
      </c>
      <c r="C9" t="s">
        <v>125</v>
      </c>
      <c r="D9" s="5">
        <v>0</v>
      </c>
      <c r="E9" s="5">
        <v>0</v>
      </c>
      <c r="F9" t="str">
        <f>VLOOKUP(C9,Mapping!$A$2:$D$1178,2,FALSE)</f>
        <v>3. Base</v>
      </c>
      <c r="G9" t="str">
        <f>VLOOKUP(C9,Mapping!$A$2:$D$1178,3,FALSE)</f>
        <v>Holiday</v>
      </c>
      <c r="H9" t="str">
        <f>VLOOKUP(C9,Mapping!$A$2:$D$1178,4,FALSE)</f>
        <v>Holiday</v>
      </c>
    </row>
    <row r="10" spans="1:8" x14ac:dyDescent="0.25">
      <c r="A10" t="str">
        <f t="shared" si="0"/>
        <v>Auto_CredAC_PT_New</v>
      </c>
      <c r="B10" s="8" t="s">
        <v>1</v>
      </c>
      <c r="C10" t="s">
        <v>159</v>
      </c>
      <c r="D10" s="5">
        <v>38955.417156313946</v>
      </c>
      <c r="E10" s="5">
        <v>48723.775844650729</v>
      </c>
      <c r="F10" t="str">
        <f>VLOOKUP(C10,Mapping!$A$2:$D$1178,2,FALSE)</f>
        <v>3. Base</v>
      </c>
      <c r="G10" t="str">
        <f>VLOOKUP(C10,Mapping!$A$2:$D$1178,3,FALSE)</f>
        <v>Poly T</v>
      </c>
      <c r="H10" t="str">
        <f>VLOOKUP(C10,Mapping!$A$2:$D$1178,4,FALSE)</f>
        <v>Poly T</v>
      </c>
    </row>
    <row r="11" spans="1:8" x14ac:dyDescent="0.25">
      <c r="A11" t="str">
        <f t="shared" si="0"/>
        <v>Auto_CredAC_TikTok_Imp_GM</v>
      </c>
      <c r="B11" s="8" t="s">
        <v>1</v>
      </c>
      <c r="C11" t="s">
        <v>17</v>
      </c>
      <c r="D11" s="5">
        <v>12.11943220669783</v>
      </c>
      <c r="E11" s="5">
        <v>673.92081135508943</v>
      </c>
      <c r="F11" t="str">
        <f>VLOOKUP(C11,Mapping!$A$2:$D$1178,2,FALSE)</f>
        <v>1. Marketing</v>
      </c>
      <c r="G11" t="str">
        <f>VLOOKUP(C11,Mapping!$A$2:$D$1178,3,FALSE)</f>
        <v>TikTok</v>
      </c>
      <c r="H11" t="str">
        <f>VLOOKUP(C11,Mapping!$A$2:$D$1178,4,FALSE)</f>
        <v>TikTok</v>
      </c>
    </row>
    <row r="12" spans="1:8" x14ac:dyDescent="0.25">
      <c r="A12" t="str">
        <f t="shared" si="0"/>
        <v>Auto_CredAvg_Price_2020</v>
      </c>
      <c r="B12" s="8" t="s">
        <v>1</v>
      </c>
      <c r="C12" t="s">
        <v>127</v>
      </c>
      <c r="D12" s="5">
        <v>0</v>
      </c>
      <c r="E12" s="5">
        <v>0</v>
      </c>
      <c r="F12" t="str">
        <f>VLOOKUP(C12,Mapping!$A$2:$D$1178,2,FALSE)</f>
        <v>2. Pricing</v>
      </c>
      <c r="G12" t="str">
        <f>VLOOKUP(C12,Mapping!$A$2:$D$1178,3,FALSE)</f>
        <v>Price</v>
      </c>
      <c r="H12" t="str">
        <f>VLOOKUP(C12,Mapping!$A$2:$D$1178,4,FALSE)</f>
        <v>Price</v>
      </c>
    </row>
    <row r="13" spans="1:8" x14ac:dyDescent="0.25">
      <c r="A13" t="str">
        <f t="shared" si="0"/>
        <v>Auto_CredAvg_Price_2021</v>
      </c>
      <c r="B13" s="8" t="s">
        <v>1</v>
      </c>
      <c r="C13" t="s">
        <v>128</v>
      </c>
      <c r="D13">
        <v>-22883.807847717759</v>
      </c>
      <c r="E13">
        <v>-27338.825553228577</v>
      </c>
      <c r="F13" t="str">
        <f>VLOOKUP(C13,Mapping!$A$2:$D$1178,2,FALSE)</f>
        <v>2. Pricing</v>
      </c>
      <c r="G13" t="str">
        <f>VLOOKUP(C13,Mapping!$A$2:$D$1178,3,FALSE)</f>
        <v>Price</v>
      </c>
      <c r="H13" t="str">
        <f>VLOOKUP(C13,Mapping!$A$2:$D$1178,4,FALSE)</f>
        <v>Price</v>
      </c>
    </row>
    <row r="14" spans="1:8" x14ac:dyDescent="0.25">
      <c r="A14" t="str">
        <f t="shared" si="0"/>
        <v>Auto_CredConsumer_Confidence_Index</v>
      </c>
      <c r="B14" s="8" t="s">
        <v>1</v>
      </c>
      <c r="C14" t="s">
        <v>18</v>
      </c>
      <c r="D14">
        <v>9092.0182638758979</v>
      </c>
      <c r="E14">
        <v>9557.0376440573618</v>
      </c>
      <c r="F14" t="str">
        <f>VLOOKUP(C14,Mapping!$A$2:$D$1178,2,FALSE)</f>
        <v>3. Base</v>
      </c>
      <c r="G14" t="str">
        <f>VLOOKUP(C14,Mapping!$A$2:$D$1178,3,FALSE)</f>
        <v>CCI</v>
      </c>
      <c r="H14" t="str">
        <f>VLOOKUP(C14,Mapping!$A$2:$D$1178,4,FALSE)</f>
        <v>CCI</v>
      </c>
    </row>
    <row r="15" spans="1:8" x14ac:dyDescent="0.25">
      <c r="A15" t="str">
        <f t="shared" si="0"/>
        <v>Auto_CredFB_Stone_Leads_Imp_2020_GM1</v>
      </c>
      <c r="B15" s="8" t="s">
        <v>1</v>
      </c>
      <c r="C15" t="s">
        <v>19</v>
      </c>
      <c r="D15">
        <v>227.34079716704548</v>
      </c>
      <c r="E15">
        <v>0</v>
      </c>
      <c r="F15" t="str">
        <f>VLOOKUP(C15,Mapping!$A$2:$D$1178,2,FALSE)</f>
        <v>1. Marketing</v>
      </c>
      <c r="G15" t="str">
        <f>VLOOKUP(C15,Mapping!$A$2:$D$1178,3,FALSE)</f>
        <v>Facebook</v>
      </c>
      <c r="H15" t="str">
        <f>VLOOKUP(C15,Mapping!$A$2:$D$1178,4,FALSE)</f>
        <v>FB Stone Leads</v>
      </c>
    </row>
    <row r="16" spans="1:8" x14ac:dyDescent="0.25">
      <c r="A16" t="str">
        <f t="shared" si="0"/>
        <v>Auto_CredFB_Stone_Leads_Imp_2021_GM1</v>
      </c>
      <c r="B16" s="8" t="s">
        <v>1</v>
      </c>
      <c r="C16" t="s">
        <v>20</v>
      </c>
      <c r="D16">
        <v>8653.2320069845555</v>
      </c>
      <c r="E16">
        <v>9690.0916131391368</v>
      </c>
      <c r="F16" t="str">
        <f>VLOOKUP(C16,Mapping!$A$2:$D$1178,2,FALSE)</f>
        <v>1. Marketing</v>
      </c>
      <c r="G16" t="str">
        <f>VLOOKUP(C16,Mapping!$A$2:$D$1178,3,FALSE)</f>
        <v>Facebook</v>
      </c>
      <c r="H16" t="str">
        <f>VLOOKUP(C16,Mapping!$A$2:$D$1178,4,FALSE)</f>
        <v>FB Stone Leads</v>
      </c>
    </row>
    <row r="17" spans="1:8" x14ac:dyDescent="0.25">
      <c r="A17" t="str">
        <f t="shared" si="0"/>
        <v>Auto_CredFB_Stone_SA_Imp_2020_GM2</v>
      </c>
      <c r="B17" s="8" t="s">
        <v>1</v>
      </c>
      <c r="C17" t="s">
        <v>114</v>
      </c>
      <c r="D17">
        <v>22.555843687744382</v>
      </c>
      <c r="E17">
        <v>0</v>
      </c>
      <c r="F17" t="str">
        <f>VLOOKUP(C17,Mapping!$A$2:$D$1178,2,FALSE)</f>
        <v>1. Marketing</v>
      </c>
      <c r="G17" t="str">
        <f>VLOOKUP(C17,Mapping!$A$2:$D$1178,3,FALSE)</f>
        <v>Facebook</v>
      </c>
      <c r="H17" t="str">
        <f>VLOOKUP(C17,Mapping!$A$2:$D$1178,4,FALSE)</f>
        <v>FB Stone SA</v>
      </c>
    </row>
    <row r="18" spans="1:8" x14ac:dyDescent="0.25">
      <c r="A18" t="str">
        <f t="shared" si="0"/>
        <v>Auto_CredFB_Stone_SA_Imp_2021_GM1</v>
      </c>
      <c r="B18" s="8" t="s">
        <v>1</v>
      </c>
      <c r="C18" t="s">
        <v>22</v>
      </c>
      <c r="D18">
        <v>854.31484336021754</v>
      </c>
      <c r="E18">
        <v>815.42322510935048</v>
      </c>
      <c r="F18" t="str">
        <f>VLOOKUP(C18,Mapping!$A$2:$D$1178,2,FALSE)</f>
        <v>1. Marketing</v>
      </c>
      <c r="G18" t="str">
        <f>VLOOKUP(C18,Mapping!$A$2:$D$1178,3,FALSE)</f>
        <v>Facebook</v>
      </c>
      <c r="H18" t="str">
        <f>VLOOKUP(C18,Mapping!$A$2:$D$1178,4,FALSE)</f>
        <v>FB Stone SA</v>
      </c>
    </row>
    <row r="19" spans="1:8" x14ac:dyDescent="0.25">
      <c r="A19" t="str">
        <f t="shared" si="0"/>
        <v>Auto_CredFB_TON_Imp_2020_GM1</v>
      </c>
      <c r="B19" s="8" t="s">
        <v>1</v>
      </c>
      <c r="C19" t="s">
        <v>23</v>
      </c>
      <c r="D19">
        <v>409.53813924849101</v>
      </c>
      <c r="E19">
        <v>0</v>
      </c>
      <c r="F19" t="str">
        <f>VLOOKUP(C19,Mapping!$A$2:$D$1178,2,FALSE)</f>
        <v>1. Marketing</v>
      </c>
      <c r="G19" t="str">
        <f>VLOOKUP(C19,Mapping!$A$2:$D$1178,3,FALSE)</f>
        <v>Facebook</v>
      </c>
      <c r="H19" t="str">
        <f>VLOOKUP(C19,Mapping!$A$2:$D$1178,4,FALSE)</f>
        <v>FB Ton</v>
      </c>
    </row>
    <row r="20" spans="1:8" x14ac:dyDescent="0.25">
      <c r="A20" t="str">
        <f t="shared" si="0"/>
        <v>Auto_CredFB_TON_Imp_2021_GM1</v>
      </c>
      <c r="B20" s="8" t="s">
        <v>1</v>
      </c>
      <c r="C20" t="s">
        <v>24</v>
      </c>
      <c r="D20">
        <v>40540.504679443926</v>
      </c>
      <c r="E20">
        <v>52299.046121417028</v>
      </c>
      <c r="F20" t="str">
        <f>VLOOKUP(C20,Mapping!$A$2:$D$1178,2,FALSE)</f>
        <v>1. Marketing</v>
      </c>
      <c r="G20" t="str">
        <f>VLOOKUP(C20,Mapping!$A$2:$D$1178,3,FALSE)</f>
        <v>Facebook</v>
      </c>
      <c r="H20" t="str">
        <f>VLOOKUP(C20,Mapping!$A$2:$D$1178,4,FALSE)</f>
        <v>FB Ton</v>
      </c>
    </row>
    <row r="21" spans="1:8" x14ac:dyDescent="0.25">
      <c r="A21" t="str">
        <f t="shared" si="0"/>
        <v>Auto_CredGoogle_STONE_Imp_2020_GM1</v>
      </c>
      <c r="B21" s="8" t="s">
        <v>1</v>
      </c>
      <c r="C21" t="s">
        <v>25</v>
      </c>
      <c r="D21">
        <v>21.2716545371681</v>
      </c>
      <c r="E21">
        <v>0</v>
      </c>
      <c r="F21" t="str">
        <f>VLOOKUP(C21,Mapping!$A$2:$D$1178,2,FALSE)</f>
        <v>1. Marketing</v>
      </c>
      <c r="G21" t="str">
        <f>VLOOKUP(C21,Mapping!$A$2:$D$1178,3,FALSE)</f>
        <v>Google</v>
      </c>
      <c r="H21" t="str">
        <f>VLOOKUP(C21,Mapping!$A$2:$D$1178,4,FALSE)</f>
        <v>Google Stone</v>
      </c>
    </row>
    <row r="22" spans="1:8" x14ac:dyDescent="0.25">
      <c r="A22" t="str">
        <f t="shared" si="0"/>
        <v>Auto_CredGoogle_STONE_Imp_2021_GM1</v>
      </c>
      <c r="B22" s="8" t="s">
        <v>1</v>
      </c>
      <c r="C22" t="s">
        <v>26</v>
      </c>
      <c r="D22">
        <v>300.1713856686178</v>
      </c>
      <c r="E22">
        <v>2853.1321881313274</v>
      </c>
      <c r="F22" t="str">
        <f>VLOOKUP(C22,Mapping!$A$2:$D$1178,2,FALSE)</f>
        <v>1. Marketing</v>
      </c>
      <c r="G22" t="str">
        <f>VLOOKUP(C22,Mapping!$A$2:$D$1178,3,FALSE)</f>
        <v>Google</v>
      </c>
      <c r="H22" t="str">
        <f>VLOOKUP(C22,Mapping!$A$2:$D$1178,4,FALSE)</f>
        <v>Google Stone</v>
      </c>
    </row>
    <row r="23" spans="1:8" x14ac:dyDescent="0.25">
      <c r="A23" t="str">
        <f t="shared" si="0"/>
        <v>Auto_CredGoogle_TON_Imp_2020_GM1</v>
      </c>
      <c r="B23" s="8" t="s">
        <v>1</v>
      </c>
      <c r="C23" t="s">
        <v>27</v>
      </c>
      <c r="D23">
        <v>85.546546772707202</v>
      </c>
      <c r="E23">
        <v>0</v>
      </c>
      <c r="F23" t="str">
        <f>VLOOKUP(C23,Mapping!$A$2:$D$1178,2,FALSE)</f>
        <v>1. Marketing</v>
      </c>
      <c r="G23" t="str">
        <f>VLOOKUP(C23,Mapping!$A$2:$D$1178,3,FALSE)</f>
        <v>Google</v>
      </c>
      <c r="H23" t="str">
        <f>VLOOKUP(C23,Mapping!$A$2:$D$1178,4,FALSE)</f>
        <v>Google Ton</v>
      </c>
    </row>
    <row r="24" spans="1:8" x14ac:dyDescent="0.25">
      <c r="A24" t="str">
        <f t="shared" si="0"/>
        <v>Auto_CredGoogle_TON_Imp_2021_GM1</v>
      </c>
      <c r="B24" s="8" t="s">
        <v>1</v>
      </c>
      <c r="C24" t="s">
        <v>28</v>
      </c>
      <c r="D24">
        <v>14862.32330707051</v>
      </c>
      <c r="E24">
        <v>33702.706660956996</v>
      </c>
      <c r="F24" t="str">
        <f>VLOOKUP(C24,Mapping!$A$2:$D$1178,2,FALSE)</f>
        <v>1. Marketing</v>
      </c>
      <c r="G24" t="str">
        <f>VLOOKUP(C24,Mapping!$A$2:$D$1178,3,FALSE)</f>
        <v>Google</v>
      </c>
      <c r="H24" t="str">
        <f>VLOOKUP(C24,Mapping!$A$2:$D$1178,4,FALSE)</f>
        <v>Google Ton</v>
      </c>
    </row>
    <row r="25" spans="1:8" x14ac:dyDescent="0.25">
      <c r="A25" t="str">
        <f t="shared" si="0"/>
        <v>Auto_CredIB_Affiliate_Imp_GM</v>
      </c>
      <c r="B25" s="8" t="s">
        <v>1</v>
      </c>
      <c r="C25" t="s">
        <v>32</v>
      </c>
      <c r="D25">
        <v>0</v>
      </c>
      <c r="E25">
        <v>0</v>
      </c>
      <c r="F25" t="str">
        <f>VLOOKUP(C25,Mapping!$A$2:$D$1178,2,FALSE)</f>
        <v>1. Marketing</v>
      </c>
      <c r="G25" t="str">
        <f>VLOOKUP(C25,Mapping!$A$2:$D$1178,3,FALSE)</f>
        <v>Affiliate</v>
      </c>
      <c r="H25" t="str">
        <f>VLOOKUP(C25,Mapping!$A$2:$D$1178,4,FALSE)</f>
        <v>Affiliate</v>
      </c>
    </row>
    <row r="26" spans="1:8" x14ac:dyDescent="0.25">
      <c r="A26" t="str">
        <f t="shared" si="0"/>
        <v>Auto_CredIB_Bing_Imp_GM</v>
      </c>
      <c r="B26" s="8" t="s">
        <v>1</v>
      </c>
      <c r="C26" t="s">
        <v>33</v>
      </c>
      <c r="D26">
        <v>0</v>
      </c>
      <c r="E26">
        <v>0</v>
      </c>
      <c r="F26" t="str">
        <f>VLOOKUP(C26,Mapping!$A$2:$D$1178,2,FALSE)</f>
        <v>1. Marketing</v>
      </c>
      <c r="G26" t="str">
        <f>VLOOKUP(C26,Mapping!$A$2:$D$1178,3,FALSE)</f>
        <v>Bing</v>
      </c>
      <c r="H26" t="str">
        <f>VLOOKUP(C26,Mapping!$A$2:$D$1178,4,FALSE)</f>
        <v>Bing</v>
      </c>
    </row>
    <row r="27" spans="1:8" x14ac:dyDescent="0.25">
      <c r="A27" t="str">
        <f t="shared" si="0"/>
        <v>Auto_CredIB_Headcounts_2020</v>
      </c>
      <c r="B27" s="8" t="s">
        <v>1</v>
      </c>
      <c r="C27" t="s">
        <v>101</v>
      </c>
      <c r="D27">
        <v>0</v>
      </c>
      <c r="E27">
        <v>0</v>
      </c>
      <c r="F27" t="str">
        <f>VLOOKUP(C27,Mapping!$A$2:$D$1178,2,FALSE)</f>
        <v>4. Execution</v>
      </c>
      <c r="G27" t="str">
        <f>VLOOKUP(C27,Mapping!$A$2:$D$1178,3,FALSE)</f>
        <v>Headcount</v>
      </c>
      <c r="H27" t="str">
        <f>VLOOKUP(C27,Mapping!$A$2:$D$1178,4,FALSE)</f>
        <v>Headcount</v>
      </c>
    </row>
    <row r="28" spans="1:8" x14ac:dyDescent="0.25">
      <c r="A28" t="str">
        <f t="shared" si="0"/>
        <v>Auto_CredIB_Headcounts_2021</v>
      </c>
      <c r="B28" s="8" t="s">
        <v>1</v>
      </c>
      <c r="C28" t="s">
        <v>102</v>
      </c>
      <c r="D28">
        <v>0</v>
      </c>
      <c r="E28">
        <v>0</v>
      </c>
      <c r="F28" t="str">
        <f>VLOOKUP(C28,Mapping!$A$2:$D$1178,2,FALSE)</f>
        <v>4. Execution</v>
      </c>
      <c r="G28" t="str">
        <f>VLOOKUP(C28,Mapping!$A$2:$D$1178,3,FALSE)</f>
        <v>Headcount</v>
      </c>
      <c r="H28" t="str">
        <f>VLOOKUP(C28,Mapping!$A$2:$D$1178,4,FALSE)</f>
        <v>Headcount</v>
      </c>
    </row>
    <row r="29" spans="1:8" x14ac:dyDescent="0.25">
      <c r="A29" t="str">
        <f t="shared" si="0"/>
        <v>Auto_CredIB_OpenTv_Grps_GM</v>
      </c>
      <c r="B29" s="8" t="s">
        <v>1</v>
      </c>
      <c r="C29" t="s">
        <v>35</v>
      </c>
      <c r="D29">
        <v>0</v>
      </c>
      <c r="E29">
        <v>0</v>
      </c>
      <c r="F29" t="str">
        <f>VLOOKUP(C29,Mapping!$A$2:$D$1178,2,FALSE)</f>
        <v>1. Marketing</v>
      </c>
      <c r="G29" t="str">
        <f>VLOOKUP(C29,Mapping!$A$2:$D$1178,3,FALSE)</f>
        <v>TV</v>
      </c>
      <c r="H29" t="str">
        <f>VLOOKUP(C29,Mapping!$A$2:$D$1178,4,FALSE)</f>
        <v>Open TV</v>
      </c>
    </row>
    <row r="30" spans="1:8" x14ac:dyDescent="0.25">
      <c r="A30" t="str">
        <f t="shared" si="0"/>
        <v>Auto_CredIB_PayTv_spends_M_GM</v>
      </c>
      <c r="B30" s="8" t="s">
        <v>1</v>
      </c>
      <c r="C30" t="s">
        <v>115</v>
      </c>
      <c r="D30">
        <v>0</v>
      </c>
      <c r="E30">
        <v>0</v>
      </c>
      <c r="F30" t="str">
        <f>VLOOKUP(C30,Mapping!$A$2:$D$1178,2,FALSE)</f>
        <v>1. Marketing</v>
      </c>
      <c r="G30" t="str">
        <f>VLOOKUP(C30,Mapping!$A$2:$D$1178,3,FALSE)</f>
        <v>TV</v>
      </c>
      <c r="H30" t="str">
        <f>VLOOKUP(C30,Mapping!$A$2:$D$1178,4,FALSE)</f>
        <v>Pay TV</v>
      </c>
    </row>
    <row r="31" spans="1:8" x14ac:dyDescent="0.25">
      <c r="A31" t="str">
        <f t="shared" si="0"/>
        <v>Auto_CredIB_PolyTrend</v>
      </c>
      <c r="B31" s="8" t="s">
        <v>1</v>
      </c>
      <c r="C31" t="s">
        <v>116</v>
      </c>
      <c r="D31">
        <v>0</v>
      </c>
      <c r="E31">
        <v>0</v>
      </c>
      <c r="F31" t="str">
        <f>VLOOKUP(C31,Mapping!$A$2:$D$1178,2,FALSE)</f>
        <v>3. Base</v>
      </c>
      <c r="G31" t="str">
        <f>VLOOKUP(C31,Mapping!$A$2:$D$1178,3,FALSE)</f>
        <v>Poly T</v>
      </c>
      <c r="H31" t="str">
        <f>VLOOKUP(C31,Mapping!$A$2:$D$1178,4,FALSE)</f>
        <v>Poly T</v>
      </c>
    </row>
    <row r="32" spans="1:8" x14ac:dyDescent="0.25">
      <c r="A32" t="str">
        <f t="shared" si="0"/>
        <v>Auto_CredIB_Seas_New</v>
      </c>
      <c r="B32" s="8" t="s">
        <v>1</v>
      </c>
      <c r="C32" t="s">
        <v>129</v>
      </c>
      <c r="D32">
        <v>0</v>
      </c>
      <c r="E32">
        <v>0</v>
      </c>
      <c r="F32" t="str">
        <f>VLOOKUP(C32,Mapping!$A$2:$D$1178,2,FALSE)</f>
        <v>3. Base</v>
      </c>
      <c r="G32" t="str">
        <f>VLOOKUP(C32,Mapping!$A$2:$D$1178,3,FALSE)</f>
        <v>Seas</v>
      </c>
      <c r="H32" t="str">
        <f>VLOOKUP(C32,Mapping!$A$2:$D$1178,4,FALSE)</f>
        <v>Seas</v>
      </c>
    </row>
    <row r="33" spans="1:8" x14ac:dyDescent="0.25">
      <c r="A33" t="str">
        <f t="shared" si="0"/>
        <v>Auto_CredIB_TikTok_Imp_GM</v>
      </c>
      <c r="B33" s="8" t="s">
        <v>1</v>
      </c>
      <c r="C33" t="s">
        <v>37</v>
      </c>
      <c r="D33">
        <v>0</v>
      </c>
      <c r="E33">
        <v>0</v>
      </c>
      <c r="F33" t="str">
        <f>VLOOKUP(C33,Mapping!$A$2:$D$1178,2,FALSE)</f>
        <v>1. Marketing</v>
      </c>
      <c r="G33" t="str">
        <f>VLOOKUP(C33,Mapping!$A$2:$D$1178,3,FALSE)</f>
        <v>TikTok</v>
      </c>
      <c r="H33" t="str">
        <f>VLOOKUP(C33,Mapping!$A$2:$D$1178,4,FALSE)</f>
        <v>TikTok</v>
      </c>
    </row>
    <row r="34" spans="1:8" x14ac:dyDescent="0.25">
      <c r="A34" t="str">
        <f t="shared" si="0"/>
        <v>Auto_CredINTERCEPT</v>
      </c>
      <c r="B34" s="8" t="s">
        <v>1</v>
      </c>
      <c r="C34" t="s">
        <v>38</v>
      </c>
      <c r="D34">
        <v>30932.083772984894</v>
      </c>
      <c r="E34">
        <v>30932.083772984894</v>
      </c>
      <c r="F34" t="str">
        <f>VLOOKUP(C34,Mapping!$A$2:$D$1178,2,FALSE)</f>
        <v>3. Base</v>
      </c>
      <c r="G34" t="str">
        <f>VLOOKUP(C34,Mapping!$A$2:$D$1178,3,FALSE)</f>
        <v>Intercept</v>
      </c>
      <c r="H34" t="str">
        <f>VLOOKUP(C34,Mapping!$A$2:$D$1178,4,FALSE)</f>
        <v>Intercept</v>
      </c>
    </row>
    <row r="35" spans="1:8" x14ac:dyDescent="0.25">
      <c r="A35" t="str">
        <f t="shared" si="0"/>
        <v>Auto_CredMobility_Residential</v>
      </c>
      <c r="B35" s="8" t="s">
        <v>1</v>
      </c>
      <c r="C35" t="s">
        <v>154</v>
      </c>
      <c r="D35">
        <v>-3875.6757155462269</v>
      </c>
      <c r="E35">
        <v>-2004.8937016328221</v>
      </c>
      <c r="F35" t="str">
        <f>VLOOKUP(C35,Mapping!$A$2:$D$1178,2,FALSE)</f>
        <v>3. Base</v>
      </c>
      <c r="G35" t="str">
        <f>VLOOKUP(C35,Mapping!$A$2:$D$1178,3,FALSE)</f>
        <v>Covid</v>
      </c>
      <c r="H35" t="str">
        <f>VLOOKUP(C35,Mapping!$A$2:$D$1178,4,FALSE)</f>
        <v>Covid</v>
      </c>
    </row>
    <row r="36" spans="1:8" x14ac:dyDescent="0.25">
      <c r="A36" t="str">
        <f t="shared" si="0"/>
        <v>Auto_CredNY_2020</v>
      </c>
      <c r="B36" s="8" t="s">
        <v>1</v>
      </c>
      <c r="C36" t="s">
        <v>95</v>
      </c>
      <c r="D36">
        <v>0</v>
      </c>
      <c r="E36">
        <v>0</v>
      </c>
      <c r="F36" t="str">
        <f>VLOOKUP(C36,Mapping!$A$2:$D$1178,2,FALSE)</f>
        <v>3. Base</v>
      </c>
      <c r="G36" t="str">
        <f>VLOOKUP(C36,Mapping!$A$2:$D$1178,3,FALSE)</f>
        <v>Holiday</v>
      </c>
      <c r="H36" t="str">
        <f>VLOOKUP(C36,Mapping!$A$2:$D$1178,4,FALSE)</f>
        <v>Holiday</v>
      </c>
    </row>
    <row r="37" spans="1:8" x14ac:dyDescent="0.25">
      <c r="A37" t="str">
        <f t="shared" si="0"/>
        <v>Auto_CredNY_2020_R_IB</v>
      </c>
      <c r="B37" s="8" t="s">
        <v>1</v>
      </c>
      <c r="C37" t="s">
        <v>104</v>
      </c>
      <c r="D37">
        <v>0</v>
      </c>
      <c r="E37">
        <v>0</v>
      </c>
      <c r="F37" t="str">
        <f>VLOOKUP(C37,Mapping!$A$2:$D$1178,2,FALSE)</f>
        <v>3. Base</v>
      </c>
      <c r="G37" t="str">
        <f>VLOOKUP(C37,Mapping!$A$2:$D$1178,3,FALSE)</f>
        <v>Holiday</v>
      </c>
      <c r="H37" t="str">
        <f>VLOOKUP(C37,Mapping!$A$2:$D$1178,4,FALSE)</f>
        <v>Holiday</v>
      </c>
    </row>
    <row r="38" spans="1:8" x14ac:dyDescent="0.25">
      <c r="A38" t="str">
        <f t="shared" si="0"/>
        <v>Auto_CredPL_DFEB24</v>
      </c>
      <c r="B38" s="8" t="s">
        <v>1</v>
      </c>
      <c r="C38" t="s">
        <v>164</v>
      </c>
      <c r="D38">
        <v>0</v>
      </c>
      <c r="E38">
        <v>0</v>
      </c>
      <c r="F38" t="str">
        <f>VLOOKUP(C38,Mapping!$A$2:$D$1178,2,FALSE)</f>
        <v>3. Base</v>
      </c>
      <c r="G38" t="str">
        <f>VLOOKUP(C38,Mapping!$A$2:$D$1178,3,FALSE)</f>
        <v>Holiday</v>
      </c>
      <c r="H38" t="str">
        <f>VLOOKUP(C38,Mapping!$A$2:$D$1178,4,FALSE)</f>
        <v>Holiday</v>
      </c>
    </row>
    <row r="39" spans="1:8" x14ac:dyDescent="0.25">
      <c r="A39" t="str">
        <f t="shared" si="0"/>
        <v>Auto_CredPL_DOct25_2021_V2</v>
      </c>
      <c r="B39" s="8" t="s">
        <v>1</v>
      </c>
      <c r="C39" t="s">
        <v>167</v>
      </c>
      <c r="D39">
        <v>0</v>
      </c>
      <c r="E39">
        <v>0</v>
      </c>
      <c r="F39" t="str">
        <f>VLOOKUP(C39,Mapping!$A$2:$D$1178,2,FALSE)</f>
        <v>3. Base</v>
      </c>
      <c r="G39" t="str">
        <f>VLOOKUP(C39,Mapping!$A$2:$D$1178,3,FALSE)</f>
        <v>Holiday</v>
      </c>
      <c r="H39" t="str">
        <f>VLOOKUP(C39,Mapping!$A$2:$D$1178,4,FALSE)</f>
        <v>Holiday</v>
      </c>
    </row>
    <row r="40" spans="1:8" x14ac:dyDescent="0.25">
      <c r="A40" t="str">
        <f t="shared" si="0"/>
        <v>Auto_CredPL_HDIP</v>
      </c>
      <c r="B40" s="8" t="s">
        <v>1</v>
      </c>
      <c r="C40" t="s">
        <v>155</v>
      </c>
      <c r="D40" s="5">
        <v>0</v>
      </c>
      <c r="E40" s="5">
        <v>0</v>
      </c>
      <c r="F40" t="str">
        <f>VLOOKUP(C40,Mapping!$A$2:$D$1178,2,FALSE)</f>
        <v>3. Base</v>
      </c>
      <c r="G40" t="str">
        <f>VLOOKUP(C40,Mapping!$A$2:$D$1178,3,FALSE)</f>
        <v>Holiday</v>
      </c>
      <c r="H40" t="str">
        <f>VLOOKUP(C40,Mapping!$A$2:$D$1178,4,FALSE)</f>
        <v>Holiday</v>
      </c>
    </row>
    <row r="41" spans="1:8" x14ac:dyDescent="0.25">
      <c r="A41" t="str">
        <f t="shared" si="0"/>
        <v>Auto_CredPL_PreEaster_2021</v>
      </c>
      <c r="B41" t="s">
        <v>1</v>
      </c>
      <c r="C41" t="s">
        <v>160</v>
      </c>
      <c r="D41" s="5">
        <v>0</v>
      </c>
      <c r="E41" s="5">
        <v>0</v>
      </c>
      <c r="F41" t="str">
        <f>VLOOKUP(C41,Mapping!$A$2:$D$1178,2,FALSE)</f>
        <v>3. Base</v>
      </c>
      <c r="G41" t="str">
        <f>VLOOKUP(C41,Mapping!$A$2:$D$1178,3,FALSE)</f>
        <v>Holiday</v>
      </c>
      <c r="H41" t="str">
        <f>VLOOKUP(C41,Mapping!$A$2:$D$1178,4,FALSE)</f>
        <v>Holiday</v>
      </c>
    </row>
    <row r="42" spans="1:8" x14ac:dyDescent="0.25">
      <c r="A42" t="str">
        <f t="shared" si="0"/>
        <v>Auto_CredPL_PreH_May2020</v>
      </c>
      <c r="B42" t="s">
        <v>1</v>
      </c>
      <c r="C42" t="s">
        <v>168</v>
      </c>
      <c r="D42" s="5">
        <v>0</v>
      </c>
      <c r="E42" s="5">
        <v>0</v>
      </c>
      <c r="F42" t="str">
        <f>VLOOKUP(C42,Mapping!$A$2:$D$1178,2,FALSE)</f>
        <v>3. Base</v>
      </c>
      <c r="G42" t="str">
        <f>VLOOKUP(C42,Mapping!$A$2:$D$1178,3,FALSE)</f>
        <v>Holiday</v>
      </c>
      <c r="H42" t="str">
        <f>VLOOKUP(C42,Mapping!$A$2:$D$1178,4,FALSE)</f>
        <v>Holiday</v>
      </c>
    </row>
    <row r="43" spans="1:8" x14ac:dyDescent="0.25">
      <c r="A43" t="str">
        <f t="shared" si="0"/>
        <v>Auto_CredPL_Seas_New</v>
      </c>
      <c r="B43" t="s">
        <v>1</v>
      </c>
      <c r="C43" t="s">
        <v>118</v>
      </c>
      <c r="D43" s="5">
        <v>0</v>
      </c>
      <c r="E43" s="5">
        <v>0</v>
      </c>
      <c r="F43" t="str">
        <f>VLOOKUP(C43,Mapping!$A$2:$D$1178,2,FALSE)</f>
        <v>3. Base</v>
      </c>
      <c r="G43" t="str">
        <f>VLOOKUP(C43,Mapping!$A$2:$D$1178,3,FALSE)</f>
        <v>Seas</v>
      </c>
      <c r="H43" t="str">
        <f>VLOOKUP(C43,Mapping!$A$2:$D$1178,4,FALSE)</f>
        <v>Seas</v>
      </c>
    </row>
    <row r="44" spans="1:8" x14ac:dyDescent="0.25">
      <c r="A44" t="str">
        <f t="shared" si="0"/>
        <v>Auto_CredPolo_Headcounts_2020</v>
      </c>
      <c r="B44" t="s">
        <v>1</v>
      </c>
      <c r="C44" t="s">
        <v>105</v>
      </c>
      <c r="D44">
        <v>0</v>
      </c>
      <c r="E44">
        <v>0</v>
      </c>
      <c r="F44" t="str">
        <f>VLOOKUP(C44,Mapping!$A$2:$D$1178,2,FALSE)</f>
        <v>4. Execution</v>
      </c>
      <c r="G44" t="str">
        <f>VLOOKUP(C44,Mapping!$A$2:$D$1178,3,FALSE)</f>
        <v>Headcount</v>
      </c>
      <c r="H44" t="str">
        <f>VLOOKUP(C44,Mapping!$A$2:$D$1178,4,FALSE)</f>
        <v>Headcount</v>
      </c>
    </row>
    <row r="45" spans="1:8" x14ac:dyDescent="0.25">
      <c r="A45" t="str">
        <f t="shared" si="0"/>
        <v>Auto_CredPolo_Headcounts_2021</v>
      </c>
      <c r="B45" t="s">
        <v>1</v>
      </c>
      <c r="C45" t="s">
        <v>106</v>
      </c>
      <c r="D45" s="5">
        <v>0</v>
      </c>
      <c r="E45" s="5">
        <v>0</v>
      </c>
      <c r="F45" t="str">
        <f>VLOOKUP(C45,Mapping!$A$2:$D$1178,2,FALSE)</f>
        <v>4. Execution</v>
      </c>
      <c r="G45" t="str">
        <f>VLOOKUP(C45,Mapping!$A$2:$D$1178,3,FALSE)</f>
        <v>Headcount</v>
      </c>
      <c r="H45" t="str">
        <f>VLOOKUP(C45,Mapping!$A$2:$D$1178,4,FALSE)</f>
        <v>Headcount</v>
      </c>
    </row>
    <row r="46" spans="1:8" x14ac:dyDescent="0.25">
      <c r="A46" t="str">
        <f t="shared" si="0"/>
        <v>Auto_CredPolo_OpenTv_Grps_GM</v>
      </c>
      <c r="B46" t="s">
        <v>1</v>
      </c>
      <c r="C46" t="s">
        <v>41</v>
      </c>
      <c r="D46" s="5">
        <v>0</v>
      </c>
      <c r="E46" s="5">
        <v>0</v>
      </c>
      <c r="F46" t="str">
        <f>VLOOKUP(C46,Mapping!$A$2:$D$1178,2,FALSE)</f>
        <v>1. Marketing</v>
      </c>
      <c r="G46" t="str">
        <f>VLOOKUP(C46,Mapping!$A$2:$D$1178,3,FALSE)</f>
        <v>TV</v>
      </c>
      <c r="H46" t="str">
        <f>VLOOKUP(C46,Mapping!$A$2:$D$1178,4,FALSE)</f>
        <v>Open TV</v>
      </c>
    </row>
    <row r="47" spans="1:8" x14ac:dyDescent="0.25">
      <c r="A47" t="str">
        <f t="shared" si="0"/>
        <v>Auto_CredPolo_PayTv_spends_M_GM</v>
      </c>
      <c r="B47" t="s">
        <v>1</v>
      </c>
      <c r="C47" t="s">
        <v>119</v>
      </c>
      <c r="D47">
        <v>0</v>
      </c>
      <c r="E47">
        <v>0</v>
      </c>
      <c r="F47" t="str">
        <f>VLOOKUP(C47,Mapping!$A$2:$D$1178,2,FALSE)</f>
        <v>1. Marketing</v>
      </c>
      <c r="G47" t="str">
        <f>VLOOKUP(C47,Mapping!$A$2:$D$1178,3,FALSE)</f>
        <v>TV</v>
      </c>
      <c r="H47" t="str">
        <f>VLOOKUP(C47,Mapping!$A$2:$D$1178,4,FALSE)</f>
        <v>Pay TV</v>
      </c>
    </row>
    <row r="48" spans="1:8" x14ac:dyDescent="0.25">
      <c r="A48" t="str">
        <f t="shared" si="0"/>
        <v>Auto_CredPreH_BF_RD</v>
      </c>
      <c r="B48" t="s">
        <v>1</v>
      </c>
      <c r="C48" t="s">
        <v>132</v>
      </c>
      <c r="D48">
        <v>0</v>
      </c>
      <c r="E48">
        <v>1396.5158625725919</v>
      </c>
      <c r="F48" t="str">
        <f>VLOOKUP(C48,Mapping!$A$2:$D$1178,2,FALSE)</f>
        <v>3. Base</v>
      </c>
      <c r="G48" t="str">
        <f>VLOOKUP(C48,Mapping!$A$2:$D$1178,3,FALSE)</f>
        <v>Holiday</v>
      </c>
      <c r="H48" t="str">
        <f>VLOOKUP(C48,Mapping!$A$2:$D$1178,4,FALSE)</f>
        <v>Holiday</v>
      </c>
    </row>
    <row r="49" spans="1:8" x14ac:dyDescent="0.25">
      <c r="A49" t="str">
        <f t="shared" si="0"/>
        <v>Auto_CredRE_Affliate_Paid_Orders_GM</v>
      </c>
      <c r="B49" t="s">
        <v>1</v>
      </c>
      <c r="C49" t="s">
        <v>47</v>
      </c>
      <c r="D49">
        <v>0</v>
      </c>
      <c r="E49">
        <v>0</v>
      </c>
      <c r="F49" t="str">
        <f>VLOOKUP(C49,Mapping!$A$2:$D$1178,2,FALSE)</f>
        <v>1. Marketing</v>
      </c>
      <c r="G49" t="str">
        <f>VLOOKUP(C49,Mapping!$A$2:$D$1178,3,FALSE)</f>
        <v>Affiliate</v>
      </c>
      <c r="H49" t="str">
        <f>VLOOKUP(C49,Mapping!$A$2:$D$1178,4,FALSE)</f>
        <v>Affiliate</v>
      </c>
    </row>
    <row r="50" spans="1:8" x14ac:dyDescent="0.25">
      <c r="A50" t="str">
        <f t="shared" si="0"/>
        <v>Auto_CredRE_Bing_Imp_GM</v>
      </c>
      <c r="B50" t="s">
        <v>1</v>
      </c>
      <c r="C50" t="s">
        <v>49</v>
      </c>
      <c r="D50">
        <v>0</v>
      </c>
      <c r="E50">
        <v>0</v>
      </c>
      <c r="F50" t="str">
        <f>VLOOKUP(C50,Mapping!$A$2:$D$1178,2,FALSE)</f>
        <v>1. Marketing</v>
      </c>
      <c r="G50" t="str">
        <f>VLOOKUP(C50,Mapping!$A$2:$D$1178,3,FALSE)</f>
        <v>Bing</v>
      </c>
      <c r="H50" t="str">
        <f>VLOOKUP(C50,Mapping!$A$2:$D$1178,4,FALSE)</f>
        <v>Bing</v>
      </c>
    </row>
    <row r="51" spans="1:8" x14ac:dyDescent="0.25">
      <c r="A51" t="str">
        <f t="shared" si="0"/>
        <v>Auto_CredRE_Criteo_Imp_GM</v>
      </c>
      <c r="B51" t="s">
        <v>1</v>
      </c>
      <c r="C51" t="s">
        <v>50</v>
      </c>
      <c r="D51">
        <v>0</v>
      </c>
      <c r="E51">
        <v>0</v>
      </c>
      <c r="F51" t="str">
        <f>VLOOKUP(C51,Mapping!$A$2:$D$1178,2,FALSE)</f>
        <v>1. Marketing</v>
      </c>
      <c r="G51" t="str">
        <f>VLOOKUP(C51,Mapping!$A$2:$D$1178,3,FALSE)</f>
        <v>Criteo</v>
      </c>
      <c r="H51" t="str">
        <f>VLOOKUP(C51,Mapping!$A$2:$D$1178,4,FALSE)</f>
        <v>Criteo</v>
      </c>
    </row>
    <row r="52" spans="1:8" x14ac:dyDescent="0.25">
      <c r="A52" t="str">
        <f t="shared" si="0"/>
        <v>Auto_CredRE_PolyTrend_New</v>
      </c>
      <c r="B52" t="s">
        <v>1</v>
      </c>
      <c r="C52" t="s">
        <v>120</v>
      </c>
      <c r="D52">
        <v>0</v>
      </c>
      <c r="E52">
        <v>0</v>
      </c>
      <c r="F52" t="str">
        <f>VLOOKUP(C52,Mapping!$A$2:$D$1178,2,FALSE)</f>
        <v>3. Base</v>
      </c>
      <c r="G52" t="str">
        <f>VLOOKUP(C52,Mapping!$A$2:$D$1178,3,FALSE)</f>
        <v>Poly T</v>
      </c>
      <c r="H52" t="str">
        <f>VLOOKUP(C52,Mapping!$A$2:$D$1178,4,FALSE)</f>
        <v>Poly T</v>
      </c>
    </row>
    <row r="53" spans="1:8" x14ac:dyDescent="0.25">
      <c r="A53" t="str">
        <f t="shared" si="0"/>
        <v>Auto_CredRE_Seas</v>
      </c>
      <c r="B53" t="s">
        <v>1</v>
      </c>
      <c r="C53" t="s">
        <v>133</v>
      </c>
      <c r="D53">
        <v>0</v>
      </c>
      <c r="E53">
        <v>0</v>
      </c>
      <c r="F53" t="str">
        <f>VLOOKUP(C53,Mapping!$A$2:$D$1178,2,FALSE)</f>
        <v>3. Base</v>
      </c>
      <c r="G53" t="str">
        <f>VLOOKUP(C53,Mapping!$A$2:$D$1178,3,FALSE)</f>
        <v>Seas</v>
      </c>
      <c r="H53" t="str">
        <f>VLOOKUP(C53,Mapping!$A$2:$D$1178,4,FALSE)</f>
        <v>Seas</v>
      </c>
    </row>
    <row r="54" spans="1:8" x14ac:dyDescent="0.25">
      <c r="A54" t="str">
        <f t="shared" si="0"/>
        <v>Auto_CredRE_TikTok_Imp_GM</v>
      </c>
      <c r="B54" t="s">
        <v>1</v>
      </c>
      <c r="C54" t="s">
        <v>51</v>
      </c>
      <c r="D54">
        <v>0</v>
      </c>
      <c r="E54">
        <v>0</v>
      </c>
      <c r="F54" t="str">
        <f>VLOOKUP(C54,Mapping!$A$2:$D$1178,2,FALSE)</f>
        <v>1. Marketing</v>
      </c>
      <c r="G54" t="str">
        <f>VLOOKUP(C54,Mapping!$A$2:$D$1178,3,FALSE)</f>
        <v>TikTok</v>
      </c>
      <c r="H54" t="str">
        <f>VLOOKUP(C54,Mapping!$A$2:$D$1178,4,FALSE)</f>
        <v>TikTok</v>
      </c>
    </row>
    <row r="55" spans="1:8" x14ac:dyDescent="0.25">
      <c r="A55" t="str">
        <f t="shared" si="0"/>
        <v>Auto_CredTaxa_Selic</v>
      </c>
      <c r="B55" t="s">
        <v>1</v>
      </c>
      <c r="C55" t="s">
        <v>147</v>
      </c>
      <c r="D55">
        <v>-3367.2308532712514</v>
      </c>
      <c r="E55">
        <v>-7509.459283882692</v>
      </c>
      <c r="F55" t="str">
        <f>VLOOKUP(C55,Mapping!$A$2:$D$1178,2,FALSE)</f>
        <v>3. Base</v>
      </c>
      <c r="G55" t="str">
        <f>VLOOKUP(C55,Mapping!$A$2:$D$1178,3,FALSE)</f>
        <v>Taxa Selic</v>
      </c>
      <c r="H55" t="str">
        <f>VLOOKUP(C55,Mapping!$A$2:$D$1178,4,FALSE)</f>
        <v>Taxa Selic</v>
      </c>
    </row>
    <row r="56" spans="1:8" x14ac:dyDescent="0.25">
      <c r="A56" t="str">
        <f t="shared" si="0"/>
        <v>Auto_CredUnemployment_rate</v>
      </c>
      <c r="B56" t="s">
        <v>1</v>
      </c>
      <c r="C56" t="s">
        <v>107</v>
      </c>
      <c r="D56">
        <v>-12478.620922495098</v>
      </c>
      <c r="E56">
        <v>-11865.3322388223</v>
      </c>
      <c r="F56" t="str">
        <f>VLOOKUP(C56,Mapping!$A$2:$D$1178,2,FALSE)</f>
        <v>3. Base</v>
      </c>
      <c r="G56" t="str">
        <f>VLOOKUP(C56,Mapping!$A$2:$D$1178,3,FALSE)</f>
        <v>Unemployment</v>
      </c>
      <c r="H56" t="str">
        <f>VLOOKUP(C56,Mapping!$A$2:$D$1178,4,FALSE)</f>
        <v>Unemployment</v>
      </c>
    </row>
    <row r="57" spans="1:8" x14ac:dyDescent="0.25">
      <c r="A57" t="str">
        <f t="shared" si="0"/>
        <v>InboundAC_Affliate_Spends_M_GM</v>
      </c>
      <c r="B57" t="s">
        <v>2</v>
      </c>
      <c r="C57" t="s">
        <v>123</v>
      </c>
      <c r="D57">
        <v>0</v>
      </c>
      <c r="E57">
        <v>0</v>
      </c>
      <c r="F57" t="str">
        <f>VLOOKUP(C57,Mapping!$A$2:$D$1178,2,FALSE)</f>
        <v>1. Marketing</v>
      </c>
      <c r="G57" t="str">
        <f>VLOOKUP(C57,Mapping!$A$2:$D$1178,3,FALSE)</f>
        <v>Affiliate</v>
      </c>
      <c r="H57" t="str">
        <f>VLOOKUP(C57,Mapping!$A$2:$D$1178,4,FALSE)</f>
        <v>Affiliate</v>
      </c>
    </row>
    <row r="58" spans="1:8" x14ac:dyDescent="0.25">
      <c r="A58" t="str">
        <f t="shared" si="0"/>
        <v>InboundAC_Bing_Imp_GM</v>
      </c>
      <c r="B58" t="s">
        <v>2</v>
      </c>
      <c r="C58" t="s">
        <v>15</v>
      </c>
      <c r="D58">
        <v>0</v>
      </c>
      <c r="E58">
        <v>0</v>
      </c>
      <c r="F58" t="str">
        <f>VLOOKUP(C58,Mapping!$A$2:$D$1178,2,FALSE)</f>
        <v>1. Marketing</v>
      </c>
      <c r="G58" t="str">
        <f>VLOOKUP(C58,Mapping!$A$2:$D$1178,3,FALSE)</f>
        <v>Bing</v>
      </c>
      <c r="H58" t="str">
        <f>VLOOKUP(C58,Mapping!$A$2:$D$1178,4,FALSE)</f>
        <v>Bing</v>
      </c>
    </row>
    <row r="59" spans="1:8" x14ac:dyDescent="0.25">
      <c r="A59" t="str">
        <f t="shared" si="0"/>
        <v>InboundAC_Criteo_Imp_GM</v>
      </c>
      <c r="B59" t="s">
        <v>2</v>
      </c>
      <c r="C59" t="s">
        <v>16</v>
      </c>
      <c r="D59">
        <v>0</v>
      </c>
      <c r="E59">
        <v>0</v>
      </c>
      <c r="F59" t="str">
        <f>VLOOKUP(C59,Mapping!$A$2:$D$1178,2,FALSE)</f>
        <v>1. Marketing</v>
      </c>
      <c r="G59" t="str">
        <f>VLOOKUP(C59,Mapping!$A$2:$D$1178,3,FALSE)</f>
        <v>Criteo</v>
      </c>
      <c r="H59" t="str">
        <f>VLOOKUP(C59,Mapping!$A$2:$D$1178,4,FALSE)</f>
        <v>Criteo</v>
      </c>
    </row>
    <row r="60" spans="1:8" x14ac:dyDescent="0.25">
      <c r="A60" t="str">
        <f t="shared" si="0"/>
        <v>InboundAC_Easter</v>
      </c>
      <c r="B60" t="s">
        <v>2</v>
      </c>
      <c r="C60" t="s">
        <v>108</v>
      </c>
      <c r="D60">
        <v>0</v>
      </c>
      <c r="E60">
        <v>0</v>
      </c>
      <c r="F60" t="str">
        <f>VLOOKUP(C60,Mapping!$A$2:$D$1178,2,FALSE)</f>
        <v>3. Base</v>
      </c>
      <c r="G60" t="str">
        <f>VLOOKUP(C60,Mapping!$A$2:$D$1178,3,FALSE)</f>
        <v>Holiday</v>
      </c>
      <c r="H60" t="str">
        <f>VLOOKUP(C60,Mapping!$A$2:$D$1178,4,FALSE)</f>
        <v>Holiday</v>
      </c>
    </row>
    <row r="61" spans="1:8" x14ac:dyDescent="0.25">
      <c r="A61" t="str">
        <f t="shared" si="0"/>
        <v>InboundAC_H_rep_2020</v>
      </c>
      <c r="B61" t="s">
        <v>2</v>
      </c>
      <c r="C61" t="s">
        <v>109</v>
      </c>
      <c r="D61">
        <v>0</v>
      </c>
      <c r="E61">
        <v>0</v>
      </c>
      <c r="F61" t="str">
        <f>VLOOKUP(C61,Mapping!$A$2:$D$1178,2,FALSE)</f>
        <v>3. Base</v>
      </c>
      <c r="G61" t="str">
        <f>VLOOKUP(C61,Mapping!$A$2:$D$1178,3,FALSE)</f>
        <v>Holiday</v>
      </c>
      <c r="H61" t="str">
        <f>VLOOKUP(C61,Mapping!$A$2:$D$1178,4,FALSE)</f>
        <v>Holiday</v>
      </c>
    </row>
    <row r="62" spans="1:8" x14ac:dyDescent="0.25">
      <c r="A62" t="str">
        <f t="shared" si="0"/>
        <v>InboundAC_PreH_Ind_2020</v>
      </c>
      <c r="B62" t="s">
        <v>2</v>
      </c>
      <c r="C62" t="s">
        <v>113</v>
      </c>
      <c r="D62">
        <v>0</v>
      </c>
      <c r="E62">
        <v>0</v>
      </c>
      <c r="F62" t="str">
        <f>VLOOKUP(C62,Mapping!$A$2:$D$1178,2,FALSE)</f>
        <v>3. Base</v>
      </c>
      <c r="G62" t="str">
        <f>VLOOKUP(C62,Mapping!$A$2:$D$1178,3,FALSE)</f>
        <v>Holiday</v>
      </c>
      <c r="H62" t="str">
        <f>VLOOKUP(C62,Mapping!$A$2:$D$1178,4,FALSE)</f>
        <v>Holiday</v>
      </c>
    </row>
    <row r="63" spans="1:8" x14ac:dyDescent="0.25">
      <c r="A63" t="str">
        <f t="shared" si="0"/>
        <v>InboundAC_PreHNov_D1</v>
      </c>
      <c r="B63" t="s">
        <v>2</v>
      </c>
      <c r="C63" t="s">
        <v>124</v>
      </c>
      <c r="D63">
        <v>0</v>
      </c>
      <c r="E63">
        <v>0</v>
      </c>
      <c r="F63" t="str">
        <f>VLOOKUP(C63,Mapping!$A$2:$D$1178,2,FALSE)</f>
        <v>3. Base</v>
      </c>
      <c r="G63" t="str">
        <f>VLOOKUP(C63,Mapping!$A$2:$D$1178,3,FALSE)</f>
        <v>Holiday</v>
      </c>
      <c r="H63" t="str">
        <f>VLOOKUP(C63,Mapping!$A$2:$D$1178,4,FALSE)</f>
        <v>Holiday</v>
      </c>
    </row>
    <row r="64" spans="1:8" x14ac:dyDescent="0.25">
      <c r="A64" t="str">
        <f t="shared" si="0"/>
        <v>InboundAC_PreXmas_2020</v>
      </c>
      <c r="B64" t="s">
        <v>2</v>
      </c>
      <c r="C64" t="s">
        <v>125</v>
      </c>
      <c r="D64">
        <v>0</v>
      </c>
      <c r="E64">
        <v>0</v>
      </c>
      <c r="F64" t="str">
        <f>VLOOKUP(C64,Mapping!$A$2:$D$1178,2,FALSE)</f>
        <v>3. Base</v>
      </c>
      <c r="G64" t="str">
        <f>VLOOKUP(C64,Mapping!$A$2:$D$1178,3,FALSE)</f>
        <v>Holiday</v>
      </c>
      <c r="H64" t="str">
        <f>VLOOKUP(C64,Mapping!$A$2:$D$1178,4,FALSE)</f>
        <v>Holiday</v>
      </c>
    </row>
    <row r="65" spans="1:8" x14ac:dyDescent="0.25">
      <c r="A65" t="str">
        <f t="shared" si="0"/>
        <v>InboundAC_PT_New</v>
      </c>
      <c r="B65" t="s">
        <v>2</v>
      </c>
      <c r="C65" t="s">
        <v>159</v>
      </c>
      <c r="D65">
        <v>0</v>
      </c>
      <c r="E65">
        <v>0</v>
      </c>
      <c r="F65" t="str">
        <f>VLOOKUP(C65,Mapping!$A$2:$D$1178,2,FALSE)</f>
        <v>3. Base</v>
      </c>
      <c r="G65" t="str">
        <f>VLOOKUP(C65,Mapping!$A$2:$D$1178,3,FALSE)</f>
        <v>Poly T</v>
      </c>
      <c r="H65" t="str">
        <f>VLOOKUP(C65,Mapping!$A$2:$D$1178,4,FALSE)</f>
        <v>Poly T</v>
      </c>
    </row>
    <row r="66" spans="1:8" x14ac:dyDescent="0.25">
      <c r="A66" t="str">
        <f t="shared" si="0"/>
        <v>InboundAC_TikTok_Imp_GM</v>
      </c>
      <c r="B66" t="s">
        <v>2</v>
      </c>
      <c r="C66" t="s">
        <v>17</v>
      </c>
      <c r="D66">
        <v>0</v>
      </c>
      <c r="E66">
        <v>0</v>
      </c>
      <c r="F66" t="str">
        <f>VLOOKUP(C66,Mapping!$A$2:$D$1178,2,FALSE)</f>
        <v>1. Marketing</v>
      </c>
      <c r="G66" t="str">
        <f>VLOOKUP(C66,Mapping!$A$2:$D$1178,3,FALSE)</f>
        <v>TikTok</v>
      </c>
      <c r="H66" t="str">
        <f>VLOOKUP(C66,Mapping!$A$2:$D$1178,4,FALSE)</f>
        <v>TikTok</v>
      </c>
    </row>
    <row r="67" spans="1:8" x14ac:dyDescent="0.25">
      <c r="A67" t="str">
        <f t="shared" ref="A67:A130" si="1">_xlfn.CONCAT(B67,C67)</f>
        <v>InboundAvg_Price_2020</v>
      </c>
      <c r="B67" t="s">
        <v>2</v>
      </c>
      <c r="C67" t="s">
        <v>127</v>
      </c>
      <c r="D67">
        <v>0</v>
      </c>
      <c r="E67">
        <v>0</v>
      </c>
      <c r="F67" t="str">
        <f>VLOOKUP(C67,Mapping!$A$2:$D$1178,2,FALSE)</f>
        <v>2. Pricing</v>
      </c>
      <c r="G67" t="str">
        <f>VLOOKUP(C67,Mapping!$A$2:$D$1178,3,FALSE)</f>
        <v>Price</v>
      </c>
      <c r="H67" t="str">
        <f>VLOOKUP(C67,Mapping!$A$2:$D$1178,4,FALSE)</f>
        <v>Price</v>
      </c>
    </row>
    <row r="68" spans="1:8" x14ac:dyDescent="0.25">
      <c r="A68" t="str">
        <f t="shared" si="1"/>
        <v>InboundAvg_Price_2021</v>
      </c>
      <c r="B68" t="s">
        <v>2</v>
      </c>
      <c r="C68" t="s">
        <v>128</v>
      </c>
      <c r="D68">
        <v>0</v>
      </c>
      <c r="E68">
        <v>0</v>
      </c>
      <c r="F68" t="str">
        <f>VLOOKUP(C68,Mapping!$A$2:$D$1178,2,FALSE)</f>
        <v>2. Pricing</v>
      </c>
      <c r="G68" t="str">
        <f>VLOOKUP(C68,Mapping!$A$2:$D$1178,3,FALSE)</f>
        <v>Price</v>
      </c>
      <c r="H68" t="str">
        <f>VLOOKUP(C68,Mapping!$A$2:$D$1178,4,FALSE)</f>
        <v>Price</v>
      </c>
    </row>
    <row r="69" spans="1:8" x14ac:dyDescent="0.25">
      <c r="A69" t="str">
        <f t="shared" si="1"/>
        <v>InboundConsumer_Confidence_Index</v>
      </c>
      <c r="B69" t="s">
        <v>2</v>
      </c>
      <c r="C69" t="s">
        <v>18</v>
      </c>
      <c r="D69">
        <v>16390.707070303306</v>
      </c>
      <c r="E69">
        <v>17229.02439670507</v>
      </c>
      <c r="F69" t="str">
        <f>VLOOKUP(C69,Mapping!$A$2:$D$1178,2,FALSE)</f>
        <v>3. Base</v>
      </c>
      <c r="G69" t="str">
        <f>VLOOKUP(C69,Mapping!$A$2:$D$1178,3,FALSE)</f>
        <v>CCI</v>
      </c>
      <c r="H69" t="str">
        <f>VLOOKUP(C69,Mapping!$A$2:$D$1178,4,FALSE)</f>
        <v>CCI</v>
      </c>
    </row>
    <row r="70" spans="1:8" x14ac:dyDescent="0.25">
      <c r="A70" t="str">
        <f t="shared" si="1"/>
        <v>InboundFB_Stone_Leads_Imp_2020_GM1</v>
      </c>
      <c r="B70" t="s">
        <v>2</v>
      </c>
      <c r="C70" t="s">
        <v>19</v>
      </c>
      <c r="D70">
        <v>281.6297355151811</v>
      </c>
      <c r="E70">
        <v>0</v>
      </c>
      <c r="F70" t="str">
        <f>VLOOKUP(C70,Mapping!$A$2:$D$1178,2,FALSE)</f>
        <v>1. Marketing</v>
      </c>
      <c r="G70" t="str">
        <f>VLOOKUP(C70,Mapping!$A$2:$D$1178,3,FALSE)</f>
        <v>Facebook</v>
      </c>
      <c r="H70" t="str">
        <f>VLOOKUP(C70,Mapping!$A$2:$D$1178,4,FALSE)</f>
        <v>FB Stone Leads</v>
      </c>
    </row>
    <row r="71" spans="1:8" x14ac:dyDescent="0.25">
      <c r="A71" t="str">
        <f t="shared" si="1"/>
        <v>InboundFB_Stone_Leads_Imp_2021_GM1</v>
      </c>
      <c r="B71" t="s">
        <v>2</v>
      </c>
      <c r="C71" t="s">
        <v>20</v>
      </c>
      <c r="D71">
        <v>10772.574319629266</v>
      </c>
      <c r="E71">
        <v>12063.38070934654</v>
      </c>
      <c r="F71" t="str">
        <f>VLOOKUP(C71,Mapping!$A$2:$D$1178,2,FALSE)</f>
        <v>1. Marketing</v>
      </c>
      <c r="G71" t="str">
        <f>VLOOKUP(C71,Mapping!$A$2:$D$1178,3,FALSE)</f>
        <v>Facebook</v>
      </c>
      <c r="H71" t="str">
        <f>VLOOKUP(C71,Mapping!$A$2:$D$1178,4,FALSE)</f>
        <v>FB Stone Leads</v>
      </c>
    </row>
    <row r="72" spans="1:8" x14ac:dyDescent="0.25">
      <c r="A72" t="str">
        <f t="shared" si="1"/>
        <v>InboundFB_Stone_SA_Imp_2020_GM2</v>
      </c>
      <c r="B72" t="s">
        <v>2</v>
      </c>
      <c r="C72" t="s">
        <v>114</v>
      </c>
      <c r="D72">
        <v>20.873260291947751</v>
      </c>
      <c r="E72">
        <v>0</v>
      </c>
      <c r="F72" t="str">
        <f>VLOOKUP(C72,Mapping!$A$2:$D$1178,2,FALSE)</f>
        <v>1. Marketing</v>
      </c>
      <c r="G72" t="str">
        <f>VLOOKUP(C72,Mapping!$A$2:$D$1178,3,FALSE)</f>
        <v>Facebook</v>
      </c>
      <c r="H72" t="str">
        <f>VLOOKUP(C72,Mapping!$A$2:$D$1178,4,FALSE)</f>
        <v>FB Stone SA</v>
      </c>
    </row>
    <row r="73" spans="1:8" x14ac:dyDescent="0.25">
      <c r="A73" t="str">
        <f t="shared" si="1"/>
        <v>InboundFB_Stone_SA_Imp_2021_GM1</v>
      </c>
      <c r="B73" t="s">
        <v>2</v>
      </c>
      <c r="C73" t="s">
        <v>22</v>
      </c>
      <c r="D73">
        <v>670.30854157203703</v>
      </c>
      <c r="E73">
        <v>639.79358082691101</v>
      </c>
      <c r="F73" t="str">
        <f>VLOOKUP(C73,Mapping!$A$2:$D$1178,2,FALSE)</f>
        <v>1. Marketing</v>
      </c>
      <c r="G73" t="str">
        <f>VLOOKUP(C73,Mapping!$A$2:$D$1178,3,FALSE)</f>
        <v>Facebook</v>
      </c>
      <c r="H73" t="str">
        <f>VLOOKUP(C73,Mapping!$A$2:$D$1178,4,FALSE)</f>
        <v>FB Stone SA</v>
      </c>
    </row>
    <row r="74" spans="1:8" x14ac:dyDescent="0.25">
      <c r="A74" t="str">
        <f t="shared" si="1"/>
        <v>InboundFB_TON_Imp_2020_GM1</v>
      </c>
      <c r="B74" t="s">
        <v>2</v>
      </c>
      <c r="C74" t="s">
        <v>23</v>
      </c>
      <c r="D74">
        <v>251.112595428726</v>
      </c>
      <c r="E74">
        <v>0</v>
      </c>
      <c r="F74" t="str">
        <f>VLOOKUP(C74,Mapping!$A$2:$D$1178,2,FALSE)</f>
        <v>1. Marketing</v>
      </c>
      <c r="G74" t="str">
        <f>VLOOKUP(C74,Mapping!$A$2:$D$1178,3,FALSE)</f>
        <v>Facebook</v>
      </c>
      <c r="H74" t="str">
        <f>VLOOKUP(C74,Mapping!$A$2:$D$1178,4,FALSE)</f>
        <v>FB Ton</v>
      </c>
    </row>
    <row r="75" spans="1:8" x14ac:dyDescent="0.25">
      <c r="A75" t="str">
        <f t="shared" si="1"/>
        <v>InboundFB_TON_Imp_2021_GM1</v>
      </c>
      <c r="B75" t="s">
        <v>2</v>
      </c>
      <c r="C75" t="s">
        <v>24</v>
      </c>
      <c r="D75">
        <v>18877.317292420419</v>
      </c>
      <c r="E75">
        <v>24352.575172195891</v>
      </c>
      <c r="F75" t="str">
        <f>VLOOKUP(C75,Mapping!$A$2:$D$1178,2,FALSE)</f>
        <v>1. Marketing</v>
      </c>
      <c r="G75" t="str">
        <f>VLOOKUP(C75,Mapping!$A$2:$D$1178,3,FALSE)</f>
        <v>Facebook</v>
      </c>
      <c r="H75" t="str">
        <f>VLOOKUP(C75,Mapping!$A$2:$D$1178,4,FALSE)</f>
        <v>FB Ton</v>
      </c>
    </row>
    <row r="76" spans="1:8" x14ac:dyDescent="0.25">
      <c r="A76" t="str">
        <f t="shared" si="1"/>
        <v>InboundGoogle_STONE_Imp_2020_GM1</v>
      </c>
      <c r="B76" t="s">
        <v>2</v>
      </c>
      <c r="C76" t="s">
        <v>25</v>
      </c>
      <c r="D76">
        <v>24.1885069112247</v>
      </c>
      <c r="E76">
        <v>0</v>
      </c>
      <c r="F76" t="str">
        <f>VLOOKUP(C76,Mapping!$A$2:$D$1178,2,FALSE)</f>
        <v>1. Marketing</v>
      </c>
      <c r="G76" t="str">
        <f>VLOOKUP(C76,Mapping!$A$2:$D$1178,3,FALSE)</f>
        <v>Google</v>
      </c>
      <c r="H76" t="str">
        <f>VLOOKUP(C76,Mapping!$A$2:$D$1178,4,FALSE)</f>
        <v>Google Stone</v>
      </c>
    </row>
    <row r="77" spans="1:8" x14ac:dyDescent="0.25">
      <c r="A77" t="str">
        <f t="shared" si="1"/>
        <v>InboundGoogle_STONE_Imp_2021_GM1</v>
      </c>
      <c r="B77" t="s">
        <v>2</v>
      </c>
      <c r="C77" t="s">
        <v>26</v>
      </c>
      <c r="D77">
        <v>342.40753599691186</v>
      </c>
      <c r="E77">
        <v>3254.5872426695478</v>
      </c>
      <c r="F77" t="str">
        <f>VLOOKUP(C77,Mapping!$A$2:$D$1178,2,FALSE)</f>
        <v>1. Marketing</v>
      </c>
      <c r="G77" t="str">
        <f>VLOOKUP(C77,Mapping!$A$2:$D$1178,3,FALSE)</f>
        <v>Google</v>
      </c>
      <c r="H77" t="str">
        <f>VLOOKUP(C77,Mapping!$A$2:$D$1178,4,FALSE)</f>
        <v>Google Stone</v>
      </c>
    </row>
    <row r="78" spans="1:8" x14ac:dyDescent="0.25">
      <c r="A78" t="str">
        <f t="shared" si="1"/>
        <v>InboundGoogle_TON_Imp_2020_GM1</v>
      </c>
      <c r="B78" t="s">
        <v>2</v>
      </c>
      <c r="C78" t="s">
        <v>27</v>
      </c>
      <c r="D78">
        <v>83.549408020281305</v>
      </c>
      <c r="E78">
        <v>0</v>
      </c>
      <c r="F78" t="str">
        <f>VLOOKUP(C78,Mapping!$A$2:$D$1178,2,FALSE)</f>
        <v>1. Marketing</v>
      </c>
      <c r="G78" t="str">
        <f>VLOOKUP(C78,Mapping!$A$2:$D$1178,3,FALSE)</f>
        <v>Google</v>
      </c>
      <c r="H78" t="str">
        <f>VLOOKUP(C78,Mapping!$A$2:$D$1178,4,FALSE)</f>
        <v>Google Ton</v>
      </c>
    </row>
    <row r="79" spans="1:8" x14ac:dyDescent="0.25">
      <c r="A79" t="str">
        <f t="shared" si="1"/>
        <v>InboundGoogle_TON_Imp_2021_GM1</v>
      </c>
      <c r="B79" t="s">
        <v>2</v>
      </c>
      <c r="C79" t="s">
        <v>28</v>
      </c>
      <c r="D79">
        <v>5636.2118146670555</v>
      </c>
      <c r="E79">
        <v>12781.01609984326</v>
      </c>
      <c r="F79" t="str">
        <f>VLOOKUP(C79,Mapping!$A$2:$D$1178,2,FALSE)</f>
        <v>1. Marketing</v>
      </c>
      <c r="G79" t="str">
        <f>VLOOKUP(C79,Mapping!$A$2:$D$1178,3,FALSE)</f>
        <v>Google</v>
      </c>
      <c r="H79" t="str">
        <f>VLOOKUP(C79,Mapping!$A$2:$D$1178,4,FALSE)</f>
        <v>Google Ton</v>
      </c>
    </row>
    <row r="80" spans="1:8" x14ac:dyDescent="0.25">
      <c r="A80" t="str">
        <f t="shared" si="1"/>
        <v>InboundIB_Affiliate_Imp_GM</v>
      </c>
      <c r="B80" t="s">
        <v>2</v>
      </c>
      <c r="C80" t="s">
        <v>32</v>
      </c>
      <c r="D80">
        <v>0.61703455066403734</v>
      </c>
      <c r="E80">
        <v>3.546971755331024</v>
      </c>
      <c r="F80" t="str">
        <f>VLOOKUP(C80,Mapping!$A$2:$D$1178,2,FALSE)</f>
        <v>1. Marketing</v>
      </c>
      <c r="G80" t="str">
        <f>VLOOKUP(C80,Mapping!$A$2:$D$1178,3,FALSE)</f>
        <v>Affiliate</v>
      </c>
      <c r="H80" t="str">
        <f>VLOOKUP(C80,Mapping!$A$2:$D$1178,4,FALSE)</f>
        <v>Affiliate</v>
      </c>
    </row>
    <row r="81" spans="1:8" x14ac:dyDescent="0.25">
      <c r="A81" t="str">
        <f t="shared" si="1"/>
        <v>InboundIB_Bing_Imp_GM</v>
      </c>
      <c r="B81" t="s">
        <v>2</v>
      </c>
      <c r="C81" t="s">
        <v>33</v>
      </c>
      <c r="D81">
        <v>77.811031181331927</v>
      </c>
      <c r="E81">
        <v>108.51725733492273</v>
      </c>
      <c r="F81" t="str">
        <f>VLOOKUP(C81,Mapping!$A$2:$D$1178,2,FALSE)</f>
        <v>1. Marketing</v>
      </c>
      <c r="G81" t="str">
        <f>VLOOKUP(C81,Mapping!$A$2:$D$1178,3,FALSE)</f>
        <v>Bing</v>
      </c>
      <c r="H81" t="str">
        <f>VLOOKUP(C81,Mapping!$A$2:$D$1178,4,FALSE)</f>
        <v>Bing</v>
      </c>
    </row>
    <row r="82" spans="1:8" x14ac:dyDescent="0.25">
      <c r="A82" t="str">
        <f t="shared" si="1"/>
        <v>InboundIB_Headcounts_2020</v>
      </c>
      <c r="B82" t="s">
        <v>2</v>
      </c>
      <c r="C82" t="s">
        <v>101</v>
      </c>
      <c r="D82">
        <v>0</v>
      </c>
      <c r="E82">
        <v>0</v>
      </c>
      <c r="F82" t="str">
        <f>VLOOKUP(C82,Mapping!$A$2:$D$1178,2,FALSE)</f>
        <v>4. Execution</v>
      </c>
      <c r="G82" t="str">
        <f>VLOOKUP(C82,Mapping!$A$2:$D$1178,3,FALSE)</f>
        <v>Headcount</v>
      </c>
      <c r="H82" t="str">
        <f>VLOOKUP(C82,Mapping!$A$2:$D$1178,4,FALSE)</f>
        <v>Headcount</v>
      </c>
    </row>
    <row r="83" spans="1:8" x14ac:dyDescent="0.25">
      <c r="A83" t="str">
        <f t="shared" si="1"/>
        <v>InboundIB_Headcounts_2021</v>
      </c>
      <c r="B83" t="s">
        <v>2</v>
      </c>
      <c r="C83" t="s">
        <v>102</v>
      </c>
      <c r="D83">
        <v>56614.737529048594</v>
      </c>
      <c r="E83">
        <v>74105.531016598834</v>
      </c>
      <c r="F83" t="str">
        <f>VLOOKUP(C83,Mapping!$A$2:$D$1178,2,FALSE)</f>
        <v>4. Execution</v>
      </c>
      <c r="G83" t="str">
        <f>VLOOKUP(C83,Mapping!$A$2:$D$1178,3,FALSE)</f>
        <v>Headcount</v>
      </c>
      <c r="H83" t="str">
        <f>VLOOKUP(C83,Mapping!$A$2:$D$1178,4,FALSE)</f>
        <v>Headcount</v>
      </c>
    </row>
    <row r="84" spans="1:8" x14ac:dyDescent="0.25">
      <c r="A84" t="str">
        <f t="shared" si="1"/>
        <v>InboundIB_OpenTv_Grps_GM</v>
      </c>
      <c r="B84" t="s">
        <v>2</v>
      </c>
      <c r="C84" t="s">
        <v>35</v>
      </c>
      <c r="D84">
        <v>2653.7282608372493</v>
      </c>
      <c r="E84">
        <v>2280.6922801513374</v>
      </c>
      <c r="F84" t="str">
        <f>VLOOKUP(C84,Mapping!$A$2:$D$1178,2,FALSE)</f>
        <v>1. Marketing</v>
      </c>
      <c r="G84" t="str">
        <f>VLOOKUP(C84,Mapping!$A$2:$D$1178,3,FALSE)</f>
        <v>TV</v>
      </c>
      <c r="H84" t="str">
        <f>VLOOKUP(C84,Mapping!$A$2:$D$1178,4,FALSE)</f>
        <v>Open TV</v>
      </c>
    </row>
    <row r="85" spans="1:8" x14ac:dyDescent="0.25">
      <c r="A85" t="str">
        <f t="shared" si="1"/>
        <v>InboundIB_PayTv_spends_M_GM</v>
      </c>
      <c r="B85" t="s">
        <v>2</v>
      </c>
      <c r="C85" t="s">
        <v>115</v>
      </c>
      <c r="D85">
        <v>0</v>
      </c>
      <c r="E85">
        <v>717.77494693656274</v>
      </c>
      <c r="F85" t="str">
        <f>VLOOKUP(C85,Mapping!$A$2:$D$1178,2,FALSE)</f>
        <v>1. Marketing</v>
      </c>
      <c r="G85" t="str">
        <f>VLOOKUP(C85,Mapping!$A$2:$D$1178,3,FALSE)</f>
        <v>TV</v>
      </c>
      <c r="H85" t="str">
        <f>VLOOKUP(C85,Mapping!$A$2:$D$1178,4,FALSE)</f>
        <v>Pay TV</v>
      </c>
    </row>
    <row r="86" spans="1:8" x14ac:dyDescent="0.25">
      <c r="A86" t="str">
        <f t="shared" si="1"/>
        <v>InboundIB_PolyTrend</v>
      </c>
      <c r="B86" t="s">
        <v>2</v>
      </c>
      <c r="C86" t="s">
        <v>116</v>
      </c>
      <c r="D86">
        <v>24088.204576150587</v>
      </c>
      <c r="E86">
        <v>33517.552562331031</v>
      </c>
      <c r="F86" t="str">
        <f>VLOOKUP(C86,Mapping!$A$2:$D$1178,2,FALSE)</f>
        <v>3. Base</v>
      </c>
      <c r="G86" t="str">
        <f>VLOOKUP(C86,Mapping!$A$2:$D$1178,3,FALSE)</f>
        <v>Poly T</v>
      </c>
      <c r="H86" t="str">
        <f>VLOOKUP(C86,Mapping!$A$2:$D$1178,4,FALSE)</f>
        <v>Poly T</v>
      </c>
    </row>
    <row r="87" spans="1:8" x14ac:dyDescent="0.25">
      <c r="A87" t="str">
        <f t="shared" si="1"/>
        <v>InboundIB_Seas_New</v>
      </c>
      <c r="B87" t="s">
        <v>2</v>
      </c>
      <c r="C87" t="s">
        <v>129</v>
      </c>
      <c r="D87">
        <v>15543.261372770088</v>
      </c>
      <c r="E87">
        <v>23035.570671871439</v>
      </c>
      <c r="F87" t="str">
        <f>VLOOKUP(C87,Mapping!$A$2:$D$1178,2,FALSE)</f>
        <v>3. Base</v>
      </c>
      <c r="G87" t="str">
        <f>VLOOKUP(C87,Mapping!$A$2:$D$1178,3,FALSE)</f>
        <v>Seas</v>
      </c>
      <c r="H87" t="str">
        <f>VLOOKUP(C87,Mapping!$A$2:$D$1178,4,FALSE)</f>
        <v>Seas</v>
      </c>
    </row>
    <row r="88" spans="1:8" x14ac:dyDescent="0.25">
      <c r="A88" t="str">
        <f t="shared" si="1"/>
        <v>InboundIB_TikTok_Imp_GM</v>
      </c>
      <c r="B88" t="s">
        <v>2</v>
      </c>
      <c r="C88" t="s">
        <v>37</v>
      </c>
      <c r="D88">
        <v>174.92151010321084</v>
      </c>
      <c r="E88">
        <v>479.09099362376713</v>
      </c>
      <c r="F88" t="str">
        <f>VLOOKUP(C88,Mapping!$A$2:$D$1178,2,FALSE)</f>
        <v>1. Marketing</v>
      </c>
      <c r="G88" t="str">
        <f>VLOOKUP(C88,Mapping!$A$2:$D$1178,3,FALSE)</f>
        <v>TikTok</v>
      </c>
      <c r="H88" t="str">
        <f>VLOOKUP(C88,Mapping!$A$2:$D$1178,4,FALSE)</f>
        <v>TikTok</v>
      </c>
    </row>
    <row r="89" spans="1:8" x14ac:dyDescent="0.25">
      <c r="A89" t="str">
        <f t="shared" si="1"/>
        <v>InboundINTERCEPT</v>
      </c>
      <c r="B89" t="s">
        <v>2</v>
      </c>
      <c r="C89" t="s">
        <v>38</v>
      </c>
      <c r="D89">
        <v>22651.731612536183</v>
      </c>
      <c r="E89">
        <v>22651.731612536183</v>
      </c>
      <c r="F89" t="str">
        <f>VLOOKUP(C89,Mapping!$A$2:$D$1178,2,FALSE)</f>
        <v>3. Base</v>
      </c>
      <c r="G89" t="str">
        <f>VLOOKUP(C89,Mapping!$A$2:$D$1178,3,FALSE)</f>
        <v>Intercept</v>
      </c>
      <c r="H89" t="str">
        <f>VLOOKUP(C89,Mapping!$A$2:$D$1178,4,FALSE)</f>
        <v>Intercept</v>
      </c>
    </row>
    <row r="90" spans="1:8" x14ac:dyDescent="0.25">
      <c r="A90" t="str">
        <f t="shared" si="1"/>
        <v>InboundMobility_Residential</v>
      </c>
      <c r="B90" t="s">
        <v>2</v>
      </c>
      <c r="C90" t="s">
        <v>154</v>
      </c>
      <c r="D90">
        <v>-10550.086647329033</v>
      </c>
      <c r="E90">
        <v>-5457.5779356528155</v>
      </c>
      <c r="F90" t="str">
        <f>VLOOKUP(C90,Mapping!$A$2:$D$1178,2,FALSE)</f>
        <v>3. Base</v>
      </c>
      <c r="G90" t="str">
        <f>VLOOKUP(C90,Mapping!$A$2:$D$1178,3,FALSE)</f>
        <v>Covid</v>
      </c>
      <c r="H90" t="str">
        <f>VLOOKUP(C90,Mapping!$A$2:$D$1178,4,FALSE)</f>
        <v>Covid</v>
      </c>
    </row>
    <row r="91" spans="1:8" x14ac:dyDescent="0.25">
      <c r="A91" t="str">
        <f t="shared" si="1"/>
        <v>InboundNY_2020</v>
      </c>
      <c r="B91" t="s">
        <v>2</v>
      </c>
      <c r="C91" t="s">
        <v>95</v>
      </c>
      <c r="D91">
        <v>0</v>
      </c>
      <c r="E91">
        <v>0</v>
      </c>
      <c r="F91" t="str">
        <f>VLOOKUP(C91,Mapping!$A$2:$D$1178,2,FALSE)</f>
        <v>3. Base</v>
      </c>
      <c r="G91" t="str">
        <f>VLOOKUP(C91,Mapping!$A$2:$D$1178,3,FALSE)</f>
        <v>Holiday</v>
      </c>
      <c r="H91" t="str">
        <f>VLOOKUP(C91,Mapping!$A$2:$D$1178,4,FALSE)</f>
        <v>Holiday</v>
      </c>
    </row>
    <row r="92" spans="1:8" x14ac:dyDescent="0.25">
      <c r="A92" t="str">
        <f t="shared" si="1"/>
        <v>InboundNY_2020_R_IB</v>
      </c>
      <c r="B92" t="s">
        <v>2</v>
      </c>
      <c r="C92" t="s">
        <v>104</v>
      </c>
      <c r="D92">
        <v>931.07752267763794</v>
      </c>
      <c r="E92">
        <v>0</v>
      </c>
      <c r="F92" t="str">
        <f>VLOOKUP(C92,Mapping!$A$2:$D$1178,2,FALSE)</f>
        <v>3. Base</v>
      </c>
      <c r="G92" t="str">
        <f>VLOOKUP(C92,Mapping!$A$2:$D$1178,3,FALSE)</f>
        <v>Holiday</v>
      </c>
      <c r="H92" t="str">
        <f>VLOOKUP(C92,Mapping!$A$2:$D$1178,4,FALSE)</f>
        <v>Holiday</v>
      </c>
    </row>
    <row r="93" spans="1:8" x14ac:dyDescent="0.25">
      <c r="A93" t="str">
        <f t="shared" si="1"/>
        <v>InboundPL_DFEB24</v>
      </c>
      <c r="B93" t="s">
        <v>2</v>
      </c>
      <c r="C93" t="s">
        <v>164</v>
      </c>
      <c r="D93">
        <v>0</v>
      </c>
      <c r="E93">
        <v>0</v>
      </c>
      <c r="F93" t="str">
        <f>VLOOKUP(C93,Mapping!$A$2:$D$1178,2,FALSE)</f>
        <v>3. Base</v>
      </c>
      <c r="G93" t="str">
        <f>VLOOKUP(C93,Mapping!$A$2:$D$1178,3,FALSE)</f>
        <v>Holiday</v>
      </c>
      <c r="H93" t="str">
        <f>VLOOKUP(C93,Mapping!$A$2:$D$1178,4,FALSE)</f>
        <v>Holiday</v>
      </c>
    </row>
    <row r="94" spans="1:8" x14ac:dyDescent="0.25">
      <c r="A94" t="str">
        <f t="shared" si="1"/>
        <v>InboundPL_DOct25_2021_V2</v>
      </c>
      <c r="B94" t="s">
        <v>2</v>
      </c>
      <c r="C94" t="s">
        <v>167</v>
      </c>
      <c r="D94">
        <v>0</v>
      </c>
      <c r="E94">
        <v>0</v>
      </c>
      <c r="F94" t="str">
        <f>VLOOKUP(C94,Mapping!$A$2:$D$1178,2,FALSE)</f>
        <v>3. Base</v>
      </c>
      <c r="G94" t="str">
        <f>VLOOKUP(C94,Mapping!$A$2:$D$1178,3,FALSE)</f>
        <v>Holiday</v>
      </c>
      <c r="H94" t="str">
        <f>VLOOKUP(C94,Mapping!$A$2:$D$1178,4,FALSE)</f>
        <v>Holiday</v>
      </c>
    </row>
    <row r="95" spans="1:8" x14ac:dyDescent="0.25">
      <c r="A95" t="str">
        <f t="shared" si="1"/>
        <v>InboundPL_HDIP</v>
      </c>
      <c r="B95" t="s">
        <v>2</v>
      </c>
      <c r="C95" t="s">
        <v>155</v>
      </c>
      <c r="D95">
        <v>0</v>
      </c>
      <c r="E95">
        <v>0</v>
      </c>
      <c r="F95" t="str">
        <f>VLOOKUP(C95,Mapping!$A$2:$D$1178,2,FALSE)</f>
        <v>3. Base</v>
      </c>
      <c r="G95" t="str">
        <f>VLOOKUP(C95,Mapping!$A$2:$D$1178,3,FALSE)</f>
        <v>Holiday</v>
      </c>
      <c r="H95" t="str">
        <f>VLOOKUP(C95,Mapping!$A$2:$D$1178,4,FALSE)</f>
        <v>Holiday</v>
      </c>
    </row>
    <row r="96" spans="1:8" x14ac:dyDescent="0.25">
      <c r="A96" t="str">
        <f t="shared" si="1"/>
        <v>InboundPL_PreEaster_2021</v>
      </c>
      <c r="B96" t="s">
        <v>2</v>
      </c>
      <c r="C96" t="s">
        <v>160</v>
      </c>
      <c r="D96">
        <v>0</v>
      </c>
      <c r="E96">
        <v>0</v>
      </c>
      <c r="F96" t="str">
        <f>VLOOKUP(C96,Mapping!$A$2:$D$1178,2,FALSE)</f>
        <v>3. Base</v>
      </c>
      <c r="G96" t="str">
        <f>VLOOKUP(C96,Mapping!$A$2:$D$1178,3,FALSE)</f>
        <v>Holiday</v>
      </c>
      <c r="H96" t="str">
        <f>VLOOKUP(C96,Mapping!$A$2:$D$1178,4,FALSE)</f>
        <v>Holiday</v>
      </c>
    </row>
    <row r="97" spans="1:8" x14ac:dyDescent="0.25">
      <c r="A97" t="str">
        <f t="shared" si="1"/>
        <v>InboundPL_PreH_May2020</v>
      </c>
      <c r="B97" t="s">
        <v>2</v>
      </c>
      <c r="C97" t="s">
        <v>168</v>
      </c>
      <c r="D97">
        <v>0</v>
      </c>
      <c r="E97">
        <v>0</v>
      </c>
      <c r="F97" t="str">
        <f>VLOOKUP(C97,Mapping!$A$2:$D$1178,2,FALSE)</f>
        <v>3. Base</v>
      </c>
      <c r="G97" t="str">
        <f>VLOOKUP(C97,Mapping!$A$2:$D$1178,3,FALSE)</f>
        <v>Holiday</v>
      </c>
      <c r="H97" t="str">
        <f>VLOOKUP(C97,Mapping!$A$2:$D$1178,4,FALSE)</f>
        <v>Holiday</v>
      </c>
    </row>
    <row r="98" spans="1:8" x14ac:dyDescent="0.25">
      <c r="A98" t="str">
        <f t="shared" si="1"/>
        <v>InboundPL_Seas_New</v>
      </c>
      <c r="B98" t="s">
        <v>2</v>
      </c>
      <c r="C98" t="s">
        <v>118</v>
      </c>
      <c r="D98">
        <v>0</v>
      </c>
      <c r="E98">
        <v>0</v>
      </c>
      <c r="F98" t="str">
        <f>VLOOKUP(C98,Mapping!$A$2:$D$1178,2,FALSE)</f>
        <v>3. Base</v>
      </c>
      <c r="G98" t="str">
        <f>VLOOKUP(C98,Mapping!$A$2:$D$1178,3,FALSE)</f>
        <v>Seas</v>
      </c>
      <c r="H98" t="str">
        <f>VLOOKUP(C98,Mapping!$A$2:$D$1178,4,FALSE)</f>
        <v>Seas</v>
      </c>
    </row>
    <row r="99" spans="1:8" x14ac:dyDescent="0.25">
      <c r="A99" t="str">
        <f t="shared" si="1"/>
        <v>InboundPolo_Headcounts_2020</v>
      </c>
      <c r="B99" t="s">
        <v>2</v>
      </c>
      <c r="C99" t="s">
        <v>105</v>
      </c>
      <c r="D99">
        <v>0</v>
      </c>
      <c r="E99">
        <v>0</v>
      </c>
      <c r="F99" t="str">
        <f>VLOOKUP(C99,Mapping!$A$2:$D$1178,2,FALSE)</f>
        <v>4. Execution</v>
      </c>
      <c r="G99" t="str">
        <f>VLOOKUP(C99,Mapping!$A$2:$D$1178,3,FALSE)</f>
        <v>Headcount</v>
      </c>
      <c r="H99" t="str">
        <f>VLOOKUP(C99,Mapping!$A$2:$D$1178,4,FALSE)</f>
        <v>Headcount</v>
      </c>
    </row>
    <row r="100" spans="1:8" x14ac:dyDescent="0.25">
      <c r="A100" t="str">
        <f t="shared" si="1"/>
        <v>InboundPolo_Headcounts_2021</v>
      </c>
      <c r="B100" t="s">
        <v>2</v>
      </c>
      <c r="C100" t="s">
        <v>106</v>
      </c>
      <c r="D100">
        <v>0</v>
      </c>
      <c r="E100">
        <v>0</v>
      </c>
      <c r="F100" t="str">
        <f>VLOOKUP(C100,Mapping!$A$2:$D$1178,2,FALSE)</f>
        <v>4. Execution</v>
      </c>
      <c r="G100" t="str">
        <f>VLOOKUP(C100,Mapping!$A$2:$D$1178,3,FALSE)</f>
        <v>Headcount</v>
      </c>
      <c r="H100" t="str">
        <f>VLOOKUP(C100,Mapping!$A$2:$D$1178,4,FALSE)</f>
        <v>Headcount</v>
      </c>
    </row>
    <row r="101" spans="1:8" x14ac:dyDescent="0.25">
      <c r="A101" t="str">
        <f t="shared" si="1"/>
        <v>InboundPolo_OpenTv_Grps_GM</v>
      </c>
      <c r="B101" t="s">
        <v>2</v>
      </c>
      <c r="C101" t="s">
        <v>41</v>
      </c>
      <c r="D101">
        <v>0</v>
      </c>
      <c r="E101">
        <v>0</v>
      </c>
      <c r="F101" t="str">
        <f>VLOOKUP(C101,Mapping!$A$2:$D$1178,2,FALSE)</f>
        <v>1. Marketing</v>
      </c>
      <c r="G101" t="str">
        <f>VLOOKUP(C101,Mapping!$A$2:$D$1178,3,FALSE)</f>
        <v>TV</v>
      </c>
      <c r="H101" t="str">
        <f>VLOOKUP(C101,Mapping!$A$2:$D$1178,4,FALSE)</f>
        <v>Open TV</v>
      </c>
    </row>
    <row r="102" spans="1:8" x14ac:dyDescent="0.25">
      <c r="A102" t="str">
        <f t="shared" si="1"/>
        <v>InboundPolo_PayTv_spends_M_GM</v>
      </c>
      <c r="B102" t="s">
        <v>2</v>
      </c>
      <c r="C102" t="s">
        <v>119</v>
      </c>
      <c r="D102">
        <v>0</v>
      </c>
      <c r="E102">
        <v>0</v>
      </c>
      <c r="F102" t="str">
        <f>VLOOKUP(C102,Mapping!$A$2:$D$1178,2,FALSE)</f>
        <v>1. Marketing</v>
      </c>
      <c r="G102" t="str">
        <f>VLOOKUP(C102,Mapping!$A$2:$D$1178,3,FALSE)</f>
        <v>TV</v>
      </c>
      <c r="H102" t="str">
        <f>VLOOKUP(C102,Mapping!$A$2:$D$1178,4,FALSE)</f>
        <v>Pay TV</v>
      </c>
    </row>
    <row r="103" spans="1:8" x14ac:dyDescent="0.25">
      <c r="A103" t="str">
        <f t="shared" si="1"/>
        <v>InboundPreH_BF_RD</v>
      </c>
      <c r="B103" t="s">
        <v>2</v>
      </c>
      <c r="C103" t="s">
        <v>132</v>
      </c>
      <c r="D103">
        <v>0</v>
      </c>
      <c r="E103">
        <v>615.51316955843197</v>
      </c>
      <c r="F103" t="str">
        <f>VLOOKUP(C103,Mapping!$A$2:$D$1178,2,FALSE)</f>
        <v>3. Base</v>
      </c>
      <c r="G103" t="str">
        <f>VLOOKUP(C103,Mapping!$A$2:$D$1178,3,FALSE)</f>
        <v>Holiday</v>
      </c>
      <c r="H103" t="str">
        <f>VLOOKUP(C103,Mapping!$A$2:$D$1178,4,FALSE)</f>
        <v>Holiday</v>
      </c>
    </row>
    <row r="104" spans="1:8" x14ac:dyDescent="0.25">
      <c r="A104" t="str">
        <f t="shared" si="1"/>
        <v>InboundRE_Affliate_Paid_Orders_GM</v>
      </c>
      <c r="B104" t="s">
        <v>2</v>
      </c>
      <c r="C104" t="s">
        <v>47</v>
      </c>
      <c r="D104">
        <v>0</v>
      </c>
      <c r="E104">
        <v>0</v>
      </c>
      <c r="F104" t="str">
        <f>VLOOKUP(C104,Mapping!$A$2:$D$1178,2,FALSE)</f>
        <v>1. Marketing</v>
      </c>
      <c r="G104" t="str">
        <f>VLOOKUP(C104,Mapping!$A$2:$D$1178,3,FALSE)</f>
        <v>Affiliate</v>
      </c>
      <c r="H104" t="str">
        <f>VLOOKUP(C104,Mapping!$A$2:$D$1178,4,FALSE)</f>
        <v>Affiliate</v>
      </c>
    </row>
    <row r="105" spans="1:8" x14ac:dyDescent="0.25">
      <c r="A105" t="str">
        <f t="shared" si="1"/>
        <v>InboundRE_Bing_Imp_GM</v>
      </c>
      <c r="B105" t="s">
        <v>2</v>
      </c>
      <c r="C105" t="s">
        <v>49</v>
      </c>
      <c r="D105">
        <v>0</v>
      </c>
      <c r="E105">
        <v>0</v>
      </c>
      <c r="F105" t="str">
        <f>VLOOKUP(C105,Mapping!$A$2:$D$1178,2,FALSE)</f>
        <v>1. Marketing</v>
      </c>
      <c r="G105" t="str">
        <f>VLOOKUP(C105,Mapping!$A$2:$D$1178,3,FALSE)</f>
        <v>Bing</v>
      </c>
      <c r="H105" t="str">
        <f>VLOOKUP(C105,Mapping!$A$2:$D$1178,4,FALSE)</f>
        <v>Bing</v>
      </c>
    </row>
    <row r="106" spans="1:8" x14ac:dyDescent="0.25">
      <c r="A106" t="str">
        <f t="shared" si="1"/>
        <v>InboundRE_Criteo_Imp_GM</v>
      </c>
      <c r="B106" t="s">
        <v>2</v>
      </c>
      <c r="C106" t="s">
        <v>50</v>
      </c>
      <c r="D106">
        <v>0</v>
      </c>
      <c r="E106">
        <v>0</v>
      </c>
      <c r="F106" t="str">
        <f>VLOOKUP(C106,Mapping!$A$2:$D$1178,2,FALSE)</f>
        <v>1. Marketing</v>
      </c>
      <c r="G106" t="str">
        <f>VLOOKUP(C106,Mapping!$A$2:$D$1178,3,FALSE)</f>
        <v>Criteo</v>
      </c>
      <c r="H106" t="str">
        <f>VLOOKUP(C106,Mapping!$A$2:$D$1178,4,FALSE)</f>
        <v>Criteo</v>
      </c>
    </row>
    <row r="107" spans="1:8" x14ac:dyDescent="0.25">
      <c r="A107" t="str">
        <f t="shared" si="1"/>
        <v>InboundRE_PolyTrend_New</v>
      </c>
      <c r="B107" t="s">
        <v>2</v>
      </c>
      <c r="C107" t="s">
        <v>120</v>
      </c>
      <c r="D107">
        <v>0</v>
      </c>
      <c r="E107">
        <v>0</v>
      </c>
      <c r="F107" t="str">
        <f>VLOOKUP(C107,Mapping!$A$2:$D$1178,2,FALSE)</f>
        <v>3. Base</v>
      </c>
      <c r="G107" t="str">
        <f>VLOOKUP(C107,Mapping!$A$2:$D$1178,3,FALSE)</f>
        <v>Poly T</v>
      </c>
      <c r="H107" t="str">
        <f>VLOOKUP(C107,Mapping!$A$2:$D$1178,4,FALSE)</f>
        <v>Poly T</v>
      </c>
    </row>
    <row r="108" spans="1:8" x14ac:dyDescent="0.25">
      <c r="A108" t="str">
        <f t="shared" si="1"/>
        <v>InboundRE_Seas</v>
      </c>
      <c r="B108" t="s">
        <v>2</v>
      </c>
      <c r="C108" t="s">
        <v>133</v>
      </c>
      <c r="D108">
        <v>0</v>
      </c>
      <c r="E108">
        <v>0</v>
      </c>
      <c r="F108" t="str">
        <f>VLOOKUP(C108,Mapping!$A$2:$D$1178,2,FALSE)</f>
        <v>3. Base</v>
      </c>
      <c r="G108" t="str">
        <f>VLOOKUP(C108,Mapping!$A$2:$D$1178,3,FALSE)</f>
        <v>Seas</v>
      </c>
      <c r="H108" t="str">
        <f>VLOOKUP(C108,Mapping!$A$2:$D$1178,4,FALSE)</f>
        <v>Seas</v>
      </c>
    </row>
    <row r="109" spans="1:8" x14ac:dyDescent="0.25">
      <c r="A109" t="str">
        <f t="shared" si="1"/>
        <v>InboundRE_TikTok_Imp_GM</v>
      </c>
      <c r="B109" t="s">
        <v>2</v>
      </c>
      <c r="C109" t="s">
        <v>51</v>
      </c>
      <c r="D109">
        <v>0</v>
      </c>
      <c r="E109">
        <v>0</v>
      </c>
      <c r="F109" t="str">
        <f>VLOOKUP(C109,Mapping!$A$2:$D$1178,2,FALSE)</f>
        <v>1. Marketing</v>
      </c>
      <c r="G109" t="str">
        <f>VLOOKUP(C109,Mapping!$A$2:$D$1178,3,FALSE)</f>
        <v>TikTok</v>
      </c>
      <c r="H109" t="str">
        <f>VLOOKUP(C109,Mapping!$A$2:$D$1178,4,FALSE)</f>
        <v>TikTok</v>
      </c>
    </row>
    <row r="110" spans="1:8" x14ac:dyDescent="0.25">
      <c r="A110" t="str">
        <f t="shared" si="1"/>
        <v>InboundTaxa_Selic</v>
      </c>
      <c r="B110" t="s">
        <v>2</v>
      </c>
      <c r="C110" t="s">
        <v>147</v>
      </c>
      <c r="D110">
        <v>-2465.8412968726861</v>
      </c>
      <c r="E110">
        <v>-5499.2174954065449</v>
      </c>
      <c r="F110" t="str">
        <f>VLOOKUP(C110,Mapping!$A$2:$D$1178,2,FALSE)</f>
        <v>3. Base</v>
      </c>
      <c r="G110" t="str">
        <f>VLOOKUP(C110,Mapping!$A$2:$D$1178,3,FALSE)</f>
        <v>Taxa Selic</v>
      </c>
      <c r="H110" t="str">
        <f>VLOOKUP(C110,Mapping!$A$2:$D$1178,4,FALSE)</f>
        <v>Taxa Selic</v>
      </c>
    </row>
    <row r="111" spans="1:8" x14ac:dyDescent="0.25">
      <c r="A111" t="str">
        <f t="shared" si="1"/>
        <v>InboundUnemployment_rate</v>
      </c>
      <c r="B111" t="s">
        <v>2</v>
      </c>
      <c r="C111" t="s">
        <v>107</v>
      </c>
      <c r="D111">
        <v>-62285.707678236919</v>
      </c>
      <c r="E111">
        <v>-59224.542513362634</v>
      </c>
      <c r="F111" t="str">
        <f>VLOOKUP(C111,Mapping!$A$2:$D$1178,2,FALSE)</f>
        <v>3. Base</v>
      </c>
      <c r="G111" t="str">
        <f>VLOOKUP(C111,Mapping!$A$2:$D$1178,3,FALSE)</f>
        <v>Unemployment</v>
      </c>
      <c r="H111" t="str">
        <f>VLOOKUP(C111,Mapping!$A$2:$D$1178,4,FALSE)</f>
        <v>Unemployment</v>
      </c>
    </row>
    <row r="112" spans="1:8" x14ac:dyDescent="0.25">
      <c r="A112" t="str">
        <f t="shared" si="1"/>
        <v>PoloAC_Affliate_Spends_M_GM</v>
      </c>
      <c r="B112" t="s">
        <v>3</v>
      </c>
      <c r="C112" t="s">
        <v>123</v>
      </c>
      <c r="D112">
        <v>0</v>
      </c>
      <c r="E112">
        <v>0</v>
      </c>
      <c r="F112" t="str">
        <f>VLOOKUP(C112,Mapping!$A$2:$D$1178,2,FALSE)</f>
        <v>1. Marketing</v>
      </c>
      <c r="G112" t="str">
        <f>VLOOKUP(C112,Mapping!$A$2:$D$1178,3,FALSE)</f>
        <v>Affiliate</v>
      </c>
      <c r="H112" t="str">
        <f>VLOOKUP(C112,Mapping!$A$2:$D$1178,4,FALSE)</f>
        <v>Affiliate</v>
      </c>
    </row>
    <row r="113" spans="1:8" x14ac:dyDescent="0.25">
      <c r="A113" t="str">
        <f t="shared" si="1"/>
        <v>PoloAC_Bing_Imp_GM</v>
      </c>
      <c r="B113" t="s">
        <v>3</v>
      </c>
      <c r="C113" t="s">
        <v>15</v>
      </c>
      <c r="D113">
        <v>0</v>
      </c>
      <c r="E113">
        <v>0</v>
      </c>
      <c r="F113" t="str">
        <f>VLOOKUP(C113,Mapping!$A$2:$D$1178,2,FALSE)</f>
        <v>1. Marketing</v>
      </c>
      <c r="G113" t="str">
        <f>VLOOKUP(C113,Mapping!$A$2:$D$1178,3,FALSE)</f>
        <v>Bing</v>
      </c>
      <c r="H113" t="str">
        <f>VLOOKUP(C113,Mapping!$A$2:$D$1178,4,FALSE)</f>
        <v>Bing</v>
      </c>
    </row>
    <row r="114" spans="1:8" x14ac:dyDescent="0.25">
      <c r="A114" t="str">
        <f t="shared" si="1"/>
        <v>PoloAC_Criteo_Imp_GM</v>
      </c>
      <c r="B114" t="s">
        <v>3</v>
      </c>
      <c r="C114" t="s">
        <v>16</v>
      </c>
      <c r="D114">
        <v>0</v>
      </c>
      <c r="E114">
        <v>0</v>
      </c>
      <c r="F114" t="str">
        <f>VLOOKUP(C114,Mapping!$A$2:$D$1178,2,FALSE)</f>
        <v>1. Marketing</v>
      </c>
      <c r="G114" t="str">
        <f>VLOOKUP(C114,Mapping!$A$2:$D$1178,3,FALSE)</f>
        <v>Criteo</v>
      </c>
      <c r="H114" t="str">
        <f>VLOOKUP(C114,Mapping!$A$2:$D$1178,4,FALSE)</f>
        <v>Criteo</v>
      </c>
    </row>
    <row r="115" spans="1:8" x14ac:dyDescent="0.25">
      <c r="A115" t="str">
        <f t="shared" si="1"/>
        <v>PoloAC_Easter</v>
      </c>
      <c r="B115" t="s">
        <v>3</v>
      </c>
      <c r="C115" t="s">
        <v>108</v>
      </c>
      <c r="D115">
        <v>0</v>
      </c>
      <c r="E115">
        <v>0</v>
      </c>
      <c r="F115" t="str">
        <f>VLOOKUP(C115,Mapping!$A$2:$D$1178,2,FALSE)</f>
        <v>3. Base</v>
      </c>
      <c r="G115" t="str">
        <f>VLOOKUP(C115,Mapping!$A$2:$D$1178,3,FALSE)</f>
        <v>Holiday</v>
      </c>
      <c r="H115" t="str">
        <f>VLOOKUP(C115,Mapping!$A$2:$D$1178,4,FALSE)</f>
        <v>Holiday</v>
      </c>
    </row>
    <row r="116" spans="1:8" x14ac:dyDescent="0.25">
      <c r="A116" t="str">
        <f t="shared" si="1"/>
        <v>PoloAC_H_rep_2020</v>
      </c>
      <c r="B116" t="s">
        <v>3</v>
      </c>
      <c r="C116" t="s">
        <v>109</v>
      </c>
      <c r="D116">
        <v>0</v>
      </c>
      <c r="E116">
        <v>0</v>
      </c>
      <c r="F116" t="str">
        <f>VLOOKUP(C116,Mapping!$A$2:$D$1178,2,FALSE)</f>
        <v>3. Base</v>
      </c>
      <c r="G116" t="str">
        <f>VLOOKUP(C116,Mapping!$A$2:$D$1178,3,FALSE)</f>
        <v>Holiday</v>
      </c>
      <c r="H116" t="str">
        <f>VLOOKUP(C116,Mapping!$A$2:$D$1178,4,FALSE)</f>
        <v>Holiday</v>
      </c>
    </row>
    <row r="117" spans="1:8" x14ac:dyDescent="0.25">
      <c r="A117" t="str">
        <f t="shared" si="1"/>
        <v>PoloAC_PreH_Ind_2020</v>
      </c>
      <c r="B117" t="s">
        <v>3</v>
      </c>
      <c r="C117" t="s">
        <v>113</v>
      </c>
      <c r="D117">
        <v>0</v>
      </c>
      <c r="E117">
        <v>0</v>
      </c>
      <c r="F117" t="str">
        <f>VLOOKUP(C117,Mapping!$A$2:$D$1178,2,FALSE)</f>
        <v>3. Base</v>
      </c>
      <c r="G117" t="str">
        <f>VLOOKUP(C117,Mapping!$A$2:$D$1178,3,FALSE)</f>
        <v>Holiday</v>
      </c>
      <c r="H117" t="str">
        <f>VLOOKUP(C117,Mapping!$A$2:$D$1178,4,FALSE)</f>
        <v>Holiday</v>
      </c>
    </row>
    <row r="118" spans="1:8" x14ac:dyDescent="0.25">
      <c r="A118" t="str">
        <f t="shared" si="1"/>
        <v>PoloAC_PreHNov_D1</v>
      </c>
      <c r="B118" t="s">
        <v>3</v>
      </c>
      <c r="C118" t="s">
        <v>124</v>
      </c>
      <c r="D118">
        <v>0</v>
      </c>
      <c r="E118">
        <v>0</v>
      </c>
      <c r="F118" t="str">
        <f>VLOOKUP(C118,Mapping!$A$2:$D$1178,2,FALSE)</f>
        <v>3. Base</v>
      </c>
      <c r="G118" t="str">
        <f>VLOOKUP(C118,Mapping!$A$2:$D$1178,3,FALSE)</f>
        <v>Holiday</v>
      </c>
      <c r="H118" t="str">
        <f>VLOOKUP(C118,Mapping!$A$2:$D$1178,4,FALSE)</f>
        <v>Holiday</v>
      </c>
    </row>
    <row r="119" spans="1:8" x14ac:dyDescent="0.25">
      <c r="A119" t="str">
        <f t="shared" si="1"/>
        <v>PoloAC_PreXmas_2020</v>
      </c>
      <c r="B119" t="s">
        <v>3</v>
      </c>
      <c r="C119" t="s">
        <v>125</v>
      </c>
      <c r="D119">
        <v>0</v>
      </c>
      <c r="E119">
        <v>0</v>
      </c>
      <c r="F119" t="str">
        <f>VLOOKUP(C119,Mapping!$A$2:$D$1178,2,FALSE)</f>
        <v>3. Base</v>
      </c>
      <c r="G119" t="str">
        <f>VLOOKUP(C119,Mapping!$A$2:$D$1178,3,FALSE)</f>
        <v>Holiday</v>
      </c>
      <c r="H119" t="str">
        <f>VLOOKUP(C119,Mapping!$A$2:$D$1178,4,FALSE)</f>
        <v>Holiday</v>
      </c>
    </row>
    <row r="120" spans="1:8" x14ac:dyDescent="0.25">
      <c r="A120" t="str">
        <f t="shared" si="1"/>
        <v>PoloAC_PT_New</v>
      </c>
      <c r="B120" t="s">
        <v>3</v>
      </c>
      <c r="C120" t="s">
        <v>159</v>
      </c>
      <c r="D120">
        <v>0</v>
      </c>
      <c r="E120">
        <v>0</v>
      </c>
      <c r="F120" t="str">
        <f>VLOOKUP(C120,Mapping!$A$2:$D$1178,2,FALSE)</f>
        <v>3. Base</v>
      </c>
      <c r="G120" t="str">
        <f>VLOOKUP(C120,Mapping!$A$2:$D$1178,3,FALSE)</f>
        <v>Poly T</v>
      </c>
      <c r="H120" t="str">
        <f>VLOOKUP(C120,Mapping!$A$2:$D$1178,4,FALSE)</f>
        <v>Poly T</v>
      </c>
    </row>
    <row r="121" spans="1:8" x14ac:dyDescent="0.25">
      <c r="A121" t="str">
        <f t="shared" si="1"/>
        <v>PoloAC_TikTok_Imp_GM</v>
      </c>
      <c r="B121" t="s">
        <v>3</v>
      </c>
      <c r="C121" t="s">
        <v>17</v>
      </c>
      <c r="D121">
        <v>0</v>
      </c>
      <c r="E121">
        <v>0</v>
      </c>
      <c r="F121" t="str">
        <f>VLOOKUP(C121,Mapping!$A$2:$D$1178,2,FALSE)</f>
        <v>1. Marketing</v>
      </c>
      <c r="G121" t="str">
        <f>VLOOKUP(C121,Mapping!$A$2:$D$1178,3,FALSE)</f>
        <v>TikTok</v>
      </c>
      <c r="H121" t="str">
        <f>VLOOKUP(C121,Mapping!$A$2:$D$1178,4,FALSE)</f>
        <v>TikTok</v>
      </c>
    </row>
    <row r="122" spans="1:8" x14ac:dyDescent="0.25">
      <c r="A122" t="str">
        <f t="shared" si="1"/>
        <v>PoloAvg_Price_2020</v>
      </c>
      <c r="B122" t="s">
        <v>3</v>
      </c>
      <c r="C122" t="s">
        <v>127</v>
      </c>
      <c r="D122">
        <v>0</v>
      </c>
      <c r="E122">
        <v>0</v>
      </c>
      <c r="F122" t="str">
        <f>VLOOKUP(C122,Mapping!$A$2:$D$1178,2,FALSE)</f>
        <v>2. Pricing</v>
      </c>
      <c r="G122" t="str">
        <f>VLOOKUP(C122,Mapping!$A$2:$D$1178,3,FALSE)</f>
        <v>Price</v>
      </c>
      <c r="H122" t="str">
        <f>VLOOKUP(C122,Mapping!$A$2:$D$1178,4,FALSE)</f>
        <v>Price</v>
      </c>
    </row>
    <row r="123" spans="1:8" x14ac:dyDescent="0.25">
      <c r="A123" t="str">
        <f t="shared" si="1"/>
        <v>PoloAvg_Price_2021</v>
      </c>
      <c r="B123" t="s">
        <v>3</v>
      </c>
      <c r="C123" t="s">
        <v>128</v>
      </c>
      <c r="D123">
        <v>0</v>
      </c>
      <c r="E123">
        <v>0</v>
      </c>
      <c r="F123" t="str">
        <f>VLOOKUP(C123,Mapping!$A$2:$D$1178,2,FALSE)</f>
        <v>2. Pricing</v>
      </c>
      <c r="G123" t="str">
        <f>VLOOKUP(C123,Mapping!$A$2:$D$1178,3,FALSE)</f>
        <v>Price</v>
      </c>
      <c r="H123" t="str">
        <f>VLOOKUP(C123,Mapping!$A$2:$D$1178,4,FALSE)</f>
        <v>Price</v>
      </c>
    </row>
    <row r="124" spans="1:8" x14ac:dyDescent="0.25">
      <c r="A124" t="str">
        <f t="shared" si="1"/>
        <v>PoloConsumer_Confidence_Index</v>
      </c>
      <c r="B124" t="s">
        <v>3</v>
      </c>
      <c r="C124" t="s">
        <v>18</v>
      </c>
      <c r="D124">
        <v>20094.172989778133</v>
      </c>
      <c r="E124">
        <v>21121.907382491769</v>
      </c>
      <c r="F124" t="str">
        <f>VLOOKUP(C124,Mapping!$A$2:$D$1178,2,FALSE)</f>
        <v>3. Base</v>
      </c>
      <c r="G124" t="str">
        <f>VLOOKUP(C124,Mapping!$A$2:$D$1178,3,FALSE)</f>
        <v>CCI</v>
      </c>
      <c r="H124" t="str">
        <f>VLOOKUP(C124,Mapping!$A$2:$D$1178,4,FALSE)</f>
        <v>CCI</v>
      </c>
    </row>
    <row r="125" spans="1:8" x14ac:dyDescent="0.25">
      <c r="A125" t="str">
        <f t="shared" si="1"/>
        <v>PoloFB_Stone_Leads_Imp_2020_GM1</v>
      </c>
      <c r="B125" t="s">
        <v>3</v>
      </c>
      <c r="C125" t="s">
        <v>19</v>
      </c>
      <c r="D125">
        <v>250.32299825036461</v>
      </c>
      <c r="E125">
        <v>0</v>
      </c>
      <c r="F125" t="str">
        <f>VLOOKUP(C125,Mapping!$A$2:$D$1178,2,FALSE)</f>
        <v>1. Marketing</v>
      </c>
      <c r="G125" t="str">
        <f>VLOOKUP(C125,Mapping!$A$2:$D$1178,3,FALSE)</f>
        <v>Facebook</v>
      </c>
      <c r="H125" t="str">
        <f>VLOOKUP(C125,Mapping!$A$2:$D$1178,4,FALSE)</f>
        <v>FB Stone Leads</v>
      </c>
    </row>
    <row r="126" spans="1:8" x14ac:dyDescent="0.25">
      <c r="A126" t="str">
        <f t="shared" si="1"/>
        <v>PoloFB_Stone_Leads_Imp_2021_GM1</v>
      </c>
      <c r="B126" t="s">
        <v>3</v>
      </c>
      <c r="C126" t="s">
        <v>20</v>
      </c>
      <c r="D126">
        <v>8913.6242449560978</v>
      </c>
      <c r="E126">
        <v>9981.6849321739101</v>
      </c>
      <c r="F126" t="str">
        <f>VLOOKUP(C126,Mapping!$A$2:$D$1178,2,FALSE)</f>
        <v>1. Marketing</v>
      </c>
      <c r="G126" t="str">
        <f>VLOOKUP(C126,Mapping!$A$2:$D$1178,3,FALSE)</f>
        <v>Facebook</v>
      </c>
      <c r="H126" t="str">
        <f>VLOOKUP(C126,Mapping!$A$2:$D$1178,4,FALSE)</f>
        <v>FB Stone Leads</v>
      </c>
    </row>
    <row r="127" spans="1:8" x14ac:dyDescent="0.25">
      <c r="A127" t="str">
        <f t="shared" si="1"/>
        <v>PoloFB_Stone_SA_Imp_2020_GM2</v>
      </c>
      <c r="B127" t="s">
        <v>3</v>
      </c>
      <c r="C127" t="s">
        <v>114</v>
      </c>
      <c r="D127">
        <v>14.239386872400146</v>
      </c>
      <c r="E127">
        <v>0</v>
      </c>
      <c r="F127" t="str">
        <f>VLOOKUP(C127,Mapping!$A$2:$D$1178,2,FALSE)</f>
        <v>1. Marketing</v>
      </c>
      <c r="G127" t="str">
        <f>VLOOKUP(C127,Mapping!$A$2:$D$1178,3,FALSE)</f>
        <v>Facebook</v>
      </c>
      <c r="H127" t="str">
        <f>VLOOKUP(C127,Mapping!$A$2:$D$1178,4,FALSE)</f>
        <v>FB Stone SA</v>
      </c>
    </row>
    <row r="128" spans="1:8" x14ac:dyDescent="0.25">
      <c r="A128" t="str">
        <f t="shared" si="1"/>
        <v>PoloFB_Stone_SA_Imp_2021_GM1</v>
      </c>
      <c r="B128" t="s">
        <v>3</v>
      </c>
      <c r="C128" t="s">
        <v>22</v>
      </c>
      <c r="D128">
        <v>625.38229749259676</v>
      </c>
      <c r="E128">
        <v>596.91254800390948</v>
      </c>
      <c r="F128" t="str">
        <f>VLOOKUP(C128,Mapping!$A$2:$D$1178,2,FALSE)</f>
        <v>1. Marketing</v>
      </c>
      <c r="G128" t="str">
        <f>VLOOKUP(C128,Mapping!$A$2:$D$1178,3,FALSE)</f>
        <v>Facebook</v>
      </c>
      <c r="H128" t="str">
        <f>VLOOKUP(C128,Mapping!$A$2:$D$1178,4,FALSE)</f>
        <v>FB Stone SA</v>
      </c>
    </row>
    <row r="129" spans="1:8" x14ac:dyDescent="0.25">
      <c r="A129" t="str">
        <f t="shared" si="1"/>
        <v>PoloFB_TON_Imp_2020_GM1</v>
      </c>
      <c r="B129" t="s">
        <v>3</v>
      </c>
      <c r="C129" t="s">
        <v>23</v>
      </c>
      <c r="D129">
        <v>252.030540034442</v>
      </c>
      <c r="E129">
        <v>0</v>
      </c>
      <c r="F129" t="str">
        <f>VLOOKUP(C129,Mapping!$A$2:$D$1178,2,FALSE)</f>
        <v>1. Marketing</v>
      </c>
      <c r="G129" t="str">
        <f>VLOOKUP(C129,Mapping!$A$2:$D$1178,3,FALSE)</f>
        <v>Facebook</v>
      </c>
      <c r="H129" t="str">
        <f>VLOOKUP(C129,Mapping!$A$2:$D$1178,4,FALSE)</f>
        <v>FB Ton</v>
      </c>
    </row>
    <row r="130" spans="1:8" x14ac:dyDescent="0.25">
      <c r="A130" t="str">
        <f t="shared" si="1"/>
        <v>PoloFB_TON_Imp_2021_GM1</v>
      </c>
      <c r="B130" t="s">
        <v>3</v>
      </c>
      <c r="C130" t="s">
        <v>24</v>
      </c>
      <c r="D130">
        <v>14424.24476659665</v>
      </c>
      <c r="E130">
        <v>18607.91443717157</v>
      </c>
      <c r="F130" t="str">
        <f>VLOOKUP(C130,Mapping!$A$2:$D$1178,2,FALSE)</f>
        <v>1. Marketing</v>
      </c>
      <c r="G130" t="str">
        <f>VLOOKUP(C130,Mapping!$A$2:$D$1178,3,FALSE)</f>
        <v>Facebook</v>
      </c>
      <c r="H130" t="str">
        <f>VLOOKUP(C130,Mapping!$A$2:$D$1178,4,FALSE)</f>
        <v>FB Ton</v>
      </c>
    </row>
    <row r="131" spans="1:8" x14ac:dyDescent="0.25">
      <c r="A131" t="str">
        <f t="shared" ref="A131:A194" si="2">_xlfn.CONCAT(B131,C131)</f>
        <v>PoloGoogle_STONE_Imp_2020_GM1</v>
      </c>
      <c r="B131" t="s">
        <v>3</v>
      </c>
      <c r="C131" t="s">
        <v>25</v>
      </c>
      <c r="D131">
        <v>22.809339032152099</v>
      </c>
      <c r="E131">
        <v>0</v>
      </c>
      <c r="F131" t="str">
        <f>VLOOKUP(C131,Mapping!$A$2:$D$1178,2,FALSE)</f>
        <v>1. Marketing</v>
      </c>
      <c r="G131" t="str">
        <f>VLOOKUP(C131,Mapping!$A$2:$D$1178,3,FALSE)</f>
        <v>Google</v>
      </c>
      <c r="H131" t="str">
        <f>VLOOKUP(C131,Mapping!$A$2:$D$1178,4,FALSE)</f>
        <v>Google Stone</v>
      </c>
    </row>
    <row r="132" spans="1:8" x14ac:dyDescent="0.25">
      <c r="A132" t="str">
        <f t="shared" si="2"/>
        <v>PoloGoogle_STONE_Imp_2021_GM1</v>
      </c>
      <c r="B132" t="s">
        <v>3</v>
      </c>
      <c r="C132" t="s">
        <v>26</v>
      </c>
      <c r="D132">
        <v>320.77442275829799</v>
      </c>
      <c r="E132">
        <v>3048.9642730680471</v>
      </c>
      <c r="F132" t="str">
        <f>VLOOKUP(C132,Mapping!$A$2:$D$1178,2,FALSE)</f>
        <v>1. Marketing</v>
      </c>
      <c r="G132" t="str">
        <f>VLOOKUP(C132,Mapping!$A$2:$D$1178,3,FALSE)</f>
        <v>Google</v>
      </c>
      <c r="H132" t="str">
        <f>VLOOKUP(C132,Mapping!$A$2:$D$1178,4,FALSE)</f>
        <v>Google Stone</v>
      </c>
    </row>
    <row r="133" spans="1:8" x14ac:dyDescent="0.25">
      <c r="A133" t="str">
        <f t="shared" si="2"/>
        <v>PoloGoogle_TON_Imp_2020_GM1</v>
      </c>
      <c r="B133" t="s">
        <v>3</v>
      </c>
      <c r="C133" t="s">
        <v>27</v>
      </c>
      <c r="D133">
        <v>79.255953581567397</v>
      </c>
      <c r="E133">
        <v>0</v>
      </c>
      <c r="F133" t="str">
        <f>VLOOKUP(C133,Mapping!$A$2:$D$1178,2,FALSE)</f>
        <v>1. Marketing</v>
      </c>
      <c r="G133" t="str">
        <f>VLOOKUP(C133,Mapping!$A$2:$D$1178,3,FALSE)</f>
        <v>Google</v>
      </c>
      <c r="H133" t="str">
        <f>VLOOKUP(C133,Mapping!$A$2:$D$1178,4,FALSE)</f>
        <v>Google Ton</v>
      </c>
    </row>
    <row r="134" spans="1:8" x14ac:dyDescent="0.25">
      <c r="A134" t="str">
        <f t="shared" si="2"/>
        <v>PoloGoogle_TON_Imp_2021_GM1</v>
      </c>
      <c r="B134" t="s">
        <v>3</v>
      </c>
      <c r="C134" t="s">
        <v>28</v>
      </c>
      <c r="D134">
        <v>5352.0089008565046</v>
      </c>
      <c r="E134">
        <v>12136.540317797157</v>
      </c>
      <c r="F134" t="str">
        <f>VLOOKUP(C134,Mapping!$A$2:$D$1178,2,FALSE)</f>
        <v>1. Marketing</v>
      </c>
      <c r="G134" t="str">
        <f>VLOOKUP(C134,Mapping!$A$2:$D$1178,3,FALSE)</f>
        <v>Google</v>
      </c>
      <c r="H134" t="str">
        <f>VLOOKUP(C134,Mapping!$A$2:$D$1178,4,FALSE)</f>
        <v>Google Ton</v>
      </c>
    </row>
    <row r="135" spans="1:8" x14ac:dyDescent="0.25">
      <c r="A135" t="str">
        <f t="shared" si="2"/>
        <v>PoloIB_Affiliate_Imp_GM</v>
      </c>
      <c r="B135" t="s">
        <v>3</v>
      </c>
      <c r="C135" t="s">
        <v>32</v>
      </c>
      <c r="D135">
        <v>0</v>
      </c>
      <c r="E135">
        <v>0</v>
      </c>
      <c r="F135" t="str">
        <f>VLOOKUP(C135,Mapping!$A$2:$D$1178,2,FALSE)</f>
        <v>1. Marketing</v>
      </c>
      <c r="G135" t="str">
        <f>VLOOKUP(C135,Mapping!$A$2:$D$1178,3,FALSE)</f>
        <v>Affiliate</v>
      </c>
      <c r="H135" t="str">
        <f>VLOOKUP(C135,Mapping!$A$2:$D$1178,4,FALSE)</f>
        <v>Affiliate</v>
      </c>
    </row>
    <row r="136" spans="1:8" x14ac:dyDescent="0.25">
      <c r="A136" t="str">
        <f t="shared" si="2"/>
        <v>PoloIB_Bing_Imp_GM</v>
      </c>
      <c r="B136" t="s">
        <v>3</v>
      </c>
      <c r="C136" t="s">
        <v>33</v>
      </c>
      <c r="D136">
        <v>0</v>
      </c>
      <c r="E136">
        <v>0</v>
      </c>
      <c r="F136" t="str">
        <f>VLOOKUP(C136,Mapping!$A$2:$D$1178,2,FALSE)</f>
        <v>1. Marketing</v>
      </c>
      <c r="G136" t="str">
        <f>VLOOKUP(C136,Mapping!$A$2:$D$1178,3,FALSE)</f>
        <v>Bing</v>
      </c>
      <c r="H136" t="str">
        <f>VLOOKUP(C136,Mapping!$A$2:$D$1178,4,FALSE)</f>
        <v>Bing</v>
      </c>
    </row>
    <row r="137" spans="1:8" x14ac:dyDescent="0.25">
      <c r="A137" t="str">
        <f t="shared" si="2"/>
        <v>PoloIB_Headcounts_2020</v>
      </c>
      <c r="B137" t="s">
        <v>3</v>
      </c>
      <c r="C137" t="s">
        <v>101</v>
      </c>
      <c r="D137">
        <v>0</v>
      </c>
      <c r="E137">
        <v>0</v>
      </c>
      <c r="F137" t="str">
        <f>VLOOKUP(C137,Mapping!$A$2:$D$1178,2,FALSE)</f>
        <v>4. Execution</v>
      </c>
      <c r="G137" t="str">
        <f>VLOOKUP(C137,Mapping!$A$2:$D$1178,3,FALSE)</f>
        <v>Headcount</v>
      </c>
      <c r="H137" t="str">
        <f>VLOOKUP(C137,Mapping!$A$2:$D$1178,4,FALSE)</f>
        <v>Headcount</v>
      </c>
    </row>
    <row r="138" spans="1:8" x14ac:dyDescent="0.25">
      <c r="A138" t="str">
        <f t="shared" si="2"/>
        <v>PoloIB_Headcounts_2021</v>
      </c>
      <c r="B138" t="s">
        <v>3</v>
      </c>
      <c r="C138" t="s">
        <v>102</v>
      </c>
      <c r="D138">
        <v>0</v>
      </c>
      <c r="E138">
        <v>0</v>
      </c>
      <c r="F138" t="str">
        <f>VLOOKUP(C138,Mapping!$A$2:$D$1178,2,FALSE)</f>
        <v>4. Execution</v>
      </c>
      <c r="G138" t="str">
        <f>VLOOKUP(C138,Mapping!$A$2:$D$1178,3,FALSE)</f>
        <v>Headcount</v>
      </c>
      <c r="H138" t="str">
        <f>VLOOKUP(C138,Mapping!$A$2:$D$1178,4,FALSE)</f>
        <v>Headcount</v>
      </c>
    </row>
    <row r="139" spans="1:8" x14ac:dyDescent="0.25">
      <c r="A139" t="str">
        <f t="shared" si="2"/>
        <v>PoloIB_OpenTv_Grps_GM</v>
      </c>
      <c r="B139" t="s">
        <v>3</v>
      </c>
      <c r="C139" t="s">
        <v>35</v>
      </c>
      <c r="D139">
        <v>0</v>
      </c>
      <c r="E139">
        <v>0</v>
      </c>
      <c r="F139" t="str">
        <f>VLOOKUP(C139,Mapping!$A$2:$D$1178,2,FALSE)</f>
        <v>1. Marketing</v>
      </c>
      <c r="G139" t="str">
        <f>VLOOKUP(C139,Mapping!$A$2:$D$1178,3,FALSE)</f>
        <v>TV</v>
      </c>
      <c r="H139" t="str">
        <f>VLOOKUP(C139,Mapping!$A$2:$D$1178,4,FALSE)</f>
        <v>Open TV</v>
      </c>
    </row>
    <row r="140" spans="1:8" x14ac:dyDescent="0.25">
      <c r="A140" t="str">
        <f t="shared" si="2"/>
        <v>PoloIB_PayTv_spends_M_GM</v>
      </c>
      <c r="B140" t="s">
        <v>3</v>
      </c>
      <c r="C140" t="s">
        <v>115</v>
      </c>
      <c r="D140">
        <v>0</v>
      </c>
      <c r="E140">
        <v>0</v>
      </c>
      <c r="F140" t="str">
        <f>VLOOKUP(C140,Mapping!$A$2:$D$1178,2,FALSE)</f>
        <v>1. Marketing</v>
      </c>
      <c r="G140" t="str">
        <f>VLOOKUP(C140,Mapping!$A$2:$D$1178,3,FALSE)</f>
        <v>TV</v>
      </c>
      <c r="H140" t="str">
        <f>VLOOKUP(C140,Mapping!$A$2:$D$1178,4,FALSE)</f>
        <v>Pay TV</v>
      </c>
    </row>
    <row r="141" spans="1:8" x14ac:dyDescent="0.25">
      <c r="A141" t="str">
        <f t="shared" si="2"/>
        <v>PoloIB_PolyTrend</v>
      </c>
      <c r="B141" t="s">
        <v>3</v>
      </c>
      <c r="C141" t="s">
        <v>116</v>
      </c>
      <c r="D141">
        <v>0</v>
      </c>
      <c r="E141">
        <v>0</v>
      </c>
      <c r="F141" t="str">
        <f>VLOOKUP(C141,Mapping!$A$2:$D$1178,2,FALSE)</f>
        <v>3. Base</v>
      </c>
      <c r="G141" t="str">
        <f>VLOOKUP(C141,Mapping!$A$2:$D$1178,3,FALSE)</f>
        <v>Poly T</v>
      </c>
      <c r="H141" t="str">
        <f>VLOOKUP(C141,Mapping!$A$2:$D$1178,4,FALSE)</f>
        <v>Poly T</v>
      </c>
    </row>
    <row r="142" spans="1:8" x14ac:dyDescent="0.25">
      <c r="A142" t="str">
        <f t="shared" si="2"/>
        <v>PoloIB_Seas_New</v>
      </c>
      <c r="B142" t="s">
        <v>3</v>
      </c>
      <c r="C142" t="s">
        <v>129</v>
      </c>
      <c r="D142">
        <v>0</v>
      </c>
      <c r="E142">
        <v>0</v>
      </c>
      <c r="F142" t="str">
        <f>VLOOKUP(C142,Mapping!$A$2:$D$1178,2,FALSE)</f>
        <v>3. Base</v>
      </c>
      <c r="G142" t="str">
        <f>VLOOKUP(C142,Mapping!$A$2:$D$1178,3,FALSE)</f>
        <v>Seas</v>
      </c>
      <c r="H142" t="str">
        <f>VLOOKUP(C142,Mapping!$A$2:$D$1178,4,FALSE)</f>
        <v>Seas</v>
      </c>
    </row>
    <row r="143" spans="1:8" x14ac:dyDescent="0.25">
      <c r="A143" t="str">
        <f t="shared" si="2"/>
        <v>PoloIB_TikTok_Imp_GM</v>
      </c>
      <c r="B143" t="s">
        <v>3</v>
      </c>
      <c r="C143" t="s">
        <v>37</v>
      </c>
      <c r="D143">
        <v>0</v>
      </c>
      <c r="E143">
        <v>0</v>
      </c>
      <c r="F143" t="str">
        <f>VLOOKUP(C143,Mapping!$A$2:$D$1178,2,FALSE)</f>
        <v>1. Marketing</v>
      </c>
      <c r="G143" t="str">
        <f>VLOOKUP(C143,Mapping!$A$2:$D$1178,3,FALSE)</f>
        <v>TikTok</v>
      </c>
      <c r="H143" t="str">
        <f>VLOOKUP(C143,Mapping!$A$2:$D$1178,4,FALSE)</f>
        <v>TikTok</v>
      </c>
    </row>
    <row r="144" spans="1:8" x14ac:dyDescent="0.25">
      <c r="A144" t="str">
        <f t="shared" si="2"/>
        <v>PoloINTERCEPT</v>
      </c>
      <c r="B144" t="s">
        <v>3</v>
      </c>
      <c r="C144" t="s">
        <v>38</v>
      </c>
      <c r="D144">
        <v>42267.242072467918</v>
      </c>
      <c r="E144">
        <v>42267.242072467918</v>
      </c>
      <c r="F144" t="str">
        <f>VLOOKUP(C144,Mapping!$A$2:$D$1178,2,FALSE)</f>
        <v>3. Base</v>
      </c>
      <c r="G144" t="str">
        <f>VLOOKUP(C144,Mapping!$A$2:$D$1178,3,FALSE)</f>
        <v>Intercept</v>
      </c>
      <c r="H144" t="str">
        <f>VLOOKUP(C144,Mapping!$A$2:$D$1178,4,FALSE)</f>
        <v>Intercept</v>
      </c>
    </row>
    <row r="145" spans="1:8" x14ac:dyDescent="0.25">
      <c r="A145" t="str">
        <f t="shared" si="2"/>
        <v>PoloMobility_Residential</v>
      </c>
      <c r="B145" t="s">
        <v>3</v>
      </c>
      <c r="C145" t="s">
        <v>154</v>
      </c>
      <c r="D145">
        <v>-5267.043422721038</v>
      </c>
      <c r="E145">
        <v>-2724.6506053336579</v>
      </c>
      <c r="F145" t="str">
        <f>VLOOKUP(C145,Mapping!$A$2:$D$1178,2,FALSE)</f>
        <v>3. Base</v>
      </c>
      <c r="G145" t="str">
        <f>VLOOKUP(C145,Mapping!$A$2:$D$1178,3,FALSE)</f>
        <v>Covid</v>
      </c>
      <c r="H145" t="str">
        <f>VLOOKUP(C145,Mapping!$A$2:$D$1178,4,FALSE)</f>
        <v>Covid</v>
      </c>
    </row>
    <row r="146" spans="1:8" x14ac:dyDescent="0.25">
      <c r="A146" t="str">
        <f t="shared" si="2"/>
        <v>PoloNY_2020</v>
      </c>
      <c r="B146" t="s">
        <v>3</v>
      </c>
      <c r="C146" t="s">
        <v>95</v>
      </c>
      <c r="D146">
        <v>0</v>
      </c>
      <c r="E146">
        <v>0</v>
      </c>
      <c r="F146" t="str">
        <f>VLOOKUP(C146,Mapping!$A$2:$D$1178,2,FALSE)</f>
        <v>3. Base</v>
      </c>
      <c r="G146" t="str">
        <f>VLOOKUP(C146,Mapping!$A$2:$D$1178,3,FALSE)</f>
        <v>Holiday</v>
      </c>
      <c r="H146" t="str">
        <f>VLOOKUP(C146,Mapping!$A$2:$D$1178,4,FALSE)</f>
        <v>Holiday</v>
      </c>
    </row>
    <row r="147" spans="1:8" x14ac:dyDescent="0.25">
      <c r="A147" t="str">
        <f t="shared" si="2"/>
        <v>PoloNY_2020_R_IB</v>
      </c>
      <c r="B147" t="s">
        <v>3</v>
      </c>
      <c r="C147" t="s">
        <v>104</v>
      </c>
      <c r="D147">
        <v>0</v>
      </c>
      <c r="E147">
        <v>0</v>
      </c>
      <c r="F147" t="str">
        <f>VLOOKUP(C147,Mapping!$A$2:$D$1178,2,FALSE)</f>
        <v>3. Base</v>
      </c>
      <c r="G147" t="str">
        <f>VLOOKUP(C147,Mapping!$A$2:$D$1178,3,FALSE)</f>
        <v>Holiday</v>
      </c>
      <c r="H147" t="str">
        <f>VLOOKUP(C147,Mapping!$A$2:$D$1178,4,FALSE)</f>
        <v>Holiday</v>
      </c>
    </row>
    <row r="148" spans="1:8" x14ac:dyDescent="0.25">
      <c r="A148" t="str">
        <f t="shared" si="2"/>
        <v>PoloPL_DFEB24</v>
      </c>
      <c r="B148" t="s">
        <v>3</v>
      </c>
      <c r="C148" t="s">
        <v>164</v>
      </c>
      <c r="D148">
        <v>0</v>
      </c>
      <c r="E148">
        <v>0</v>
      </c>
      <c r="F148" t="str">
        <f>VLOOKUP(C148,Mapping!$A$2:$D$1178,2,FALSE)</f>
        <v>3. Base</v>
      </c>
      <c r="G148" t="str">
        <f>VLOOKUP(C148,Mapping!$A$2:$D$1178,3,FALSE)</f>
        <v>Holiday</v>
      </c>
      <c r="H148" t="str">
        <f>VLOOKUP(C148,Mapping!$A$2:$D$1178,4,FALSE)</f>
        <v>Holiday</v>
      </c>
    </row>
    <row r="149" spans="1:8" x14ac:dyDescent="0.25">
      <c r="A149" t="str">
        <f t="shared" si="2"/>
        <v>PoloPL_DOct25_2021_V2</v>
      </c>
      <c r="B149" t="s">
        <v>3</v>
      </c>
      <c r="C149" t="s">
        <v>167</v>
      </c>
      <c r="D149">
        <v>0</v>
      </c>
      <c r="E149">
        <v>-3388.7107953784698</v>
      </c>
      <c r="F149" t="str">
        <f>VLOOKUP(C149,Mapping!$A$2:$D$1178,2,FALSE)</f>
        <v>3. Base</v>
      </c>
      <c r="G149" t="str">
        <f>VLOOKUP(C149,Mapping!$A$2:$D$1178,3,FALSE)</f>
        <v>Holiday</v>
      </c>
      <c r="H149" t="str">
        <f>VLOOKUP(C149,Mapping!$A$2:$D$1178,4,FALSE)</f>
        <v>Holiday</v>
      </c>
    </row>
    <row r="150" spans="1:8" x14ac:dyDescent="0.25">
      <c r="A150" t="str">
        <f t="shared" si="2"/>
        <v>PoloPL_HDIP</v>
      </c>
      <c r="B150" t="s">
        <v>3</v>
      </c>
      <c r="C150" t="s">
        <v>155</v>
      </c>
      <c r="D150">
        <v>-1709.0692141915299</v>
      </c>
      <c r="E150">
        <v>0</v>
      </c>
      <c r="F150" t="str">
        <f>VLOOKUP(C150,Mapping!$A$2:$D$1178,2,FALSE)</f>
        <v>3. Base</v>
      </c>
      <c r="G150" t="str">
        <f>VLOOKUP(C150,Mapping!$A$2:$D$1178,3,FALSE)</f>
        <v>Holiday</v>
      </c>
      <c r="H150" t="str">
        <f>VLOOKUP(C150,Mapping!$A$2:$D$1178,4,FALSE)</f>
        <v>Holiday</v>
      </c>
    </row>
    <row r="151" spans="1:8" x14ac:dyDescent="0.25">
      <c r="A151" t="str">
        <f t="shared" si="2"/>
        <v>PoloPL_PreEaster_2021</v>
      </c>
      <c r="B151" t="s">
        <v>3</v>
      </c>
      <c r="C151" t="s">
        <v>160</v>
      </c>
      <c r="D151">
        <v>84.511296515407366</v>
      </c>
      <c r="E151">
        <v>0</v>
      </c>
      <c r="F151" t="str">
        <f>VLOOKUP(C151,Mapping!$A$2:$D$1178,2,FALSE)</f>
        <v>3. Base</v>
      </c>
      <c r="G151" t="str">
        <f>VLOOKUP(C151,Mapping!$A$2:$D$1178,3,FALSE)</f>
        <v>Holiday</v>
      </c>
      <c r="H151" t="str">
        <f>VLOOKUP(C151,Mapping!$A$2:$D$1178,4,FALSE)</f>
        <v>Holiday</v>
      </c>
    </row>
    <row r="152" spans="1:8" x14ac:dyDescent="0.25">
      <c r="A152" t="str">
        <f t="shared" si="2"/>
        <v>PoloPL_PreH_May2020</v>
      </c>
      <c r="B152" t="s">
        <v>3</v>
      </c>
      <c r="C152" t="s">
        <v>168</v>
      </c>
      <c r="D152">
        <v>0</v>
      </c>
      <c r="E152">
        <v>0</v>
      </c>
      <c r="F152" t="str">
        <f>VLOOKUP(C152,Mapping!$A$2:$D$1178,2,FALSE)</f>
        <v>3. Base</v>
      </c>
      <c r="G152" t="str">
        <f>VLOOKUP(C152,Mapping!$A$2:$D$1178,3,FALSE)</f>
        <v>Holiday</v>
      </c>
      <c r="H152" t="str">
        <f>VLOOKUP(C152,Mapping!$A$2:$D$1178,4,FALSE)</f>
        <v>Holiday</v>
      </c>
    </row>
    <row r="153" spans="1:8" x14ac:dyDescent="0.25">
      <c r="A153" t="str">
        <f t="shared" si="2"/>
        <v>PoloPL_Seas_New</v>
      </c>
      <c r="B153" t="s">
        <v>3</v>
      </c>
      <c r="C153" t="s">
        <v>118</v>
      </c>
      <c r="D153">
        <v>84595.418460418252</v>
      </c>
      <c r="E153">
        <v>94737.760902622089</v>
      </c>
      <c r="F153" t="str">
        <f>VLOOKUP(C153,Mapping!$A$2:$D$1178,2,FALSE)</f>
        <v>3. Base</v>
      </c>
      <c r="G153" t="str">
        <f>VLOOKUP(C153,Mapping!$A$2:$D$1178,3,FALSE)</f>
        <v>Seas</v>
      </c>
      <c r="H153" t="str">
        <f>VLOOKUP(C153,Mapping!$A$2:$D$1178,4,FALSE)</f>
        <v>Seas</v>
      </c>
    </row>
    <row r="154" spans="1:8" x14ac:dyDescent="0.25">
      <c r="A154" t="str">
        <f t="shared" si="2"/>
        <v>PoloPolo_Headcounts_2020</v>
      </c>
      <c r="B154" t="s">
        <v>3</v>
      </c>
      <c r="C154" t="s">
        <v>105</v>
      </c>
      <c r="D154">
        <v>0</v>
      </c>
      <c r="E154">
        <v>0</v>
      </c>
      <c r="F154" t="str">
        <f>VLOOKUP(C154,Mapping!$A$2:$D$1178,2,FALSE)</f>
        <v>4. Execution</v>
      </c>
      <c r="G154" t="str">
        <f>VLOOKUP(C154,Mapping!$A$2:$D$1178,3,FALSE)</f>
        <v>Headcount</v>
      </c>
      <c r="H154" t="str">
        <f>VLOOKUP(C154,Mapping!$A$2:$D$1178,4,FALSE)</f>
        <v>Headcount</v>
      </c>
    </row>
    <row r="155" spans="1:8" x14ac:dyDescent="0.25">
      <c r="A155" t="str">
        <f t="shared" si="2"/>
        <v>PoloPolo_Headcounts_2021</v>
      </c>
      <c r="B155" t="s">
        <v>3</v>
      </c>
      <c r="C155" t="s">
        <v>106</v>
      </c>
      <c r="D155">
        <v>92321.935409041587</v>
      </c>
      <c r="E155">
        <v>104235.70835907028</v>
      </c>
      <c r="F155" t="str">
        <f>VLOOKUP(C155,Mapping!$A$2:$D$1178,2,FALSE)</f>
        <v>4. Execution</v>
      </c>
      <c r="G155" t="str">
        <f>VLOOKUP(C155,Mapping!$A$2:$D$1178,3,FALSE)</f>
        <v>Headcount</v>
      </c>
      <c r="H155" t="str">
        <f>VLOOKUP(C155,Mapping!$A$2:$D$1178,4,FALSE)</f>
        <v>Headcount</v>
      </c>
    </row>
    <row r="156" spans="1:8" x14ac:dyDescent="0.25">
      <c r="A156" t="str">
        <f t="shared" si="2"/>
        <v>PoloPolo_OpenTv_Grps_GM</v>
      </c>
      <c r="B156" t="s">
        <v>3</v>
      </c>
      <c r="C156" t="s">
        <v>41</v>
      </c>
      <c r="D156">
        <v>2372.0155900141363</v>
      </c>
      <c r="E156">
        <v>2235.0781255661664</v>
      </c>
      <c r="F156" t="str">
        <f>VLOOKUP(C156,Mapping!$A$2:$D$1178,2,FALSE)</f>
        <v>1. Marketing</v>
      </c>
      <c r="G156" t="str">
        <f>VLOOKUP(C156,Mapping!$A$2:$D$1178,3,FALSE)</f>
        <v>TV</v>
      </c>
      <c r="H156" t="str">
        <f>VLOOKUP(C156,Mapping!$A$2:$D$1178,4,FALSE)</f>
        <v>Open TV</v>
      </c>
    </row>
    <row r="157" spans="1:8" x14ac:dyDescent="0.25">
      <c r="A157" t="str">
        <f t="shared" si="2"/>
        <v>PoloPolo_PayTv_spends_M_GM</v>
      </c>
      <c r="B157" t="s">
        <v>3</v>
      </c>
      <c r="C157" t="s">
        <v>119</v>
      </c>
      <c r="D157">
        <v>0</v>
      </c>
      <c r="E157">
        <v>616.44166604301483</v>
      </c>
      <c r="F157" t="str">
        <f>VLOOKUP(C157,Mapping!$A$2:$D$1178,2,FALSE)</f>
        <v>1. Marketing</v>
      </c>
      <c r="G157" t="str">
        <f>VLOOKUP(C157,Mapping!$A$2:$D$1178,3,FALSE)</f>
        <v>TV</v>
      </c>
      <c r="H157" t="str">
        <f>VLOOKUP(C157,Mapping!$A$2:$D$1178,4,FALSE)</f>
        <v>Pay TV</v>
      </c>
    </row>
    <row r="158" spans="1:8" x14ac:dyDescent="0.25">
      <c r="A158" t="str">
        <f t="shared" si="2"/>
        <v>PoloPreH_BF_RD</v>
      </c>
      <c r="B158" t="s">
        <v>3</v>
      </c>
      <c r="C158" t="s">
        <v>132</v>
      </c>
      <c r="D158">
        <v>0</v>
      </c>
      <c r="E158">
        <v>1130.469739131584</v>
      </c>
      <c r="F158" t="str">
        <f>VLOOKUP(C158,Mapping!$A$2:$D$1178,2,FALSE)</f>
        <v>3. Base</v>
      </c>
      <c r="G158" t="str">
        <f>VLOOKUP(C158,Mapping!$A$2:$D$1178,3,FALSE)</f>
        <v>Holiday</v>
      </c>
      <c r="H158" t="str">
        <f>VLOOKUP(C158,Mapping!$A$2:$D$1178,4,FALSE)</f>
        <v>Holiday</v>
      </c>
    </row>
    <row r="159" spans="1:8" x14ac:dyDescent="0.25">
      <c r="A159" t="str">
        <f t="shared" si="2"/>
        <v>PoloRE_Affliate_Paid_Orders_GM</v>
      </c>
      <c r="B159" t="s">
        <v>3</v>
      </c>
      <c r="C159" t="s">
        <v>47</v>
      </c>
      <c r="D159">
        <v>0</v>
      </c>
      <c r="E159">
        <v>0</v>
      </c>
      <c r="F159" t="str">
        <f>VLOOKUP(C159,Mapping!$A$2:$D$1178,2,FALSE)</f>
        <v>1. Marketing</v>
      </c>
      <c r="G159" t="str">
        <f>VLOOKUP(C159,Mapping!$A$2:$D$1178,3,FALSE)</f>
        <v>Affiliate</v>
      </c>
      <c r="H159" t="str">
        <f>VLOOKUP(C159,Mapping!$A$2:$D$1178,4,FALSE)</f>
        <v>Affiliate</v>
      </c>
    </row>
    <row r="160" spans="1:8" x14ac:dyDescent="0.25">
      <c r="A160" t="str">
        <f t="shared" si="2"/>
        <v>PoloRE_Bing_Imp_GM</v>
      </c>
      <c r="B160" t="s">
        <v>3</v>
      </c>
      <c r="C160" t="s">
        <v>49</v>
      </c>
      <c r="D160">
        <v>0</v>
      </c>
      <c r="E160">
        <v>0</v>
      </c>
      <c r="F160" t="str">
        <f>VLOOKUP(C160,Mapping!$A$2:$D$1178,2,FALSE)</f>
        <v>1. Marketing</v>
      </c>
      <c r="G160" t="str">
        <f>VLOOKUP(C160,Mapping!$A$2:$D$1178,3,FALSE)</f>
        <v>Bing</v>
      </c>
      <c r="H160" t="str">
        <f>VLOOKUP(C160,Mapping!$A$2:$D$1178,4,FALSE)</f>
        <v>Bing</v>
      </c>
    </row>
    <row r="161" spans="1:8" x14ac:dyDescent="0.25">
      <c r="A161" t="str">
        <f t="shared" si="2"/>
        <v>PoloRE_Criteo_Imp_GM</v>
      </c>
      <c r="B161" t="s">
        <v>3</v>
      </c>
      <c r="C161" t="s">
        <v>50</v>
      </c>
      <c r="D161">
        <v>0</v>
      </c>
      <c r="E161">
        <v>0</v>
      </c>
      <c r="F161" t="str">
        <f>VLOOKUP(C161,Mapping!$A$2:$D$1178,2,FALSE)</f>
        <v>1. Marketing</v>
      </c>
      <c r="G161" t="str">
        <f>VLOOKUP(C161,Mapping!$A$2:$D$1178,3,FALSE)</f>
        <v>Criteo</v>
      </c>
      <c r="H161" t="str">
        <f>VLOOKUP(C161,Mapping!$A$2:$D$1178,4,FALSE)</f>
        <v>Criteo</v>
      </c>
    </row>
    <row r="162" spans="1:8" x14ac:dyDescent="0.25">
      <c r="A162" t="str">
        <f t="shared" si="2"/>
        <v>PoloRE_PolyTrend_New</v>
      </c>
      <c r="B162" t="s">
        <v>3</v>
      </c>
      <c r="C162" t="s">
        <v>120</v>
      </c>
      <c r="D162">
        <v>0</v>
      </c>
      <c r="E162">
        <v>0</v>
      </c>
      <c r="F162" t="str">
        <f>VLOOKUP(C162,Mapping!$A$2:$D$1178,2,FALSE)</f>
        <v>3. Base</v>
      </c>
      <c r="G162" t="str">
        <f>VLOOKUP(C162,Mapping!$A$2:$D$1178,3,FALSE)</f>
        <v>Poly T</v>
      </c>
      <c r="H162" t="str">
        <f>VLOOKUP(C162,Mapping!$A$2:$D$1178,4,FALSE)</f>
        <v>Poly T</v>
      </c>
    </row>
    <row r="163" spans="1:8" x14ac:dyDescent="0.25">
      <c r="A163" t="str">
        <f t="shared" si="2"/>
        <v>PoloRE_Seas</v>
      </c>
      <c r="B163" t="s">
        <v>3</v>
      </c>
      <c r="C163" t="s">
        <v>133</v>
      </c>
      <c r="D163">
        <v>0</v>
      </c>
      <c r="E163">
        <v>0</v>
      </c>
      <c r="F163" t="str">
        <f>VLOOKUP(C163,Mapping!$A$2:$D$1178,2,FALSE)</f>
        <v>3. Base</v>
      </c>
      <c r="G163" t="str">
        <f>VLOOKUP(C163,Mapping!$A$2:$D$1178,3,FALSE)</f>
        <v>Seas</v>
      </c>
      <c r="H163" t="str">
        <f>VLOOKUP(C163,Mapping!$A$2:$D$1178,4,FALSE)</f>
        <v>Seas</v>
      </c>
    </row>
    <row r="164" spans="1:8" x14ac:dyDescent="0.25">
      <c r="A164" t="str">
        <f t="shared" si="2"/>
        <v>PoloRE_TikTok_Imp_GM</v>
      </c>
      <c r="B164" t="s">
        <v>3</v>
      </c>
      <c r="C164" t="s">
        <v>51</v>
      </c>
      <c r="D164">
        <v>0</v>
      </c>
      <c r="E164">
        <v>0</v>
      </c>
      <c r="F164" t="str">
        <f>VLOOKUP(C164,Mapping!$A$2:$D$1178,2,FALSE)</f>
        <v>1. Marketing</v>
      </c>
      <c r="G164" t="str">
        <f>VLOOKUP(C164,Mapping!$A$2:$D$1178,3,FALSE)</f>
        <v>TikTok</v>
      </c>
      <c r="H164" t="str">
        <f>VLOOKUP(C164,Mapping!$A$2:$D$1178,4,FALSE)</f>
        <v>TikTok</v>
      </c>
    </row>
    <row r="165" spans="1:8" x14ac:dyDescent="0.25">
      <c r="A165" t="str">
        <f t="shared" si="2"/>
        <v>PoloTaxa_Selic</v>
      </c>
      <c r="B165" t="s">
        <v>3</v>
      </c>
      <c r="C165" t="s">
        <v>147</v>
      </c>
      <c r="D165">
        <v>-4601.1630717681946</v>
      </c>
      <c r="E165">
        <v>-10261.323993387799</v>
      </c>
      <c r="F165" t="str">
        <f>VLOOKUP(C165,Mapping!$A$2:$D$1178,2,FALSE)</f>
        <v>3. Base</v>
      </c>
      <c r="G165" t="str">
        <f>VLOOKUP(C165,Mapping!$A$2:$D$1178,3,FALSE)</f>
        <v>Taxa Selic</v>
      </c>
      <c r="H165" t="str">
        <f>VLOOKUP(C165,Mapping!$A$2:$D$1178,4,FALSE)</f>
        <v>Taxa Selic</v>
      </c>
    </row>
    <row r="166" spans="1:8" x14ac:dyDescent="0.25">
      <c r="A166" t="str">
        <f t="shared" si="2"/>
        <v>PoloUnemployment_rate</v>
      </c>
      <c r="B166" t="s">
        <v>3</v>
      </c>
      <c r="C166" t="s">
        <v>107</v>
      </c>
      <c r="D166">
        <v>-67600.474987498164</v>
      </c>
      <c r="E166">
        <v>-64278.104143937926</v>
      </c>
      <c r="F166" t="str">
        <f>VLOOKUP(C166,Mapping!$A$2:$D$1178,2,FALSE)</f>
        <v>3. Base</v>
      </c>
      <c r="G166" t="str">
        <f>VLOOKUP(C166,Mapping!$A$2:$D$1178,3,FALSE)</f>
        <v>Unemployment</v>
      </c>
      <c r="H166" t="str">
        <f>VLOOKUP(C166,Mapping!$A$2:$D$1178,4,FALSE)</f>
        <v>Unemployment</v>
      </c>
    </row>
    <row r="167" spans="1:8" x14ac:dyDescent="0.25">
      <c r="A167" t="str">
        <f t="shared" si="2"/>
        <v>Renda_ExtraAC_Affliate_Spends_M_GM</v>
      </c>
      <c r="B167" t="s">
        <v>4</v>
      </c>
      <c r="C167" t="s">
        <v>123</v>
      </c>
      <c r="D167">
        <v>0</v>
      </c>
      <c r="E167">
        <v>0</v>
      </c>
      <c r="F167" t="str">
        <f>VLOOKUP(C167,Mapping!$A$2:$D$1178,2,FALSE)</f>
        <v>1. Marketing</v>
      </c>
      <c r="G167" t="str">
        <f>VLOOKUP(C167,Mapping!$A$2:$D$1178,3,FALSE)</f>
        <v>Affiliate</v>
      </c>
      <c r="H167" t="str">
        <f>VLOOKUP(C167,Mapping!$A$2:$D$1178,4,FALSE)</f>
        <v>Affiliate</v>
      </c>
    </row>
    <row r="168" spans="1:8" x14ac:dyDescent="0.25">
      <c r="A168" t="str">
        <f t="shared" si="2"/>
        <v>Renda_ExtraAC_Bing_Imp_GM</v>
      </c>
      <c r="B168" t="s">
        <v>4</v>
      </c>
      <c r="C168" t="s">
        <v>15</v>
      </c>
      <c r="D168">
        <v>0</v>
      </c>
      <c r="E168">
        <v>0</v>
      </c>
      <c r="F168" t="str">
        <f>VLOOKUP(C168,Mapping!$A$2:$D$1178,2,FALSE)</f>
        <v>1. Marketing</v>
      </c>
      <c r="G168" t="str">
        <f>VLOOKUP(C168,Mapping!$A$2:$D$1178,3,FALSE)</f>
        <v>Bing</v>
      </c>
      <c r="H168" t="str">
        <f>VLOOKUP(C168,Mapping!$A$2:$D$1178,4,FALSE)</f>
        <v>Bing</v>
      </c>
    </row>
    <row r="169" spans="1:8" x14ac:dyDescent="0.25">
      <c r="A169" t="str">
        <f t="shared" si="2"/>
        <v>Renda_ExtraAC_Criteo_Imp_GM</v>
      </c>
      <c r="B169" t="s">
        <v>4</v>
      </c>
      <c r="C169" t="s">
        <v>16</v>
      </c>
      <c r="D169">
        <v>0</v>
      </c>
      <c r="E169">
        <v>0</v>
      </c>
      <c r="F169" t="str">
        <f>VLOOKUP(C169,Mapping!$A$2:$D$1178,2,FALSE)</f>
        <v>1. Marketing</v>
      </c>
      <c r="G169" t="str">
        <f>VLOOKUP(C169,Mapping!$A$2:$D$1178,3,FALSE)</f>
        <v>Criteo</v>
      </c>
      <c r="H169" t="str">
        <f>VLOOKUP(C169,Mapping!$A$2:$D$1178,4,FALSE)</f>
        <v>Criteo</v>
      </c>
    </row>
    <row r="170" spans="1:8" x14ac:dyDescent="0.25">
      <c r="A170" t="str">
        <f t="shared" si="2"/>
        <v>Renda_ExtraAC_Easter</v>
      </c>
      <c r="B170" t="s">
        <v>4</v>
      </c>
      <c r="C170" t="s">
        <v>108</v>
      </c>
      <c r="D170">
        <v>0</v>
      </c>
      <c r="E170">
        <v>0</v>
      </c>
      <c r="F170" t="str">
        <f>VLOOKUP(C170,Mapping!$A$2:$D$1178,2,FALSE)</f>
        <v>3. Base</v>
      </c>
      <c r="G170" t="str">
        <f>VLOOKUP(C170,Mapping!$A$2:$D$1178,3,FALSE)</f>
        <v>Holiday</v>
      </c>
      <c r="H170" t="str">
        <f>VLOOKUP(C170,Mapping!$A$2:$D$1178,4,FALSE)</f>
        <v>Holiday</v>
      </c>
    </row>
    <row r="171" spans="1:8" x14ac:dyDescent="0.25">
      <c r="A171" t="str">
        <f t="shared" si="2"/>
        <v>Renda_ExtraAC_H_rep_2020</v>
      </c>
      <c r="B171" t="s">
        <v>4</v>
      </c>
      <c r="C171" t="s">
        <v>109</v>
      </c>
      <c r="D171">
        <v>0</v>
      </c>
      <c r="E171">
        <v>0</v>
      </c>
      <c r="F171" t="str">
        <f>VLOOKUP(C171,Mapping!$A$2:$D$1178,2,FALSE)</f>
        <v>3. Base</v>
      </c>
      <c r="G171" t="str">
        <f>VLOOKUP(C171,Mapping!$A$2:$D$1178,3,FALSE)</f>
        <v>Holiday</v>
      </c>
      <c r="H171" t="str">
        <f>VLOOKUP(C171,Mapping!$A$2:$D$1178,4,FALSE)</f>
        <v>Holiday</v>
      </c>
    </row>
    <row r="172" spans="1:8" x14ac:dyDescent="0.25">
      <c r="A172" t="str">
        <f t="shared" si="2"/>
        <v>Renda_ExtraAC_PreH_Ind_2020</v>
      </c>
      <c r="B172" t="s">
        <v>4</v>
      </c>
      <c r="C172" t="s">
        <v>113</v>
      </c>
      <c r="D172">
        <v>0</v>
      </c>
      <c r="E172">
        <v>0</v>
      </c>
      <c r="F172" t="str">
        <f>VLOOKUP(C172,Mapping!$A$2:$D$1178,2,FALSE)</f>
        <v>3. Base</v>
      </c>
      <c r="G172" t="str">
        <f>VLOOKUP(C172,Mapping!$A$2:$D$1178,3,FALSE)</f>
        <v>Holiday</v>
      </c>
      <c r="H172" t="str">
        <f>VLOOKUP(C172,Mapping!$A$2:$D$1178,4,FALSE)</f>
        <v>Holiday</v>
      </c>
    </row>
    <row r="173" spans="1:8" x14ac:dyDescent="0.25">
      <c r="A173" t="str">
        <f t="shared" si="2"/>
        <v>Renda_ExtraAC_PreHNov_D1</v>
      </c>
      <c r="B173" t="s">
        <v>4</v>
      </c>
      <c r="C173" t="s">
        <v>124</v>
      </c>
      <c r="D173">
        <v>0</v>
      </c>
      <c r="E173">
        <v>0</v>
      </c>
      <c r="F173" t="str">
        <f>VLOOKUP(C173,Mapping!$A$2:$D$1178,2,FALSE)</f>
        <v>3. Base</v>
      </c>
      <c r="G173" t="str">
        <f>VLOOKUP(C173,Mapping!$A$2:$D$1178,3,FALSE)</f>
        <v>Holiday</v>
      </c>
      <c r="H173" t="str">
        <f>VLOOKUP(C173,Mapping!$A$2:$D$1178,4,FALSE)</f>
        <v>Holiday</v>
      </c>
    </row>
    <row r="174" spans="1:8" x14ac:dyDescent="0.25">
      <c r="A174" t="str">
        <f t="shared" si="2"/>
        <v>Renda_ExtraAC_PreXmas_2020</v>
      </c>
      <c r="B174" t="s">
        <v>4</v>
      </c>
      <c r="C174" t="s">
        <v>125</v>
      </c>
      <c r="D174">
        <v>0</v>
      </c>
      <c r="E174">
        <v>0</v>
      </c>
      <c r="F174" t="str">
        <f>VLOOKUP(C174,Mapping!$A$2:$D$1178,2,FALSE)</f>
        <v>3. Base</v>
      </c>
      <c r="G174" t="str">
        <f>VLOOKUP(C174,Mapping!$A$2:$D$1178,3,FALSE)</f>
        <v>Holiday</v>
      </c>
      <c r="H174" t="str">
        <f>VLOOKUP(C174,Mapping!$A$2:$D$1178,4,FALSE)</f>
        <v>Holiday</v>
      </c>
    </row>
    <row r="175" spans="1:8" x14ac:dyDescent="0.25">
      <c r="A175" t="str">
        <f t="shared" si="2"/>
        <v>Renda_ExtraAC_PT_New</v>
      </c>
      <c r="B175" t="s">
        <v>4</v>
      </c>
      <c r="C175" t="s">
        <v>159</v>
      </c>
      <c r="D175">
        <v>0</v>
      </c>
      <c r="E175">
        <v>0</v>
      </c>
      <c r="F175" t="str">
        <f>VLOOKUP(C175,Mapping!$A$2:$D$1178,2,FALSE)</f>
        <v>3. Base</v>
      </c>
      <c r="G175" t="str">
        <f>VLOOKUP(C175,Mapping!$A$2:$D$1178,3,FALSE)</f>
        <v>Poly T</v>
      </c>
      <c r="H175" t="str">
        <f>VLOOKUP(C175,Mapping!$A$2:$D$1178,4,FALSE)</f>
        <v>Poly T</v>
      </c>
    </row>
    <row r="176" spans="1:8" x14ac:dyDescent="0.25">
      <c r="A176" t="str">
        <f t="shared" si="2"/>
        <v>Renda_ExtraAC_TikTok_Imp_GM</v>
      </c>
      <c r="B176" t="s">
        <v>4</v>
      </c>
      <c r="C176" t="s">
        <v>17</v>
      </c>
      <c r="D176">
        <v>0</v>
      </c>
      <c r="E176">
        <v>0</v>
      </c>
      <c r="F176" t="str">
        <f>VLOOKUP(C176,Mapping!$A$2:$D$1178,2,FALSE)</f>
        <v>1. Marketing</v>
      </c>
      <c r="G176" t="str">
        <f>VLOOKUP(C176,Mapping!$A$2:$D$1178,3,FALSE)</f>
        <v>TikTok</v>
      </c>
      <c r="H176" t="str">
        <f>VLOOKUP(C176,Mapping!$A$2:$D$1178,4,FALSE)</f>
        <v>TikTok</v>
      </c>
    </row>
    <row r="177" spans="1:8" x14ac:dyDescent="0.25">
      <c r="A177" t="str">
        <f t="shared" si="2"/>
        <v>Renda_ExtraAvg_Price_2020</v>
      </c>
      <c r="B177" t="s">
        <v>4</v>
      </c>
      <c r="C177" t="s">
        <v>127</v>
      </c>
      <c r="D177">
        <v>0</v>
      </c>
      <c r="E177">
        <v>0</v>
      </c>
      <c r="F177" t="str">
        <f>VLOOKUP(C177,Mapping!$A$2:$D$1178,2,FALSE)</f>
        <v>2. Pricing</v>
      </c>
      <c r="G177" t="str">
        <f>VLOOKUP(C177,Mapping!$A$2:$D$1178,3,FALSE)</f>
        <v>Price</v>
      </c>
      <c r="H177" t="str">
        <f>VLOOKUP(C177,Mapping!$A$2:$D$1178,4,FALSE)</f>
        <v>Price</v>
      </c>
    </row>
    <row r="178" spans="1:8" x14ac:dyDescent="0.25">
      <c r="A178" t="str">
        <f t="shared" si="2"/>
        <v>Renda_ExtraAvg_Price_2021</v>
      </c>
      <c r="B178" t="s">
        <v>4</v>
      </c>
      <c r="C178" t="s">
        <v>128</v>
      </c>
      <c r="D178">
        <v>-15322.977453754558</v>
      </c>
      <c r="E178">
        <v>-15585.722878886805</v>
      </c>
      <c r="F178" t="str">
        <f>VLOOKUP(C178,Mapping!$A$2:$D$1178,2,FALSE)</f>
        <v>2. Pricing</v>
      </c>
      <c r="G178" t="str">
        <f>VLOOKUP(C178,Mapping!$A$2:$D$1178,3,FALSE)</f>
        <v>Price</v>
      </c>
      <c r="H178" t="str">
        <f>VLOOKUP(C178,Mapping!$A$2:$D$1178,4,FALSE)</f>
        <v>Price</v>
      </c>
    </row>
    <row r="179" spans="1:8" x14ac:dyDescent="0.25">
      <c r="A179" t="str">
        <f t="shared" si="2"/>
        <v>Renda_ExtraConsumer_Confidence_Index</v>
      </c>
      <c r="B179" t="s">
        <v>4</v>
      </c>
      <c r="C179" t="s">
        <v>18</v>
      </c>
      <c r="D179">
        <v>290.02655776450297</v>
      </c>
      <c r="E179">
        <v>269.41024793469484</v>
      </c>
      <c r="F179" t="str">
        <f>VLOOKUP(C179,Mapping!$A$2:$D$1178,2,FALSE)</f>
        <v>3. Base</v>
      </c>
      <c r="G179" t="str">
        <f>VLOOKUP(C179,Mapping!$A$2:$D$1178,3,FALSE)</f>
        <v>CCI</v>
      </c>
      <c r="H179" t="str">
        <f>VLOOKUP(C179,Mapping!$A$2:$D$1178,4,FALSE)</f>
        <v>CCI</v>
      </c>
    </row>
    <row r="180" spans="1:8" x14ac:dyDescent="0.25">
      <c r="A180" t="str">
        <f t="shared" si="2"/>
        <v>Renda_ExtraFB_Stone_Leads_Imp_2020_GM1</v>
      </c>
      <c r="B180" t="s">
        <v>4</v>
      </c>
      <c r="C180" t="s">
        <v>19</v>
      </c>
      <c r="D180">
        <v>0</v>
      </c>
      <c r="E180">
        <v>0</v>
      </c>
      <c r="F180" t="str">
        <f>VLOOKUP(C180,Mapping!$A$2:$D$1178,2,FALSE)</f>
        <v>1. Marketing</v>
      </c>
      <c r="G180" t="str">
        <f>VLOOKUP(C180,Mapping!$A$2:$D$1178,3,FALSE)</f>
        <v>Facebook</v>
      </c>
      <c r="H180" t="str">
        <f>VLOOKUP(C180,Mapping!$A$2:$D$1178,4,FALSE)</f>
        <v>FB Stone Leads</v>
      </c>
    </row>
    <row r="181" spans="1:8" x14ac:dyDescent="0.25">
      <c r="A181" t="str">
        <f t="shared" si="2"/>
        <v>Renda_ExtraFB_Stone_Leads_Imp_2021_GM1</v>
      </c>
      <c r="B181" t="s">
        <v>4</v>
      </c>
      <c r="C181" t="s">
        <v>20</v>
      </c>
      <c r="D181">
        <v>3463.1954176994195</v>
      </c>
      <c r="E181">
        <v>3708.0091979659132</v>
      </c>
      <c r="F181" t="str">
        <f>VLOOKUP(C181,Mapping!$A$2:$D$1178,2,FALSE)</f>
        <v>1. Marketing</v>
      </c>
      <c r="G181" t="str">
        <f>VLOOKUP(C181,Mapping!$A$2:$D$1178,3,FALSE)</f>
        <v>Facebook</v>
      </c>
      <c r="H181" t="str">
        <f>VLOOKUP(C181,Mapping!$A$2:$D$1178,4,FALSE)</f>
        <v>FB Stone Leads</v>
      </c>
    </row>
    <row r="182" spans="1:8" x14ac:dyDescent="0.25">
      <c r="A182" t="str">
        <f t="shared" si="2"/>
        <v>Renda_ExtraFB_Stone_SA_Imp_2020_GM2</v>
      </c>
      <c r="B182" t="s">
        <v>4</v>
      </c>
      <c r="C182" t="s">
        <v>114</v>
      </c>
      <c r="D182">
        <v>0</v>
      </c>
      <c r="E182">
        <v>0</v>
      </c>
      <c r="F182" t="str">
        <f>VLOOKUP(C182,Mapping!$A$2:$D$1178,2,FALSE)</f>
        <v>1. Marketing</v>
      </c>
      <c r="G182" t="str">
        <f>VLOOKUP(C182,Mapping!$A$2:$D$1178,3,FALSE)</f>
        <v>Facebook</v>
      </c>
      <c r="H182" t="str">
        <f>VLOOKUP(C182,Mapping!$A$2:$D$1178,4,FALSE)</f>
        <v>FB Stone SA</v>
      </c>
    </row>
    <row r="183" spans="1:8" x14ac:dyDescent="0.25">
      <c r="A183" t="str">
        <f t="shared" si="2"/>
        <v>Renda_ExtraFB_Stone_SA_Imp_2021_GM1</v>
      </c>
      <c r="B183" t="s">
        <v>4</v>
      </c>
      <c r="C183" t="s">
        <v>22</v>
      </c>
      <c r="D183">
        <v>197.18653768553102</v>
      </c>
      <c r="E183">
        <v>357.55148227769337</v>
      </c>
      <c r="F183" t="str">
        <f>VLOOKUP(C183,Mapping!$A$2:$D$1178,2,FALSE)</f>
        <v>1. Marketing</v>
      </c>
      <c r="G183" t="str">
        <f>VLOOKUP(C183,Mapping!$A$2:$D$1178,3,FALSE)</f>
        <v>Facebook</v>
      </c>
      <c r="H183" t="str">
        <f>VLOOKUP(C183,Mapping!$A$2:$D$1178,4,FALSE)</f>
        <v>FB Stone SA</v>
      </c>
    </row>
    <row r="184" spans="1:8" x14ac:dyDescent="0.25">
      <c r="A184" t="str">
        <f t="shared" si="2"/>
        <v>Renda_ExtraFB_TON_Imp_2020_GM1</v>
      </c>
      <c r="B184" t="s">
        <v>4</v>
      </c>
      <c r="C184" t="s">
        <v>23</v>
      </c>
      <c r="D184">
        <v>0</v>
      </c>
      <c r="E184">
        <v>0</v>
      </c>
      <c r="F184" t="str">
        <f>VLOOKUP(C184,Mapping!$A$2:$D$1178,2,FALSE)</f>
        <v>1. Marketing</v>
      </c>
      <c r="G184" t="str">
        <f>VLOOKUP(C184,Mapping!$A$2:$D$1178,3,FALSE)</f>
        <v>Facebook</v>
      </c>
      <c r="H184" t="str">
        <f>VLOOKUP(C184,Mapping!$A$2:$D$1178,4,FALSE)</f>
        <v>FB Ton</v>
      </c>
    </row>
    <row r="185" spans="1:8" x14ac:dyDescent="0.25">
      <c r="A185" t="str">
        <f t="shared" si="2"/>
        <v>Renda_ExtraFB_TON_Imp_2021_GM1</v>
      </c>
      <c r="B185" t="s">
        <v>4</v>
      </c>
      <c r="C185" t="s">
        <v>24</v>
      </c>
      <c r="D185">
        <v>16213.917994721362</v>
      </c>
      <c r="E185">
        <v>12176.544924110722</v>
      </c>
      <c r="F185" t="str">
        <f>VLOOKUP(C185,Mapping!$A$2:$D$1178,2,FALSE)</f>
        <v>1. Marketing</v>
      </c>
      <c r="G185" t="str">
        <f>VLOOKUP(C185,Mapping!$A$2:$D$1178,3,FALSE)</f>
        <v>Facebook</v>
      </c>
      <c r="H185" t="str">
        <f>VLOOKUP(C185,Mapping!$A$2:$D$1178,4,FALSE)</f>
        <v>FB Ton</v>
      </c>
    </row>
    <row r="186" spans="1:8" x14ac:dyDescent="0.25">
      <c r="A186" t="str">
        <f t="shared" si="2"/>
        <v>Renda_ExtraGoogle_STONE_Imp_2020_GM1</v>
      </c>
      <c r="B186" t="s">
        <v>4</v>
      </c>
      <c r="C186" t="s">
        <v>25</v>
      </c>
      <c r="D186">
        <v>0</v>
      </c>
      <c r="E186">
        <v>0</v>
      </c>
      <c r="F186" t="str">
        <f>VLOOKUP(C186,Mapping!$A$2:$D$1178,2,FALSE)</f>
        <v>1. Marketing</v>
      </c>
      <c r="G186" t="str">
        <f>VLOOKUP(C186,Mapping!$A$2:$D$1178,3,FALSE)</f>
        <v>Google</v>
      </c>
      <c r="H186" t="str">
        <f>VLOOKUP(C186,Mapping!$A$2:$D$1178,4,FALSE)</f>
        <v>Google Stone</v>
      </c>
    </row>
    <row r="187" spans="1:8" x14ac:dyDescent="0.25">
      <c r="A187" t="str">
        <f t="shared" si="2"/>
        <v>Renda_ExtraGoogle_STONE_Imp_2021_GM1</v>
      </c>
      <c r="B187" t="s">
        <v>4</v>
      </c>
      <c r="C187" t="s">
        <v>26</v>
      </c>
      <c r="D187">
        <v>626.10984821498948</v>
      </c>
      <c r="E187">
        <v>2377.0649357208931</v>
      </c>
      <c r="F187" t="str">
        <f>VLOOKUP(C187,Mapping!$A$2:$D$1178,2,FALSE)</f>
        <v>1. Marketing</v>
      </c>
      <c r="G187" t="str">
        <f>VLOOKUP(C187,Mapping!$A$2:$D$1178,3,FALSE)</f>
        <v>Google</v>
      </c>
      <c r="H187" t="str">
        <f>VLOOKUP(C187,Mapping!$A$2:$D$1178,4,FALSE)</f>
        <v>Google Stone</v>
      </c>
    </row>
    <row r="188" spans="1:8" x14ac:dyDescent="0.25">
      <c r="A188" t="str">
        <f t="shared" si="2"/>
        <v>Renda_ExtraGoogle_TON_Imp_2020_GM1</v>
      </c>
      <c r="B188" t="s">
        <v>4</v>
      </c>
      <c r="C188" t="s">
        <v>27</v>
      </c>
      <c r="D188">
        <v>0</v>
      </c>
      <c r="E188">
        <v>0</v>
      </c>
      <c r="F188" t="str">
        <f>VLOOKUP(C188,Mapping!$A$2:$D$1178,2,FALSE)</f>
        <v>1. Marketing</v>
      </c>
      <c r="G188" t="str">
        <f>VLOOKUP(C188,Mapping!$A$2:$D$1178,3,FALSE)</f>
        <v>Google</v>
      </c>
      <c r="H188" t="str">
        <f>VLOOKUP(C188,Mapping!$A$2:$D$1178,4,FALSE)</f>
        <v>Google Ton</v>
      </c>
    </row>
    <row r="189" spans="1:8" x14ac:dyDescent="0.25">
      <c r="A189" t="str">
        <f t="shared" si="2"/>
        <v>Renda_ExtraGoogle_TON_Imp_2021_GM1</v>
      </c>
      <c r="B189" t="s">
        <v>4</v>
      </c>
      <c r="C189" t="s">
        <v>28</v>
      </c>
      <c r="D189">
        <v>10120.703984143931</v>
      </c>
      <c r="E189">
        <v>8148.2225911152254</v>
      </c>
      <c r="F189" t="str">
        <f>VLOOKUP(C189,Mapping!$A$2:$D$1178,2,FALSE)</f>
        <v>1. Marketing</v>
      </c>
      <c r="G189" t="str">
        <f>VLOOKUP(C189,Mapping!$A$2:$D$1178,3,FALSE)</f>
        <v>Google</v>
      </c>
      <c r="H189" t="str">
        <f>VLOOKUP(C189,Mapping!$A$2:$D$1178,4,FALSE)</f>
        <v>Google Ton</v>
      </c>
    </row>
    <row r="190" spans="1:8" x14ac:dyDescent="0.25">
      <c r="A190" t="str">
        <f t="shared" si="2"/>
        <v>Renda_ExtraIB_Affiliate_Imp_GM</v>
      </c>
      <c r="B190" t="s">
        <v>4</v>
      </c>
      <c r="C190" t="s">
        <v>32</v>
      </c>
      <c r="D190">
        <v>0</v>
      </c>
      <c r="E190">
        <v>0</v>
      </c>
      <c r="F190" t="str">
        <f>VLOOKUP(C190,Mapping!$A$2:$D$1178,2,FALSE)</f>
        <v>1. Marketing</v>
      </c>
      <c r="G190" t="str">
        <f>VLOOKUP(C190,Mapping!$A$2:$D$1178,3,FALSE)</f>
        <v>Affiliate</v>
      </c>
      <c r="H190" t="str">
        <f>VLOOKUP(C190,Mapping!$A$2:$D$1178,4,FALSE)</f>
        <v>Affiliate</v>
      </c>
    </row>
    <row r="191" spans="1:8" x14ac:dyDescent="0.25">
      <c r="A191" t="str">
        <f t="shared" si="2"/>
        <v>Renda_ExtraIB_Bing_Imp_GM</v>
      </c>
      <c r="B191" t="s">
        <v>4</v>
      </c>
      <c r="C191" t="s">
        <v>33</v>
      </c>
      <c r="D191">
        <v>0</v>
      </c>
      <c r="E191">
        <v>0</v>
      </c>
      <c r="F191" t="str">
        <f>VLOOKUP(C191,Mapping!$A$2:$D$1178,2,FALSE)</f>
        <v>1. Marketing</v>
      </c>
      <c r="G191" t="str">
        <f>VLOOKUP(C191,Mapping!$A$2:$D$1178,3,FALSE)</f>
        <v>Bing</v>
      </c>
      <c r="H191" t="str">
        <f>VLOOKUP(C191,Mapping!$A$2:$D$1178,4,FALSE)</f>
        <v>Bing</v>
      </c>
    </row>
    <row r="192" spans="1:8" x14ac:dyDescent="0.25">
      <c r="A192" t="str">
        <f t="shared" si="2"/>
        <v>Renda_ExtraIB_Headcounts_2020</v>
      </c>
      <c r="B192" t="s">
        <v>4</v>
      </c>
      <c r="C192" t="s">
        <v>101</v>
      </c>
      <c r="D192">
        <v>0</v>
      </c>
      <c r="E192">
        <v>0</v>
      </c>
      <c r="F192" t="str">
        <f>VLOOKUP(C192,Mapping!$A$2:$D$1178,2,FALSE)</f>
        <v>4. Execution</v>
      </c>
      <c r="G192" t="str">
        <f>VLOOKUP(C192,Mapping!$A$2:$D$1178,3,FALSE)</f>
        <v>Headcount</v>
      </c>
      <c r="H192" t="str">
        <f>VLOOKUP(C192,Mapping!$A$2:$D$1178,4,FALSE)</f>
        <v>Headcount</v>
      </c>
    </row>
    <row r="193" spans="1:8" x14ac:dyDescent="0.25">
      <c r="A193" t="str">
        <f t="shared" si="2"/>
        <v>Renda_ExtraIB_Headcounts_2021</v>
      </c>
      <c r="B193" t="s">
        <v>4</v>
      </c>
      <c r="C193" t="s">
        <v>102</v>
      </c>
      <c r="D193">
        <v>0</v>
      </c>
      <c r="E193">
        <v>0</v>
      </c>
      <c r="F193" t="str">
        <f>VLOOKUP(C193,Mapping!$A$2:$D$1178,2,FALSE)</f>
        <v>4. Execution</v>
      </c>
      <c r="G193" t="str">
        <f>VLOOKUP(C193,Mapping!$A$2:$D$1178,3,FALSE)</f>
        <v>Headcount</v>
      </c>
      <c r="H193" t="str">
        <f>VLOOKUP(C193,Mapping!$A$2:$D$1178,4,FALSE)</f>
        <v>Headcount</v>
      </c>
    </row>
    <row r="194" spans="1:8" x14ac:dyDescent="0.25">
      <c r="A194" t="str">
        <f t="shared" si="2"/>
        <v>Renda_ExtraIB_OpenTv_Grps_GM</v>
      </c>
      <c r="B194" t="s">
        <v>4</v>
      </c>
      <c r="C194" t="s">
        <v>35</v>
      </c>
      <c r="D194">
        <v>0</v>
      </c>
      <c r="E194">
        <v>0</v>
      </c>
      <c r="F194" t="str">
        <f>VLOOKUP(C194,Mapping!$A$2:$D$1178,2,FALSE)</f>
        <v>1. Marketing</v>
      </c>
      <c r="G194" t="str">
        <f>VLOOKUP(C194,Mapping!$A$2:$D$1178,3,FALSE)</f>
        <v>TV</v>
      </c>
      <c r="H194" t="str">
        <f>VLOOKUP(C194,Mapping!$A$2:$D$1178,4,FALSE)</f>
        <v>Open TV</v>
      </c>
    </row>
    <row r="195" spans="1:8" x14ac:dyDescent="0.25">
      <c r="A195" t="str">
        <f>_xlfn.CONCAT(B195,C195)</f>
        <v>Renda_ExtraIB_PayTv_spends_M_GM</v>
      </c>
      <c r="B195" t="s">
        <v>4</v>
      </c>
      <c r="C195" t="s">
        <v>115</v>
      </c>
      <c r="D195">
        <v>0</v>
      </c>
      <c r="E195">
        <v>0</v>
      </c>
      <c r="F195" t="str">
        <f>VLOOKUP(C195,Mapping!$A$2:$D$1178,2,FALSE)</f>
        <v>1. Marketing</v>
      </c>
      <c r="G195" t="str">
        <f>VLOOKUP(C195,Mapping!$A$2:$D$1178,3,FALSE)</f>
        <v>TV</v>
      </c>
      <c r="H195" t="str">
        <f>VLOOKUP(C195,Mapping!$A$2:$D$1178,4,FALSE)</f>
        <v>Pay TV</v>
      </c>
    </row>
    <row r="196" spans="1:8" x14ac:dyDescent="0.25">
      <c r="A196" t="str">
        <f>_xlfn.CONCAT(B196,C196)</f>
        <v>Renda_ExtraIB_PolyTrend</v>
      </c>
      <c r="B196" t="s">
        <v>4</v>
      </c>
      <c r="C196" t="s">
        <v>116</v>
      </c>
      <c r="D196">
        <v>0</v>
      </c>
      <c r="E196">
        <v>0</v>
      </c>
      <c r="F196" t="str">
        <f>VLOOKUP(C196,Mapping!$A$2:$D$1178,2,FALSE)</f>
        <v>3. Base</v>
      </c>
      <c r="G196" t="str">
        <f>VLOOKUP(C196,Mapping!$A$2:$D$1178,3,FALSE)</f>
        <v>Poly T</v>
      </c>
      <c r="H196" t="str">
        <f>VLOOKUP(C196,Mapping!$A$2:$D$1178,4,FALSE)</f>
        <v>Poly T</v>
      </c>
    </row>
    <row r="197" spans="1:8" x14ac:dyDescent="0.25">
      <c r="A197" t="str">
        <f>_xlfn.CONCAT(B197,C197)</f>
        <v>Renda_ExtraIB_Seas_New</v>
      </c>
      <c r="B197" t="s">
        <v>4</v>
      </c>
      <c r="C197" t="s">
        <v>129</v>
      </c>
      <c r="D197">
        <v>0</v>
      </c>
      <c r="E197">
        <v>0</v>
      </c>
      <c r="F197" t="str">
        <f>VLOOKUP(C197,Mapping!$A$2:$D$1178,2,FALSE)</f>
        <v>3. Base</v>
      </c>
      <c r="G197" t="str">
        <f>VLOOKUP(C197,Mapping!$A$2:$D$1178,3,FALSE)</f>
        <v>Seas</v>
      </c>
      <c r="H197" t="str">
        <f>VLOOKUP(C197,Mapping!$A$2:$D$1178,4,FALSE)</f>
        <v>Seas</v>
      </c>
    </row>
    <row r="198" spans="1:8" x14ac:dyDescent="0.25">
      <c r="A198" t="str">
        <f t="shared" ref="A198:A221" si="3">_xlfn.CONCAT(B198,C198)</f>
        <v>Renda_ExtraIB_TikTok_Imp_GM</v>
      </c>
      <c r="B198" t="s">
        <v>4</v>
      </c>
      <c r="C198" t="s">
        <v>37</v>
      </c>
      <c r="D198">
        <v>0</v>
      </c>
      <c r="E198">
        <v>0</v>
      </c>
      <c r="F198" t="str">
        <f>VLOOKUP(C198,Mapping!$A$2:$D$1178,2,FALSE)</f>
        <v>1. Marketing</v>
      </c>
      <c r="G198" t="str">
        <f>VLOOKUP(C198,Mapping!$A$2:$D$1178,3,FALSE)</f>
        <v>TikTok</v>
      </c>
      <c r="H198" t="str">
        <f>VLOOKUP(C198,Mapping!$A$2:$D$1178,4,FALSE)</f>
        <v>TikTok</v>
      </c>
    </row>
    <row r="199" spans="1:8" x14ac:dyDescent="0.25">
      <c r="A199" t="str">
        <f t="shared" si="3"/>
        <v>Renda_ExtraINTERCEPT</v>
      </c>
      <c r="B199" t="s">
        <v>4</v>
      </c>
      <c r="C199" t="s">
        <v>38</v>
      </c>
      <c r="D199">
        <v>11187.575999634611</v>
      </c>
      <c r="E199">
        <v>11187.575999634611</v>
      </c>
      <c r="F199" t="str">
        <f>VLOOKUP(C199,Mapping!$A$2:$D$1178,2,FALSE)</f>
        <v>3. Base</v>
      </c>
      <c r="G199" t="str">
        <f>VLOOKUP(C199,Mapping!$A$2:$D$1178,3,FALSE)</f>
        <v>Intercept</v>
      </c>
      <c r="H199" t="str">
        <f>VLOOKUP(C199,Mapping!$A$2:$D$1178,4,FALSE)</f>
        <v>Intercept</v>
      </c>
    </row>
    <row r="200" spans="1:8" x14ac:dyDescent="0.25">
      <c r="A200" t="str">
        <f t="shared" si="3"/>
        <v>Renda_ExtraMobility_Residential</v>
      </c>
      <c r="B200" t="s">
        <v>4</v>
      </c>
      <c r="C200" t="s">
        <v>154</v>
      </c>
      <c r="D200">
        <v>-1129.3810807844147</v>
      </c>
      <c r="E200">
        <v>-572.40300960044249</v>
      </c>
      <c r="F200" t="str">
        <f>VLOOKUP(C200,Mapping!$A$2:$D$1178,2,FALSE)</f>
        <v>3. Base</v>
      </c>
      <c r="G200" t="str">
        <f>VLOOKUP(C200,Mapping!$A$2:$D$1178,3,FALSE)</f>
        <v>Covid</v>
      </c>
      <c r="H200" t="str">
        <f>VLOOKUP(C200,Mapping!$A$2:$D$1178,4,FALSE)</f>
        <v>Covid</v>
      </c>
    </row>
    <row r="201" spans="1:8" x14ac:dyDescent="0.25">
      <c r="A201" t="str">
        <f t="shared" si="3"/>
        <v>Renda_ExtraNY_2020</v>
      </c>
      <c r="B201" t="s">
        <v>4</v>
      </c>
      <c r="C201" t="s">
        <v>95</v>
      </c>
      <c r="D201">
        <v>0</v>
      </c>
      <c r="E201">
        <v>0</v>
      </c>
      <c r="F201" t="str">
        <f>VLOOKUP(C201,Mapping!$A$2:$D$1178,2,FALSE)</f>
        <v>3. Base</v>
      </c>
      <c r="G201" t="str">
        <f>VLOOKUP(C201,Mapping!$A$2:$D$1178,3,FALSE)</f>
        <v>Holiday</v>
      </c>
      <c r="H201" t="str">
        <f>VLOOKUP(C201,Mapping!$A$2:$D$1178,4,FALSE)</f>
        <v>Holiday</v>
      </c>
    </row>
    <row r="202" spans="1:8" x14ac:dyDescent="0.25">
      <c r="A202" t="str">
        <f t="shared" si="3"/>
        <v>Renda_ExtraNY_2020_R_IB</v>
      </c>
      <c r="B202" t="s">
        <v>4</v>
      </c>
      <c r="C202" t="s">
        <v>104</v>
      </c>
      <c r="D202">
        <v>0</v>
      </c>
      <c r="E202">
        <v>0</v>
      </c>
      <c r="F202" t="str">
        <f>VLOOKUP(C202,Mapping!$A$2:$D$1178,2,FALSE)</f>
        <v>3. Base</v>
      </c>
      <c r="G202" t="str">
        <f>VLOOKUP(C202,Mapping!$A$2:$D$1178,3,FALSE)</f>
        <v>Holiday</v>
      </c>
      <c r="H202" t="str">
        <f>VLOOKUP(C202,Mapping!$A$2:$D$1178,4,FALSE)</f>
        <v>Holiday</v>
      </c>
    </row>
    <row r="203" spans="1:8" x14ac:dyDescent="0.25">
      <c r="A203" t="str">
        <f t="shared" si="3"/>
        <v>Renda_ExtraPL_DFEB24</v>
      </c>
      <c r="B203" t="s">
        <v>4</v>
      </c>
      <c r="C203" t="s">
        <v>164</v>
      </c>
      <c r="D203">
        <v>0</v>
      </c>
      <c r="E203">
        <v>0</v>
      </c>
      <c r="F203" t="str">
        <f>VLOOKUP(C203,Mapping!$A$2:$D$1178,2,FALSE)</f>
        <v>3. Base</v>
      </c>
      <c r="G203" t="str">
        <f>VLOOKUP(C203,Mapping!$A$2:$D$1178,3,FALSE)</f>
        <v>Holiday</v>
      </c>
      <c r="H203" t="str">
        <f>VLOOKUP(C203,Mapping!$A$2:$D$1178,4,FALSE)</f>
        <v>Holiday</v>
      </c>
    </row>
    <row r="204" spans="1:8" x14ac:dyDescent="0.25">
      <c r="A204" t="str">
        <f t="shared" si="3"/>
        <v>Renda_ExtraPL_DOct25_2021_V2</v>
      </c>
      <c r="B204" t="s">
        <v>4</v>
      </c>
      <c r="C204" t="s">
        <v>167</v>
      </c>
      <c r="D204">
        <v>0</v>
      </c>
      <c r="E204">
        <v>0</v>
      </c>
      <c r="F204" t="str">
        <f>VLOOKUP(C204,Mapping!$A$2:$D$1178,2,FALSE)</f>
        <v>3. Base</v>
      </c>
      <c r="G204" t="str">
        <f>VLOOKUP(C204,Mapping!$A$2:$D$1178,3,FALSE)</f>
        <v>Holiday</v>
      </c>
      <c r="H204" t="str">
        <f>VLOOKUP(C204,Mapping!$A$2:$D$1178,4,FALSE)</f>
        <v>Holiday</v>
      </c>
    </row>
    <row r="205" spans="1:8" x14ac:dyDescent="0.25">
      <c r="A205" t="str">
        <f t="shared" si="3"/>
        <v>Renda_ExtraPL_HDIP</v>
      </c>
      <c r="B205" t="s">
        <v>4</v>
      </c>
      <c r="C205" t="s">
        <v>155</v>
      </c>
      <c r="D205">
        <v>0</v>
      </c>
      <c r="E205">
        <v>0</v>
      </c>
      <c r="F205" t="str">
        <f>VLOOKUP(C205,Mapping!$A$2:$D$1178,2,FALSE)</f>
        <v>3. Base</v>
      </c>
      <c r="G205" t="str">
        <f>VLOOKUP(C205,Mapping!$A$2:$D$1178,3,FALSE)</f>
        <v>Holiday</v>
      </c>
      <c r="H205" t="str">
        <f>VLOOKUP(C205,Mapping!$A$2:$D$1178,4,FALSE)</f>
        <v>Holiday</v>
      </c>
    </row>
    <row r="206" spans="1:8" x14ac:dyDescent="0.25">
      <c r="A206" t="str">
        <f t="shared" si="3"/>
        <v>Renda_ExtraPL_PreEaster_2021</v>
      </c>
      <c r="B206" t="s">
        <v>4</v>
      </c>
      <c r="C206" t="s">
        <v>160</v>
      </c>
      <c r="D206">
        <v>0</v>
      </c>
      <c r="E206">
        <v>0</v>
      </c>
      <c r="F206" t="str">
        <f>VLOOKUP(C206,Mapping!$A$2:$D$1178,2,FALSE)</f>
        <v>3. Base</v>
      </c>
      <c r="G206" t="str">
        <f>VLOOKUP(C206,Mapping!$A$2:$D$1178,3,FALSE)</f>
        <v>Holiday</v>
      </c>
      <c r="H206" t="str">
        <f>VLOOKUP(C206,Mapping!$A$2:$D$1178,4,FALSE)</f>
        <v>Holiday</v>
      </c>
    </row>
    <row r="207" spans="1:8" x14ac:dyDescent="0.25">
      <c r="A207" t="str">
        <f t="shared" si="3"/>
        <v>Renda_ExtraPL_PreH_May2020</v>
      </c>
      <c r="B207" t="s">
        <v>4</v>
      </c>
      <c r="C207" t="s">
        <v>168</v>
      </c>
      <c r="D207">
        <v>0</v>
      </c>
      <c r="E207">
        <v>0</v>
      </c>
      <c r="F207" t="str">
        <f>VLOOKUP(C207,Mapping!$A$2:$D$1178,2,FALSE)</f>
        <v>3. Base</v>
      </c>
      <c r="G207" t="str">
        <f>VLOOKUP(C207,Mapping!$A$2:$D$1178,3,FALSE)</f>
        <v>Holiday</v>
      </c>
      <c r="H207" t="str">
        <f>VLOOKUP(C207,Mapping!$A$2:$D$1178,4,FALSE)</f>
        <v>Holiday</v>
      </c>
    </row>
    <row r="208" spans="1:8" x14ac:dyDescent="0.25">
      <c r="A208" t="str">
        <f t="shared" si="3"/>
        <v>Renda_ExtraPL_Seas_New</v>
      </c>
      <c r="B208" t="s">
        <v>4</v>
      </c>
      <c r="C208" t="s">
        <v>118</v>
      </c>
      <c r="D208">
        <v>0</v>
      </c>
      <c r="E208">
        <v>0</v>
      </c>
      <c r="F208" t="str">
        <f>VLOOKUP(C208,Mapping!$A$2:$D$1178,2,FALSE)</f>
        <v>3. Base</v>
      </c>
      <c r="G208" t="str">
        <f>VLOOKUP(C208,Mapping!$A$2:$D$1178,3,FALSE)</f>
        <v>Seas</v>
      </c>
      <c r="H208" t="str">
        <f>VLOOKUP(C208,Mapping!$A$2:$D$1178,4,FALSE)</f>
        <v>Seas</v>
      </c>
    </row>
    <row r="209" spans="1:11" x14ac:dyDescent="0.25">
      <c r="A209" t="str">
        <f t="shared" si="3"/>
        <v>Renda_ExtraPolo_Headcounts_2020</v>
      </c>
      <c r="B209" t="s">
        <v>4</v>
      </c>
      <c r="C209" t="s">
        <v>105</v>
      </c>
      <c r="D209">
        <v>0</v>
      </c>
      <c r="E209">
        <v>0</v>
      </c>
      <c r="F209" t="str">
        <f>VLOOKUP(C209,Mapping!$A$2:$D$1178,2,FALSE)</f>
        <v>4. Execution</v>
      </c>
      <c r="G209" t="str">
        <f>VLOOKUP(C209,Mapping!$A$2:$D$1178,3,FALSE)</f>
        <v>Headcount</v>
      </c>
      <c r="H209" t="str">
        <f>VLOOKUP(C209,Mapping!$A$2:$D$1178,4,FALSE)</f>
        <v>Headcount</v>
      </c>
    </row>
    <row r="210" spans="1:11" ht="15.75" thickBot="1" x14ac:dyDescent="0.3">
      <c r="A210" t="str">
        <f t="shared" si="3"/>
        <v>Renda_ExtraPolo_Headcounts_2021</v>
      </c>
      <c r="B210" t="s">
        <v>4</v>
      </c>
      <c r="C210" t="s">
        <v>106</v>
      </c>
      <c r="D210">
        <v>0</v>
      </c>
      <c r="E210">
        <v>0</v>
      </c>
      <c r="F210" t="str">
        <f>VLOOKUP(C210,Mapping!$A$2:$D$1178,2,FALSE)</f>
        <v>4. Execution</v>
      </c>
      <c r="G210" t="str">
        <f>VLOOKUP(C210,Mapping!$A$2:$D$1178,3,FALSE)</f>
        <v>Headcount</v>
      </c>
      <c r="H210" t="str">
        <f>VLOOKUP(C210,Mapping!$A$2:$D$1178,4,FALSE)</f>
        <v>Headcount</v>
      </c>
    </row>
    <row r="211" spans="1:11" x14ac:dyDescent="0.25">
      <c r="A211" t="str">
        <f t="shared" si="3"/>
        <v>Renda_ExtraPolo_OpenTv_Grps_GM</v>
      </c>
      <c r="B211" t="s">
        <v>4</v>
      </c>
      <c r="C211" t="s">
        <v>41</v>
      </c>
      <c r="D211">
        <v>0</v>
      </c>
      <c r="E211">
        <v>0</v>
      </c>
      <c r="F211" t="str">
        <f>VLOOKUP(C211,Mapping!$A$2:$D$1178,2,FALSE)</f>
        <v>1. Marketing</v>
      </c>
      <c r="G211" t="str">
        <f>VLOOKUP(C211,Mapping!$A$2:$D$1178,3,FALSE)</f>
        <v>TV</v>
      </c>
      <c r="H211" t="str">
        <f>VLOOKUP(C211,Mapping!$A$2:$D$1178,4,FALSE)</f>
        <v>Open TV</v>
      </c>
      <c r="J211" s="186">
        <v>114587</v>
      </c>
      <c r="K211" s="186">
        <v>136758</v>
      </c>
    </row>
    <row r="212" spans="1:11" ht="15.75" thickBot="1" x14ac:dyDescent="0.3">
      <c r="A212" t="str">
        <f t="shared" si="3"/>
        <v>Renda_ExtraPolo_PayTv_spends_M_GM</v>
      </c>
      <c r="B212" t="s">
        <v>4</v>
      </c>
      <c r="C212" t="s">
        <v>119</v>
      </c>
      <c r="D212">
        <v>0</v>
      </c>
      <c r="E212">
        <v>0</v>
      </c>
      <c r="F212" t="str">
        <f>VLOOKUP(C212,Mapping!$A$2:$D$1178,2,FALSE)</f>
        <v>1. Marketing</v>
      </c>
      <c r="G212" t="str">
        <f>VLOOKUP(C212,Mapping!$A$2:$D$1178,3,FALSE)</f>
        <v>TV</v>
      </c>
      <c r="H212" t="str">
        <f>VLOOKUP(C212,Mapping!$A$2:$D$1178,4,FALSE)</f>
        <v>Pay TV</v>
      </c>
      <c r="J212" s="180">
        <f>(E212-D212)/$J$211</f>
        <v>0</v>
      </c>
    </row>
    <row r="213" spans="1:11" ht="15.75" thickBot="1" x14ac:dyDescent="0.3">
      <c r="A213" t="str">
        <f t="shared" si="3"/>
        <v>Renda_ExtraPreH_BF_RD</v>
      </c>
      <c r="B213" t="s">
        <v>4</v>
      </c>
      <c r="C213" t="s">
        <v>132</v>
      </c>
      <c r="D213">
        <v>0</v>
      </c>
      <c r="E213">
        <v>29.631709406033</v>
      </c>
      <c r="F213" t="str">
        <f>VLOOKUP(C213,Mapping!$A$2:$D$1178,2,FALSE)</f>
        <v>3. Base</v>
      </c>
      <c r="G213" t="str">
        <f>VLOOKUP(C213,Mapping!$A$2:$D$1178,3,FALSE)</f>
        <v>Holiday</v>
      </c>
      <c r="H213" t="str">
        <f>VLOOKUP(C213,Mapping!$A$2:$D$1178,4,FALSE)</f>
        <v>Holiday</v>
      </c>
      <c r="J213" s="180">
        <f t="shared" ref="J213:J221" si="4">(E213-D213)/$J$211</f>
        <v>2.5859573429824501E-4</v>
      </c>
    </row>
    <row r="214" spans="1:11" ht="15.75" thickBot="1" x14ac:dyDescent="0.3">
      <c r="A214" t="str">
        <f t="shared" si="3"/>
        <v>Renda_ExtraRE_Affliate_Paid_Orders_GM</v>
      </c>
      <c r="B214" t="s">
        <v>4</v>
      </c>
      <c r="C214" t="s">
        <v>47</v>
      </c>
      <c r="D214">
        <v>31.416807750629726</v>
      </c>
      <c r="E214">
        <v>86.12608127301479</v>
      </c>
      <c r="F214" t="str">
        <f>VLOOKUP(C214,Mapping!$A$2:$D$1178,2,FALSE)</f>
        <v>1. Marketing</v>
      </c>
      <c r="G214" t="str">
        <f>VLOOKUP(C214,Mapping!$A$2:$D$1178,3,FALSE)</f>
        <v>Affiliate</v>
      </c>
      <c r="H214" t="str">
        <f>VLOOKUP(C214,Mapping!$A$2:$D$1178,4,FALSE)</f>
        <v>Affiliate</v>
      </c>
      <c r="J214" s="180">
        <f t="shared" si="4"/>
        <v>4.7744747242169756E-4</v>
      </c>
    </row>
    <row r="215" spans="1:11" ht="15.75" thickBot="1" x14ac:dyDescent="0.3">
      <c r="A215" t="str">
        <f t="shared" si="3"/>
        <v>Renda_ExtraRE_Bing_Imp_GM</v>
      </c>
      <c r="B215" t="s">
        <v>4</v>
      </c>
      <c r="C215" t="s">
        <v>49</v>
      </c>
      <c r="D215">
        <v>7.9231705306772504</v>
      </c>
      <c r="E215">
        <v>4.4229857344912711</v>
      </c>
      <c r="F215" t="str">
        <f>VLOOKUP(C215,Mapping!$A$2:$D$1178,2,FALSE)</f>
        <v>1. Marketing</v>
      </c>
      <c r="G215" t="str">
        <f>VLOOKUP(C215,Mapping!$A$2:$D$1178,3,FALSE)</f>
        <v>Bing</v>
      </c>
      <c r="H215" t="str">
        <f>VLOOKUP(C215,Mapping!$A$2:$D$1178,4,FALSE)</f>
        <v>Bing</v>
      </c>
      <c r="J215" s="180">
        <f t="shared" si="4"/>
        <v>-3.0546089837293754E-5</v>
      </c>
    </row>
    <row r="216" spans="1:11" ht="15.75" thickBot="1" x14ac:dyDescent="0.3">
      <c r="A216" t="str">
        <f t="shared" si="3"/>
        <v>Renda_ExtraRE_Criteo_Imp_GM</v>
      </c>
      <c r="B216" t="s">
        <v>4</v>
      </c>
      <c r="C216" t="s">
        <v>50</v>
      </c>
      <c r="D216">
        <v>197.80668122029894</v>
      </c>
      <c r="E216">
        <v>395.89711608088646</v>
      </c>
      <c r="F216" t="str">
        <f>VLOOKUP(C216,Mapping!$A$2:$D$1178,2,FALSE)</f>
        <v>1. Marketing</v>
      </c>
      <c r="G216" t="str">
        <f>VLOOKUP(C216,Mapping!$A$2:$D$1178,3,FALSE)</f>
        <v>Criteo</v>
      </c>
      <c r="H216" t="str">
        <f>VLOOKUP(C216,Mapping!$A$2:$D$1178,4,FALSE)</f>
        <v>Criteo</v>
      </c>
      <c r="J216" s="180">
        <f t="shared" si="4"/>
        <v>1.7287339302066336E-3</v>
      </c>
    </row>
    <row r="217" spans="1:11" ht="15.75" thickBot="1" x14ac:dyDescent="0.3">
      <c r="A217" t="str">
        <f t="shared" si="3"/>
        <v>Renda_ExtraRE_PolyTrend_New</v>
      </c>
      <c r="B217" t="s">
        <v>4</v>
      </c>
      <c r="C217" t="s">
        <v>120</v>
      </c>
      <c r="D217">
        <v>5646.6128121534939</v>
      </c>
      <c r="E217">
        <v>6835.5492553897675</v>
      </c>
      <c r="F217" t="str">
        <f>VLOOKUP(C217,Mapping!$A$2:$D$1178,2,FALSE)</f>
        <v>3. Base</v>
      </c>
      <c r="G217" t="str">
        <f>VLOOKUP(C217,Mapping!$A$2:$D$1178,3,FALSE)</f>
        <v>Poly T</v>
      </c>
      <c r="H217" t="str">
        <f>VLOOKUP(C217,Mapping!$A$2:$D$1178,4,FALSE)</f>
        <v>Poly T</v>
      </c>
      <c r="J217" s="180">
        <f t="shared" si="4"/>
        <v>1.0375840568618374E-2</v>
      </c>
    </row>
    <row r="218" spans="1:11" ht="15.75" thickBot="1" x14ac:dyDescent="0.3">
      <c r="A218" t="str">
        <f t="shared" si="3"/>
        <v>Renda_ExtraRE_Seas</v>
      </c>
      <c r="B218" t="s">
        <v>4</v>
      </c>
      <c r="C218" t="s">
        <v>133</v>
      </c>
      <c r="D218">
        <v>108528.64374238598</v>
      </c>
      <c r="E218">
        <v>129527.43558101013</v>
      </c>
      <c r="F218" t="str">
        <f>VLOOKUP(C218,Mapping!$A$2:$D$1178,2,FALSE)</f>
        <v>3. Base</v>
      </c>
      <c r="G218" t="str">
        <f>VLOOKUP(C218,Mapping!$A$2:$D$1178,3,FALSE)</f>
        <v>Seas</v>
      </c>
      <c r="H218" t="str">
        <f>VLOOKUP(C218,Mapping!$A$2:$D$1178,4,FALSE)</f>
        <v>Seas</v>
      </c>
      <c r="J218" s="180">
        <f t="shared" si="4"/>
        <v>0.18325631911668994</v>
      </c>
    </row>
    <row r="219" spans="1:11" ht="15.75" thickBot="1" x14ac:dyDescent="0.3">
      <c r="A219" t="str">
        <f t="shared" si="3"/>
        <v>Renda_ExtraRE_TikTok_Imp_GM</v>
      </c>
      <c r="B219" t="s">
        <v>4</v>
      </c>
      <c r="C219" t="s">
        <v>51</v>
      </c>
      <c r="D219">
        <v>148.10400125027911</v>
      </c>
      <c r="E219">
        <v>213.70237827985494</v>
      </c>
      <c r="F219" t="str">
        <f>VLOOKUP(C219,Mapping!$A$2:$D$1178,2,FALSE)</f>
        <v>1. Marketing</v>
      </c>
      <c r="G219" t="str">
        <f>VLOOKUP(C219,Mapping!$A$2:$D$1178,3,FALSE)</f>
        <v>TikTok</v>
      </c>
      <c r="H219" t="str">
        <f>VLOOKUP(C219,Mapping!$A$2:$D$1178,4,FALSE)</f>
        <v>TikTok</v>
      </c>
      <c r="J219" s="180">
        <f t="shared" si="4"/>
        <v>5.724766075521292E-4</v>
      </c>
    </row>
    <row r="220" spans="1:11" ht="15.75" thickBot="1" x14ac:dyDescent="0.3">
      <c r="A220" t="str">
        <f t="shared" si="3"/>
        <v>Renda_ExtraTaxa_Selic</v>
      </c>
      <c r="B220" t="s">
        <v>4</v>
      </c>
      <c r="C220" t="s">
        <v>147</v>
      </c>
      <c r="D220">
        <v>-2242.4210045877867</v>
      </c>
      <c r="E220">
        <v>-3189.6505668705572</v>
      </c>
      <c r="F220" t="str">
        <f>VLOOKUP(C220,Mapping!$A$2:$D$1178,2,FALSE)</f>
        <v>3. Base</v>
      </c>
      <c r="G220" t="str">
        <f>VLOOKUP(C220,Mapping!$A$2:$D$1178,3,FALSE)</f>
        <v>Taxa Selic</v>
      </c>
      <c r="H220" t="str">
        <f>VLOOKUP(C220,Mapping!$A$2:$D$1178,4,FALSE)</f>
        <v>Taxa Selic</v>
      </c>
      <c r="J220" s="180">
        <f t="shared" si="4"/>
        <v>-8.2664661984585552E-3</v>
      </c>
    </row>
    <row r="221" spans="1:11" ht="15.75" thickBot="1" x14ac:dyDescent="0.3">
      <c r="A221" t="str">
        <f t="shared" si="3"/>
        <v>Renda_ExtraUnemployment_rate</v>
      </c>
      <c r="B221" t="s">
        <v>4</v>
      </c>
      <c r="C221" t="s">
        <v>107</v>
      </c>
      <c r="D221">
        <v>-5992.1483799404705</v>
      </c>
      <c r="E221">
        <v>-5466.0934930968615</v>
      </c>
      <c r="F221" t="str">
        <f>VLOOKUP(C221,Mapping!$A$2:$D$1178,2,FALSE)</f>
        <v>3. Base</v>
      </c>
      <c r="G221" t="str">
        <f>VLOOKUP(C221,Mapping!$A$2:$D$1178,3,FALSE)</f>
        <v>Unemployment</v>
      </c>
      <c r="H221" t="str">
        <f>VLOOKUP(C221,Mapping!$A$2:$D$1178,4,FALSE)</f>
        <v>Unemployment</v>
      </c>
      <c r="J221" s="180">
        <f t="shared" si="4"/>
        <v>4.5908775589168843E-3</v>
      </c>
    </row>
  </sheetData>
  <conditionalFormatting sqref="J212:J221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{425183B2-E266-4491-B436-659D51F50DEA}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5183B2-E266-4491-B436-659D51F50D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J212:J221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1A-588A-484A-95F5-B97D94BDD754}">
  <dimension ref="A1:E148"/>
  <sheetViews>
    <sheetView topLeftCell="A123" zoomScale="85" zoomScaleNormal="85" workbookViewId="0">
      <selection activeCell="B148" sqref="B140:D148"/>
    </sheetView>
  </sheetViews>
  <sheetFormatPr defaultRowHeight="15" x14ac:dyDescent="0.25"/>
  <cols>
    <col min="1" max="1" width="30" bestFit="1" customWidth="1"/>
    <col min="2" max="2" width="12" bestFit="1" customWidth="1"/>
    <col min="4" max="4" width="14.28515625" bestFit="1" customWidth="1"/>
  </cols>
  <sheetData>
    <row r="1" spans="1:5" x14ac:dyDescent="0.25">
      <c r="A1" s="10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1" t="s">
        <v>13</v>
      </c>
      <c r="B2" t="s">
        <v>54</v>
      </c>
      <c r="C2" t="s">
        <v>56</v>
      </c>
      <c r="D2" t="s">
        <v>56</v>
      </c>
      <c r="E2" t="s">
        <v>75</v>
      </c>
    </row>
    <row r="3" spans="1:5" x14ac:dyDescent="0.25">
      <c r="A3" s="11" t="s">
        <v>14</v>
      </c>
      <c r="B3" t="s">
        <v>55</v>
      </c>
      <c r="C3" t="s">
        <v>57</v>
      </c>
      <c r="D3" t="s">
        <v>57</v>
      </c>
      <c r="E3" t="s">
        <v>76</v>
      </c>
    </row>
    <row r="4" spans="1:5" x14ac:dyDescent="0.25">
      <c r="A4" s="11" t="s">
        <v>15</v>
      </c>
      <c r="B4" t="s">
        <v>54</v>
      </c>
      <c r="C4" t="s">
        <v>58</v>
      </c>
      <c r="D4" t="s">
        <v>58</v>
      </c>
      <c r="E4" t="s">
        <v>75</v>
      </c>
    </row>
    <row r="5" spans="1:5" x14ac:dyDescent="0.25">
      <c r="A5" s="11" t="s">
        <v>16</v>
      </c>
      <c r="B5" t="s">
        <v>54</v>
      </c>
      <c r="C5" t="s">
        <v>59</v>
      </c>
      <c r="D5" t="s">
        <v>59</v>
      </c>
      <c r="E5" t="s">
        <v>75</v>
      </c>
    </row>
    <row r="6" spans="1:5" x14ac:dyDescent="0.25">
      <c r="A6" s="11" t="s">
        <v>17</v>
      </c>
      <c r="B6" t="s">
        <v>54</v>
      </c>
      <c r="C6" t="s">
        <v>60</v>
      </c>
      <c r="D6" t="s">
        <v>60</v>
      </c>
      <c r="E6" t="s">
        <v>75</v>
      </c>
    </row>
    <row r="7" spans="1:5" x14ac:dyDescent="0.25">
      <c r="A7" s="11" t="s">
        <v>18</v>
      </c>
      <c r="B7" t="s">
        <v>52</v>
      </c>
      <c r="C7" t="s">
        <v>175</v>
      </c>
      <c r="D7" t="s">
        <v>175</v>
      </c>
      <c r="E7" t="s">
        <v>76</v>
      </c>
    </row>
    <row r="8" spans="1:5" x14ac:dyDescent="0.25">
      <c r="A8" s="11" t="s">
        <v>19</v>
      </c>
      <c r="B8" t="s">
        <v>54</v>
      </c>
      <c r="C8" t="s">
        <v>61</v>
      </c>
      <c r="D8" t="s">
        <v>70</v>
      </c>
      <c r="E8" t="s">
        <v>75</v>
      </c>
    </row>
    <row r="9" spans="1:5" x14ac:dyDescent="0.25">
      <c r="A9" s="11" t="s">
        <v>20</v>
      </c>
      <c r="B9" t="s">
        <v>54</v>
      </c>
      <c r="C9" t="s">
        <v>61</v>
      </c>
      <c r="D9" t="s">
        <v>70</v>
      </c>
      <c r="E9" t="s">
        <v>75</v>
      </c>
    </row>
    <row r="10" spans="1:5" x14ac:dyDescent="0.25">
      <c r="A10" s="11" t="s">
        <v>21</v>
      </c>
      <c r="B10" t="s">
        <v>54</v>
      </c>
      <c r="C10" t="s">
        <v>61</v>
      </c>
      <c r="D10" t="s">
        <v>71</v>
      </c>
      <c r="E10" t="s">
        <v>75</v>
      </c>
    </row>
    <row r="11" spans="1:5" x14ac:dyDescent="0.25">
      <c r="A11" s="11" t="s">
        <v>22</v>
      </c>
      <c r="B11" t="s">
        <v>54</v>
      </c>
      <c r="C11" t="s">
        <v>61</v>
      </c>
      <c r="D11" t="s">
        <v>71</v>
      </c>
      <c r="E11" t="s">
        <v>75</v>
      </c>
    </row>
    <row r="12" spans="1:5" x14ac:dyDescent="0.25">
      <c r="A12" s="11" t="s">
        <v>23</v>
      </c>
      <c r="B12" t="s">
        <v>54</v>
      </c>
      <c r="C12" t="s">
        <v>61</v>
      </c>
      <c r="D12" t="s">
        <v>72</v>
      </c>
      <c r="E12" t="s">
        <v>75</v>
      </c>
    </row>
    <row r="13" spans="1:5" x14ac:dyDescent="0.25">
      <c r="A13" s="11" t="s">
        <v>24</v>
      </c>
      <c r="B13" t="s">
        <v>54</v>
      </c>
      <c r="C13" t="s">
        <v>61</v>
      </c>
      <c r="D13" t="s">
        <v>72</v>
      </c>
      <c r="E13" t="s">
        <v>75</v>
      </c>
    </row>
    <row r="14" spans="1:5" x14ac:dyDescent="0.25">
      <c r="A14" s="11" t="s">
        <v>25</v>
      </c>
      <c r="B14" t="s">
        <v>54</v>
      </c>
      <c r="C14" t="s">
        <v>62</v>
      </c>
      <c r="D14" t="s">
        <v>73</v>
      </c>
      <c r="E14" t="s">
        <v>75</v>
      </c>
    </row>
    <row r="15" spans="1:5" x14ac:dyDescent="0.25">
      <c r="A15" s="11" t="s">
        <v>26</v>
      </c>
      <c r="B15" t="s">
        <v>54</v>
      </c>
      <c r="C15" t="s">
        <v>62</v>
      </c>
      <c r="D15" t="s">
        <v>73</v>
      </c>
      <c r="E15" t="s">
        <v>75</v>
      </c>
    </row>
    <row r="16" spans="1:5" x14ac:dyDescent="0.25">
      <c r="A16" s="11" t="s">
        <v>27</v>
      </c>
      <c r="B16" t="s">
        <v>54</v>
      </c>
      <c r="C16" t="s">
        <v>62</v>
      </c>
      <c r="D16" t="s">
        <v>74</v>
      </c>
      <c r="E16" t="s">
        <v>75</v>
      </c>
    </row>
    <row r="17" spans="1:5" x14ac:dyDescent="0.25">
      <c r="A17" s="11" t="s">
        <v>28</v>
      </c>
      <c r="B17" t="s">
        <v>54</v>
      </c>
      <c r="C17" t="s">
        <v>62</v>
      </c>
      <c r="D17" t="s">
        <v>74</v>
      </c>
      <c r="E17" t="s">
        <v>75</v>
      </c>
    </row>
    <row r="18" spans="1:5" x14ac:dyDescent="0.25">
      <c r="A18" s="11" t="s">
        <v>29</v>
      </c>
      <c r="B18" t="s">
        <v>52</v>
      </c>
      <c r="C18" t="s">
        <v>63</v>
      </c>
      <c r="D18" t="s">
        <v>63</v>
      </c>
      <c r="E18" t="s">
        <v>75</v>
      </c>
    </row>
    <row r="19" spans="1:5" x14ac:dyDescent="0.25">
      <c r="A19" s="11" t="s">
        <v>30</v>
      </c>
      <c r="B19" t="s">
        <v>52</v>
      </c>
      <c r="C19" t="s">
        <v>63</v>
      </c>
      <c r="D19" t="s">
        <v>63</v>
      </c>
      <c r="E19" t="s">
        <v>75</v>
      </c>
    </row>
    <row r="20" spans="1:5" x14ac:dyDescent="0.25">
      <c r="A20" s="11" t="s">
        <v>31</v>
      </c>
      <c r="B20" t="s">
        <v>52</v>
      </c>
      <c r="C20" t="s">
        <v>63</v>
      </c>
      <c r="D20" t="s">
        <v>63</v>
      </c>
      <c r="E20" t="s">
        <v>75</v>
      </c>
    </row>
    <row r="21" spans="1:5" x14ac:dyDescent="0.25">
      <c r="A21" s="11" t="s">
        <v>32</v>
      </c>
      <c r="B21" t="s">
        <v>54</v>
      </c>
      <c r="C21" t="s">
        <v>56</v>
      </c>
      <c r="D21" t="s">
        <v>56</v>
      </c>
      <c r="E21" t="s">
        <v>75</v>
      </c>
    </row>
    <row r="22" spans="1:5" x14ac:dyDescent="0.25">
      <c r="A22" s="11" t="s">
        <v>33</v>
      </c>
      <c r="B22" t="s">
        <v>54</v>
      </c>
      <c r="C22" t="s">
        <v>58</v>
      </c>
      <c r="D22" t="s">
        <v>58</v>
      </c>
      <c r="E22" t="s">
        <v>75</v>
      </c>
    </row>
    <row r="23" spans="1:5" x14ac:dyDescent="0.25">
      <c r="A23" s="11" t="s">
        <v>34</v>
      </c>
      <c r="B23" t="s">
        <v>53</v>
      </c>
      <c r="C23" t="s">
        <v>64</v>
      </c>
      <c r="D23" t="s">
        <v>64</v>
      </c>
      <c r="E23" t="s">
        <v>75</v>
      </c>
    </row>
    <row r="24" spans="1:5" x14ac:dyDescent="0.25">
      <c r="A24" s="11" t="s">
        <v>35</v>
      </c>
      <c r="B24" t="s">
        <v>54</v>
      </c>
      <c r="C24" t="s">
        <v>65</v>
      </c>
      <c r="D24" t="s">
        <v>66</v>
      </c>
      <c r="E24" t="s">
        <v>75</v>
      </c>
    </row>
    <row r="25" spans="1:5" x14ac:dyDescent="0.25">
      <c r="A25" s="11" t="s">
        <v>36</v>
      </c>
      <c r="B25" t="s">
        <v>54</v>
      </c>
      <c r="C25" t="s">
        <v>65</v>
      </c>
      <c r="D25" t="s">
        <v>67</v>
      </c>
      <c r="E25" t="s">
        <v>75</v>
      </c>
    </row>
    <row r="26" spans="1:5" x14ac:dyDescent="0.25">
      <c r="A26" s="11" t="s">
        <v>37</v>
      </c>
      <c r="B26" t="s">
        <v>54</v>
      </c>
      <c r="C26" t="s">
        <v>60</v>
      </c>
      <c r="D26" t="s">
        <v>60</v>
      </c>
      <c r="E26" t="s">
        <v>75</v>
      </c>
    </row>
    <row r="27" spans="1:5" x14ac:dyDescent="0.25">
      <c r="A27" s="11" t="s">
        <v>38</v>
      </c>
      <c r="B27" t="s">
        <v>52</v>
      </c>
      <c r="C27" t="s">
        <v>181</v>
      </c>
      <c r="D27" t="s">
        <v>181</v>
      </c>
      <c r="E27" t="s">
        <v>75</v>
      </c>
    </row>
    <row r="28" spans="1:5" x14ac:dyDescent="0.25">
      <c r="A28" s="11" t="s">
        <v>39</v>
      </c>
      <c r="B28" t="s">
        <v>52</v>
      </c>
      <c r="C28" t="s">
        <v>63</v>
      </c>
      <c r="D28" t="s">
        <v>63</v>
      </c>
      <c r="E28" t="s">
        <v>75</v>
      </c>
    </row>
    <row r="29" spans="1:5" x14ac:dyDescent="0.25">
      <c r="A29" s="11" t="s">
        <v>40</v>
      </c>
      <c r="B29" t="s">
        <v>53</v>
      </c>
      <c r="C29" t="s">
        <v>64</v>
      </c>
      <c r="D29" t="s">
        <v>64</v>
      </c>
      <c r="E29" t="s">
        <v>75</v>
      </c>
    </row>
    <row r="30" spans="1:5" x14ac:dyDescent="0.25">
      <c r="A30" s="11" t="s">
        <v>41</v>
      </c>
      <c r="B30" t="s">
        <v>54</v>
      </c>
      <c r="C30" t="s">
        <v>65</v>
      </c>
      <c r="D30" t="s">
        <v>66</v>
      </c>
      <c r="E30" t="s">
        <v>75</v>
      </c>
    </row>
    <row r="31" spans="1:5" x14ac:dyDescent="0.25">
      <c r="A31" s="11" t="s">
        <v>42</v>
      </c>
      <c r="B31" t="s">
        <v>54</v>
      </c>
      <c r="C31" t="s">
        <v>65</v>
      </c>
      <c r="D31" t="s">
        <v>67</v>
      </c>
      <c r="E31" t="s">
        <v>75</v>
      </c>
    </row>
    <row r="32" spans="1:5" x14ac:dyDescent="0.25">
      <c r="A32" s="11" t="s">
        <v>43</v>
      </c>
      <c r="B32" t="s">
        <v>52</v>
      </c>
      <c r="C32" t="s">
        <v>179</v>
      </c>
      <c r="D32" t="s">
        <v>179</v>
      </c>
      <c r="E32" t="s">
        <v>76</v>
      </c>
    </row>
    <row r="33" spans="1:5" x14ac:dyDescent="0.25">
      <c r="A33" s="11" t="s">
        <v>44</v>
      </c>
      <c r="B33" t="s">
        <v>52</v>
      </c>
      <c r="C33" t="s">
        <v>63</v>
      </c>
      <c r="D33" t="s">
        <v>63</v>
      </c>
      <c r="E33" t="s">
        <v>75</v>
      </c>
    </row>
    <row r="34" spans="1:5" x14ac:dyDescent="0.25">
      <c r="A34" s="11" t="s">
        <v>45</v>
      </c>
      <c r="B34" t="s">
        <v>52</v>
      </c>
      <c r="C34" t="s">
        <v>63</v>
      </c>
      <c r="D34" t="s">
        <v>63</v>
      </c>
      <c r="E34" t="s">
        <v>75</v>
      </c>
    </row>
    <row r="35" spans="1:5" x14ac:dyDescent="0.25">
      <c r="A35" s="11" t="s">
        <v>46</v>
      </c>
      <c r="B35" t="s">
        <v>52</v>
      </c>
      <c r="C35" t="s">
        <v>63</v>
      </c>
      <c r="D35" t="s">
        <v>63</v>
      </c>
      <c r="E35" t="s">
        <v>75</v>
      </c>
    </row>
    <row r="36" spans="1:5" x14ac:dyDescent="0.25">
      <c r="A36" s="11" t="s">
        <v>47</v>
      </c>
      <c r="B36" t="s">
        <v>54</v>
      </c>
      <c r="C36" t="s">
        <v>56</v>
      </c>
      <c r="D36" t="s">
        <v>56</v>
      </c>
      <c r="E36" t="s">
        <v>75</v>
      </c>
    </row>
    <row r="37" spans="1:5" x14ac:dyDescent="0.25">
      <c r="A37" s="11" t="s">
        <v>46</v>
      </c>
      <c r="B37" t="s">
        <v>52</v>
      </c>
      <c r="C37" t="s">
        <v>63</v>
      </c>
      <c r="D37" t="s">
        <v>63</v>
      </c>
      <c r="E37" t="s">
        <v>75</v>
      </c>
    </row>
    <row r="38" spans="1:5" x14ac:dyDescent="0.25">
      <c r="A38" s="11" t="s">
        <v>49</v>
      </c>
      <c r="B38" t="s">
        <v>54</v>
      </c>
      <c r="C38" t="s">
        <v>58</v>
      </c>
      <c r="D38" t="s">
        <v>58</v>
      </c>
      <c r="E38" t="s">
        <v>75</v>
      </c>
    </row>
    <row r="39" spans="1:5" x14ac:dyDescent="0.25">
      <c r="A39" s="11" t="s">
        <v>50</v>
      </c>
      <c r="B39" t="s">
        <v>54</v>
      </c>
      <c r="C39" t="s">
        <v>59</v>
      </c>
      <c r="D39" t="s">
        <v>59</v>
      </c>
      <c r="E39" t="s">
        <v>75</v>
      </c>
    </row>
    <row r="40" spans="1:5" x14ac:dyDescent="0.25">
      <c r="A40" s="11" t="s">
        <v>51</v>
      </c>
      <c r="B40" t="s">
        <v>54</v>
      </c>
      <c r="C40" t="s">
        <v>60</v>
      </c>
      <c r="D40" t="s">
        <v>60</v>
      </c>
      <c r="E40" t="s">
        <v>75</v>
      </c>
    </row>
    <row r="41" spans="1:5" x14ac:dyDescent="0.25">
      <c r="A41" s="11" t="s">
        <v>18</v>
      </c>
      <c r="B41" t="s">
        <v>52</v>
      </c>
      <c r="C41" t="s">
        <v>175</v>
      </c>
      <c r="D41" t="s">
        <v>175</v>
      </c>
      <c r="E41" t="s">
        <v>76</v>
      </c>
    </row>
    <row r="42" spans="1:5" x14ac:dyDescent="0.25">
      <c r="A42" s="11" t="s">
        <v>19</v>
      </c>
      <c r="B42" t="s">
        <v>54</v>
      </c>
      <c r="C42" t="s">
        <v>61</v>
      </c>
      <c r="D42" t="s">
        <v>70</v>
      </c>
      <c r="E42" t="s">
        <v>75</v>
      </c>
    </row>
    <row r="43" spans="1:5" x14ac:dyDescent="0.25">
      <c r="A43" s="11" t="s">
        <v>20</v>
      </c>
      <c r="B43" t="s">
        <v>54</v>
      </c>
      <c r="C43" t="s">
        <v>61</v>
      </c>
      <c r="D43" t="s">
        <v>70</v>
      </c>
      <c r="E43" t="s">
        <v>75</v>
      </c>
    </row>
    <row r="44" spans="1:5" x14ac:dyDescent="0.25">
      <c r="A44" s="11" t="s">
        <v>21</v>
      </c>
      <c r="B44" t="s">
        <v>54</v>
      </c>
      <c r="C44" t="s">
        <v>61</v>
      </c>
      <c r="D44" t="s">
        <v>71</v>
      </c>
      <c r="E44" t="s">
        <v>75</v>
      </c>
    </row>
    <row r="45" spans="1:5" x14ac:dyDescent="0.25">
      <c r="A45" s="11" t="s">
        <v>22</v>
      </c>
      <c r="B45" t="s">
        <v>54</v>
      </c>
      <c r="C45" t="s">
        <v>61</v>
      </c>
      <c r="D45" t="s">
        <v>71</v>
      </c>
      <c r="E45" t="s">
        <v>75</v>
      </c>
    </row>
    <row r="46" spans="1:5" x14ac:dyDescent="0.25">
      <c r="A46" s="11" t="s">
        <v>23</v>
      </c>
      <c r="B46" t="s">
        <v>54</v>
      </c>
      <c r="C46" t="s">
        <v>61</v>
      </c>
      <c r="D46" t="s">
        <v>72</v>
      </c>
      <c r="E46" t="s">
        <v>75</v>
      </c>
    </row>
    <row r="47" spans="1:5" x14ac:dyDescent="0.25">
      <c r="A47" s="11" t="s">
        <v>24</v>
      </c>
      <c r="B47" t="s">
        <v>54</v>
      </c>
      <c r="C47" t="s">
        <v>61</v>
      </c>
      <c r="D47" t="s">
        <v>72</v>
      </c>
      <c r="E47" t="s">
        <v>75</v>
      </c>
    </row>
    <row r="48" spans="1:5" x14ac:dyDescent="0.25">
      <c r="A48" s="11" t="s">
        <v>25</v>
      </c>
      <c r="B48" t="s">
        <v>54</v>
      </c>
      <c r="C48" t="s">
        <v>62</v>
      </c>
      <c r="D48" t="s">
        <v>73</v>
      </c>
      <c r="E48" t="s">
        <v>75</v>
      </c>
    </row>
    <row r="49" spans="1:5" x14ac:dyDescent="0.25">
      <c r="A49" s="11" t="s">
        <v>26</v>
      </c>
      <c r="B49" t="s">
        <v>54</v>
      </c>
      <c r="C49" t="s">
        <v>62</v>
      </c>
      <c r="D49" t="s">
        <v>73</v>
      </c>
      <c r="E49" t="s">
        <v>75</v>
      </c>
    </row>
    <row r="50" spans="1:5" x14ac:dyDescent="0.25">
      <c r="A50" s="11" t="s">
        <v>27</v>
      </c>
      <c r="B50" t="s">
        <v>54</v>
      </c>
      <c r="C50" t="s">
        <v>62</v>
      </c>
      <c r="D50" t="s">
        <v>74</v>
      </c>
      <c r="E50" t="s">
        <v>75</v>
      </c>
    </row>
    <row r="51" spans="1:5" x14ac:dyDescent="0.25">
      <c r="A51" s="11" t="s">
        <v>28</v>
      </c>
      <c r="B51" t="s">
        <v>54</v>
      </c>
      <c r="C51" t="s">
        <v>62</v>
      </c>
      <c r="D51" t="s">
        <v>74</v>
      </c>
      <c r="E51" t="s">
        <v>75</v>
      </c>
    </row>
    <row r="52" spans="1:5" x14ac:dyDescent="0.25">
      <c r="A52" s="11" t="s">
        <v>29</v>
      </c>
      <c r="B52" t="s">
        <v>52</v>
      </c>
      <c r="C52" t="s">
        <v>63</v>
      </c>
      <c r="D52" t="s">
        <v>63</v>
      </c>
      <c r="E52" t="s">
        <v>75</v>
      </c>
    </row>
    <row r="53" spans="1:5" x14ac:dyDescent="0.25">
      <c r="A53" s="11" t="s">
        <v>30</v>
      </c>
      <c r="B53" t="s">
        <v>52</v>
      </c>
      <c r="C53" t="s">
        <v>63</v>
      </c>
      <c r="D53" t="s">
        <v>63</v>
      </c>
      <c r="E53" t="s">
        <v>75</v>
      </c>
    </row>
    <row r="54" spans="1:5" x14ac:dyDescent="0.25">
      <c r="A54" s="11" t="s">
        <v>31</v>
      </c>
      <c r="B54" t="s">
        <v>52</v>
      </c>
      <c r="C54" t="s">
        <v>63</v>
      </c>
      <c r="D54" t="s">
        <v>63</v>
      </c>
      <c r="E54" t="s">
        <v>75</v>
      </c>
    </row>
    <row r="55" spans="1:5" x14ac:dyDescent="0.25">
      <c r="A55" s="11" t="s">
        <v>32</v>
      </c>
      <c r="B55" t="s">
        <v>54</v>
      </c>
      <c r="C55" t="s">
        <v>56</v>
      </c>
      <c r="D55" t="s">
        <v>56</v>
      </c>
      <c r="E55" t="s">
        <v>75</v>
      </c>
    </row>
    <row r="56" spans="1:5" x14ac:dyDescent="0.25">
      <c r="A56" s="11" t="s">
        <v>33</v>
      </c>
      <c r="B56" t="s">
        <v>54</v>
      </c>
      <c r="C56" t="s">
        <v>58</v>
      </c>
      <c r="D56" t="s">
        <v>58</v>
      </c>
      <c r="E56" t="s">
        <v>75</v>
      </c>
    </row>
    <row r="57" spans="1:5" x14ac:dyDescent="0.25">
      <c r="A57" s="11" t="s">
        <v>34</v>
      </c>
      <c r="B57" t="s">
        <v>53</v>
      </c>
      <c r="C57" t="s">
        <v>64</v>
      </c>
      <c r="D57" t="s">
        <v>64</v>
      </c>
      <c r="E57" t="s">
        <v>75</v>
      </c>
    </row>
    <row r="58" spans="1:5" x14ac:dyDescent="0.25">
      <c r="A58" s="11" t="s">
        <v>35</v>
      </c>
      <c r="B58" t="s">
        <v>54</v>
      </c>
      <c r="C58" t="s">
        <v>65</v>
      </c>
      <c r="D58" t="s">
        <v>66</v>
      </c>
      <c r="E58" t="s">
        <v>75</v>
      </c>
    </row>
    <row r="59" spans="1:5" x14ac:dyDescent="0.25">
      <c r="A59" s="11" t="s">
        <v>36</v>
      </c>
      <c r="B59" t="s">
        <v>54</v>
      </c>
      <c r="C59" t="s">
        <v>65</v>
      </c>
      <c r="D59" t="s">
        <v>67</v>
      </c>
      <c r="E59" t="s">
        <v>75</v>
      </c>
    </row>
    <row r="60" spans="1:5" x14ac:dyDescent="0.25">
      <c r="A60" s="11" t="s">
        <v>37</v>
      </c>
      <c r="B60" t="s">
        <v>54</v>
      </c>
      <c r="C60" t="s">
        <v>60</v>
      </c>
      <c r="D60" t="s">
        <v>60</v>
      </c>
      <c r="E60" t="s">
        <v>75</v>
      </c>
    </row>
    <row r="61" spans="1:5" x14ac:dyDescent="0.25">
      <c r="A61" s="11" t="s">
        <v>39</v>
      </c>
      <c r="B61" t="s">
        <v>52</v>
      </c>
      <c r="C61" t="s">
        <v>63</v>
      </c>
      <c r="D61" t="s">
        <v>63</v>
      </c>
      <c r="E61" t="s">
        <v>75</v>
      </c>
    </row>
    <row r="62" spans="1:5" x14ac:dyDescent="0.25">
      <c r="A62" s="11" t="s">
        <v>40</v>
      </c>
      <c r="B62" t="s">
        <v>53</v>
      </c>
      <c r="C62" t="s">
        <v>64</v>
      </c>
      <c r="D62" t="s">
        <v>64</v>
      </c>
      <c r="E62" t="s">
        <v>75</v>
      </c>
    </row>
    <row r="63" spans="1:5" x14ac:dyDescent="0.25">
      <c r="A63" s="11" t="s">
        <v>41</v>
      </c>
      <c r="B63" t="s">
        <v>54</v>
      </c>
      <c r="C63" t="s">
        <v>65</v>
      </c>
      <c r="D63" t="s">
        <v>66</v>
      </c>
      <c r="E63" t="s">
        <v>75</v>
      </c>
    </row>
    <row r="64" spans="1:5" x14ac:dyDescent="0.25">
      <c r="A64" s="11" t="s">
        <v>42</v>
      </c>
      <c r="B64" t="s">
        <v>54</v>
      </c>
      <c r="C64" t="s">
        <v>65</v>
      </c>
      <c r="D64" t="s">
        <v>67</v>
      </c>
      <c r="E64" t="s">
        <v>75</v>
      </c>
    </row>
    <row r="65" spans="1:5" x14ac:dyDescent="0.25">
      <c r="A65" s="11" t="s">
        <v>43</v>
      </c>
      <c r="B65" t="s">
        <v>52</v>
      </c>
      <c r="C65" t="s">
        <v>179</v>
      </c>
      <c r="D65" t="s">
        <v>179</v>
      </c>
      <c r="E65" t="s">
        <v>76</v>
      </c>
    </row>
    <row r="66" spans="1:5" x14ac:dyDescent="0.25">
      <c r="A66" s="11" t="s">
        <v>44</v>
      </c>
      <c r="B66" t="s">
        <v>52</v>
      </c>
      <c r="C66" t="s">
        <v>63</v>
      </c>
      <c r="D66" t="s">
        <v>63</v>
      </c>
      <c r="E66" t="s">
        <v>75</v>
      </c>
    </row>
    <row r="67" spans="1:5" x14ac:dyDescent="0.25">
      <c r="A67" s="11" t="s">
        <v>45</v>
      </c>
      <c r="B67" t="s">
        <v>52</v>
      </c>
      <c r="C67" t="s">
        <v>63</v>
      </c>
      <c r="D67" t="s">
        <v>63</v>
      </c>
      <c r="E67" t="s">
        <v>75</v>
      </c>
    </row>
    <row r="68" spans="1:5" x14ac:dyDescent="0.25">
      <c r="A68" s="11" t="s">
        <v>46</v>
      </c>
      <c r="B68" t="s">
        <v>52</v>
      </c>
      <c r="C68" t="s">
        <v>63</v>
      </c>
      <c r="D68" t="s">
        <v>63</v>
      </c>
      <c r="E68" t="s">
        <v>75</v>
      </c>
    </row>
    <row r="69" spans="1:5" x14ac:dyDescent="0.25">
      <c r="A69" s="11" t="s">
        <v>47</v>
      </c>
      <c r="B69" t="s">
        <v>54</v>
      </c>
      <c r="C69" t="s">
        <v>56</v>
      </c>
      <c r="D69" t="s">
        <v>56</v>
      </c>
      <c r="E69" t="s">
        <v>75</v>
      </c>
    </row>
    <row r="70" spans="1:5" x14ac:dyDescent="0.25">
      <c r="A70" s="11" t="s">
        <v>48</v>
      </c>
      <c r="B70" t="s">
        <v>55</v>
      </c>
      <c r="C70" t="s">
        <v>57</v>
      </c>
      <c r="D70" t="s">
        <v>57</v>
      </c>
      <c r="E70" t="s">
        <v>76</v>
      </c>
    </row>
    <row r="71" spans="1:5" x14ac:dyDescent="0.25">
      <c r="A71" s="11" t="s">
        <v>49</v>
      </c>
      <c r="B71" t="s">
        <v>54</v>
      </c>
      <c r="C71" t="s">
        <v>58</v>
      </c>
      <c r="D71" t="s">
        <v>58</v>
      </c>
      <c r="E71" t="s">
        <v>75</v>
      </c>
    </row>
    <row r="72" spans="1:5" x14ac:dyDescent="0.25">
      <c r="A72" s="11" t="s">
        <v>50</v>
      </c>
      <c r="B72" t="s">
        <v>54</v>
      </c>
      <c r="C72" t="s">
        <v>59</v>
      </c>
      <c r="D72" t="s">
        <v>59</v>
      </c>
      <c r="E72" t="s">
        <v>75</v>
      </c>
    </row>
    <row r="73" spans="1:5" x14ac:dyDescent="0.25">
      <c r="A73" s="11" t="s">
        <v>51</v>
      </c>
      <c r="B73" t="s">
        <v>54</v>
      </c>
      <c r="C73" t="s">
        <v>60</v>
      </c>
      <c r="D73" t="s">
        <v>60</v>
      </c>
      <c r="E73" t="s">
        <v>75</v>
      </c>
    </row>
    <row r="74" spans="1:5" x14ac:dyDescent="0.25">
      <c r="A74" s="11" t="s">
        <v>13</v>
      </c>
      <c r="B74" t="s">
        <v>54</v>
      </c>
      <c r="C74" t="s">
        <v>56</v>
      </c>
      <c r="D74" t="s">
        <v>56</v>
      </c>
      <c r="E74" t="s">
        <v>75</v>
      </c>
    </row>
    <row r="75" spans="1:5" x14ac:dyDescent="0.25">
      <c r="A75" s="11" t="s">
        <v>14</v>
      </c>
      <c r="B75" t="s">
        <v>55</v>
      </c>
      <c r="C75" t="s">
        <v>57</v>
      </c>
      <c r="D75" t="s">
        <v>57</v>
      </c>
      <c r="E75" t="s">
        <v>76</v>
      </c>
    </row>
    <row r="76" spans="1:5" x14ac:dyDescent="0.25">
      <c r="A76" s="11" t="s">
        <v>15</v>
      </c>
      <c r="B76" t="s">
        <v>54</v>
      </c>
      <c r="C76" t="s">
        <v>58</v>
      </c>
      <c r="D76" t="s">
        <v>58</v>
      </c>
      <c r="E76" t="s">
        <v>75</v>
      </c>
    </row>
    <row r="77" spans="1:5" x14ac:dyDescent="0.25">
      <c r="A77" s="11" t="s">
        <v>16</v>
      </c>
      <c r="B77" t="s">
        <v>54</v>
      </c>
      <c r="C77" t="s">
        <v>59</v>
      </c>
      <c r="D77" t="s">
        <v>59</v>
      </c>
      <c r="E77" t="s">
        <v>75</v>
      </c>
    </row>
    <row r="78" spans="1:5" x14ac:dyDescent="0.25">
      <c r="A78" s="11" t="s">
        <v>17</v>
      </c>
      <c r="B78" t="s">
        <v>54</v>
      </c>
      <c r="C78" t="s">
        <v>60</v>
      </c>
      <c r="D78" t="s">
        <v>60</v>
      </c>
      <c r="E78" t="s">
        <v>75</v>
      </c>
    </row>
    <row r="79" spans="1:5" x14ac:dyDescent="0.25">
      <c r="A79" t="s">
        <v>91</v>
      </c>
      <c r="B79" t="s">
        <v>54</v>
      </c>
      <c r="C79" t="s">
        <v>60</v>
      </c>
      <c r="D79" t="s">
        <v>60</v>
      </c>
      <c r="E79" t="s">
        <v>75</v>
      </c>
    </row>
    <row r="80" spans="1:5" x14ac:dyDescent="0.25">
      <c r="A80" t="s">
        <v>92</v>
      </c>
      <c r="B80" t="s">
        <v>52</v>
      </c>
      <c r="C80" t="s">
        <v>63</v>
      </c>
      <c r="D80" t="s">
        <v>63</v>
      </c>
      <c r="E80" t="s">
        <v>75</v>
      </c>
    </row>
    <row r="81" spans="1:5" x14ac:dyDescent="0.25">
      <c r="A81" t="s">
        <v>93</v>
      </c>
      <c r="B81" t="s">
        <v>52</v>
      </c>
      <c r="C81" t="s">
        <v>63</v>
      </c>
      <c r="D81" t="s">
        <v>63</v>
      </c>
      <c r="E81" t="s">
        <v>75</v>
      </c>
    </row>
    <row r="82" spans="1:5" x14ac:dyDescent="0.25">
      <c r="A82" t="s">
        <v>94</v>
      </c>
      <c r="B82" t="s">
        <v>52</v>
      </c>
      <c r="C82" t="s">
        <v>63</v>
      </c>
      <c r="D82" t="s">
        <v>63</v>
      </c>
      <c r="E82" t="s">
        <v>75</v>
      </c>
    </row>
    <row r="83" spans="1:5" x14ac:dyDescent="0.25">
      <c r="A83" t="s">
        <v>95</v>
      </c>
      <c r="B83" t="s">
        <v>52</v>
      </c>
      <c r="C83" t="s">
        <v>63</v>
      </c>
      <c r="D83" t="s">
        <v>63</v>
      </c>
      <c r="E83" t="s">
        <v>75</v>
      </c>
    </row>
    <row r="84" spans="1:5" x14ac:dyDescent="0.25">
      <c r="A84" t="s">
        <v>96</v>
      </c>
      <c r="B84" t="s">
        <v>52</v>
      </c>
      <c r="C84" t="s">
        <v>63</v>
      </c>
      <c r="D84" t="s">
        <v>63</v>
      </c>
      <c r="E84" t="s">
        <v>75</v>
      </c>
    </row>
    <row r="85" spans="1:5" x14ac:dyDescent="0.25">
      <c r="A85" t="s">
        <v>97</v>
      </c>
      <c r="B85" t="s">
        <v>52</v>
      </c>
      <c r="C85" t="s">
        <v>63</v>
      </c>
      <c r="D85" t="s">
        <v>63</v>
      </c>
      <c r="E85" t="s">
        <v>75</v>
      </c>
    </row>
    <row r="86" spans="1:5" x14ac:dyDescent="0.25">
      <c r="A86" t="s">
        <v>98</v>
      </c>
      <c r="B86" t="s">
        <v>52</v>
      </c>
      <c r="C86" t="s">
        <v>63</v>
      </c>
      <c r="D86" t="s">
        <v>63</v>
      </c>
    </row>
    <row r="87" spans="1:5" x14ac:dyDescent="0.25">
      <c r="A87" t="s">
        <v>99</v>
      </c>
      <c r="B87" t="s">
        <v>52</v>
      </c>
      <c r="C87" t="s">
        <v>63</v>
      </c>
      <c r="D87" t="s">
        <v>63</v>
      </c>
    </row>
    <row r="88" spans="1:5" x14ac:dyDescent="0.25">
      <c r="A88" t="s">
        <v>100</v>
      </c>
      <c r="B88" t="s">
        <v>52</v>
      </c>
      <c r="C88" t="s">
        <v>63</v>
      </c>
      <c r="D88" t="s">
        <v>63</v>
      </c>
    </row>
    <row r="89" spans="1:5" x14ac:dyDescent="0.25">
      <c r="A89" t="s">
        <v>108</v>
      </c>
      <c r="B89" t="s">
        <v>52</v>
      </c>
      <c r="C89" t="s">
        <v>63</v>
      </c>
      <c r="D89" t="s">
        <v>63</v>
      </c>
      <c r="E89" t="s">
        <v>75</v>
      </c>
    </row>
    <row r="90" spans="1:5" x14ac:dyDescent="0.25">
      <c r="A90" t="s">
        <v>109</v>
      </c>
      <c r="B90" t="s">
        <v>52</v>
      </c>
      <c r="C90" t="s">
        <v>63</v>
      </c>
      <c r="D90" t="s">
        <v>63</v>
      </c>
      <c r="E90" t="s">
        <v>75</v>
      </c>
    </row>
    <row r="91" spans="1:5" x14ac:dyDescent="0.25">
      <c r="A91" t="s">
        <v>110</v>
      </c>
      <c r="B91" t="s">
        <v>52</v>
      </c>
      <c r="C91" t="s">
        <v>179</v>
      </c>
      <c r="D91" t="s">
        <v>179</v>
      </c>
      <c r="E91" t="s">
        <v>75</v>
      </c>
    </row>
    <row r="92" spans="1:5" x14ac:dyDescent="0.25">
      <c r="A92" t="s">
        <v>111</v>
      </c>
      <c r="B92" t="s">
        <v>52</v>
      </c>
      <c r="C92" t="s">
        <v>63</v>
      </c>
      <c r="D92" t="s">
        <v>63</v>
      </c>
      <c r="E92" t="s">
        <v>75</v>
      </c>
    </row>
    <row r="93" spans="1:5" x14ac:dyDescent="0.25">
      <c r="A93" t="s">
        <v>112</v>
      </c>
      <c r="B93" t="s">
        <v>52</v>
      </c>
      <c r="C93" t="s">
        <v>63</v>
      </c>
      <c r="D93" t="s">
        <v>63</v>
      </c>
      <c r="E93" t="s">
        <v>75</v>
      </c>
    </row>
    <row r="94" spans="1:5" x14ac:dyDescent="0.25">
      <c r="A94" t="s">
        <v>113</v>
      </c>
      <c r="B94" t="s">
        <v>52</v>
      </c>
      <c r="C94" t="s">
        <v>63</v>
      </c>
      <c r="D94" t="s">
        <v>63</v>
      </c>
      <c r="E94" t="s">
        <v>75</v>
      </c>
    </row>
    <row r="95" spans="1:5" x14ac:dyDescent="0.25">
      <c r="A95" t="s">
        <v>114</v>
      </c>
      <c r="B95" t="s">
        <v>54</v>
      </c>
      <c r="C95" t="s">
        <v>61</v>
      </c>
      <c r="D95" t="s">
        <v>71</v>
      </c>
      <c r="E95" t="s">
        <v>75</v>
      </c>
    </row>
    <row r="96" spans="1:5" x14ac:dyDescent="0.25">
      <c r="A96" t="s">
        <v>101</v>
      </c>
      <c r="B96" t="s">
        <v>53</v>
      </c>
      <c r="C96" t="s">
        <v>64</v>
      </c>
      <c r="D96" t="s">
        <v>64</v>
      </c>
      <c r="E96" t="s">
        <v>75</v>
      </c>
    </row>
    <row r="97" spans="1:5" x14ac:dyDescent="0.25">
      <c r="A97" t="s">
        <v>102</v>
      </c>
      <c r="B97" t="s">
        <v>53</v>
      </c>
      <c r="C97" t="s">
        <v>64</v>
      </c>
      <c r="D97" t="s">
        <v>64</v>
      </c>
      <c r="E97" t="s">
        <v>75</v>
      </c>
    </row>
    <row r="98" spans="1:5" x14ac:dyDescent="0.25">
      <c r="A98" t="s">
        <v>115</v>
      </c>
      <c r="B98" t="s">
        <v>54</v>
      </c>
      <c r="C98" t="s">
        <v>65</v>
      </c>
      <c r="D98" t="s">
        <v>67</v>
      </c>
      <c r="E98" t="s">
        <v>75</v>
      </c>
    </row>
    <row r="99" spans="1:5" x14ac:dyDescent="0.25">
      <c r="A99" t="s">
        <v>116</v>
      </c>
      <c r="B99" t="s">
        <v>52</v>
      </c>
      <c r="C99" t="s">
        <v>179</v>
      </c>
      <c r="D99" t="s">
        <v>179</v>
      </c>
      <c r="E99" t="s">
        <v>75</v>
      </c>
    </row>
    <row r="100" spans="1:5" x14ac:dyDescent="0.25">
      <c r="A100" t="s">
        <v>103</v>
      </c>
      <c r="B100" t="s">
        <v>52</v>
      </c>
      <c r="C100" t="s">
        <v>63</v>
      </c>
      <c r="D100" t="s">
        <v>63</v>
      </c>
      <c r="E100" t="s">
        <v>75</v>
      </c>
    </row>
    <row r="101" spans="1:5" x14ac:dyDescent="0.25">
      <c r="A101" t="s">
        <v>104</v>
      </c>
      <c r="B101" t="s">
        <v>52</v>
      </c>
      <c r="C101" t="s">
        <v>63</v>
      </c>
      <c r="D101" t="s">
        <v>63</v>
      </c>
      <c r="E101" t="s">
        <v>75</v>
      </c>
    </row>
    <row r="102" spans="1:5" x14ac:dyDescent="0.25">
      <c r="A102" t="s">
        <v>117</v>
      </c>
      <c r="B102" t="s">
        <v>52</v>
      </c>
      <c r="C102" t="s">
        <v>179</v>
      </c>
      <c r="D102" t="s">
        <v>179</v>
      </c>
      <c r="E102" t="s">
        <v>75</v>
      </c>
    </row>
    <row r="103" spans="1:5" x14ac:dyDescent="0.25">
      <c r="A103" t="s">
        <v>118</v>
      </c>
      <c r="B103" t="s">
        <v>52</v>
      </c>
      <c r="C103" t="s">
        <v>180</v>
      </c>
      <c r="D103" t="s">
        <v>180</v>
      </c>
    </row>
    <row r="104" spans="1:5" x14ac:dyDescent="0.25">
      <c r="A104" t="s">
        <v>105</v>
      </c>
      <c r="B104" t="s">
        <v>53</v>
      </c>
      <c r="C104" t="s">
        <v>64</v>
      </c>
      <c r="D104" t="s">
        <v>64</v>
      </c>
      <c r="E104" t="s">
        <v>75</v>
      </c>
    </row>
    <row r="105" spans="1:5" x14ac:dyDescent="0.25">
      <c r="A105" t="s">
        <v>106</v>
      </c>
      <c r="B105" t="s">
        <v>53</v>
      </c>
      <c r="C105" t="s">
        <v>64</v>
      </c>
      <c r="D105" t="s">
        <v>64</v>
      </c>
      <c r="E105" t="s">
        <v>75</v>
      </c>
    </row>
    <row r="106" spans="1:5" x14ac:dyDescent="0.25">
      <c r="A106" t="s">
        <v>119</v>
      </c>
      <c r="B106" t="s">
        <v>54</v>
      </c>
      <c r="C106" t="s">
        <v>65</v>
      </c>
      <c r="D106" t="s">
        <v>67</v>
      </c>
      <c r="E106" t="s">
        <v>75</v>
      </c>
    </row>
    <row r="107" spans="1:5" x14ac:dyDescent="0.25">
      <c r="A107" t="s">
        <v>120</v>
      </c>
      <c r="B107" t="s">
        <v>52</v>
      </c>
      <c r="C107" t="s">
        <v>179</v>
      </c>
      <c r="D107" t="s">
        <v>179</v>
      </c>
      <c r="E107" t="s">
        <v>75</v>
      </c>
    </row>
    <row r="108" spans="1:5" x14ac:dyDescent="0.25">
      <c r="A108" t="s">
        <v>107</v>
      </c>
      <c r="B108" t="s">
        <v>52</v>
      </c>
      <c r="C108" t="s">
        <v>121</v>
      </c>
      <c r="D108" t="s">
        <v>121</v>
      </c>
    </row>
    <row r="109" spans="1:5" x14ac:dyDescent="0.25">
      <c r="A109" t="s">
        <v>123</v>
      </c>
      <c r="B109" t="s">
        <v>54</v>
      </c>
      <c r="C109" t="s">
        <v>56</v>
      </c>
      <c r="D109" t="s">
        <v>56</v>
      </c>
      <c r="E109" t="s">
        <v>75</v>
      </c>
    </row>
    <row r="110" spans="1:5" x14ac:dyDescent="0.25">
      <c r="A110" t="s">
        <v>124</v>
      </c>
      <c r="B110" t="s">
        <v>52</v>
      </c>
      <c r="C110" t="s">
        <v>63</v>
      </c>
      <c r="D110" t="s">
        <v>63</v>
      </c>
      <c r="E110" t="s">
        <v>75</v>
      </c>
    </row>
    <row r="111" spans="1:5" x14ac:dyDescent="0.25">
      <c r="A111" t="s">
        <v>125</v>
      </c>
      <c r="B111" t="s">
        <v>52</v>
      </c>
      <c r="C111" t="s">
        <v>63</v>
      </c>
      <c r="D111" t="s">
        <v>63</v>
      </c>
      <c r="E111" t="s">
        <v>75</v>
      </c>
    </row>
    <row r="112" spans="1:5" x14ac:dyDescent="0.25">
      <c r="A112" t="s">
        <v>126</v>
      </c>
      <c r="B112" t="s">
        <v>52</v>
      </c>
      <c r="C112" t="s">
        <v>180</v>
      </c>
      <c r="D112" t="s">
        <v>180</v>
      </c>
    </row>
    <row r="113" spans="1:5" x14ac:dyDescent="0.25">
      <c r="A113" t="s">
        <v>127</v>
      </c>
      <c r="B113" t="s">
        <v>55</v>
      </c>
      <c r="C113" t="s">
        <v>57</v>
      </c>
      <c r="D113" t="s">
        <v>57</v>
      </c>
      <c r="E113" t="s">
        <v>76</v>
      </c>
    </row>
    <row r="114" spans="1:5" x14ac:dyDescent="0.25">
      <c r="A114" t="s">
        <v>128</v>
      </c>
      <c r="B114" t="s">
        <v>55</v>
      </c>
      <c r="C114" t="s">
        <v>57</v>
      </c>
      <c r="D114" t="s">
        <v>57</v>
      </c>
      <c r="E114" t="s">
        <v>76</v>
      </c>
    </row>
    <row r="115" spans="1:5" x14ac:dyDescent="0.25">
      <c r="A115" t="s">
        <v>129</v>
      </c>
      <c r="B115" t="s">
        <v>52</v>
      </c>
      <c r="C115" t="s">
        <v>180</v>
      </c>
      <c r="D115" t="s">
        <v>180</v>
      </c>
    </row>
    <row r="116" spans="1:5" x14ac:dyDescent="0.25">
      <c r="A116" t="s">
        <v>130</v>
      </c>
      <c r="B116" t="s">
        <v>52</v>
      </c>
      <c r="C116" t="s">
        <v>63</v>
      </c>
      <c r="D116" t="s">
        <v>63</v>
      </c>
      <c r="E116" t="s">
        <v>75</v>
      </c>
    </row>
    <row r="117" spans="1:5" x14ac:dyDescent="0.25">
      <c r="A117" t="s">
        <v>131</v>
      </c>
      <c r="B117" t="s">
        <v>52</v>
      </c>
      <c r="C117" t="s">
        <v>63</v>
      </c>
      <c r="D117" t="s">
        <v>63</v>
      </c>
      <c r="E117" t="s">
        <v>75</v>
      </c>
    </row>
    <row r="118" spans="1:5" x14ac:dyDescent="0.25">
      <c r="A118" t="s">
        <v>132</v>
      </c>
      <c r="B118" t="s">
        <v>52</v>
      </c>
      <c r="C118" t="s">
        <v>63</v>
      </c>
      <c r="D118" t="s">
        <v>63</v>
      </c>
      <c r="E118" t="s">
        <v>75</v>
      </c>
    </row>
    <row r="119" spans="1:5" x14ac:dyDescent="0.25">
      <c r="A119" t="s">
        <v>133</v>
      </c>
      <c r="B119" t="s">
        <v>52</v>
      </c>
      <c r="C119" t="s">
        <v>180</v>
      </c>
      <c r="D119" t="s">
        <v>180</v>
      </c>
    </row>
    <row r="120" spans="1:5" x14ac:dyDescent="0.25">
      <c r="A120" t="s">
        <v>147</v>
      </c>
      <c r="B120" t="s">
        <v>52</v>
      </c>
      <c r="C120" t="s">
        <v>176</v>
      </c>
      <c r="D120" t="s">
        <v>176</v>
      </c>
    </row>
    <row r="121" spans="1:5" x14ac:dyDescent="0.25">
      <c r="A121" t="s">
        <v>146</v>
      </c>
      <c r="B121" t="s">
        <v>52</v>
      </c>
      <c r="C121" t="s">
        <v>63</v>
      </c>
      <c r="D121" t="s">
        <v>63</v>
      </c>
    </row>
    <row r="122" spans="1:5" x14ac:dyDescent="0.25">
      <c r="A122" t="s">
        <v>153</v>
      </c>
      <c r="B122" t="s">
        <v>52</v>
      </c>
      <c r="C122" t="s">
        <v>63</v>
      </c>
      <c r="D122" t="s">
        <v>63</v>
      </c>
      <c r="E122" t="s">
        <v>75</v>
      </c>
    </row>
    <row r="123" spans="1:5" x14ac:dyDescent="0.25">
      <c r="A123" t="s">
        <v>154</v>
      </c>
      <c r="B123" t="s">
        <v>52</v>
      </c>
      <c r="C123" t="s">
        <v>69</v>
      </c>
      <c r="D123" t="s">
        <v>69</v>
      </c>
    </row>
    <row r="124" spans="1:5" x14ac:dyDescent="0.25">
      <c r="A124" t="s">
        <v>155</v>
      </c>
      <c r="B124" t="s">
        <v>52</v>
      </c>
      <c r="C124" t="s">
        <v>63</v>
      </c>
      <c r="D124" t="s">
        <v>63</v>
      </c>
      <c r="E124" t="s">
        <v>75</v>
      </c>
    </row>
    <row r="125" spans="1:5" x14ac:dyDescent="0.25">
      <c r="A125" t="s">
        <v>157</v>
      </c>
      <c r="B125" t="s">
        <v>52</v>
      </c>
      <c r="C125" t="s">
        <v>180</v>
      </c>
      <c r="D125" t="s">
        <v>180</v>
      </c>
    </row>
    <row r="126" spans="1:5" x14ac:dyDescent="0.25">
      <c r="A126" t="s">
        <v>158</v>
      </c>
      <c r="B126" t="s">
        <v>52</v>
      </c>
      <c r="C126" t="s">
        <v>180</v>
      </c>
      <c r="D126" t="s">
        <v>180</v>
      </c>
    </row>
    <row r="127" spans="1:5" x14ac:dyDescent="0.25">
      <c r="A127" t="s">
        <v>159</v>
      </c>
      <c r="B127" t="s">
        <v>52</v>
      </c>
      <c r="C127" t="s">
        <v>179</v>
      </c>
      <c r="D127" t="s">
        <v>179</v>
      </c>
    </row>
    <row r="128" spans="1:5" x14ac:dyDescent="0.25">
      <c r="A128" t="s">
        <v>160</v>
      </c>
      <c r="B128" t="s">
        <v>52</v>
      </c>
      <c r="C128" t="s">
        <v>63</v>
      </c>
      <c r="D128" t="s">
        <v>63</v>
      </c>
      <c r="E128" t="s">
        <v>75</v>
      </c>
    </row>
    <row r="129" spans="1:4" x14ac:dyDescent="0.25">
      <c r="A129" t="s">
        <v>164</v>
      </c>
      <c r="B129" t="s">
        <v>52</v>
      </c>
      <c r="C129" t="s">
        <v>63</v>
      </c>
      <c r="D129" t="s">
        <v>63</v>
      </c>
    </row>
    <row r="130" spans="1:4" x14ac:dyDescent="0.25">
      <c r="A130" t="s">
        <v>167</v>
      </c>
      <c r="B130" t="s">
        <v>52</v>
      </c>
      <c r="C130" t="s">
        <v>63</v>
      </c>
      <c r="D130" t="s">
        <v>63</v>
      </c>
    </row>
    <row r="131" spans="1:4" x14ac:dyDescent="0.25">
      <c r="A131" t="s">
        <v>168</v>
      </c>
      <c r="B131" t="s">
        <v>52</v>
      </c>
      <c r="C131" t="s">
        <v>63</v>
      </c>
      <c r="D131" t="s">
        <v>63</v>
      </c>
    </row>
    <row r="132" spans="1:4" x14ac:dyDescent="0.25">
      <c r="A132" t="s">
        <v>182</v>
      </c>
      <c r="B132" t="s">
        <v>52</v>
      </c>
      <c r="C132" t="s">
        <v>180</v>
      </c>
      <c r="D132" t="s">
        <v>180</v>
      </c>
    </row>
    <row r="133" spans="1:4" x14ac:dyDescent="0.25">
      <c r="A133" t="s">
        <v>183</v>
      </c>
      <c r="B133" t="s">
        <v>52</v>
      </c>
      <c r="C133" t="s">
        <v>180</v>
      </c>
      <c r="D133" t="s">
        <v>180</v>
      </c>
    </row>
    <row r="134" spans="1:4" x14ac:dyDescent="0.25">
      <c r="A134" t="s">
        <v>184</v>
      </c>
      <c r="B134" t="s">
        <v>52</v>
      </c>
      <c r="C134" t="s">
        <v>63</v>
      </c>
      <c r="D134" t="s">
        <v>63</v>
      </c>
    </row>
    <row r="135" spans="1:4" x14ac:dyDescent="0.25">
      <c r="A135" t="s">
        <v>185</v>
      </c>
      <c r="B135" t="s">
        <v>52</v>
      </c>
      <c r="C135" t="s">
        <v>63</v>
      </c>
      <c r="D135" t="s">
        <v>63</v>
      </c>
    </row>
    <row r="136" spans="1:4" x14ac:dyDescent="0.25">
      <c r="A136" t="s">
        <v>186</v>
      </c>
      <c r="B136" t="s">
        <v>52</v>
      </c>
      <c r="C136" t="s">
        <v>63</v>
      </c>
      <c r="D136" t="s">
        <v>63</v>
      </c>
    </row>
    <row r="137" spans="1:4" x14ac:dyDescent="0.25">
      <c r="A137" t="s">
        <v>187</v>
      </c>
      <c r="B137" t="s">
        <v>52</v>
      </c>
      <c r="C137" t="s">
        <v>63</v>
      </c>
      <c r="D137" t="s">
        <v>63</v>
      </c>
    </row>
    <row r="138" spans="1:4" x14ac:dyDescent="0.25">
      <c r="A138" t="s">
        <v>188</v>
      </c>
      <c r="B138" t="s">
        <v>52</v>
      </c>
      <c r="C138" t="s">
        <v>63</v>
      </c>
      <c r="D138" t="s">
        <v>63</v>
      </c>
    </row>
    <row r="139" spans="1:4" x14ac:dyDescent="0.25">
      <c r="A139" t="s">
        <v>189</v>
      </c>
      <c r="B139" t="s">
        <v>52</v>
      </c>
      <c r="C139" t="s">
        <v>63</v>
      </c>
      <c r="D139" t="s">
        <v>63</v>
      </c>
    </row>
    <row r="140" spans="1:4" x14ac:dyDescent="0.25">
      <c r="A140" t="s">
        <v>190</v>
      </c>
      <c r="B140" t="s">
        <v>52</v>
      </c>
      <c r="C140" t="s">
        <v>63</v>
      </c>
      <c r="D140" t="s">
        <v>63</v>
      </c>
    </row>
    <row r="141" spans="1:4" x14ac:dyDescent="0.25">
      <c r="A141" t="s">
        <v>191</v>
      </c>
      <c r="B141" t="s">
        <v>52</v>
      </c>
      <c r="C141" t="s">
        <v>63</v>
      </c>
      <c r="D141" t="s">
        <v>63</v>
      </c>
    </row>
    <row r="142" spans="1:4" x14ac:dyDescent="0.25">
      <c r="A142" t="s">
        <v>192</v>
      </c>
      <c r="B142" t="s">
        <v>52</v>
      </c>
      <c r="C142" t="s">
        <v>63</v>
      </c>
      <c r="D142" t="s">
        <v>63</v>
      </c>
    </row>
    <row r="143" spans="1:4" x14ac:dyDescent="0.25">
      <c r="A143" t="s">
        <v>193</v>
      </c>
      <c r="B143" t="s">
        <v>52</v>
      </c>
      <c r="C143" t="s">
        <v>63</v>
      </c>
      <c r="D143" t="s">
        <v>63</v>
      </c>
    </row>
    <row r="144" spans="1:4" x14ac:dyDescent="0.25">
      <c r="A144" t="s">
        <v>194</v>
      </c>
      <c r="B144" t="s">
        <v>52</v>
      </c>
      <c r="C144" t="s">
        <v>63</v>
      </c>
      <c r="D144" t="s">
        <v>63</v>
      </c>
    </row>
    <row r="145" spans="1:4" x14ac:dyDescent="0.25">
      <c r="A145" t="s">
        <v>195</v>
      </c>
      <c r="B145" t="s">
        <v>52</v>
      </c>
      <c r="C145" t="s">
        <v>63</v>
      </c>
      <c r="D145" t="s">
        <v>63</v>
      </c>
    </row>
    <row r="146" spans="1:4" x14ac:dyDescent="0.25">
      <c r="A146" t="s">
        <v>196</v>
      </c>
      <c r="B146" t="s">
        <v>52</v>
      </c>
      <c r="C146" t="s">
        <v>63</v>
      </c>
      <c r="D146" t="s">
        <v>63</v>
      </c>
    </row>
    <row r="147" spans="1:4" x14ac:dyDescent="0.25">
      <c r="A147" t="s">
        <v>197</v>
      </c>
      <c r="B147" t="s">
        <v>52</v>
      </c>
      <c r="C147" t="s">
        <v>63</v>
      </c>
      <c r="D147" t="s">
        <v>63</v>
      </c>
    </row>
    <row r="148" spans="1:4" x14ac:dyDescent="0.25">
      <c r="A148" t="s">
        <v>198</v>
      </c>
      <c r="B148" t="s">
        <v>52</v>
      </c>
      <c r="C148" t="s">
        <v>63</v>
      </c>
      <c r="D148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7B76-4FD0-4F23-9565-7D6EF9196D26}">
  <sheetPr>
    <tabColor rgb="FF45C363"/>
  </sheetPr>
  <dimension ref="A1:B4"/>
  <sheetViews>
    <sheetView workbookViewId="0">
      <selection activeCell="E2" sqref="E2"/>
    </sheetView>
  </sheetViews>
  <sheetFormatPr defaultRowHeight="15" x14ac:dyDescent="0.25"/>
  <cols>
    <col min="1" max="1" width="12" bestFit="1" customWidth="1"/>
  </cols>
  <sheetData>
    <row r="1" spans="1:2" x14ac:dyDescent="0.25">
      <c r="A1" s="129">
        <v>1.6634336E-2</v>
      </c>
      <c r="B1">
        <v>11.4</v>
      </c>
    </row>
    <row r="2" spans="1:2" x14ac:dyDescent="0.25">
      <c r="A2">
        <f>A1*B2/B1</f>
        <v>1.021406596491228E-2</v>
      </c>
      <c r="B2">
        <v>7</v>
      </c>
    </row>
    <row r="4" spans="1:2" x14ac:dyDescent="0.25">
      <c r="A4">
        <f>A2*0.0001</f>
        <v>1.0214065964912279E-6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64C6-7526-48C9-90DC-D21C10C85F38}">
  <dimension ref="A3:DC224"/>
  <sheetViews>
    <sheetView workbookViewId="0">
      <selection activeCell="DB170" sqref="DB170:DC224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80" t="s">
        <v>201</v>
      </c>
      <c r="C3" s="80" t="s">
        <v>0</v>
      </c>
    </row>
    <row r="4" spans="1:107" x14ac:dyDescent="0.25">
      <c r="A4" s="80" t="s">
        <v>202</v>
      </c>
      <c r="B4" s="80" t="s">
        <v>148</v>
      </c>
      <c r="C4" s="391">
        <v>43836</v>
      </c>
      <c r="D4" s="391">
        <v>43843</v>
      </c>
      <c r="E4" s="391">
        <v>43850</v>
      </c>
      <c r="F4" s="391">
        <v>43857</v>
      </c>
      <c r="G4" s="391">
        <v>43864</v>
      </c>
      <c r="H4" s="391">
        <v>43871</v>
      </c>
      <c r="I4" s="391">
        <v>43878</v>
      </c>
      <c r="J4" s="391">
        <v>43885</v>
      </c>
      <c r="K4" s="391">
        <v>43892</v>
      </c>
      <c r="L4" s="391">
        <v>43899</v>
      </c>
      <c r="M4" s="391">
        <v>43906</v>
      </c>
      <c r="N4" s="391">
        <v>43913</v>
      </c>
      <c r="O4" s="391">
        <v>43920</v>
      </c>
      <c r="P4" s="391">
        <v>43927</v>
      </c>
      <c r="Q4" s="391">
        <v>43934</v>
      </c>
      <c r="R4" s="391">
        <v>43941</v>
      </c>
      <c r="S4" s="391">
        <v>43948</v>
      </c>
      <c r="T4" s="391">
        <v>43955</v>
      </c>
      <c r="U4" s="391">
        <v>43962</v>
      </c>
      <c r="V4" s="391">
        <v>43969</v>
      </c>
      <c r="W4" s="391">
        <v>43976</v>
      </c>
      <c r="X4" s="391">
        <v>43983</v>
      </c>
      <c r="Y4" s="391">
        <v>43990</v>
      </c>
      <c r="Z4" s="391">
        <v>43997</v>
      </c>
      <c r="AA4" s="391">
        <v>44004</v>
      </c>
      <c r="AB4" s="391">
        <v>44011</v>
      </c>
      <c r="AC4" s="391">
        <v>44018</v>
      </c>
      <c r="AD4" s="391">
        <v>44025</v>
      </c>
      <c r="AE4" s="391">
        <v>44032</v>
      </c>
      <c r="AF4" s="391">
        <v>44039</v>
      </c>
      <c r="AG4" s="391">
        <v>44046</v>
      </c>
      <c r="AH4" s="391">
        <v>44053</v>
      </c>
      <c r="AI4" s="391">
        <v>44060</v>
      </c>
      <c r="AJ4" s="391">
        <v>44067</v>
      </c>
      <c r="AK4" s="391">
        <v>44074</v>
      </c>
      <c r="AL4" s="391">
        <v>44081</v>
      </c>
      <c r="AM4" s="391">
        <v>44088</v>
      </c>
      <c r="AN4" s="391">
        <v>44095</v>
      </c>
      <c r="AO4" s="391">
        <v>44102</v>
      </c>
      <c r="AP4" s="391">
        <v>44109</v>
      </c>
      <c r="AQ4" s="391">
        <v>44116</v>
      </c>
      <c r="AR4" s="391">
        <v>44123</v>
      </c>
      <c r="AS4" s="391">
        <v>44130</v>
      </c>
      <c r="AT4" s="391">
        <v>44137</v>
      </c>
      <c r="AU4" s="391">
        <v>44144</v>
      </c>
      <c r="AV4" s="391">
        <v>44151</v>
      </c>
      <c r="AW4" s="391">
        <v>44158</v>
      </c>
      <c r="AX4" s="391">
        <v>44165</v>
      </c>
      <c r="AY4" s="391">
        <v>44172</v>
      </c>
      <c r="AZ4" s="391">
        <v>44179</v>
      </c>
      <c r="BA4" s="391">
        <v>44186</v>
      </c>
      <c r="BB4" s="391">
        <v>44193</v>
      </c>
      <c r="BC4" s="391">
        <v>44200</v>
      </c>
      <c r="BD4" s="391">
        <v>44207</v>
      </c>
      <c r="BE4" s="391">
        <v>44214</v>
      </c>
      <c r="BF4" s="391">
        <v>44221</v>
      </c>
      <c r="BG4" s="391">
        <v>44228</v>
      </c>
      <c r="BH4" s="391">
        <v>44235</v>
      </c>
      <c r="BI4" s="391">
        <v>44242</v>
      </c>
      <c r="BJ4" s="391">
        <v>44249</v>
      </c>
      <c r="BK4" s="391">
        <v>44256</v>
      </c>
      <c r="BL4" s="391">
        <v>44263</v>
      </c>
      <c r="BM4" s="391">
        <v>44270</v>
      </c>
      <c r="BN4" s="391">
        <v>44277</v>
      </c>
      <c r="BO4" s="391">
        <v>44284</v>
      </c>
      <c r="BP4" s="391">
        <v>44291</v>
      </c>
      <c r="BQ4" s="391">
        <v>44298</v>
      </c>
      <c r="BR4" s="391">
        <v>44305</v>
      </c>
      <c r="BS4" s="391">
        <v>44312</v>
      </c>
      <c r="BT4" s="391">
        <v>44319</v>
      </c>
      <c r="BU4" s="391">
        <v>44326</v>
      </c>
      <c r="BV4" s="391">
        <v>44333</v>
      </c>
      <c r="BW4" s="391">
        <v>44340</v>
      </c>
      <c r="BX4" s="391">
        <v>44347</v>
      </c>
      <c r="BY4" s="391">
        <v>44354</v>
      </c>
      <c r="BZ4" s="391">
        <v>44361</v>
      </c>
      <c r="CA4" s="391">
        <v>44368</v>
      </c>
      <c r="CB4" s="391">
        <v>44375</v>
      </c>
      <c r="CC4" s="391">
        <v>44382</v>
      </c>
      <c r="CD4" s="391">
        <v>44389</v>
      </c>
      <c r="CE4" s="391">
        <v>44396</v>
      </c>
      <c r="CF4" s="391">
        <v>44403</v>
      </c>
      <c r="CG4" s="391">
        <v>44410</v>
      </c>
      <c r="CH4" s="391">
        <v>44417</v>
      </c>
      <c r="CI4" s="391">
        <v>44424</v>
      </c>
      <c r="CJ4" s="391">
        <v>44431</v>
      </c>
      <c r="CK4" s="391">
        <v>44438</v>
      </c>
      <c r="CL4" s="391">
        <v>44445</v>
      </c>
      <c r="CM4" s="391">
        <v>44452</v>
      </c>
      <c r="CN4" s="391">
        <v>44459</v>
      </c>
      <c r="CO4" s="391">
        <v>44466</v>
      </c>
      <c r="CP4" s="391">
        <v>44473</v>
      </c>
      <c r="CQ4" s="391">
        <v>44480</v>
      </c>
      <c r="CR4" s="391">
        <v>44487</v>
      </c>
      <c r="CS4" s="391">
        <v>44494</v>
      </c>
      <c r="CT4" s="391">
        <v>44501</v>
      </c>
      <c r="CU4" s="391">
        <v>44508</v>
      </c>
      <c r="CV4" s="391">
        <v>44515</v>
      </c>
      <c r="CW4" s="391">
        <v>44522</v>
      </c>
      <c r="CX4" s="391">
        <v>44529</v>
      </c>
    </row>
    <row r="5" spans="1:107" x14ac:dyDescent="0.25">
      <c r="A5" s="80" t="s">
        <v>1</v>
      </c>
      <c r="B5" s="80" t="s">
        <v>123</v>
      </c>
      <c r="C5" s="80">
        <v>0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0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0</v>
      </c>
      <c r="BG5" s="80">
        <v>0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0.90667761104521805</v>
      </c>
      <c r="CC5" s="80">
        <v>1.58668581932914</v>
      </c>
      <c r="CD5" s="80">
        <v>1.58668581932914</v>
      </c>
      <c r="CE5" s="80">
        <v>1.58668581932914</v>
      </c>
      <c r="CF5" s="80">
        <v>2.4122731670593498</v>
      </c>
      <c r="CG5" s="80">
        <v>7.3657972534406602</v>
      </c>
      <c r="CH5" s="80">
        <v>7.3657972534406602</v>
      </c>
      <c r="CI5" s="80">
        <v>7.3657972534406602</v>
      </c>
      <c r="CJ5" s="80">
        <v>7.3657972534406602</v>
      </c>
      <c r="CK5" s="80">
        <v>10.277963306670999</v>
      </c>
      <c r="CL5" s="80">
        <v>11.442829727963099</v>
      </c>
      <c r="CM5" s="80">
        <v>11.442829727963099</v>
      </c>
      <c r="CN5" s="80">
        <v>11.442829727963099</v>
      </c>
      <c r="CO5" s="80">
        <v>11.3994651325026</v>
      </c>
      <c r="CP5" s="80">
        <v>11.341645671888701</v>
      </c>
      <c r="CQ5" s="80">
        <v>11.341645671888701</v>
      </c>
      <c r="CR5" s="80">
        <v>11.341645671888701</v>
      </c>
      <c r="CS5" s="80">
        <v>11.341645671888701</v>
      </c>
      <c r="CT5" s="80">
        <v>18.0796731924512</v>
      </c>
      <c r="CU5" s="80">
        <v>18.0796731924512</v>
      </c>
      <c r="CV5" s="80">
        <v>18.0796731924512</v>
      </c>
      <c r="CW5" s="80">
        <v>18.0796731924512</v>
      </c>
      <c r="CX5" s="80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s="80" t="s">
        <v>1</v>
      </c>
      <c r="B6" s="80" t="s">
        <v>15</v>
      </c>
      <c r="C6" s="80">
        <v>0</v>
      </c>
      <c r="D6" s="80">
        <v>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0">
        <v>0</v>
      </c>
      <c r="AU6" s="80">
        <v>0</v>
      </c>
      <c r="AV6" s="80">
        <v>0</v>
      </c>
      <c r="AW6" s="80">
        <v>0</v>
      </c>
      <c r="AX6" s="80">
        <v>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0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3.7583077718100002</v>
      </c>
      <c r="BS6" s="80">
        <v>9.1511168224651396</v>
      </c>
      <c r="BT6" s="80">
        <v>12.2082522095826</v>
      </c>
      <c r="BU6" s="80">
        <v>15.3314141976337</v>
      </c>
      <c r="BV6" s="80">
        <v>17.2837649856287</v>
      </c>
      <c r="BW6" s="80">
        <v>16.8691629446467</v>
      </c>
      <c r="BX6" s="80">
        <v>16.698539944510699</v>
      </c>
      <c r="BY6" s="80">
        <v>13.352570503449</v>
      </c>
      <c r="BZ6" s="80">
        <v>8.4607767646135894</v>
      </c>
      <c r="CA6" s="80">
        <v>4.6944854704005801</v>
      </c>
      <c r="CB6" s="80">
        <v>1.7507620051998101</v>
      </c>
      <c r="CC6" s="80">
        <v>0.65935394196037</v>
      </c>
      <c r="CD6" s="80">
        <v>0.38604795021369598</v>
      </c>
      <c r="CE6" s="80">
        <v>0.45794050138329201</v>
      </c>
      <c r="CF6" s="80">
        <v>0.53454562103028003</v>
      </c>
      <c r="CG6" s="80">
        <v>0.61715366485358103</v>
      </c>
      <c r="CH6" s="80">
        <v>0.68808053234283795</v>
      </c>
      <c r="CI6" s="80">
        <v>0.70929819710238295</v>
      </c>
      <c r="CJ6" s="80">
        <v>0.77435694967744895</v>
      </c>
      <c r="CK6" s="80">
        <v>0.78457666729215703</v>
      </c>
      <c r="CL6" s="80">
        <v>0.74343046423316606</v>
      </c>
      <c r="CM6" s="80">
        <v>0.76144006543152198</v>
      </c>
      <c r="CN6" s="80">
        <v>0.80527614097853595</v>
      </c>
      <c r="CO6" s="80">
        <v>0.83462042892334398</v>
      </c>
      <c r="CP6" s="80">
        <v>0.79904285160843402</v>
      </c>
      <c r="CQ6" s="80">
        <v>0.67000683285796103</v>
      </c>
      <c r="CR6" s="80">
        <v>0.57431140594997698</v>
      </c>
      <c r="CS6" s="80">
        <v>0.54613066554925704</v>
      </c>
      <c r="CT6" s="80">
        <v>0.52944385416812301</v>
      </c>
      <c r="CU6" s="80">
        <v>0.57801721798297001</v>
      </c>
      <c r="CV6" s="80">
        <v>0.59182050949298404</v>
      </c>
      <c r="CW6" s="80">
        <v>0.61863167679547904</v>
      </c>
      <c r="CX6" s="80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s="80" t="s">
        <v>1</v>
      </c>
      <c r="B7" s="80" t="s">
        <v>16</v>
      </c>
      <c r="C7" s="80">
        <v>0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0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0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2.3005957325504802</v>
      </c>
      <c r="BY7" s="80">
        <v>9.4375624943092404</v>
      </c>
      <c r="BZ7" s="80">
        <v>18.9870237594053</v>
      </c>
      <c r="CA7" s="80">
        <v>28.720765464696999</v>
      </c>
      <c r="CB7" s="80">
        <v>34.814278521473</v>
      </c>
      <c r="CC7" s="80">
        <v>35.246609026867901</v>
      </c>
      <c r="CD7" s="80">
        <v>38.997847434103598</v>
      </c>
      <c r="CE7" s="80">
        <v>40.337112410895699</v>
      </c>
      <c r="CF7" s="80">
        <v>38.3234345998085</v>
      </c>
      <c r="CG7" s="80">
        <v>34.313057317159902</v>
      </c>
      <c r="CH7" s="80">
        <v>24.882162584584702</v>
      </c>
      <c r="CI7" s="80">
        <v>24.9128956841232</v>
      </c>
      <c r="CJ7" s="80">
        <v>27.301699135283702</v>
      </c>
      <c r="CK7" s="80">
        <v>31.233241631612199</v>
      </c>
      <c r="CL7" s="80">
        <v>35.424185569336899</v>
      </c>
      <c r="CM7" s="80">
        <v>40.269000564733901</v>
      </c>
      <c r="CN7" s="80">
        <v>47.660743095068497</v>
      </c>
      <c r="CO7" s="80">
        <v>57.394565582429699</v>
      </c>
      <c r="CP7" s="80">
        <v>68.806851380532805</v>
      </c>
      <c r="CQ7" s="80">
        <v>76.557606231541598</v>
      </c>
      <c r="CR7" s="80">
        <v>78.467609194630896</v>
      </c>
      <c r="CS7" s="80">
        <v>73.7225541580748</v>
      </c>
      <c r="CT7" s="80">
        <v>73.071121123760093</v>
      </c>
      <c r="CU7" s="80">
        <v>73.207009600173507</v>
      </c>
      <c r="CV7" s="80">
        <v>72.411243309655802</v>
      </c>
      <c r="CW7" s="80">
        <v>69.119533381163606</v>
      </c>
      <c r="CX7" s="80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s="80" t="s">
        <v>1</v>
      </c>
      <c r="B8" s="80" t="s">
        <v>108</v>
      </c>
      <c r="C8" s="80">
        <v>0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0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1001.35797701936</v>
      </c>
      <c r="BQ8" s="80">
        <v>0</v>
      </c>
      <c r="BR8" s="80">
        <v>0</v>
      </c>
      <c r="BS8" s="80">
        <v>0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0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s="80" t="s">
        <v>1</v>
      </c>
      <c r="B9" s="80" t="s">
        <v>109</v>
      </c>
      <c r="C9" s="80">
        <v>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0">
        <v>0</v>
      </c>
      <c r="AU9" s="80">
        <v>-1127.2089531301799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0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0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0</v>
      </c>
      <c r="CN9" s="80">
        <v>0</v>
      </c>
      <c r="CO9" s="80">
        <v>0</v>
      </c>
      <c r="CP9" s="80">
        <v>0</v>
      </c>
      <c r="CQ9" s="80">
        <v>0</v>
      </c>
      <c r="CR9" s="80">
        <v>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s="80" t="s">
        <v>1</v>
      </c>
      <c r="B10" s="80" t="s">
        <v>113</v>
      </c>
      <c r="C10" s="80">
        <v>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1374.0572490359</v>
      </c>
      <c r="AL10" s="80">
        <v>0</v>
      </c>
      <c r="AM10" s="80">
        <v>0</v>
      </c>
      <c r="AN10" s="80">
        <v>0</v>
      </c>
      <c r="AO10" s="80">
        <v>0</v>
      </c>
      <c r="AP10" s="80">
        <v>1374.0572490359</v>
      </c>
      <c r="AQ10" s="80">
        <v>0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0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0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0</v>
      </c>
      <c r="CN10" s="80">
        <v>0</v>
      </c>
      <c r="CO10" s="80">
        <v>0</v>
      </c>
      <c r="CP10" s="80">
        <v>0</v>
      </c>
      <c r="CQ10" s="80">
        <v>0</v>
      </c>
      <c r="CR10" s="80">
        <v>0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s="80" t="s">
        <v>1</v>
      </c>
      <c r="B11" s="80" t="s">
        <v>124</v>
      </c>
      <c r="C11" s="80">
        <v>0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805.13752951807703</v>
      </c>
      <c r="AU11" s="80">
        <v>0</v>
      </c>
      <c r="AV11" s="80">
        <v>0</v>
      </c>
      <c r="AW11" s="80">
        <v>0</v>
      </c>
      <c r="AX11" s="80">
        <v>0</v>
      </c>
      <c r="AY11" s="80">
        <v>0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0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0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0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0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s="80" t="s">
        <v>1</v>
      </c>
      <c r="B12" s="80" t="s">
        <v>125</v>
      </c>
      <c r="C12" s="80">
        <v>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1524.4336587599</v>
      </c>
      <c r="AV12" s="80">
        <v>1374.7943912419501</v>
      </c>
      <c r="AW12" s="80">
        <v>1269.96828439925</v>
      </c>
      <c r="AX12" s="80">
        <v>1357.23601834581</v>
      </c>
      <c r="AY12" s="80">
        <v>1056.1230264401599</v>
      </c>
      <c r="AZ12" s="80">
        <v>1080.7571615482</v>
      </c>
      <c r="BA12" s="80">
        <v>721.98981087906702</v>
      </c>
      <c r="BB12" s="80">
        <v>0</v>
      </c>
      <c r="BC12" s="80">
        <v>0</v>
      </c>
      <c r="BD12" s="80">
        <v>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0</v>
      </c>
      <c r="CL12" s="80">
        <v>0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0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s="80" t="s">
        <v>1</v>
      </c>
      <c r="B13" s="80" t="s">
        <v>159</v>
      </c>
      <c r="C13" s="80">
        <v>93.177616605473503</v>
      </c>
      <c r="D13" s="80">
        <v>68.2313152741567</v>
      </c>
      <c r="E13" s="80">
        <v>49.715336652854504</v>
      </c>
      <c r="F13" s="80">
        <v>37.118219826744799</v>
      </c>
      <c r="G13" s="80">
        <v>29.953420877268599</v>
      </c>
      <c r="H13" s="80">
        <v>27.758742636346199</v>
      </c>
      <c r="I13" s="80">
        <v>30.095764440593001</v>
      </c>
      <c r="J13" s="80">
        <v>36.549271885535802</v>
      </c>
      <c r="K13" s="80">
        <v>46.726686579828502</v>
      </c>
      <c r="L13" s="80">
        <v>60.257495899467898</v>
      </c>
      <c r="M13" s="80">
        <v>76.792682742010399</v>
      </c>
      <c r="N13" s="80">
        <v>96.004155280787003</v>
      </c>
      <c r="O13" s="80">
        <v>117.58417671911999</v>
      </c>
      <c r="P13" s="80">
        <v>141.24479504453899</v>
      </c>
      <c r="Q13" s="80">
        <v>166.71727278299699</v>
      </c>
      <c r="R13" s="80">
        <v>193.75151675308399</v>
      </c>
      <c r="S13" s="80">
        <v>222.11550782024801</v>
      </c>
      <c r="T13" s="80">
        <v>251.59473065100599</v>
      </c>
      <c r="U13" s="80">
        <v>281.99160346716201</v>
      </c>
      <c r="V13" s="80">
        <v>313.124907800024</v>
      </c>
      <c r="W13" s="80">
        <v>344.82921824461698</v>
      </c>
      <c r="X13" s="80">
        <v>376.95433221390499</v>
      </c>
      <c r="Y13" s="80">
        <v>409.36469969299702</v>
      </c>
      <c r="Z13" s="80">
        <v>441.93885299337501</v>
      </c>
      <c r="AA13" s="80">
        <v>474.56883650709801</v>
      </c>
      <c r="AB13" s="80">
        <v>507.15963646102898</v>
      </c>
      <c r="AC13" s="80">
        <v>539.628610671042</v>
      </c>
      <c r="AD13" s="80">
        <v>571.90491829624398</v>
      </c>
      <c r="AE13" s="80">
        <v>603.92894959318801</v>
      </c>
      <c r="AF13" s="80">
        <v>635.65175567008896</v>
      </c>
      <c r="AG13" s="80">
        <v>667.03447824104296</v>
      </c>
      <c r="AH13" s="80">
        <v>698.04777938023801</v>
      </c>
      <c r="AI13" s="80">
        <v>728.67127127617505</v>
      </c>
      <c r="AJ13" s="80">
        <v>758.89294598588003</v>
      </c>
      <c r="AK13" s="80">
        <v>788.70860518912104</v>
      </c>
      <c r="AL13" s="80">
        <v>818.12128994262901</v>
      </c>
      <c r="AM13" s="80">
        <v>847.14071043430295</v>
      </c>
      <c r="AN13" s="80">
        <v>875.78267573743904</v>
      </c>
      <c r="AO13" s="80">
        <v>904.06852356493403</v>
      </c>
      <c r="AP13" s="80">
        <v>932.02455002351201</v>
      </c>
      <c r="AQ13" s="80">
        <v>959.68143936793399</v>
      </c>
      <c r="AR13" s="80">
        <v>987.073693755215</v>
      </c>
      <c r="AS13" s="80">
        <v>1014.23906299884</v>
      </c>
      <c r="AT13" s="80">
        <v>1041.2179743229799</v>
      </c>
      <c r="AU13" s="80">
        <v>1068.05296211671</v>
      </c>
      <c r="AV13" s="80">
        <v>1094.78809768823</v>
      </c>
      <c r="AW13" s="80">
        <v>1121.4684190190601</v>
      </c>
      <c r="AX13" s="80">
        <v>1148.13936051827</v>
      </c>
      <c r="AY13" s="80">
        <v>1174.8461827767201</v>
      </c>
      <c r="AZ13" s="80">
        <v>1201.6334023212401</v>
      </c>
      <c r="BA13" s="80">
        <v>1228.54422136883</v>
      </c>
      <c r="BB13" s="80">
        <v>1255.6199575809501</v>
      </c>
      <c r="BC13" s="80">
        <v>1282.89947381767</v>
      </c>
      <c r="BD13" s="80">
        <v>1310.4186078918899</v>
      </c>
      <c r="BE13" s="80">
        <v>1338.2096023235999</v>
      </c>
      <c r="BF13" s="80">
        <v>1366.3005340940599</v>
      </c>
      <c r="BG13" s="80">
        <v>1394.71474440001</v>
      </c>
      <c r="BH13" s="80">
        <v>1423.47026840792</v>
      </c>
      <c r="BI13" s="80">
        <v>1452.5792650081601</v>
      </c>
      <c r="BJ13" s="80">
        <v>1482.0474465692801</v>
      </c>
      <c r="BK13" s="80">
        <v>1511.8735086921599</v>
      </c>
      <c r="BL13" s="80">
        <v>1542.04855996426</v>
      </c>
      <c r="BM13" s="80">
        <v>1572.55555171382</v>
      </c>
      <c r="BN13" s="80">
        <v>1603.36870776412</v>
      </c>
      <c r="BO13" s="80">
        <v>1634.45295418762</v>
      </c>
      <c r="BP13" s="80">
        <v>1665.76334906024</v>
      </c>
      <c r="BQ13" s="80">
        <v>1697.24451221557</v>
      </c>
      <c r="BR13" s="80">
        <v>1728.8300549990299</v>
      </c>
      <c r="BS13" s="80">
        <v>1760.44201002215</v>
      </c>
      <c r="BT13" s="80">
        <v>1791.99026091676</v>
      </c>
      <c r="BU13" s="80">
        <v>1823.37197208923</v>
      </c>
      <c r="BV13" s="80">
        <v>1854.47101847461</v>
      </c>
      <c r="BW13" s="80">
        <v>1885.15741529094</v>
      </c>
      <c r="BX13" s="80">
        <v>1915.2867477934301</v>
      </c>
      <c r="BY13" s="80">
        <v>1944.69960102865</v>
      </c>
      <c r="BZ13" s="80">
        <v>1973.22098958877</v>
      </c>
      <c r="CA13" s="80">
        <v>2000.6597873657799</v>
      </c>
      <c r="CB13" s="80">
        <v>2026.80815730572</v>
      </c>
      <c r="CC13" s="80">
        <v>2051.4409811628502</v>
      </c>
      <c r="CD13" s="80">
        <v>2074.3152892538701</v>
      </c>
      <c r="CE13" s="80">
        <v>2095.1696902122098</v>
      </c>
      <c r="CF13" s="80">
        <v>2113.7238007421702</v>
      </c>
      <c r="CG13" s="80">
        <v>2129.6776753731501</v>
      </c>
      <c r="CH13" s="80">
        <v>2142.7112362138901</v>
      </c>
      <c r="CI13" s="80">
        <v>2152.4837027066501</v>
      </c>
      <c r="CJ13" s="80">
        <v>2158.6330213814999</v>
      </c>
      <c r="CK13" s="80">
        <v>2160.77529561042</v>
      </c>
      <c r="CL13" s="80">
        <v>2158.50421536161</v>
      </c>
      <c r="CM13" s="80">
        <v>2151.39048695366</v>
      </c>
      <c r="CN13" s="80">
        <v>2138.9812628098298</v>
      </c>
      <c r="CO13" s="80">
        <v>2120.7995712121401</v>
      </c>
      <c r="CP13" s="80">
        <v>2096.3437460557502</v>
      </c>
      <c r="CQ13" s="80">
        <v>2065.0868566030199</v>
      </c>
      <c r="CR13" s="80">
        <v>2026.4761372378</v>
      </c>
      <c r="CS13" s="80">
        <v>1979.93241721969</v>
      </c>
      <c r="CT13" s="80">
        <v>1924.8495504381599</v>
      </c>
      <c r="CU13" s="80">
        <v>1860.5938451668601</v>
      </c>
      <c r="CV13" s="80">
        <v>1786.50349381773</v>
      </c>
      <c r="CW13" s="80">
        <v>1701.88800269532</v>
      </c>
      <c r="CX13" s="80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s="80" t="s">
        <v>1</v>
      </c>
      <c r="B14" s="80" t="s">
        <v>17</v>
      </c>
      <c r="C14" s="80">
        <v>0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0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0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0</v>
      </c>
      <c r="BS14" s="80">
        <v>0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4.1732166357505598</v>
      </c>
      <c r="BZ14" s="80">
        <v>7.9462155709472704</v>
      </c>
      <c r="CA14" s="80">
        <v>11.621562957181601</v>
      </c>
      <c r="CB14" s="80">
        <v>15.026921185898001</v>
      </c>
      <c r="CC14" s="80">
        <v>18.746607126644498</v>
      </c>
      <c r="CD14" s="80">
        <v>27.702418244826401</v>
      </c>
      <c r="CE14" s="80">
        <v>29.299380714640201</v>
      </c>
      <c r="CF14" s="80">
        <v>27.917521817599699</v>
      </c>
      <c r="CG14" s="80">
        <v>22.5415297482201</v>
      </c>
      <c r="CH14" s="80">
        <v>20.109976118960699</v>
      </c>
      <c r="CI14" s="80">
        <v>25.069345640607001</v>
      </c>
      <c r="CJ14" s="80">
        <v>29.1412510912436</v>
      </c>
      <c r="CK14" s="80">
        <v>36.188387471886898</v>
      </c>
      <c r="CL14" s="80">
        <v>38.778181445944497</v>
      </c>
      <c r="CM14" s="80">
        <v>40.228706050253301</v>
      </c>
      <c r="CN14" s="80">
        <v>41.312259910919302</v>
      </c>
      <c r="CO14" s="80">
        <v>39.137715026979798</v>
      </c>
      <c r="CP14" s="80">
        <v>38.388438022890497</v>
      </c>
      <c r="CQ14" s="80">
        <v>35.161998802648903</v>
      </c>
      <c r="CR14" s="80">
        <v>33.359734219829598</v>
      </c>
      <c r="CS14" s="80">
        <v>29.722253990757999</v>
      </c>
      <c r="CT14" s="80">
        <v>33.1040021426995</v>
      </c>
      <c r="CU14" s="80">
        <v>28.1586898948011</v>
      </c>
      <c r="CV14" s="80">
        <v>24.9884049078724</v>
      </c>
      <c r="CW14" s="80">
        <v>15.652267183691601</v>
      </c>
      <c r="CX14" s="80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s="80" t="s">
        <v>1</v>
      </c>
      <c r="B15" s="80" t="s">
        <v>127</v>
      </c>
      <c r="C15" s="80">
        <v>-971.43026418831096</v>
      </c>
      <c r="D15" s="80">
        <v>-971.43026418831096</v>
      </c>
      <c r="E15" s="80">
        <v>-971.43026418831096</v>
      </c>
      <c r="F15" s="80">
        <v>-971.43026418831096</v>
      </c>
      <c r="G15" s="80">
        <v>-971.43026418831096</v>
      </c>
      <c r="H15" s="80">
        <v>-971.43026418831096</v>
      </c>
      <c r="I15" s="80">
        <v>-971.43026418831096</v>
      </c>
      <c r="J15" s="80">
        <v>-971.43026418831096</v>
      </c>
      <c r="K15" s="80">
        <v>-971.43026418831096</v>
      </c>
      <c r="L15" s="80">
        <v>-971.43026418831096</v>
      </c>
      <c r="M15" s="80">
        <v>-971.43026418831096</v>
      </c>
      <c r="N15" s="80">
        <v>-971.43026418831096</v>
      </c>
      <c r="O15" s="80">
        <v>-971.43026418831096</v>
      </c>
      <c r="P15" s="80">
        <v>-971.43026418831096</v>
      </c>
      <c r="Q15" s="80">
        <v>-971.43026418831096</v>
      </c>
      <c r="R15" s="80">
        <v>-971.43026418831096</v>
      </c>
      <c r="S15" s="80">
        <v>-971.43026418831096</v>
      </c>
      <c r="T15" s="80">
        <v>-971.43026418831096</v>
      </c>
      <c r="U15" s="80">
        <v>-971.43026418831096</v>
      </c>
      <c r="V15" s="80">
        <v>-971.43026418831096</v>
      </c>
      <c r="W15" s="80">
        <v>-971.43026418831096</v>
      </c>
      <c r="X15" s="80">
        <v>-971.43026418831096</v>
      </c>
      <c r="Y15" s="80">
        <v>-971.43026418831096</v>
      </c>
      <c r="Z15" s="80">
        <v>-971.43026418831096</v>
      </c>
      <c r="AA15" s="80">
        <v>-971.43026418831096</v>
      </c>
      <c r="AB15" s="80">
        <v>-1259.8938618760901</v>
      </c>
      <c r="AC15" s="80">
        <v>-1259.8938618760901</v>
      </c>
      <c r="AD15" s="80">
        <v>-1259.8938618760901</v>
      </c>
      <c r="AE15" s="80">
        <v>-1259.8938618760901</v>
      </c>
      <c r="AF15" s="80">
        <v>-1172.6162351407399</v>
      </c>
      <c r="AG15" s="80">
        <v>-1172.6162351407399</v>
      </c>
      <c r="AH15" s="80">
        <v>-1172.6162351407399</v>
      </c>
      <c r="AI15" s="80">
        <v>-1172.6162351407399</v>
      </c>
      <c r="AJ15" s="80">
        <v>-1172.6162351407399</v>
      </c>
      <c r="AK15" s="80">
        <v>-1187.63708073099</v>
      </c>
      <c r="AL15" s="80">
        <v>-1187.63708073099</v>
      </c>
      <c r="AM15" s="80">
        <v>-1187.63708073099</v>
      </c>
      <c r="AN15" s="80">
        <v>-1187.63708073099</v>
      </c>
      <c r="AO15" s="80">
        <v>-1210.07104039764</v>
      </c>
      <c r="AP15" s="80">
        <v>-1210.07104039764</v>
      </c>
      <c r="AQ15" s="80">
        <v>-1210.07104039764</v>
      </c>
      <c r="AR15" s="80">
        <v>-1210.07104039764</v>
      </c>
      <c r="AS15" s="80">
        <v>-1312.0200649115</v>
      </c>
      <c r="AT15" s="80">
        <v>-1312.0200649115</v>
      </c>
      <c r="AU15" s="80">
        <v>-1312.0200649115</v>
      </c>
      <c r="AV15" s="80">
        <v>-1312.0200649115</v>
      </c>
      <c r="AW15" s="80">
        <v>-1312.0200649115</v>
      </c>
      <c r="AX15" s="80">
        <v>-1574.51956551238</v>
      </c>
      <c r="AY15" s="80">
        <v>-1574.51956551238</v>
      </c>
      <c r="AZ15" s="80">
        <v>-1574.51956551238</v>
      </c>
      <c r="BA15" s="80">
        <v>-1574.51956551238</v>
      </c>
      <c r="BB15" s="80">
        <v>-1314.0128474632199</v>
      </c>
      <c r="BC15" s="80">
        <v>0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0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0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0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0</v>
      </c>
      <c r="CS15" s="80">
        <v>0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s="80" t="s">
        <v>1</v>
      </c>
      <c r="B16" s="80" t="s">
        <v>128</v>
      </c>
      <c r="C16" s="80">
        <v>0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-661.71374162218797</v>
      </c>
      <c r="BD16" s="80">
        <v>-661.71374162218797</v>
      </c>
      <c r="BE16" s="80">
        <v>-661.71374162218797</v>
      </c>
      <c r="BF16" s="80">
        <v>-661.71374162218797</v>
      </c>
      <c r="BG16" s="80">
        <v>-741.81043315252805</v>
      </c>
      <c r="BH16" s="80">
        <v>-741.81043315252805</v>
      </c>
      <c r="BI16" s="80">
        <v>-741.81043315252805</v>
      </c>
      <c r="BJ16" s="80">
        <v>-741.81043315252805</v>
      </c>
      <c r="BK16" s="80">
        <v>-962.99317512337495</v>
      </c>
      <c r="BL16" s="80">
        <v>-962.99317512337495</v>
      </c>
      <c r="BM16" s="80">
        <v>-962.99317512337495</v>
      </c>
      <c r="BN16" s="80">
        <v>-962.99317512337495</v>
      </c>
      <c r="BO16" s="80">
        <v>-1009.76601967543</v>
      </c>
      <c r="BP16" s="80">
        <v>-1009.76601967543</v>
      </c>
      <c r="BQ16" s="80">
        <v>-1009.76601967543</v>
      </c>
      <c r="BR16" s="80">
        <v>-1009.76601967543</v>
      </c>
      <c r="BS16" s="80">
        <v>-1174.60514411132</v>
      </c>
      <c r="BT16" s="80">
        <v>-1174.60514411132</v>
      </c>
      <c r="BU16" s="80">
        <v>-1174.60514411132</v>
      </c>
      <c r="BV16" s="80">
        <v>-1174.60514411132</v>
      </c>
      <c r="BW16" s="80">
        <v>-1174.60514411132</v>
      </c>
      <c r="BX16" s="80">
        <v>-1168.54954962236</v>
      </c>
      <c r="BY16" s="80">
        <v>-1168.54954962236</v>
      </c>
      <c r="BZ16" s="80">
        <v>-1168.54954962236</v>
      </c>
      <c r="CA16" s="80">
        <v>-1168.54954962236</v>
      </c>
      <c r="CB16" s="80">
        <v>-1117.28053065833</v>
      </c>
      <c r="CC16" s="80">
        <v>-1117.28053065833</v>
      </c>
      <c r="CD16" s="80">
        <v>-1117.28053065833</v>
      </c>
      <c r="CE16" s="80">
        <v>-1117.28053065833</v>
      </c>
      <c r="CF16" s="80">
        <v>-1144.85774019274</v>
      </c>
      <c r="CG16" s="80">
        <v>-1144.85774019274</v>
      </c>
      <c r="CH16" s="80">
        <v>-1144.85774019274</v>
      </c>
      <c r="CI16" s="80">
        <v>-1144.85774019274</v>
      </c>
      <c r="CJ16" s="80">
        <v>-1144.85774019274</v>
      </c>
      <c r="CK16" s="80">
        <v>-1095.6264493195399</v>
      </c>
      <c r="CL16" s="80">
        <v>-1095.6264493195399</v>
      </c>
      <c r="CM16" s="80">
        <v>-1095.6264493195399</v>
      </c>
      <c r="CN16" s="80">
        <v>-1095.6264493195399</v>
      </c>
      <c r="CO16" s="80">
        <v>-1128.6106247427899</v>
      </c>
      <c r="CP16" s="80">
        <v>-1128.6106247427899</v>
      </c>
      <c r="CQ16" s="80">
        <v>-1128.6106247427899</v>
      </c>
      <c r="CR16" s="80">
        <v>-1128.6106247427899</v>
      </c>
      <c r="CS16" s="80">
        <v>-1128.6106247427899</v>
      </c>
      <c r="CT16" s="80">
        <v>-1202.02888258131</v>
      </c>
      <c r="CU16" s="80">
        <v>-1202.02888258131</v>
      </c>
      <c r="CV16" s="80">
        <v>-1202.02888258131</v>
      </c>
      <c r="CW16" s="80">
        <v>-1202.02888258131</v>
      </c>
      <c r="CX16" s="80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s="80" t="s">
        <v>1</v>
      </c>
      <c r="B17" s="80" t="s">
        <v>18</v>
      </c>
      <c r="C17" s="80">
        <v>459.42898326125299</v>
      </c>
      <c r="D17" s="80">
        <v>459.42898326125299</v>
      </c>
      <c r="E17" s="80">
        <v>459.42898326125299</v>
      </c>
      <c r="F17" s="80">
        <v>459.42898326125299</v>
      </c>
      <c r="G17" s="80">
        <v>446.21531781347301</v>
      </c>
      <c r="H17" s="80">
        <v>446.21531781347301</v>
      </c>
      <c r="I17" s="80">
        <v>446.21531781347301</v>
      </c>
      <c r="J17" s="80">
        <v>446.21531781347301</v>
      </c>
      <c r="K17" s="80">
        <v>407.59075727381003</v>
      </c>
      <c r="L17" s="80">
        <v>407.59075727381003</v>
      </c>
      <c r="M17" s="80">
        <v>407.59075727381003</v>
      </c>
      <c r="N17" s="80">
        <v>407.59075727381003</v>
      </c>
      <c r="O17" s="80">
        <v>407.59075727381003</v>
      </c>
      <c r="P17" s="80">
        <v>295.782818869523</v>
      </c>
      <c r="Q17" s="80">
        <v>295.782818869523</v>
      </c>
      <c r="R17" s="80">
        <v>295.782818869523</v>
      </c>
      <c r="S17" s="80">
        <v>295.782818869523</v>
      </c>
      <c r="T17" s="80">
        <v>315.60331704119199</v>
      </c>
      <c r="U17" s="80">
        <v>315.60331704119199</v>
      </c>
      <c r="V17" s="80">
        <v>315.60331704119199</v>
      </c>
      <c r="W17" s="80">
        <v>315.60331704119199</v>
      </c>
      <c r="X17" s="80">
        <v>361.34292820658197</v>
      </c>
      <c r="Y17" s="80">
        <v>361.34292820658197</v>
      </c>
      <c r="Z17" s="80">
        <v>361.34292820658197</v>
      </c>
      <c r="AA17" s="80">
        <v>361.34292820658197</v>
      </c>
      <c r="AB17" s="80">
        <v>361.34292820658197</v>
      </c>
      <c r="AC17" s="80">
        <v>400.47570664808302</v>
      </c>
      <c r="AD17" s="80">
        <v>400.47570664808302</v>
      </c>
      <c r="AE17" s="80">
        <v>400.47570664808302</v>
      </c>
      <c r="AF17" s="80">
        <v>400.47570664808302</v>
      </c>
      <c r="AG17" s="80">
        <v>407.59075727381003</v>
      </c>
      <c r="AH17" s="80">
        <v>407.59075727381003</v>
      </c>
      <c r="AI17" s="80">
        <v>407.59075727381003</v>
      </c>
      <c r="AJ17" s="80">
        <v>407.59075727381003</v>
      </c>
      <c r="AK17" s="80">
        <v>407.59075727381003</v>
      </c>
      <c r="AL17" s="80">
        <v>423.85373013261602</v>
      </c>
      <c r="AM17" s="80">
        <v>423.85373013261602</v>
      </c>
      <c r="AN17" s="80">
        <v>423.85373013261602</v>
      </c>
      <c r="AO17" s="80">
        <v>423.85373013261602</v>
      </c>
      <c r="AP17" s="80">
        <v>418.771551114239</v>
      </c>
      <c r="AQ17" s="80">
        <v>418.771551114239</v>
      </c>
      <c r="AR17" s="80">
        <v>418.771551114239</v>
      </c>
      <c r="AS17" s="80">
        <v>418.771551114239</v>
      </c>
      <c r="AT17" s="80">
        <v>415.21402580137499</v>
      </c>
      <c r="AU17" s="80">
        <v>415.21402580137499</v>
      </c>
      <c r="AV17" s="80">
        <v>415.21402580137499</v>
      </c>
      <c r="AW17" s="80">
        <v>415.21402580137499</v>
      </c>
      <c r="AX17" s="80">
        <v>415.21402580137499</v>
      </c>
      <c r="AY17" s="80">
        <v>398.95105294257002</v>
      </c>
      <c r="AZ17" s="80">
        <v>398.95105294257002</v>
      </c>
      <c r="BA17" s="80">
        <v>398.95105294257002</v>
      </c>
      <c r="BB17" s="80">
        <v>398.95105294257002</v>
      </c>
      <c r="BC17" s="80">
        <v>385.22916959295299</v>
      </c>
      <c r="BD17" s="80">
        <v>385.22916959295299</v>
      </c>
      <c r="BE17" s="80">
        <v>385.22916959295299</v>
      </c>
      <c r="BF17" s="80">
        <v>385.22916959295299</v>
      </c>
      <c r="BG17" s="80">
        <v>396.40996343338202</v>
      </c>
      <c r="BH17" s="80">
        <v>396.40996343338202</v>
      </c>
      <c r="BI17" s="80">
        <v>396.40996343338202</v>
      </c>
      <c r="BJ17" s="80">
        <v>396.40996343338202</v>
      </c>
      <c r="BK17" s="80">
        <v>346.60460905329001</v>
      </c>
      <c r="BL17" s="80">
        <v>346.60460905329001</v>
      </c>
      <c r="BM17" s="80">
        <v>346.60460905329001</v>
      </c>
      <c r="BN17" s="80">
        <v>346.60460905329001</v>
      </c>
      <c r="BO17" s="80">
        <v>346.60460905329001</v>
      </c>
      <c r="BP17" s="80">
        <v>368.45797883231</v>
      </c>
      <c r="BQ17" s="80">
        <v>368.45797883231</v>
      </c>
      <c r="BR17" s="80">
        <v>368.45797883231</v>
      </c>
      <c r="BS17" s="80">
        <v>368.45797883231</v>
      </c>
      <c r="BT17" s="80">
        <v>387.262041200304</v>
      </c>
      <c r="BU17" s="80">
        <v>387.262041200304</v>
      </c>
      <c r="BV17" s="80">
        <v>387.262041200304</v>
      </c>
      <c r="BW17" s="80">
        <v>387.262041200304</v>
      </c>
      <c r="BX17" s="80">
        <v>387.262041200304</v>
      </c>
      <c r="BY17" s="80">
        <v>411.14828258667399</v>
      </c>
      <c r="BZ17" s="80">
        <v>411.14828258667399</v>
      </c>
      <c r="CA17" s="80">
        <v>411.14828258667399</v>
      </c>
      <c r="CB17" s="80">
        <v>411.14828258667399</v>
      </c>
      <c r="CC17" s="80">
        <v>417.75511531056401</v>
      </c>
      <c r="CD17" s="80">
        <v>417.75511531056401</v>
      </c>
      <c r="CE17" s="80">
        <v>417.75511531056401</v>
      </c>
      <c r="CF17" s="80">
        <v>417.75511531056401</v>
      </c>
      <c r="CG17" s="80">
        <v>415.722243703213</v>
      </c>
      <c r="CH17" s="80">
        <v>415.722243703213</v>
      </c>
      <c r="CI17" s="80">
        <v>415.722243703213</v>
      </c>
      <c r="CJ17" s="80">
        <v>415.722243703213</v>
      </c>
      <c r="CK17" s="80">
        <v>415.722243703213</v>
      </c>
      <c r="CL17" s="80">
        <v>382.68808008376499</v>
      </c>
      <c r="CM17" s="80">
        <v>382.68808008376499</v>
      </c>
      <c r="CN17" s="80">
        <v>382.68808008376499</v>
      </c>
      <c r="CO17" s="80">
        <v>382.68808008376499</v>
      </c>
      <c r="CP17" s="80">
        <v>387.77025910214098</v>
      </c>
      <c r="CQ17" s="80">
        <v>387.77025910214098</v>
      </c>
      <c r="CR17" s="80">
        <v>387.77025910214098</v>
      </c>
      <c r="CS17" s="80">
        <v>387.77025910214098</v>
      </c>
      <c r="CT17" s="80">
        <v>380.65520847641397</v>
      </c>
      <c r="CU17" s="80">
        <v>380.65520847641397</v>
      </c>
      <c r="CV17" s="80">
        <v>380.65520847641397</v>
      </c>
      <c r="CW17" s="80">
        <v>380.65520847641397</v>
      </c>
      <c r="CX17" s="80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s="80" t="s">
        <v>1</v>
      </c>
      <c r="B18" s="80" t="s">
        <v>19</v>
      </c>
      <c r="C18" s="80">
        <v>65.807113643705094</v>
      </c>
      <c r="D18" s="80">
        <v>88.127260309946394</v>
      </c>
      <c r="E18" s="80">
        <v>87.383103027654798</v>
      </c>
      <c r="F18" s="80">
        <v>90.824256030045902</v>
      </c>
      <c r="G18" s="80">
        <v>107.88949513278099</v>
      </c>
      <c r="H18" s="80">
        <v>126.130599949976</v>
      </c>
      <c r="I18" s="80">
        <v>117.40866081276199</v>
      </c>
      <c r="J18" s="80">
        <v>112.57491279456301</v>
      </c>
      <c r="K18" s="80">
        <v>119.44142398973</v>
      </c>
      <c r="L18" s="80">
        <v>140.12679698883099</v>
      </c>
      <c r="M18" s="80">
        <v>187.652748470982</v>
      </c>
      <c r="N18" s="80">
        <v>233.45177874682901</v>
      </c>
      <c r="O18" s="80">
        <v>254.817817602357</v>
      </c>
      <c r="P18" s="80">
        <v>244.17240432696801</v>
      </c>
      <c r="Q18" s="80">
        <v>228.73449484202001</v>
      </c>
      <c r="R18" s="80">
        <v>209.91165851343001</v>
      </c>
      <c r="S18" s="80">
        <v>200.41224798887899</v>
      </c>
      <c r="T18" s="80">
        <v>181.070101813788</v>
      </c>
      <c r="U18" s="80">
        <v>155.844929401126</v>
      </c>
      <c r="V18" s="80">
        <v>123.579197716721</v>
      </c>
      <c r="W18" s="80">
        <v>107.899457198962</v>
      </c>
      <c r="X18" s="80">
        <v>104.039915555381</v>
      </c>
      <c r="Y18" s="80">
        <v>109.260294340719</v>
      </c>
      <c r="Z18" s="80">
        <v>104.88336437070301</v>
      </c>
      <c r="AA18" s="80">
        <v>95.784648799916695</v>
      </c>
      <c r="AB18" s="80">
        <v>90.275004223016794</v>
      </c>
      <c r="AC18" s="80">
        <v>89.512971702456696</v>
      </c>
      <c r="AD18" s="80">
        <v>91.824916323394007</v>
      </c>
      <c r="AE18" s="80">
        <v>91.606689797235603</v>
      </c>
      <c r="AF18" s="80">
        <v>91.904417616661206</v>
      </c>
      <c r="AG18" s="80">
        <v>95.361531491724094</v>
      </c>
      <c r="AH18" s="80">
        <v>99.690626380828604</v>
      </c>
      <c r="AI18" s="80">
        <v>101.443512078119</v>
      </c>
      <c r="AJ18" s="80">
        <v>129.42837356821099</v>
      </c>
      <c r="AK18" s="80">
        <v>144.798848927363</v>
      </c>
      <c r="AL18" s="80">
        <v>164.27266497747701</v>
      </c>
      <c r="AM18" s="80">
        <v>168.614027873369</v>
      </c>
      <c r="AN18" s="80">
        <v>174.80411252513599</v>
      </c>
      <c r="AO18" s="80">
        <v>177.32469716538401</v>
      </c>
      <c r="AP18" s="80">
        <v>165.696163110985</v>
      </c>
      <c r="AQ18" s="80">
        <v>157.39390515105799</v>
      </c>
      <c r="AR18" s="80">
        <v>151.48733298767999</v>
      </c>
      <c r="AS18" s="80">
        <v>160.654272486747</v>
      </c>
      <c r="AT18" s="80">
        <v>252.78438524987399</v>
      </c>
      <c r="AU18" s="80">
        <v>314.71618983581402</v>
      </c>
      <c r="AV18" s="80">
        <v>325.11152007816901</v>
      </c>
      <c r="AW18" s="80">
        <v>257.42016673451701</v>
      </c>
      <c r="AX18" s="80">
        <v>233.427195656533</v>
      </c>
      <c r="AY18" s="80">
        <v>238.01175844910301</v>
      </c>
      <c r="AZ18" s="80">
        <v>267.51992175506598</v>
      </c>
      <c r="BA18" s="80">
        <v>277.19549473260099</v>
      </c>
      <c r="BB18" s="80">
        <v>271.08856415406098</v>
      </c>
      <c r="BC18" s="80">
        <v>159.18386272788399</v>
      </c>
      <c r="BD18" s="80">
        <v>68.156934439161503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s="80" t="s">
        <v>1</v>
      </c>
      <c r="B19" s="80" t="s">
        <v>20</v>
      </c>
      <c r="C19" s="80">
        <v>0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0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92.855108166308099</v>
      </c>
      <c r="BD19" s="80">
        <v>238.345386091873</v>
      </c>
      <c r="BE19" s="80">
        <v>407.98990729904898</v>
      </c>
      <c r="BF19" s="80">
        <v>382.19256408397899</v>
      </c>
      <c r="BG19" s="80">
        <v>369.04478343009902</v>
      </c>
      <c r="BH19" s="80">
        <v>363.55592326545002</v>
      </c>
      <c r="BI19" s="80">
        <v>363.55770438088598</v>
      </c>
      <c r="BJ19" s="80">
        <v>360.49909174667198</v>
      </c>
      <c r="BK19" s="80">
        <v>365.51910991961199</v>
      </c>
      <c r="BL19" s="80">
        <v>367.56823435703802</v>
      </c>
      <c r="BM19" s="80">
        <v>367.25941062451199</v>
      </c>
      <c r="BN19" s="80">
        <v>383.15251636841299</v>
      </c>
      <c r="BO19" s="80">
        <v>378.24332610666801</v>
      </c>
      <c r="BP19" s="80">
        <v>386.31570879661399</v>
      </c>
      <c r="BQ19" s="80">
        <v>406.08141388092201</v>
      </c>
      <c r="BR19" s="80">
        <v>420.36531610151297</v>
      </c>
      <c r="BS19" s="80">
        <v>384.11347805245998</v>
      </c>
      <c r="BT19" s="80">
        <v>367.32858853378099</v>
      </c>
      <c r="BU19" s="80">
        <v>369.101713309807</v>
      </c>
      <c r="BV19" s="80">
        <v>387.14760282891501</v>
      </c>
      <c r="BW19" s="80">
        <v>393.98022037528602</v>
      </c>
      <c r="BX19" s="80">
        <v>384.98934812615198</v>
      </c>
      <c r="BY19" s="80">
        <v>354.54657933824899</v>
      </c>
      <c r="BZ19" s="80">
        <v>359.47897180029901</v>
      </c>
      <c r="CA19" s="80">
        <v>403.662237606774</v>
      </c>
      <c r="CB19" s="80">
        <v>471.61477832964999</v>
      </c>
      <c r="CC19" s="80">
        <v>507.97761191340498</v>
      </c>
      <c r="CD19" s="80">
        <v>511.57444277478203</v>
      </c>
      <c r="CE19" s="80">
        <v>474.51139741827302</v>
      </c>
      <c r="CF19" s="80">
        <v>381.62416652009199</v>
      </c>
      <c r="CG19" s="80">
        <v>289.36405619183802</v>
      </c>
      <c r="CH19" s="80">
        <v>236.132466307172</v>
      </c>
      <c r="CI19" s="80">
        <v>245.451726766869</v>
      </c>
      <c r="CJ19" s="80">
        <v>311.66801860218101</v>
      </c>
      <c r="CK19" s="80">
        <v>408.86907459901403</v>
      </c>
      <c r="CL19" s="80">
        <v>437.19349575593998</v>
      </c>
      <c r="CM19" s="80">
        <v>394.67316557927001</v>
      </c>
      <c r="CN19" s="80">
        <v>302.63420752014503</v>
      </c>
      <c r="CO19" s="80">
        <v>252.449589610777</v>
      </c>
      <c r="CP19" s="80">
        <v>268.12506124220698</v>
      </c>
      <c r="CQ19" s="80">
        <v>339.929380351036</v>
      </c>
      <c r="CR19" s="80">
        <v>431.66984014670197</v>
      </c>
      <c r="CS19" s="80">
        <v>522.68379754813895</v>
      </c>
      <c r="CT19" s="80">
        <v>544.885202386439</v>
      </c>
      <c r="CU19" s="80">
        <v>564.94762655964701</v>
      </c>
      <c r="CV19" s="80">
        <v>540.93803986174805</v>
      </c>
      <c r="CW19" s="80">
        <v>463.44521475958499</v>
      </c>
      <c r="CX19" s="80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s="80" t="s">
        <v>1</v>
      </c>
      <c r="B20" s="80" t="s">
        <v>114</v>
      </c>
      <c r="C20" s="80">
        <v>0.46012922083754199</v>
      </c>
      <c r="D20" s="80">
        <v>1.3212393955978701</v>
      </c>
      <c r="E20" s="80">
        <v>2.67238486706592</v>
      </c>
      <c r="F20" s="80">
        <v>4.42022775781615</v>
      </c>
      <c r="G20" s="80">
        <v>6.4295180058106496</v>
      </c>
      <c r="H20" s="80">
        <v>8.4775413297971607</v>
      </c>
      <c r="I20" s="80">
        <v>5.9511208066030603</v>
      </c>
      <c r="J20" s="80">
        <v>5.1598406081045702</v>
      </c>
      <c r="K20" s="80">
        <v>4.43484530985564</v>
      </c>
      <c r="L20" s="80">
        <v>4.6289696406663099</v>
      </c>
      <c r="M20" s="80">
        <v>4.2081803556091701</v>
      </c>
      <c r="N20" s="80">
        <v>5.9785863230690302</v>
      </c>
      <c r="O20" s="80">
        <v>8.7578900451888195</v>
      </c>
      <c r="P20" s="80">
        <v>7.9055434671442297</v>
      </c>
      <c r="Q20" s="80">
        <v>10.676775011614801</v>
      </c>
      <c r="R20" s="80">
        <v>15.202014851784201</v>
      </c>
      <c r="S20" s="80">
        <v>19.831932938657101</v>
      </c>
      <c r="T20" s="80">
        <v>21.8327397203043</v>
      </c>
      <c r="U20" s="80">
        <v>20.629836936700499</v>
      </c>
      <c r="V20" s="80">
        <v>20.487891459953602</v>
      </c>
      <c r="W20" s="80">
        <v>17.063478251855798</v>
      </c>
      <c r="X20" s="80">
        <v>11.2301788131221</v>
      </c>
      <c r="Y20" s="80">
        <v>13.5278875393889</v>
      </c>
      <c r="Z20" s="80">
        <v>11.9615383660541</v>
      </c>
      <c r="AA20" s="80">
        <v>7.81161638040279</v>
      </c>
      <c r="AB20" s="80">
        <v>8.4573367149536693</v>
      </c>
      <c r="AC20" s="80">
        <v>8.4846812119828403</v>
      </c>
      <c r="AD20" s="80">
        <v>4.58176926987153</v>
      </c>
      <c r="AE20" s="80">
        <v>5.57688936287808</v>
      </c>
      <c r="AF20" s="80">
        <v>7.8799048225110804</v>
      </c>
      <c r="AG20" s="80">
        <v>10.4107187727205</v>
      </c>
      <c r="AH20" s="80">
        <v>10.6901930581275</v>
      </c>
      <c r="AI20" s="80">
        <v>8.7239102336963992</v>
      </c>
      <c r="AJ20" s="80">
        <v>11.1351405000153</v>
      </c>
      <c r="AK20" s="80">
        <v>11.2732748740387</v>
      </c>
      <c r="AL20" s="80">
        <v>9.8134930629956703</v>
      </c>
      <c r="AM20" s="80">
        <v>11.860958636454001</v>
      </c>
      <c r="AN20" s="80">
        <v>13.8780451370255</v>
      </c>
      <c r="AO20" s="80">
        <v>15.771250111608</v>
      </c>
      <c r="AP20" s="80">
        <v>18.0522960352545</v>
      </c>
      <c r="AQ20" s="80">
        <v>17.418988562763701</v>
      </c>
      <c r="AR20" s="80">
        <v>18.268248887990602</v>
      </c>
      <c r="AS20" s="80">
        <v>17.162545904378501</v>
      </c>
      <c r="AT20" s="80">
        <v>16.839178540315899</v>
      </c>
      <c r="AU20" s="80">
        <v>15.3916710672663</v>
      </c>
      <c r="AV20" s="80">
        <v>11.5082598166351</v>
      </c>
      <c r="AW20" s="80">
        <v>9.5664249881802306</v>
      </c>
      <c r="AX20" s="80">
        <v>8.4628122680766609</v>
      </c>
      <c r="AY20" s="80">
        <v>7.6728220938831697</v>
      </c>
      <c r="AZ20" s="80">
        <v>6.8006277636554504</v>
      </c>
      <c r="BA20" s="80">
        <v>7.4996799538014001</v>
      </c>
      <c r="BB20" s="80">
        <v>8.03708963120636</v>
      </c>
      <c r="BC20" s="80">
        <v>6.9865752847556202</v>
      </c>
      <c r="BD20" s="80">
        <v>4.5093157146269398</v>
      </c>
      <c r="BE20" s="80">
        <v>4.0887097480093004</v>
      </c>
      <c r="BF20" s="80">
        <v>3.5254562461002399</v>
      </c>
      <c r="BG20" s="80">
        <v>2.24989183161947</v>
      </c>
      <c r="BH20" s="80">
        <v>1.1958948626328101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s="80" t="s">
        <v>1</v>
      </c>
      <c r="B21" s="80" t="s">
        <v>22</v>
      </c>
      <c r="C21" s="80">
        <v>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2.0042369969650999</v>
      </c>
      <c r="BD21" s="80">
        <v>8.9378959173519394</v>
      </c>
      <c r="BE21" s="80">
        <v>18.872675642476601</v>
      </c>
      <c r="BF21" s="80">
        <v>29.889901583316401</v>
      </c>
      <c r="BG21" s="80">
        <v>35.597873753291999</v>
      </c>
      <c r="BH21" s="80">
        <v>34.7416145368584</v>
      </c>
      <c r="BI21" s="80">
        <v>33.775754078654302</v>
      </c>
      <c r="BJ21" s="80">
        <v>32.649469282830097</v>
      </c>
      <c r="BK21" s="80">
        <v>35.182822895163099</v>
      </c>
      <c r="BL21" s="80">
        <v>35.425966737667302</v>
      </c>
      <c r="BM21" s="80">
        <v>33.618775262357502</v>
      </c>
      <c r="BN21" s="80">
        <v>41.3462674717182</v>
      </c>
      <c r="BO21" s="80">
        <v>54.542242620739799</v>
      </c>
      <c r="BP21" s="80">
        <v>64.661917629156306</v>
      </c>
      <c r="BQ21" s="80">
        <v>74.114172022612905</v>
      </c>
      <c r="BR21" s="80">
        <v>66.271588500750298</v>
      </c>
      <c r="BS21" s="80">
        <v>51.462040313538701</v>
      </c>
      <c r="BT21" s="80">
        <v>45.3101359745934</v>
      </c>
      <c r="BU21" s="80">
        <v>33.994832534138197</v>
      </c>
      <c r="BV21" s="80">
        <v>27.987821713513199</v>
      </c>
      <c r="BW21" s="80">
        <v>26.560464084327499</v>
      </c>
      <c r="BX21" s="80">
        <v>24.3962504624484</v>
      </c>
      <c r="BY21" s="80">
        <v>23.407413092497201</v>
      </c>
      <c r="BZ21" s="80">
        <v>19.562710253250501</v>
      </c>
      <c r="CA21" s="80">
        <v>13.268924735711201</v>
      </c>
      <c r="CB21" s="80">
        <v>9.31014424828704</v>
      </c>
      <c r="CC21" s="80">
        <v>5.4008312515145303</v>
      </c>
      <c r="CD21" s="80">
        <v>7.0315903008098797</v>
      </c>
      <c r="CE21" s="80">
        <v>10.205390900272601</v>
      </c>
      <c r="CF21" s="80">
        <v>19.7119310418963</v>
      </c>
      <c r="CG21" s="80">
        <v>30.9954610406344</v>
      </c>
      <c r="CH21" s="80">
        <v>40.940019610475701</v>
      </c>
      <c r="CI21" s="80">
        <v>44.218219367339699</v>
      </c>
      <c r="CJ21" s="80">
        <v>31.631128352919699</v>
      </c>
      <c r="CK21" s="80">
        <v>24.726961603695798</v>
      </c>
      <c r="CL21" s="80">
        <v>52.408798022620203</v>
      </c>
      <c r="CM21" s="80">
        <v>91.029795527827403</v>
      </c>
      <c r="CN21" s="80">
        <v>108.49341068637101</v>
      </c>
      <c r="CO21" s="80">
        <v>106.356042659848</v>
      </c>
      <c r="CP21" s="80">
        <v>54.128311530616301</v>
      </c>
      <c r="CQ21" s="80">
        <v>26.134878378720799</v>
      </c>
      <c r="CR21" s="80">
        <v>24.914277899343599</v>
      </c>
      <c r="CS21" s="80">
        <v>24.033264310048299</v>
      </c>
      <c r="CT21" s="80">
        <v>22.7554049620569</v>
      </c>
      <c r="CU21" s="80">
        <v>21.815651948706002</v>
      </c>
      <c r="CV21" s="80">
        <v>20.012961205044</v>
      </c>
      <c r="CW21" s="80">
        <v>13.652153197731799</v>
      </c>
      <c r="CX21" s="80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s="80" t="s">
        <v>1</v>
      </c>
      <c r="B22" s="80" t="s">
        <v>23</v>
      </c>
      <c r="C22" s="80">
        <v>0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3.4110628636866398</v>
      </c>
      <c r="K22" s="80">
        <v>51.354631629391001</v>
      </c>
      <c r="L22" s="80">
        <v>117.294257748349</v>
      </c>
      <c r="M22" s="80">
        <v>105.50359162474101</v>
      </c>
      <c r="N22" s="80">
        <v>69.159521739067699</v>
      </c>
      <c r="O22" s="80">
        <v>49.552992994506099</v>
      </c>
      <c r="P22" s="80">
        <v>49.418584112553702</v>
      </c>
      <c r="Q22" s="80">
        <v>56.908512483844603</v>
      </c>
      <c r="R22" s="80">
        <v>96.831032127518299</v>
      </c>
      <c r="S22" s="80">
        <v>151.97582206451</v>
      </c>
      <c r="T22" s="80">
        <v>180.20727914977701</v>
      </c>
      <c r="U22" s="80">
        <v>192.70590592108101</v>
      </c>
      <c r="V22" s="80">
        <v>210.368646065072</v>
      </c>
      <c r="W22" s="80">
        <v>262.416764023312</v>
      </c>
      <c r="X22" s="80">
        <v>360.59264930153802</v>
      </c>
      <c r="Y22" s="80">
        <v>441.58068311126698</v>
      </c>
      <c r="Z22" s="80">
        <v>464.92367968979602</v>
      </c>
      <c r="AA22" s="80">
        <v>428.889197756969</v>
      </c>
      <c r="AB22" s="80">
        <v>380.51386418958703</v>
      </c>
      <c r="AC22" s="80">
        <v>380.87087993336399</v>
      </c>
      <c r="AD22" s="80">
        <v>401.08249284122599</v>
      </c>
      <c r="AE22" s="80">
        <v>428.39292052575303</v>
      </c>
      <c r="AF22" s="80">
        <v>411.59241919557502</v>
      </c>
      <c r="AG22" s="80">
        <v>427.16158665734901</v>
      </c>
      <c r="AH22" s="80">
        <v>462.13174083493101</v>
      </c>
      <c r="AI22" s="80">
        <v>460.02793620366401</v>
      </c>
      <c r="AJ22" s="80">
        <v>456.01243136495202</v>
      </c>
      <c r="AK22" s="80">
        <v>457.92381536995998</v>
      </c>
      <c r="AL22" s="80">
        <v>444.22870333889699</v>
      </c>
      <c r="AM22" s="80">
        <v>464.20233120180501</v>
      </c>
      <c r="AN22" s="80">
        <v>453.61021213885402</v>
      </c>
      <c r="AO22" s="80">
        <v>513.39768076292205</v>
      </c>
      <c r="AP22" s="80">
        <v>625.63717011680001</v>
      </c>
      <c r="AQ22" s="80">
        <v>597.28931044977696</v>
      </c>
      <c r="AR22" s="80">
        <v>531.01333199392798</v>
      </c>
      <c r="AS22" s="80">
        <v>516.088135952426</v>
      </c>
      <c r="AT22" s="80">
        <v>532.00988330586802</v>
      </c>
      <c r="AU22" s="80">
        <v>567.51470707100304</v>
      </c>
      <c r="AV22" s="80">
        <v>606.23677788104101</v>
      </c>
      <c r="AW22" s="80">
        <v>600.03187728148202</v>
      </c>
      <c r="AX22" s="80">
        <v>622.56607183989604</v>
      </c>
      <c r="AY22" s="80">
        <v>672.45976078491799</v>
      </c>
      <c r="AZ22" s="80">
        <v>668.87932247822005</v>
      </c>
      <c r="BA22" s="80">
        <v>654.59061337263404</v>
      </c>
      <c r="BB22" s="80">
        <v>651.98192198166805</v>
      </c>
      <c r="BC22" s="80">
        <v>409.53813924849101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0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s="80" t="s">
        <v>1</v>
      </c>
      <c r="B23" s="80" t="s">
        <v>24</v>
      </c>
      <c r="C23" s="80">
        <v>0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206.51326404371599</v>
      </c>
      <c r="BD23" s="80">
        <v>510.33177257883398</v>
      </c>
      <c r="BE23" s="80">
        <v>864.69212859869799</v>
      </c>
      <c r="BF23" s="80">
        <v>886.80235024948195</v>
      </c>
      <c r="BG23" s="80">
        <v>946.41590576282101</v>
      </c>
      <c r="BH23" s="80">
        <v>1014.5559566693501</v>
      </c>
      <c r="BI23" s="80">
        <v>1236.4479991839801</v>
      </c>
      <c r="BJ23" s="80">
        <v>1508.5963968236199</v>
      </c>
      <c r="BK23" s="80">
        <v>1800.0484470907199</v>
      </c>
      <c r="BL23" s="80">
        <v>1852.5306630411001</v>
      </c>
      <c r="BM23" s="80">
        <v>1825.2960448561801</v>
      </c>
      <c r="BN23" s="80">
        <v>1734.72735027815</v>
      </c>
      <c r="BO23" s="80">
        <v>1715.4380550332401</v>
      </c>
      <c r="BP23" s="80">
        <v>1771.7456705116599</v>
      </c>
      <c r="BQ23" s="80">
        <v>1958.66084249753</v>
      </c>
      <c r="BR23" s="80">
        <v>2090.2077595952601</v>
      </c>
      <c r="BS23" s="80">
        <v>2150.75582944998</v>
      </c>
      <c r="BT23" s="80">
        <v>2160.2242220462499</v>
      </c>
      <c r="BU23" s="80">
        <v>2238.9192619145201</v>
      </c>
      <c r="BV23" s="80">
        <v>2403.9371024191501</v>
      </c>
      <c r="BW23" s="80">
        <v>2412.8758932395199</v>
      </c>
      <c r="BX23" s="80">
        <v>2450.6096383498598</v>
      </c>
      <c r="BY23" s="80">
        <v>2375.5493481938902</v>
      </c>
      <c r="BZ23" s="80">
        <v>2424.6227770164101</v>
      </c>
      <c r="CA23" s="80">
        <v>2469.2895445844401</v>
      </c>
      <c r="CB23" s="80">
        <v>2540.3093701335401</v>
      </c>
      <c r="CC23" s="80">
        <v>2531.3206703389201</v>
      </c>
      <c r="CD23" s="80">
        <v>2609.6793877442701</v>
      </c>
      <c r="CE23" s="80">
        <v>2675.9867088513201</v>
      </c>
      <c r="CF23" s="80">
        <v>2686.2498637539902</v>
      </c>
      <c r="CG23" s="80">
        <v>2619.5133392573298</v>
      </c>
      <c r="CH23" s="80">
        <v>2498.9725695647498</v>
      </c>
      <c r="CI23" s="80">
        <v>2312.2962224604198</v>
      </c>
      <c r="CJ23" s="80">
        <v>2250.4571905306502</v>
      </c>
      <c r="CK23" s="80">
        <v>2305.9546484102698</v>
      </c>
      <c r="CL23" s="80">
        <v>2368.18529436268</v>
      </c>
      <c r="CM23" s="80">
        <v>2261.8375687934199</v>
      </c>
      <c r="CN23" s="80">
        <v>2101.07338102121</v>
      </c>
      <c r="CO23" s="80">
        <v>1974.6910290232699</v>
      </c>
      <c r="CP23" s="80">
        <v>1913.6515034495001</v>
      </c>
      <c r="CQ23" s="80">
        <v>1934.52662721822</v>
      </c>
      <c r="CR23" s="80">
        <v>1966.72024334603</v>
      </c>
      <c r="CS23" s="80">
        <v>1946.9358572071201</v>
      </c>
      <c r="CT23" s="80">
        <v>1872.5943136242399</v>
      </c>
      <c r="CU23" s="80">
        <v>1716.2135726591</v>
      </c>
      <c r="CV23" s="80">
        <v>1590.0506714159001</v>
      </c>
      <c r="CW23" s="80">
        <v>1550.3920594620499</v>
      </c>
      <c r="CX23" s="80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s="80" t="s">
        <v>1</v>
      </c>
      <c r="B24" s="80" t="s">
        <v>25</v>
      </c>
      <c r="C24" s="80">
        <v>15.749209223400801</v>
      </c>
      <c r="D24" s="80">
        <v>13.656202539646801</v>
      </c>
      <c r="E24" s="80">
        <v>14.137368718040801</v>
      </c>
      <c r="F24" s="80">
        <v>16.925319183408899</v>
      </c>
      <c r="G24" s="80">
        <v>20.011892794204599</v>
      </c>
      <c r="H24" s="80">
        <v>18.824553630151499</v>
      </c>
      <c r="I24" s="80">
        <v>20.817886707102701</v>
      </c>
      <c r="J24" s="80">
        <v>19.206989593093802</v>
      </c>
      <c r="K24" s="80">
        <v>22.1068419913558</v>
      </c>
      <c r="L24" s="80">
        <v>30.047670493668399</v>
      </c>
      <c r="M24" s="80">
        <v>27.343774716414998</v>
      </c>
      <c r="N24" s="80">
        <v>64.502333156304203</v>
      </c>
      <c r="O24" s="80">
        <v>138.320781430068</v>
      </c>
      <c r="P24" s="80">
        <v>140.72489755556401</v>
      </c>
      <c r="Q24" s="80">
        <v>114.29774330040399</v>
      </c>
      <c r="R24" s="80">
        <v>72.612109440776905</v>
      </c>
      <c r="S24" s="80">
        <v>51.638394027469303</v>
      </c>
      <c r="T24" s="80">
        <v>41.553676619792398</v>
      </c>
      <c r="U24" s="80">
        <v>24.409205103449501</v>
      </c>
      <c r="V24" s="80">
        <v>22.558917836907298</v>
      </c>
      <c r="W24" s="80">
        <v>18.757585462153099</v>
      </c>
      <c r="X24" s="80">
        <v>4.1025331876146698</v>
      </c>
      <c r="Y24" s="80">
        <v>5.0174907521714998</v>
      </c>
      <c r="Z24" s="80">
        <v>8.7256629813161002</v>
      </c>
      <c r="AA24" s="80">
        <v>6.3069689791307804</v>
      </c>
      <c r="AB24" s="80">
        <v>2.8657314535495999</v>
      </c>
      <c r="AC24" s="80">
        <v>3.2887811499263599</v>
      </c>
      <c r="AD24" s="80">
        <v>7.5259101748261799</v>
      </c>
      <c r="AE24" s="80">
        <v>16.7569031393251</v>
      </c>
      <c r="AF24" s="80">
        <v>20.8828712117222</v>
      </c>
      <c r="AG24" s="80">
        <v>25.1639724265228</v>
      </c>
      <c r="AH24" s="80">
        <v>20.818360894569299</v>
      </c>
      <c r="AI24" s="80">
        <v>12.767149770619399</v>
      </c>
      <c r="AJ24" s="80">
        <v>27.093624606573101</v>
      </c>
      <c r="AK24" s="80">
        <v>39.0632193549717</v>
      </c>
      <c r="AL24" s="80">
        <v>61.368821658771601</v>
      </c>
      <c r="AM24" s="80">
        <v>67.932702400993605</v>
      </c>
      <c r="AN24" s="80">
        <v>62.899172348352302</v>
      </c>
      <c r="AO24" s="80">
        <v>69.445846258370494</v>
      </c>
      <c r="AP24" s="80">
        <v>66.250335841434804</v>
      </c>
      <c r="AQ24" s="80">
        <v>55.77816201393</v>
      </c>
      <c r="AR24" s="80">
        <v>60.130734014873198</v>
      </c>
      <c r="AS24" s="80">
        <v>74.151891174818601</v>
      </c>
      <c r="AT24" s="80">
        <v>309.36310494993398</v>
      </c>
      <c r="AU24" s="80">
        <v>477.682432140385</v>
      </c>
      <c r="AV24" s="80">
        <v>215.59754593280999</v>
      </c>
      <c r="AW24" s="80">
        <v>120.085601370676</v>
      </c>
      <c r="AX24" s="80">
        <v>46.624112007413103</v>
      </c>
      <c r="AY24" s="80">
        <v>31.599776667740802</v>
      </c>
      <c r="AZ24" s="80">
        <v>34.3038637162689</v>
      </c>
      <c r="BA24" s="80">
        <v>41.032180991042999</v>
      </c>
      <c r="BB24" s="80">
        <v>39.806723763531302</v>
      </c>
      <c r="BC24" s="80">
        <v>21.2716545371681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0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s="80" t="s">
        <v>1</v>
      </c>
      <c r="B25" s="80" t="s">
        <v>26</v>
      </c>
      <c r="C25" s="80">
        <v>0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20.465907596691299</v>
      </c>
      <c r="BD25" s="80">
        <v>66.710403662101996</v>
      </c>
      <c r="BE25" s="80">
        <v>64.338027541135901</v>
      </c>
      <c r="BF25" s="80">
        <v>17.204094621830698</v>
      </c>
      <c r="BG25" s="80">
        <v>3.7409307289605498</v>
      </c>
      <c r="BH25" s="80">
        <v>3.6313603040029898</v>
      </c>
      <c r="BI25" s="80">
        <v>6.1743144608521101</v>
      </c>
      <c r="BJ25" s="80">
        <v>8.0580948647138797</v>
      </c>
      <c r="BK25" s="80">
        <v>8.1060682045647798</v>
      </c>
      <c r="BL25" s="80">
        <v>7.5891178457663599</v>
      </c>
      <c r="BM25" s="80">
        <v>5.0775595032533598</v>
      </c>
      <c r="BN25" s="80">
        <v>2.80343688764358</v>
      </c>
      <c r="BO25" s="80">
        <v>3.1313741829964798</v>
      </c>
      <c r="BP25" s="80">
        <v>3.3938653346307599</v>
      </c>
      <c r="BQ25" s="80">
        <v>1.8391130929042201</v>
      </c>
      <c r="BR25" s="80">
        <v>2.3075964360930299</v>
      </c>
      <c r="BS25" s="80">
        <v>4.4209491791385602</v>
      </c>
      <c r="BT25" s="80">
        <v>4.9528731229080503</v>
      </c>
      <c r="BU25" s="80">
        <v>2.6471979223015398</v>
      </c>
      <c r="BV25" s="80">
        <v>1.95099602026171</v>
      </c>
      <c r="BW25" s="80">
        <v>4.4671629863430802</v>
      </c>
      <c r="BX25" s="80">
        <v>12.9413248851766</v>
      </c>
      <c r="BY25" s="80">
        <v>21.413993225338601</v>
      </c>
      <c r="BZ25" s="80">
        <v>22.805623059007701</v>
      </c>
      <c r="CA25" s="80">
        <v>16.357345140958401</v>
      </c>
      <c r="CB25" s="80">
        <v>11.119709920935099</v>
      </c>
      <c r="CC25" s="80">
        <v>14.0926618963235</v>
      </c>
      <c r="CD25" s="80">
        <v>14.7059495910349</v>
      </c>
      <c r="CE25" s="80">
        <v>24.904441479380999</v>
      </c>
      <c r="CF25" s="80">
        <v>39.289464865752699</v>
      </c>
      <c r="CG25" s="80">
        <v>38.736474121695103</v>
      </c>
      <c r="CH25" s="80">
        <v>31.124647060550998</v>
      </c>
      <c r="CI25" s="80">
        <v>40.568228222450799</v>
      </c>
      <c r="CJ25" s="80">
        <v>58.783780022549202</v>
      </c>
      <c r="CK25" s="80">
        <v>70.014786878468996</v>
      </c>
      <c r="CL25" s="80">
        <v>235.13108048675201</v>
      </c>
      <c r="CM25" s="80">
        <v>412.19006406948</v>
      </c>
      <c r="CN25" s="80">
        <v>194.578334863912</v>
      </c>
      <c r="CO25" s="80">
        <v>51.465781543622001</v>
      </c>
      <c r="CP25" s="80">
        <v>77.944586360493403</v>
      </c>
      <c r="CQ25" s="80">
        <v>157.26991133673999</v>
      </c>
      <c r="CR25" s="80">
        <v>366.260906832248</v>
      </c>
      <c r="CS25" s="80">
        <v>406.950809906551</v>
      </c>
      <c r="CT25" s="80">
        <v>221.90293685034999</v>
      </c>
      <c r="CU25" s="80">
        <v>185.907122481334</v>
      </c>
      <c r="CV25" s="80">
        <v>104.63405160928301</v>
      </c>
      <c r="CW25" s="80">
        <v>31.844258184643799</v>
      </c>
      <c r="CX25" s="80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s="80" t="s">
        <v>1</v>
      </c>
      <c r="B26" s="80" t="s">
        <v>27</v>
      </c>
      <c r="C26" s="80">
        <v>0</v>
      </c>
      <c r="D26" s="80">
        <v>0</v>
      </c>
      <c r="E26" s="80">
        <v>0</v>
      </c>
      <c r="F26" s="80">
        <v>0</v>
      </c>
      <c r="G26" s="80">
        <v>8.6040664519381693E-2</v>
      </c>
      <c r="H26" s="80">
        <v>0.20348458196474001</v>
      </c>
      <c r="I26" s="80">
        <v>0.45958471213477198</v>
      </c>
      <c r="J26" s="80">
        <v>0.647035762658834</v>
      </c>
      <c r="K26" s="80">
        <v>14.917139239816001</v>
      </c>
      <c r="L26" s="80">
        <v>70.745119220727005</v>
      </c>
      <c r="M26" s="80">
        <v>81.892109364501707</v>
      </c>
      <c r="N26" s="80">
        <v>61.358988850377301</v>
      </c>
      <c r="O26" s="80">
        <v>25.7391417705885</v>
      </c>
      <c r="P26" s="80">
        <v>9.35979436896422</v>
      </c>
      <c r="Q26" s="80">
        <v>7.5849156383220304</v>
      </c>
      <c r="R26" s="80">
        <v>5.67919781587252</v>
      </c>
      <c r="S26" s="80">
        <v>7.3400297344805203</v>
      </c>
      <c r="T26" s="80">
        <v>6.4893947249683803</v>
      </c>
      <c r="U26" s="80">
        <v>6.55894096496983</v>
      </c>
      <c r="V26" s="80">
        <v>6.1107514548270103</v>
      </c>
      <c r="W26" s="80">
        <v>9.1395021542802706</v>
      </c>
      <c r="X26" s="80">
        <v>15.3274463359922</v>
      </c>
      <c r="Y26" s="80">
        <v>21.058548979746</v>
      </c>
      <c r="Z26" s="80">
        <v>33.674591673194897</v>
      </c>
      <c r="AA26" s="80">
        <v>31.668562707951899</v>
      </c>
      <c r="AB26" s="80">
        <v>28.735582040648101</v>
      </c>
      <c r="AC26" s="80">
        <v>32.414585447482899</v>
      </c>
      <c r="AD26" s="80">
        <v>29.510976181293401</v>
      </c>
      <c r="AE26" s="80">
        <v>30.7518628875908</v>
      </c>
      <c r="AF26" s="80">
        <v>28.819286038698198</v>
      </c>
      <c r="AG26" s="80">
        <v>43.5673521181713</v>
      </c>
      <c r="AH26" s="80">
        <v>67.780206065612006</v>
      </c>
      <c r="AI26" s="80">
        <v>100.619044962332</v>
      </c>
      <c r="AJ26" s="80">
        <v>133.43913721311699</v>
      </c>
      <c r="AK26" s="80">
        <v>138.65057422241199</v>
      </c>
      <c r="AL26" s="80">
        <v>106.829245281664</v>
      </c>
      <c r="AM26" s="80">
        <v>111.165831161971</v>
      </c>
      <c r="AN26" s="80">
        <v>174.81159678336701</v>
      </c>
      <c r="AO26" s="80">
        <v>287.02027166305697</v>
      </c>
      <c r="AP26" s="80">
        <v>351.13362375144197</v>
      </c>
      <c r="AQ26" s="80">
        <v>320.621709509678</v>
      </c>
      <c r="AR26" s="80">
        <v>248.429184152141</v>
      </c>
      <c r="AS26" s="80">
        <v>187.86671075589399</v>
      </c>
      <c r="AT26" s="80">
        <v>178.43198789321801</v>
      </c>
      <c r="AU26" s="80">
        <v>268.75815412262898</v>
      </c>
      <c r="AV26" s="80">
        <v>305.48609605194503</v>
      </c>
      <c r="AW26" s="80">
        <v>283.831542712241</v>
      </c>
      <c r="AX26" s="80">
        <v>376.97994018041902</v>
      </c>
      <c r="AY26" s="80">
        <v>397.479503033561</v>
      </c>
      <c r="AZ26" s="80">
        <v>329.54775597573303</v>
      </c>
      <c r="BA26" s="80">
        <v>215.13501114794201</v>
      </c>
      <c r="BB26" s="80">
        <v>126.973362916282</v>
      </c>
      <c r="BC26" s="80">
        <v>64.717404207427705</v>
      </c>
      <c r="BD26" s="80">
        <v>20.829142565279501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s="80" t="s">
        <v>1</v>
      </c>
      <c r="B27" s="80" t="s">
        <v>28</v>
      </c>
      <c r="C27" s="80">
        <v>0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390.56922936357302</v>
      </c>
      <c r="BD27" s="80">
        <v>747.97480881869899</v>
      </c>
      <c r="BE27" s="80">
        <v>567.59946578591496</v>
      </c>
      <c r="BF27" s="80">
        <v>352.44575729854802</v>
      </c>
      <c r="BG27" s="80">
        <v>309.71533744154499</v>
      </c>
      <c r="BH27" s="80">
        <v>268.105684205253</v>
      </c>
      <c r="BI27" s="80">
        <v>216.847894683628</v>
      </c>
      <c r="BJ27" s="80">
        <v>430.62543142951898</v>
      </c>
      <c r="BK27" s="80">
        <v>655.74199850897196</v>
      </c>
      <c r="BL27" s="80">
        <v>622.89195875373298</v>
      </c>
      <c r="BM27" s="80">
        <v>480.57168968458001</v>
      </c>
      <c r="BN27" s="80">
        <v>425.00049630774498</v>
      </c>
      <c r="BO27" s="80">
        <v>523.85605552444599</v>
      </c>
      <c r="BP27" s="80">
        <v>958.93195159819595</v>
      </c>
      <c r="BQ27" s="80">
        <v>803.69824615200298</v>
      </c>
      <c r="BR27" s="80">
        <v>631.99990752583005</v>
      </c>
      <c r="BS27" s="80">
        <v>795.75680740539497</v>
      </c>
      <c r="BT27" s="80">
        <v>809.39518620380102</v>
      </c>
      <c r="BU27" s="80">
        <v>756.64555407132502</v>
      </c>
      <c r="BV27" s="80">
        <v>740.60603829864499</v>
      </c>
      <c r="BW27" s="80">
        <v>907.57276178592201</v>
      </c>
      <c r="BX27" s="80">
        <v>936.65956123960098</v>
      </c>
      <c r="BY27" s="80">
        <v>768.67102956742303</v>
      </c>
      <c r="BZ27" s="80">
        <v>760.44045541621404</v>
      </c>
      <c r="CA27" s="80">
        <v>957.28518943635004</v>
      </c>
      <c r="CB27" s="80">
        <v>1242.1962472525199</v>
      </c>
      <c r="CC27" s="80">
        <v>1411.8317000648001</v>
      </c>
      <c r="CD27" s="80">
        <v>1481.59834235825</v>
      </c>
      <c r="CE27" s="80">
        <v>1677.92500172831</v>
      </c>
      <c r="CF27" s="80">
        <v>1611.7150688311101</v>
      </c>
      <c r="CG27" s="80">
        <v>1704.59443135428</v>
      </c>
      <c r="CH27" s="80">
        <v>2081.5081342512499</v>
      </c>
      <c r="CI27" s="80">
        <v>1932.4707006399501</v>
      </c>
      <c r="CJ27" s="80">
        <v>1712.87678233515</v>
      </c>
      <c r="CK27" s="80">
        <v>1504.4558244146799</v>
      </c>
      <c r="CL27" s="80">
        <v>1352.32305120707</v>
      </c>
      <c r="CM27" s="80">
        <v>1323.5358887643299</v>
      </c>
      <c r="CN27" s="80">
        <v>1167.9272914481801</v>
      </c>
      <c r="CO27" s="80">
        <v>1254.22621051121</v>
      </c>
      <c r="CP27" s="80">
        <v>1455.1920287738201</v>
      </c>
      <c r="CQ27" s="80">
        <v>1328.49400302156</v>
      </c>
      <c r="CR27" s="80">
        <v>1483.51539268343</v>
      </c>
      <c r="CS27" s="80">
        <v>1750.15832172866</v>
      </c>
      <c r="CT27" s="80">
        <v>1405.59591634973</v>
      </c>
      <c r="CU27" s="80">
        <v>1059.4166490969201</v>
      </c>
      <c r="CV27" s="80">
        <v>1071.7508263155701</v>
      </c>
      <c r="CW27" s="80">
        <v>854.15186031209805</v>
      </c>
      <c r="CX27" s="80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s="80" t="s">
        <v>1</v>
      </c>
      <c r="B28" s="80" t="s">
        <v>32</v>
      </c>
      <c r="C28" s="80">
        <v>0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s="80" t="s">
        <v>1</v>
      </c>
      <c r="B29" s="80" t="s">
        <v>33</v>
      </c>
      <c r="C29" s="80">
        <v>0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s="80" t="s">
        <v>1</v>
      </c>
      <c r="B30" s="80" t="s">
        <v>101</v>
      </c>
      <c r="C30" s="80">
        <v>0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s="80" t="s">
        <v>1</v>
      </c>
      <c r="B31" s="80" t="s">
        <v>102</v>
      </c>
      <c r="C31" s="80">
        <v>0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s="80" t="s">
        <v>1</v>
      </c>
      <c r="B32" s="80" t="s">
        <v>35</v>
      </c>
      <c r="C32" s="80">
        <v>0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s="80" t="s">
        <v>1</v>
      </c>
      <c r="B33" s="80" t="s">
        <v>115</v>
      </c>
      <c r="C33" s="80">
        <v>0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s="80" t="s">
        <v>1</v>
      </c>
      <c r="B34" s="80" t="s">
        <v>116</v>
      </c>
      <c r="C34" s="80">
        <v>0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s="80" t="s">
        <v>1</v>
      </c>
      <c r="B35" s="80" t="s">
        <v>129</v>
      </c>
      <c r="C35" s="80">
        <v>0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s="80" t="s">
        <v>1</v>
      </c>
      <c r="B36" s="80" t="s">
        <v>37</v>
      </c>
      <c r="C36" s="80">
        <v>0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s="80" t="s">
        <v>1</v>
      </c>
      <c r="B37" s="80" t="s">
        <v>38</v>
      </c>
      <c r="C37" s="80">
        <v>1288.8368238743701</v>
      </c>
      <c r="D37" s="80">
        <v>1288.8368238743701</v>
      </c>
      <c r="E37" s="80">
        <v>1288.8368238743701</v>
      </c>
      <c r="F37" s="80">
        <v>1288.8368238743701</v>
      </c>
      <c r="G37" s="80">
        <v>1288.8368238743701</v>
      </c>
      <c r="H37" s="80">
        <v>1288.8368238743701</v>
      </c>
      <c r="I37" s="80">
        <v>1288.8368238743701</v>
      </c>
      <c r="J37" s="80">
        <v>1288.8368238743701</v>
      </c>
      <c r="K37" s="80">
        <v>1288.8368238743701</v>
      </c>
      <c r="L37" s="80">
        <v>1288.8368238743701</v>
      </c>
      <c r="M37" s="80">
        <v>1288.8368238743701</v>
      </c>
      <c r="N37" s="80">
        <v>1288.8368238743701</v>
      </c>
      <c r="O37" s="80">
        <v>1288.8368238743701</v>
      </c>
      <c r="P37" s="80">
        <v>1288.8368238743701</v>
      </c>
      <c r="Q37" s="80">
        <v>1288.8368238743701</v>
      </c>
      <c r="R37" s="80">
        <v>1288.8368238743701</v>
      </c>
      <c r="S37" s="80">
        <v>1288.8368238743701</v>
      </c>
      <c r="T37" s="80">
        <v>1288.8368238743701</v>
      </c>
      <c r="U37" s="80">
        <v>1288.8368238743701</v>
      </c>
      <c r="V37" s="80">
        <v>1288.8368238743701</v>
      </c>
      <c r="W37" s="80">
        <v>1288.8368238743701</v>
      </c>
      <c r="X37" s="80">
        <v>1288.8368238743701</v>
      </c>
      <c r="Y37" s="80">
        <v>1288.8368238743701</v>
      </c>
      <c r="Z37" s="80">
        <v>1288.8368238743701</v>
      </c>
      <c r="AA37" s="80">
        <v>1288.8368238743701</v>
      </c>
      <c r="AB37" s="80">
        <v>1288.8368238743701</v>
      </c>
      <c r="AC37" s="80">
        <v>1288.8368238743701</v>
      </c>
      <c r="AD37" s="80">
        <v>1288.8368238743701</v>
      </c>
      <c r="AE37" s="80">
        <v>1288.8368238743701</v>
      </c>
      <c r="AF37" s="80">
        <v>1288.8368238743701</v>
      </c>
      <c r="AG37" s="80">
        <v>1288.8368238743701</v>
      </c>
      <c r="AH37" s="80">
        <v>1288.8368238743701</v>
      </c>
      <c r="AI37" s="80">
        <v>1288.8368238743701</v>
      </c>
      <c r="AJ37" s="80">
        <v>1288.8368238743701</v>
      </c>
      <c r="AK37" s="80">
        <v>1288.8368238743701</v>
      </c>
      <c r="AL37" s="80">
        <v>1288.8368238743701</v>
      </c>
      <c r="AM37" s="80">
        <v>1288.8368238743701</v>
      </c>
      <c r="AN37" s="80">
        <v>1288.8368238743701</v>
      </c>
      <c r="AO37" s="80">
        <v>1288.8368238743701</v>
      </c>
      <c r="AP37" s="80">
        <v>1288.8368238743701</v>
      </c>
      <c r="AQ37" s="80">
        <v>1288.8368238743701</v>
      </c>
      <c r="AR37" s="80">
        <v>1288.8368238743701</v>
      </c>
      <c r="AS37" s="80">
        <v>1288.8368238743701</v>
      </c>
      <c r="AT37" s="80">
        <v>1288.8368238743701</v>
      </c>
      <c r="AU37" s="80">
        <v>1288.8368238743701</v>
      </c>
      <c r="AV37" s="80">
        <v>1288.8368238743701</v>
      </c>
      <c r="AW37" s="80">
        <v>1288.8368238743701</v>
      </c>
      <c r="AX37" s="80">
        <v>1288.8368238743701</v>
      </c>
      <c r="AY37" s="80">
        <v>1288.8368238743701</v>
      </c>
      <c r="AZ37" s="80">
        <v>1288.8368238743701</v>
      </c>
      <c r="BA37" s="80">
        <v>1288.8368238743701</v>
      </c>
      <c r="BB37" s="80">
        <v>1288.8368238743701</v>
      </c>
      <c r="BC37" s="80">
        <v>1288.8368238743701</v>
      </c>
      <c r="BD37" s="80">
        <v>1288.8368238743701</v>
      </c>
      <c r="BE37" s="80">
        <v>1288.8368238743701</v>
      </c>
      <c r="BF37" s="80">
        <v>1288.8368238743701</v>
      </c>
      <c r="BG37" s="80">
        <v>1288.8368238743701</v>
      </c>
      <c r="BH37" s="80">
        <v>1288.8368238743701</v>
      </c>
      <c r="BI37" s="80">
        <v>1288.8368238743701</v>
      </c>
      <c r="BJ37" s="80">
        <v>1288.8368238743701</v>
      </c>
      <c r="BK37" s="80">
        <v>1288.8368238743701</v>
      </c>
      <c r="BL37" s="80">
        <v>1288.8368238743701</v>
      </c>
      <c r="BM37" s="80">
        <v>1288.8368238743701</v>
      </c>
      <c r="BN37" s="80">
        <v>1288.8368238743701</v>
      </c>
      <c r="BO37" s="80">
        <v>1288.8368238743701</v>
      </c>
      <c r="BP37" s="80">
        <v>1288.8368238743701</v>
      </c>
      <c r="BQ37" s="80">
        <v>1288.8368238743701</v>
      </c>
      <c r="BR37" s="80">
        <v>1288.8368238743701</v>
      </c>
      <c r="BS37" s="80">
        <v>1288.8368238743701</v>
      </c>
      <c r="BT37" s="80">
        <v>1288.8368238743701</v>
      </c>
      <c r="BU37" s="80">
        <v>1288.8368238743701</v>
      </c>
      <c r="BV37" s="80">
        <v>1288.8368238743701</v>
      </c>
      <c r="BW37" s="80">
        <v>1288.8368238743701</v>
      </c>
      <c r="BX37" s="80">
        <v>1288.8368238743701</v>
      </c>
      <c r="BY37" s="80">
        <v>1288.8368238743701</v>
      </c>
      <c r="BZ37" s="80">
        <v>1288.8368238743701</v>
      </c>
      <c r="CA37" s="80">
        <v>1288.8368238743701</v>
      </c>
      <c r="CB37" s="80">
        <v>1288.8368238743701</v>
      </c>
      <c r="CC37" s="80">
        <v>1288.8368238743701</v>
      </c>
      <c r="CD37" s="80">
        <v>1288.8368238743701</v>
      </c>
      <c r="CE37" s="80">
        <v>1288.8368238743701</v>
      </c>
      <c r="CF37" s="80">
        <v>1288.8368238743701</v>
      </c>
      <c r="CG37" s="80">
        <v>1288.8368238743701</v>
      </c>
      <c r="CH37" s="80">
        <v>1288.8368238743701</v>
      </c>
      <c r="CI37" s="80">
        <v>1288.8368238743701</v>
      </c>
      <c r="CJ37" s="80">
        <v>1288.8368238743701</v>
      </c>
      <c r="CK37" s="80">
        <v>1288.8368238743701</v>
      </c>
      <c r="CL37" s="80">
        <v>1288.8368238743701</v>
      </c>
      <c r="CM37" s="80">
        <v>1288.8368238743701</v>
      </c>
      <c r="CN37" s="80">
        <v>1288.8368238743701</v>
      </c>
      <c r="CO37" s="80">
        <v>1288.8368238743701</v>
      </c>
      <c r="CP37" s="80">
        <v>1288.8368238743701</v>
      </c>
      <c r="CQ37" s="80">
        <v>1288.8368238743701</v>
      </c>
      <c r="CR37" s="80">
        <v>1288.8368238743701</v>
      </c>
      <c r="CS37" s="80">
        <v>1288.8368238743701</v>
      </c>
      <c r="CT37" s="80">
        <v>1288.8368238743701</v>
      </c>
      <c r="CU37" s="80">
        <v>1288.8368238743701</v>
      </c>
      <c r="CV37" s="80">
        <v>1288.8368238743701</v>
      </c>
      <c r="CW37" s="80">
        <v>1288.8368238743701</v>
      </c>
      <c r="CX37" s="80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s="80" t="s">
        <v>1</v>
      </c>
      <c r="B38" s="80" t="s">
        <v>154</v>
      </c>
      <c r="C38" s="80">
        <v>0</v>
      </c>
      <c r="D38" s="80">
        <v>0</v>
      </c>
      <c r="E38" s="80">
        <v>0</v>
      </c>
      <c r="F38" s="80">
        <v>0</v>
      </c>
      <c r="G38" s="80">
        <v>0</v>
      </c>
      <c r="H38" s="80">
        <v>-16.185393169661399</v>
      </c>
      <c r="I38" s="80">
        <v>15.4748533895447</v>
      </c>
      <c r="J38" s="80">
        <v>-106.76951388329999</v>
      </c>
      <c r="K38" s="80">
        <v>8.2689727620178299</v>
      </c>
      <c r="L38" s="80">
        <v>11.9495859684924</v>
      </c>
      <c r="M38" s="80">
        <v>-207.447278003317</v>
      </c>
      <c r="N38" s="80">
        <v>-461.81448663386197</v>
      </c>
      <c r="O38" s="80">
        <v>-406.36223255813599</v>
      </c>
      <c r="P38" s="80">
        <v>-386.35503639989503</v>
      </c>
      <c r="Q38" s="80">
        <v>-362.044631153311</v>
      </c>
      <c r="R38" s="80">
        <v>-364.57475986941</v>
      </c>
      <c r="S38" s="80">
        <v>-344.014494901879</v>
      </c>
      <c r="T38" s="80">
        <v>-297.92872517117098</v>
      </c>
      <c r="U38" s="80">
        <v>-330.85588856171103</v>
      </c>
      <c r="V38" s="80">
        <v>-332.21550000333701</v>
      </c>
      <c r="W38" s="80">
        <v>-314.59128650791303</v>
      </c>
      <c r="X38" s="80">
        <v>-302.14892308988601</v>
      </c>
      <c r="Y38" s="80">
        <v>-309.74018179000501</v>
      </c>
      <c r="Z38" s="80">
        <v>-290.52667711101799</v>
      </c>
      <c r="AA38" s="80">
        <v>-305.74409369868903</v>
      </c>
      <c r="AB38" s="80">
        <v>-282.92124213328299</v>
      </c>
      <c r="AC38" s="80">
        <v>-271.30139845924703</v>
      </c>
      <c r="AD38" s="80">
        <v>-277.821941448443</v>
      </c>
      <c r="AE38" s="80">
        <v>-270.31136541974701</v>
      </c>
      <c r="AF38" s="80">
        <v>-265.79408657680199</v>
      </c>
      <c r="AG38" s="80">
        <v>-220.38697406220001</v>
      </c>
      <c r="AH38" s="80">
        <v>-239.06633006797799</v>
      </c>
      <c r="AI38" s="80">
        <v>-250.71786355713601</v>
      </c>
      <c r="AJ38" s="80">
        <v>-206.36120413066001</v>
      </c>
      <c r="AK38" s="80">
        <v>-174.75010889864001</v>
      </c>
      <c r="AL38" s="80">
        <v>-194.28353206330601</v>
      </c>
      <c r="AM38" s="80">
        <v>-195.40729129814099</v>
      </c>
      <c r="AN38" s="80">
        <v>-199.14874886390299</v>
      </c>
      <c r="AO38" s="80">
        <v>-155.220977369623</v>
      </c>
      <c r="AP38" s="80">
        <v>-124.34722484291299</v>
      </c>
      <c r="AQ38" s="80">
        <v>-177.53691004044401</v>
      </c>
      <c r="AR38" s="80">
        <v>-172.45289300356001</v>
      </c>
      <c r="AS38" s="80">
        <v>-151.432447300017</v>
      </c>
      <c r="AT38" s="80">
        <v>-149.86400008918099</v>
      </c>
      <c r="AU38" s="80">
        <v>-118.525985847743</v>
      </c>
      <c r="AV38" s="80">
        <v>-148.72749825505099</v>
      </c>
      <c r="AW38" s="80">
        <v>-131.89383221346301</v>
      </c>
      <c r="AX38" s="80">
        <v>-135.94737745113699</v>
      </c>
      <c r="AY38" s="80">
        <v>-135.09043728553999</v>
      </c>
      <c r="AZ38" s="80">
        <v>-119.255018881743</v>
      </c>
      <c r="BA38" s="80">
        <v>-157.066302088258</v>
      </c>
      <c r="BB38" s="80">
        <v>-198.70965829245</v>
      </c>
      <c r="BC38" s="80">
        <v>-165.86718404644699</v>
      </c>
      <c r="BD38" s="80">
        <v>-130.27446631922001</v>
      </c>
      <c r="BE38" s="80">
        <v>-136.72210884421901</v>
      </c>
      <c r="BF38" s="80">
        <v>-131.512453653097</v>
      </c>
      <c r="BG38" s="80">
        <v>-102.085672186228</v>
      </c>
      <c r="BH38" s="80">
        <v>-94.430931773310604</v>
      </c>
      <c r="BI38" s="80">
        <v>-126.64346928694501</v>
      </c>
      <c r="BJ38" s="80">
        <v>-133.459238959148</v>
      </c>
      <c r="BK38" s="80">
        <v>-164.393133819094</v>
      </c>
      <c r="BL38" s="80">
        <v>-180.19998635400501</v>
      </c>
      <c r="BM38" s="80">
        <v>-221.380017908307</v>
      </c>
      <c r="BN38" s="80">
        <v>-233.19188342965299</v>
      </c>
      <c r="BO38" s="80">
        <v>-241.965550853293</v>
      </c>
      <c r="BP38" s="80">
        <v>-188.46646696906001</v>
      </c>
      <c r="BQ38" s="80">
        <v>-184.860576875253</v>
      </c>
      <c r="BR38" s="80">
        <v>-201.33169727976599</v>
      </c>
      <c r="BS38" s="80">
        <v>-163.22401185795701</v>
      </c>
      <c r="BT38" s="80">
        <v>-115.26355660962901</v>
      </c>
      <c r="BU38" s="80">
        <v>-150.21529954907999</v>
      </c>
      <c r="BV38" s="80">
        <v>-161.73252091246499</v>
      </c>
      <c r="BW38" s="80">
        <v>-164.200080335107</v>
      </c>
      <c r="BX38" s="80">
        <v>-185.818258482499</v>
      </c>
      <c r="BY38" s="80">
        <v>-145.71368488725901</v>
      </c>
      <c r="BZ38" s="80">
        <v>-152.72346435518401</v>
      </c>
      <c r="CA38" s="80">
        <v>-144.44100163533199</v>
      </c>
      <c r="CB38" s="80">
        <v>-139.22998883315799</v>
      </c>
      <c r="CC38" s="80">
        <v>-117.346541190341</v>
      </c>
      <c r="CD38" s="80">
        <v>-117.9819580849</v>
      </c>
      <c r="CE38" s="80">
        <v>-119.298006626976</v>
      </c>
      <c r="CF38" s="80">
        <v>-138.44847465039501</v>
      </c>
      <c r="CG38" s="80">
        <v>-84.141993964448204</v>
      </c>
      <c r="CH38" s="80">
        <v>-100.436546428445</v>
      </c>
      <c r="CI38" s="80">
        <v>-89.203867433895297</v>
      </c>
      <c r="CJ38" s="80">
        <v>-102.374543294585</v>
      </c>
      <c r="CK38" s="80">
        <v>-65.588405463468206</v>
      </c>
      <c r="CL38" s="80">
        <v>-112.047034105897</v>
      </c>
      <c r="CM38" s="80">
        <v>-70.380841081120806</v>
      </c>
      <c r="CN38" s="80">
        <v>-71.984252004763107</v>
      </c>
      <c r="CO38" s="80">
        <v>-69.588633492843499</v>
      </c>
      <c r="CP38" s="80">
        <v>-48.780042698438599</v>
      </c>
      <c r="CQ38" s="80">
        <v>-103.414316083681</v>
      </c>
      <c r="CR38" s="80">
        <v>-59.88172766692</v>
      </c>
      <c r="CS38" s="80">
        <v>-48.950109037590202</v>
      </c>
      <c r="CT38" s="80">
        <v>-84.505913845363693</v>
      </c>
      <c r="CU38" s="80">
        <v>-20.2221249510749</v>
      </c>
      <c r="CV38" s="80">
        <v>-66.815339756659498</v>
      </c>
      <c r="CW38" s="80">
        <v>-20.931730233398302</v>
      </c>
      <c r="CX38" s="80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s="80" t="s">
        <v>1</v>
      </c>
      <c r="B39" s="80" t="s">
        <v>95</v>
      </c>
      <c r="C39" s="80">
        <v>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-362.12934733918701</v>
      </c>
      <c r="BB39" s="80">
        <v>-289.70347787135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s="80" t="s">
        <v>1</v>
      </c>
      <c r="B40" s="80" t="s">
        <v>104</v>
      </c>
      <c r="C40" s="80">
        <v>0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s="80" t="s">
        <v>1</v>
      </c>
      <c r="B41" s="80" t="s">
        <v>164</v>
      </c>
      <c r="C41" s="80">
        <v>0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0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0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0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0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s="80" t="s">
        <v>1</v>
      </c>
      <c r="B42" s="80" t="s">
        <v>167</v>
      </c>
      <c r="C42" s="80">
        <v>0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0</v>
      </c>
      <c r="BF42" s="80">
        <v>0</v>
      </c>
      <c r="BG42" s="80">
        <v>0</v>
      </c>
      <c r="BH42" s="80">
        <v>0</v>
      </c>
      <c r="BI42" s="80">
        <v>0</v>
      </c>
      <c r="BJ42" s="80">
        <v>0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0</v>
      </c>
      <c r="BQ42" s="80">
        <v>0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0</v>
      </c>
      <c r="BY42" s="80">
        <v>0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0</v>
      </c>
      <c r="CG42" s="80">
        <v>0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0</v>
      </c>
      <c r="CP42" s="80">
        <v>0</v>
      </c>
      <c r="CQ42" s="80">
        <v>0</v>
      </c>
      <c r="CR42" s="80">
        <v>0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s="80" t="s">
        <v>1</v>
      </c>
      <c r="B43" s="80" t="s">
        <v>155</v>
      </c>
      <c r="C43" s="80">
        <v>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0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0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s="80" t="s">
        <v>1</v>
      </c>
      <c r="B44" s="80" t="s">
        <v>160</v>
      </c>
      <c r="C44" s="80">
        <v>0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0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0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0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0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0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s="80" t="s">
        <v>1</v>
      </c>
      <c r="B45" s="80" t="s">
        <v>168</v>
      </c>
      <c r="C45" s="80">
        <v>0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0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0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0</v>
      </c>
      <c r="BF45" s="80">
        <v>0</v>
      </c>
      <c r="BG45" s="80">
        <v>0</v>
      </c>
      <c r="BH45" s="80">
        <v>0</v>
      </c>
      <c r="BI45" s="80">
        <v>0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0</v>
      </c>
      <c r="BX45" s="80">
        <v>0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0</v>
      </c>
      <c r="CH45" s="80">
        <v>0</v>
      </c>
      <c r="CI45" s="80">
        <v>0</v>
      </c>
      <c r="CJ45" s="80">
        <v>0</v>
      </c>
      <c r="CK45" s="80">
        <v>0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0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s="80" t="s">
        <v>1</v>
      </c>
      <c r="B46" s="80" t="s">
        <v>118</v>
      </c>
      <c r="C46" s="80">
        <v>0</v>
      </c>
      <c r="D46" s="80">
        <v>0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0</v>
      </c>
      <c r="AO46" s="80">
        <v>0</v>
      </c>
      <c r="AP46" s="80">
        <v>0</v>
      </c>
      <c r="AQ46" s="80">
        <v>0</v>
      </c>
      <c r="AR46" s="80">
        <v>0</v>
      </c>
      <c r="AS46" s="80">
        <v>0</v>
      </c>
      <c r="AT46" s="80">
        <v>0</v>
      </c>
      <c r="AU46" s="80">
        <v>0</v>
      </c>
      <c r="AV46" s="80">
        <v>0</v>
      </c>
      <c r="AW46" s="80">
        <v>0</v>
      </c>
      <c r="AX46" s="80">
        <v>0</v>
      </c>
      <c r="AY46" s="80">
        <v>0</v>
      </c>
      <c r="AZ46" s="80">
        <v>0</v>
      </c>
      <c r="BA46" s="80">
        <v>0</v>
      </c>
      <c r="BB46" s="80">
        <v>0</v>
      </c>
      <c r="BC46" s="80">
        <v>0</v>
      </c>
      <c r="BD46" s="80">
        <v>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0</v>
      </c>
      <c r="BL46" s="80">
        <v>0</v>
      </c>
      <c r="BM46" s="80">
        <v>0</v>
      </c>
      <c r="BN46" s="80">
        <v>0</v>
      </c>
      <c r="BO46" s="80">
        <v>0</v>
      </c>
      <c r="BP46" s="80">
        <v>0</v>
      </c>
      <c r="BQ46" s="80">
        <v>0</v>
      </c>
      <c r="BR46" s="80">
        <v>0</v>
      </c>
      <c r="BS46" s="80">
        <v>0</v>
      </c>
      <c r="BT46" s="80">
        <v>0</v>
      </c>
      <c r="BU46" s="80">
        <v>0</v>
      </c>
      <c r="BV46" s="80">
        <v>0</v>
      </c>
      <c r="BW46" s="80">
        <v>0</v>
      </c>
      <c r="BX46" s="80">
        <v>0</v>
      </c>
      <c r="BY46" s="80">
        <v>0</v>
      </c>
      <c r="BZ46" s="80">
        <v>0</v>
      </c>
      <c r="CA46" s="80">
        <v>0</v>
      </c>
      <c r="CB46" s="80">
        <v>0</v>
      </c>
      <c r="CC46" s="80">
        <v>0</v>
      </c>
      <c r="CD46" s="80">
        <v>0</v>
      </c>
      <c r="CE46" s="80">
        <v>0</v>
      </c>
      <c r="CF46" s="80">
        <v>0</v>
      </c>
      <c r="CG46" s="80">
        <v>0</v>
      </c>
      <c r="CH46" s="80">
        <v>0</v>
      </c>
      <c r="CI46" s="80">
        <v>0</v>
      </c>
      <c r="CJ46" s="80">
        <v>0</v>
      </c>
      <c r="CK46" s="80">
        <v>0</v>
      </c>
      <c r="CL46" s="80">
        <v>0</v>
      </c>
      <c r="CM46" s="80">
        <v>0</v>
      </c>
      <c r="CN46" s="80">
        <v>0</v>
      </c>
      <c r="CO46" s="80">
        <v>0</v>
      </c>
      <c r="CP46" s="80">
        <v>0</v>
      </c>
      <c r="CQ46" s="80">
        <v>0</v>
      </c>
      <c r="CR46" s="80">
        <v>0</v>
      </c>
      <c r="CS46" s="80">
        <v>0</v>
      </c>
      <c r="CT46" s="80">
        <v>0</v>
      </c>
      <c r="CU46" s="80">
        <v>0</v>
      </c>
      <c r="CV46" s="80">
        <v>0</v>
      </c>
      <c r="CW46" s="80">
        <v>0</v>
      </c>
      <c r="CX46" s="80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s="80" t="s">
        <v>1</v>
      </c>
      <c r="B47" s="80" t="s">
        <v>105</v>
      </c>
      <c r="C47" s="80">
        <v>0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s="80" t="s">
        <v>1</v>
      </c>
      <c r="B48" s="80" t="s">
        <v>106</v>
      </c>
      <c r="C48" s="80">
        <v>0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s="80" t="s">
        <v>1</v>
      </c>
      <c r="B49" s="80" t="s">
        <v>41</v>
      </c>
      <c r="C49" s="80">
        <v>0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s="80" t="s">
        <v>1</v>
      </c>
      <c r="B50" s="80" t="s">
        <v>119</v>
      </c>
      <c r="C50" s="80">
        <v>0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0</v>
      </c>
      <c r="AE50" s="80">
        <v>0</v>
      </c>
      <c r="AF50" s="80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0">
        <v>0</v>
      </c>
      <c r="AO50" s="80">
        <v>0</v>
      </c>
      <c r="AP50" s="80">
        <v>0</v>
      </c>
      <c r="AQ50" s="80">
        <v>0</v>
      </c>
      <c r="AR50" s="80">
        <v>0</v>
      </c>
      <c r="AS50" s="80">
        <v>0</v>
      </c>
      <c r="AT50" s="80">
        <v>0</v>
      </c>
      <c r="AU50" s="80">
        <v>0</v>
      </c>
      <c r="AV50" s="80">
        <v>0</v>
      </c>
      <c r="AW50" s="80">
        <v>0</v>
      </c>
      <c r="AX50" s="80">
        <v>0</v>
      </c>
      <c r="AY50" s="80">
        <v>0</v>
      </c>
      <c r="AZ50" s="80">
        <v>0</v>
      </c>
      <c r="BA50" s="80">
        <v>0</v>
      </c>
      <c r="BB50" s="80">
        <v>0</v>
      </c>
      <c r="BC50" s="80">
        <v>0</v>
      </c>
      <c r="BD50" s="80">
        <v>0</v>
      </c>
      <c r="BE50" s="80">
        <v>0</v>
      </c>
      <c r="BF50" s="80">
        <v>0</v>
      </c>
      <c r="BG50" s="80">
        <v>0</v>
      </c>
      <c r="BH50" s="80">
        <v>0</v>
      </c>
      <c r="BI50" s="80">
        <v>0</v>
      </c>
      <c r="BJ50" s="80">
        <v>0</v>
      </c>
      <c r="BK50" s="80">
        <v>0</v>
      </c>
      <c r="BL50" s="80">
        <v>0</v>
      </c>
      <c r="BM50" s="80">
        <v>0</v>
      </c>
      <c r="BN50" s="80">
        <v>0</v>
      </c>
      <c r="BO50" s="80">
        <v>0</v>
      </c>
      <c r="BP50" s="80">
        <v>0</v>
      </c>
      <c r="BQ50" s="80">
        <v>0</v>
      </c>
      <c r="BR50" s="80">
        <v>0</v>
      </c>
      <c r="BS50" s="80">
        <v>0</v>
      </c>
      <c r="BT50" s="80">
        <v>0</v>
      </c>
      <c r="BU50" s="80">
        <v>0</v>
      </c>
      <c r="BV50" s="80">
        <v>0</v>
      </c>
      <c r="BW50" s="80">
        <v>0</v>
      </c>
      <c r="BX50" s="80">
        <v>0</v>
      </c>
      <c r="BY50" s="80">
        <v>0</v>
      </c>
      <c r="BZ50" s="80">
        <v>0</v>
      </c>
      <c r="CA50" s="80">
        <v>0</v>
      </c>
      <c r="CB50" s="80">
        <v>0</v>
      </c>
      <c r="CC50" s="80">
        <v>0</v>
      </c>
      <c r="CD50" s="80">
        <v>0</v>
      </c>
      <c r="CE50" s="80">
        <v>0</v>
      </c>
      <c r="CF50" s="80">
        <v>0</v>
      </c>
      <c r="CG50" s="80">
        <v>0</v>
      </c>
      <c r="CH50" s="80">
        <v>0</v>
      </c>
      <c r="CI50" s="80">
        <v>0</v>
      </c>
      <c r="CJ50" s="80">
        <v>0</v>
      </c>
      <c r="CK50" s="80">
        <v>0</v>
      </c>
      <c r="CL50" s="80">
        <v>0</v>
      </c>
      <c r="CM50" s="80">
        <v>0</v>
      </c>
      <c r="CN50" s="80">
        <v>0</v>
      </c>
      <c r="CO50" s="80">
        <v>0</v>
      </c>
      <c r="CP50" s="80">
        <v>0</v>
      </c>
      <c r="CQ50" s="80">
        <v>0</v>
      </c>
      <c r="CR50" s="80">
        <v>0</v>
      </c>
      <c r="CS50" s="80">
        <v>0</v>
      </c>
      <c r="CT50" s="80">
        <v>0</v>
      </c>
      <c r="CU50" s="80">
        <v>0</v>
      </c>
      <c r="CV50" s="80">
        <v>0</v>
      </c>
      <c r="CW50" s="80">
        <v>0</v>
      </c>
      <c r="CX50" s="8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s="80" t="s">
        <v>1</v>
      </c>
      <c r="B51" s="80" t="s">
        <v>132</v>
      </c>
      <c r="C51" s="80">
        <v>0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80">
        <v>0</v>
      </c>
      <c r="BB51" s="80">
        <v>0</v>
      </c>
      <c r="BC51" s="80">
        <v>0</v>
      </c>
      <c r="BD51" s="80">
        <v>0</v>
      </c>
      <c r="BE51" s="80">
        <v>0</v>
      </c>
      <c r="BF51" s="80">
        <v>0</v>
      </c>
      <c r="BG51" s="80">
        <v>0</v>
      </c>
      <c r="BH51" s="80">
        <v>0</v>
      </c>
      <c r="BI51" s="80">
        <v>0</v>
      </c>
      <c r="BJ51" s="80">
        <v>0</v>
      </c>
      <c r="BK51" s="80">
        <v>0</v>
      </c>
      <c r="BL51" s="80">
        <v>0</v>
      </c>
      <c r="BM51" s="80">
        <v>0</v>
      </c>
      <c r="BN51" s="80">
        <v>0</v>
      </c>
      <c r="BO51" s="80">
        <v>0</v>
      </c>
      <c r="BP51" s="80">
        <v>0</v>
      </c>
      <c r="BQ51" s="80">
        <v>0</v>
      </c>
      <c r="BR51" s="80">
        <v>0</v>
      </c>
      <c r="BS51" s="80">
        <v>0</v>
      </c>
      <c r="BT51" s="80">
        <v>0</v>
      </c>
      <c r="BU51" s="80">
        <v>0</v>
      </c>
      <c r="BV51" s="80">
        <v>0</v>
      </c>
      <c r="BW51" s="80">
        <v>0</v>
      </c>
      <c r="BX51" s="80">
        <v>0</v>
      </c>
      <c r="BY51" s="80">
        <v>0</v>
      </c>
      <c r="BZ51" s="80">
        <v>0</v>
      </c>
      <c r="CA51" s="80">
        <v>0</v>
      </c>
      <c r="CB51" s="80">
        <v>0</v>
      </c>
      <c r="CC51" s="80">
        <v>0</v>
      </c>
      <c r="CD51" s="80">
        <v>0</v>
      </c>
      <c r="CE51" s="80">
        <v>0</v>
      </c>
      <c r="CF51" s="80">
        <v>0</v>
      </c>
      <c r="CG51" s="80">
        <v>0</v>
      </c>
      <c r="CH51" s="80">
        <v>0</v>
      </c>
      <c r="CI51" s="80">
        <v>0</v>
      </c>
      <c r="CJ51" s="80">
        <v>0</v>
      </c>
      <c r="CK51" s="80">
        <v>0</v>
      </c>
      <c r="CL51" s="80">
        <v>0</v>
      </c>
      <c r="CM51" s="80">
        <v>0</v>
      </c>
      <c r="CN51" s="80">
        <v>0</v>
      </c>
      <c r="CO51" s="80">
        <v>0</v>
      </c>
      <c r="CP51" s="80">
        <v>0</v>
      </c>
      <c r="CQ51" s="80">
        <v>0</v>
      </c>
      <c r="CR51" s="80">
        <v>698.25793128629596</v>
      </c>
      <c r="CS51" s="80">
        <v>698.25793128629596</v>
      </c>
      <c r="CT51" s="80">
        <v>0</v>
      </c>
      <c r="CU51" s="80">
        <v>0</v>
      </c>
      <c r="CV51" s="80">
        <v>0</v>
      </c>
      <c r="CW51" s="80">
        <v>0</v>
      </c>
      <c r="CX51" s="80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s="80" t="s">
        <v>1</v>
      </c>
      <c r="B52" s="80" t="s">
        <v>47</v>
      </c>
      <c r="C52" s="80">
        <v>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80">
        <v>0</v>
      </c>
      <c r="BB52" s="80">
        <v>0</v>
      </c>
      <c r="BC52" s="80">
        <v>0</v>
      </c>
      <c r="BD52" s="80">
        <v>0</v>
      </c>
      <c r="BE52" s="80">
        <v>0</v>
      </c>
      <c r="BF52" s="80">
        <v>0</v>
      </c>
      <c r="BG52" s="80">
        <v>0</v>
      </c>
      <c r="BH52" s="80">
        <v>0</v>
      </c>
      <c r="BI52" s="80">
        <v>0</v>
      </c>
      <c r="BJ52" s="80">
        <v>0</v>
      </c>
      <c r="BK52" s="80">
        <v>0</v>
      </c>
      <c r="BL52" s="80">
        <v>0</v>
      </c>
      <c r="BM52" s="80">
        <v>0</v>
      </c>
      <c r="BN52" s="80">
        <v>0</v>
      </c>
      <c r="BO52" s="80">
        <v>0</v>
      </c>
      <c r="BP52" s="80">
        <v>0</v>
      </c>
      <c r="BQ52" s="80">
        <v>0</v>
      </c>
      <c r="BR52" s="80">
        <v>0</v>
      </c>
      <c r="BS52" s="80">
        <v>0</v>
      </c>
      <c r="BT52" s="80">
        <v>0</v>
      </c>
      <c r="BU52" s="80">
        <v>0</v>
      </c>
      <c r="BV52" s="80">
        <v>0</v>
      </c>
      <c r="BW52" s="80">
        <v>0</v>
      </c>
      <c r="BX52" s="80">
        <v>0</v>
      </c>
      <c r="BY52" s="80">
        <v>0</v>
      </c>
      <c r="BZ52" s="80">
        <v>0</v>
      </c>
      <c r="CA52" s="80">
        <v>0</v>
      </c>
      <c r="CB52" s="80">
        <v>0</v>
      </c>
      <c r="CC52" s="80">
        <v>0</v>
      </c>
      <c r="CD52" s="80">
        <v>0</v>
      </c>
      <c r="CE52" s="80">
        <v>0</v>
      </c>
      <c r="CF52" s="80">
        <v>0</v>
      </c>
      <c r="CG52" s="80">
        <v>0</v>
      </c>
      <c r="CH52" s="80">
        <v>0</v>
      </c>
      <c r="CI52" s="80">
        <v>0</v>
      </c>
      <c r="CJ52" s="80">
        <v>0</v>
      </c>
      <c r="CK52" s="80">
        <v>0</v>
      </c>
      <c r="CL52" s="80">
        <v>0</v>
      </c>
      <c r="CM52" s="80">
        <v>0</v>
      </c>
      <c r="CN52" s="80">
        <v>0</v>
      </c>
      <c r="CO52" s="80">
        <v>0</v>
      </c>
      <c r="CP52" s="80">
        <v>0</v>
      </c>
      <c r="CQ52" s="80">
        <v>0</v>
      </c>
      <c r="CR52" s="80">
        <v>0</v>
      </c>
      <c r="CS52" s="80">
        <v>0</v>
      </c>
      <c r="CT52" s="80">
        <v>0</v>
      </c>
      <c r="CU52" s="80">
        <v>0</v>
      </c>
      <c r="CV52" s="80">
        <v>0</v>
      </c>
      <c r="CW52" s="80">
        <v>0</v>
      </c>
      <c r="CX52" s="80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s="80" t="s">
        <v>1</v>
      </c>
      <c r="B53" s="80" t="s">
        <v>49</v>
      </c>
      <c r="C53" s="80">
        <v>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0</v>
      </c>
      <c r="AO53" s="80">
        <v>0</v>
      </c>
      <c r="AP53" s="80">
        <v>0</v>
      </c>
      <c r="AQ53" s="80">
        <v>0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80">
        <v>0</v>
      </c>
      <c r="BA53" s="80">
        <v>0</v>
      </c>
      <c r="BB53" s="80">
        <v>0</v>
      </c>
      <c r="BC53" s="80">
        <v>0</v>
      </c>
      <c r="BD53" s="80">
        <v>0</v>
      </c>
      <c r="BE53" s="80">
        <v>0</v>
      </c>
      <c r="BF53" s="80">
        <v>0</v>
      </c>
      <c r="BG53" s="80">
        <v>0</v>
      </c>
      <c r="BH53" s="80">
        <v>0</v>
      </c>
      <c r="BI53" s="80">
        <v>0</v>
      </c>
      <c r="BJ53" s="80">
        <v>0</v>
      </c>
      <c r="BK53" s="80">
        <v>0</v>
      </c>
      <c r="BL53" s="80">
        <v>0</v>
      </c>
      <c r="BM53" s="80">
        <v>0</v>
      </c>
      <c r="BN53" s="80">
        <v>0</v>
      </c>
      <c r="BO53" s="80">
        <v>0</v>
      </c>
      <c r="BP53" s="80">
        <v>0</v>
      </c>
      <c r="BQ53" s="80">
        <v>0</v>
      </c>
      <c r="BR53" s="80">
        <v>0</v>
      </c>
      <c r="BS53" s="80">
        <v>0</v>
      </c>
      <c r="BT53" s="80">
        <v>0</v>
      </c>
      <c r="BU53" s="80">
        <v>0</v>
      </c>
      <c r="BV53" s="80">
        <v>0</v>
      </c>
      <c r="BW53" s="80">
        <v>0</v>
      </c>
      <c r="BX53" s="80">
        <v>0</v>
      </c>
      <c r="BY53" s="80">
        <v>0</v>
      </c>
      <c r="BZ53" s="80">
        <v>0</v>
      </c>
      <c r="CA53" s="80">
        <v>0</v>
      </c>
      <c r="CB53" s="80">
        <v>0</v>
      </c>
      <c r="CC53" s="80">
        <v>0</v>
      </c>
      <c r="CD53" s="80">
        <v>0</v>
      </c>
      <c r="CE53" s="80">
        <v>0</v>
      </c>
      <c r="CF53" s="80">
        <v>0</v>
      </c>
      <c r="CG53" s="80">
        <v>0</v>
      </c>
      <c r="CH53" s="80">
        <v>0</v>
      </c>
      <c r="CI53" s="80">
        <v>0</v>
      </c>
      <c r="CJ53" s="80">
        <v>0</v>
      </c>
      <c r="CK53" s="80">
        <v>0</v>
      </c>
      <c r="CL53" s="80">
        <v>0</v>
      </c>
      <c r="CM53" s="80">
        <v>0</v>
      </c>
      <c r="CN53" s="80">
        <v>0</v>
      </c>
      <c r="CO53" s="80">
        <v>0</v>
      </c>
      <c r="CP53" s="80">
        <v>0</v>
      </c>
      <c r="CQ53" s="80">
        <v>0</v>
      </c>
      <c r="CR53" s="80">
        <v>0</v>
      </c>
      <c r="CS53" s="80">
        <v>0</v>
      </c>
      <c r="CT53" s="80">
        <v>0</v>
      </c>
      <c r="CU53" s="80">
        <v>0</v>
      </c>
      <c r="CV53" s="80">
        <v>0</v>
      </c>
      <c r="CW53" s="80">
        <v>0</v>
      </c>
      <c r="CX53" s="80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s="80" t="s">
        <v>1</v>
      </c>
      <c r="B54" s="80" t="s">
        <v>50</v>
      </c>
      <c r="C54" s="80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80">
        <v>0</v>
      </c>
      <c r="BA54" s="80">
        <v>0</v>
      </c>
      <c r="BB54" s="80">
        <v>0</v>
      </c>
      <c r="BC54" s="80">
        <v>0</v>
      </c>
      <c r="BD54" s="80">
        <v>0</v>
      </c>
      <c r="BE54" s="80">
        <v>0</v>
      </c>
      <c r="BF54" s="80">
        <v>0</v>
      </c>
      <c r="BG54" s="80">
        <v>0</v>
      </c>
      <c r="BH54" s="80">
        <v>0</v>
      </c>
      <c r="BI54" s="80">
        <v>0</v>
      </c>
      <c r="BJ54" s="80">
        <v>0</v>
      </c>
      <c r="BK54" s="80">
        <v>0</v>
      </c>
      <c r="BL54" s="80">
        <v>0</v>
      </c>
      <c r="BM54" s="80">
        <v>0</v>
      </c>
      <c r="BN54" s="80">
        <v>0</v>
      </c>
      <c r="BO54" s="80">
        <v>0</v>
      </c>
      <c r="BP54" s="80">
        <v>0</v>
      </c>
      <c r="BQ54" s="80">
        <v>0</v>
      </c>
      <c r="BR54" s="80">
        <v>0</v>
      </c>
      <c r="BS54" s="80">
        <v>0</v>
      </c>
      <c r="BT54" s="80">
        <v>0</v>
      </c>
      <c r="BU54" s="80">
        <v>0</v>
      </c>
      <c r="BV54" s="80">
        <v>0</v>
      </c>
      <c r="BW54" s="80">
        <v>0</v>
      </c>
      <c r="BX54" s="80">
        <v>0</v>
      </c>
      <c r="BY54" s="80">
        <v>0</v>
      </c>
      <c r="BZ54" s="80">
        <v>0</v>
      </c>
      <c r="CA54" s="80">
        <v>0</v>
      </c>
      <c r="CB54" s="80">
        <v>0</v>
      </c>
      <c r="CC54" s="80">
        <v>0</v>
      </c>
      <c r="CD54" s="80">
        <v>0</v>
      </c>
      <c r="CE54" s="80">
        <v>0</v>
      </c>
      <c r="CF54" s="80">
        <v>0</v>
      </c>
      <c r="CG54" s="80">
        <v>0</v>
      </c>
      <c r="CH54" s="80">
        <v>0</v>
      </c>
      <c r="CI54" s="80">
        <v>0</v>
      </c>
      <c r="CJ54" s="80">
        <v>0</v>
      </c>
      <c r="CK54" s="80">
        <v>0</v>
      </c>
      <c r="CL54" s="80">
        <v>0</v>
      </c>
      <c r="CM54" s="80">
        <v>0</v>
      </c>
      <c r="CN54" s="80">
        <v>0</v>
      </c>
      <c r="CO54" s="80">
        <v>0</v>
      </c>
      <c r="CP54" s="80">
        <v>0</v>
      </c>
      <c r="CQ54" s="80">
        <v>0</v>
      </c>
      <c r="CR54" s="80">
        <v>0</v>
      </c>
      <c r="CS54" s="80">
        <v>0</v>
      </c>
      <c r="CT54" s="80">
        <v>0</v>
      </c>
      <c r="CU54" s="80">
        <v>0</v>
      </c>
      <c r="CV54" s="80">
        <v>0</v>
      </c>
      <c r="CW54" s="80">
        <v>0</v>
      </c>
      <c r="CX54" s="80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s="80" t="s">
        <v>1</v>
      </c>
      <c r="B55" s="80" t="s">
        <v>120</v>
      </c>
      <c r="C55" s="80">
        <v>0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80">
        <v>0</v>
      </c>
      <c r="BA55" s="80">
        <v>0</v>
      </c>
      <c r="BB55" s="80">
        <v>0</v>
      </c>
      <c r="BC55" s="80">
        <v>0</v>
      </c>
      <c r="BD55" s="80">
        <v>0</v>
      </c>
      <c r="BE55" s="80">
        <v>0</v>
      </c>
      <c r="BF55" s="80">
        <v>0</v>
      </c>
      <c r="BG55" s="80">
        <v>0</v>
      </c>
      <c r="BH55" s="80">
        <v>0</v>
      </c>
      <c r="BI55" s="80">
        <v>0</v>
      </c>
      <c r="BJ55" s="80">
        <v>0</v>
      </c>
      <c r="BK55" s="80">
        <v>0</v>
      </c>
      <c r="BL55" s="80">
        <v>0</v>
      </c>
      <c r="BM55" s="80">
        <v>0</v>
      </c>
      <c r="BN55" s="80">
        <v>0</v>
      </c>
      <c r="BO55" s="80">
        <v>0</v>
      </c>
      <c r="BP55" s="80">
        <v>0</v>
      </c>
      <c r="BQ55" s="80">
        <v>0</v>
      </c>
      <c r="BR55" s="80">
        <v>0</v>
      </c>
      <c r="BS55" s="80">
        <v>0</v>
      </c>
      <c r="BT55" s="80">
        <v>0</v>
      </c>
      <c r="BU55" s="80">
        <v>0</v>
      </c>
      <c r="BV55" s="80">
        <v>0</v>
      </c>
      <c r="BW55" s="80">
        <v>0</v>
      </c>
      <c r="BX55" s="80">
        <v>0</v>
      </c>
      <c r="BY55" s="80">
        <v>0</v>
      </c>
      <c r="BZ55" s="80">
        <v>0</v>
      </c>
      <c r="CA55" s="80">
        <v>0</v>
      </c>
      <c r="CB55" s="80">
        <v>0</v>
      </c>
      <c r="CC55" s="80">
        <v>0</v>
      </c>
      <c r="CD55" s="80">
        <v>0</v>
      </c>
      <c r="CE55" s="80">
        <v>0</v>
      </c>
      <c r="CF55" s="80">
        <v>0</v>
      </c>
      <c r="CG55" s="80">
        <v>0</v>
      </c>
      <c r="CH55" s="80">
        <v>0</v>
      </c>
      <c r="CI55" s="80">
        <v>0</v>
      </c>
      <c r="CJ55" s="80">
        <v>0</v>
      </c>
      <c r="CK55" s="80">
        <v>0</v>
      </c>
      <c r="CL55" s="80">
        <v>0</v>
      </c>
      <c r="CM55" s="80">
        <v>0</v>
      </c>
      <c r="CN55" s="80">
        <v>0</v>
      </c>
      <c r="CO55" s="80">
        <v>0</v>
      </c>
      <c r="CP55" s="80">
        <v>0</v>
      </c>
      <c r="CQ55" s="80">
        <v>0</v>
      </c>
      <c r="CR55" s="80">
        <v>0</v>
      </c>
      <c r="CS55" s="80">
        <v>0</v>
      </c>
      <c r="CT55" s="80">
        <v>0</v>
      </c>
      <c r="CU55" s="80">
        <v>0</v>
      </c>
      <c r="CV55" s="80">
        <v>0</v>
      </c>
      <c r="CW55" s="80">
        <v>0</v>
      </c>
      <c r="CX55" s="80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s="80" t="s">
        <v>1</v>
      </c>
      <c r="B56" s="80" t="s">
        <v>133</v>
      </c>
      <c r="C56" s="80">
        <v>0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0</v>
      </c>
      <c r="AD56" s="80">
        <v>0</v>
      </c>
      <c r="AE56" s="80">
        <v>0</v>
      </c>
      <c r="AF56" s="80">
        <v>0</v>
      </c>
      <c r="AG56" s="80">
        <v>0</v>
      </c>
      <c r="AH56" s="80">
        <v>0</v>
      </c>
      <c r="AI56" s="80">
        <v>0</v>
      </c>
      <c r="AJ56" s="80">
        <v>0</v>
      </c>
      <c r="AK56" s="80">
        <v>0</v>
      </c>
      <c r="AL56" s="80">
        <v>0</v>
      </c>
      <c r="AM56" s="80">
        <v>0</v>
      </c>
      <c r="AN56" s="80">
        <v>0</v>
      </c>
      <c r="AO56" s="80">
        <v>0</v>
      </c>
      <c r="AP56" s="80">
        <v>0</v>
      </c>
      <c r="AQ56" s="80">
        <v>0</v>
      </c>
      <c r="AR56" s="80">
        <v>0</v>
      </c>
      <c r="AS56" s="80">
        <v>0</v>
      </c>
      <c r="AT56" s="80">
        <v>0</v>
      </c>
      <c r="AU56" s="80">
        <v>0</v>
      </c>
      <c r="AV56" s="80">
        <v>0</v>
      </c>
      <c r="AW56" s="80">
        <v>0</v>
      </c>
      <c r="AX56" s="80">
        <v>0</v>
      </c>
      <c r="AY56" s="80">
        <v>0</v>
      </c>
      <c r="AZ56" s="80">
        <v>0</v>
      </c>
      <c r="BA56" s="80">
        <v>0</v>
      </c>
      <c r="BB56" s="80">
        <v>0</v>
      </c>
      <c r="BC56" s="80">
        <v>0</v>
      </c>
      <c r="BD56" s="80">
        <v>0</v>
      </c>
      <c r="BE56" s="80">
        <v>0</v>
      </c>
      <c r="BF56" s="80">
        <v>0</v>
      </c>
      <c r="BG56" s="80">
        <v>0</v>
      </c>
      <c r="BH56" s="80">
        <v>0</v>
      </c>
      <c r="BI56" s="80">
        <v>0</v>
      </c>
      <c r="BJ56" s="80">
        <v>0</v>
      </c>
      <c r="BK56" s="80">
        <v>0</v>
      </c>
      <c r="BL56" s="80">
        <v>0</v>
      </c>
      <c r="BM56" s="80">
        <v>0</v>
      </c>
      <c r="BN56" s="80">
        <v>0</v>
      </c>
      <c r="BO56" s="80">
        <v>0</v>
      </c>
      <c r="BP56" s="80">
        <v>0</v>
      </c>
      <c r="BQ56" s="80">
        <v>0</v>
      </c>
      <c r="BR56" s="80">
        <v>0</v>
      </c>
      <c r="BS56" s="80">
        <v>0</v>
      </c>
      <c r="BT56" s="80">
        <v>0</v>
      </c>
      <c r="BU56" s="80">
        <v>0</v>
      </c>
      <c r="BV56" s="80">
        <v>0</v>
      </c>
      <c r="BW56" s="80">
        <v>0</v>
      </c>
      <c r="BX56" s="80">
        <v>0</v>
      </c>
      <c r="BY56" s="80">
        <v>0</v>
      </c>
      <c r="BZ56" s="80">
        <v>0</v>
      </c>
      <c r="CA56" s="80">
        <v>0</v>
      </c>
      <c r="CB56" s="80">
        <v>0</v>
      </c>
      <c r="CC56" s="80">
        <v>0</v>
      </c>
      <c r="CD56" s="80">
        <v>0</v>
      </c>
      <c r="CE56" s="80">
        <v>0</v>
      </c>
      <c r="CF56" s="80">
        <v>0</v>
      </c>
      <c r="CG56" s="80">
        <v>0</v>
      </c>
      <c r="CH56" s="80">
        <v>0</v>
      </c>
      <c r="CI56" s="80">
        <v>0</v>
      </c>
      <c r="CJ56" s="80">
        <v>0</v>
      </c>
      <c r="CK56" s="80">
        <v>0</v>
      </c>
      <c r="CL56" s="80">
        <v>0</v>
      </c>
      <c r="CM56" s="80">
        <v>0</v>
      </c>
      <c r="CN56" s="80">
        <v>0</v>
      </c>
      <c r="CO56" s="80">
        <v>0</v>
      </c>
      <c r="CP56" s="80">
        <v>0</v>
      </c>
      <c r="CQ56" s="80">
        <v>0</v>
      </c>
      <c r="CR56" s="80">
        <v>0</v>
      </c>
      <c r="CS56" s="80">
        <v>0</v>
      </c>
      <c r="CT56" s="80">
        <v>0</v>
      </c>
      <c r="CU56" s="80">
        <v>0</v>
      </c>
      <c r="CV56" s="80">
        <v>0</v>
      </c>
      <c r="CW56" s="80">
        <v>0</v>
      </c>
      <c r="CX56" s="80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s="80" t="s">
        <v>1</v>
      </c>
      <c r="B57" s="80" t="s">
        <v>51</v>
      </c>
      <c r="C57" s="80">
        <v>0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80">
        <v>0</v>
      </c>
      <c r="AC57" s="80">
        <v>0</v>
      </c>
      <c r="AD57" s="80">
        <v>0</v>
      </c>
      <c r="AE57" s="80">
        <v>0</v>
      </c>
      <c r="AF57" s="80">
        <v>0</v>
      </c>
      <c r="AG57" s="80">
        <v>0</v>
      </c>
      <c r="AH57" s="80">
        <v>0</v>
      </c>
      <c r="AI57" s="80">
        <v>0</v>
      </c>
      <c r="AJ57" s="80">
        <v>0</v>
      </c>
      <c r="AK57" s="80">
        <v>0</v>
      </c>
      <c r="AL57" s="80">
        <v>0</v>
      </c>
      <c r="AM57" s="80">
        <v>0</v>
      </c>
      <c r="AN57" s="80">
        <v>0</v>
      </c>
      <c r="AO57" s="80">
        <v>0</v>
      </c>
      <c r="AP57" s="80">
        <v>0</v>
      </c>
      <c r="AQ57" s="80">
        <v>0</v>
      </c>
      <c r="AR57" s="80">
        <v>0</v>
      </c>
      <c r="AS57" s="80">
        <v>0</v>
      </c>
      <c r="AT57" s="80">
        <v>0</v>
      </c>
      <c r="AU57" s="80">
        <v>0</v>
      </c>
      <c r="AV57" s="80">
        <v>0</v>
      </c>
      <c r="AW57" s="80">
        <v>0</v>
      </c>
      <c r="AX57" s="80">
        <v>0</v>
      </c>
      <c r="AY57" s="80">
        <v>0</v>
      </c>
      <c r="AZ57" s="80">
        <v>0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s="80" t="s">
        <v>1</v>
      </c>
      <c r="B58" s="80" t="s">
        <v>147</v>
      </c>
      <c r="C58" s="80">
        <v>-240.516489519375</v>
      </c>
      <c r="D58" s="80">
        <v>-240.516489519375</v>
      </c>
      <c r="E58" s="80">
        <v>-240.516489519375</v>
      </c>
      <c r="F58" s="80">
        <v>-240.516489519375</v>
      </c>
      <c r="G58" s="80">
        <v>-240.516489519375</v>
      </c>
      <c r="H58" s="80">
        <v>-240.516489519375</v>
      </c>
      <c r="I58" s="80">
        <v>-240.516489519375</v>
      </c>
      <c r="J58" s="80">
        <v>-240.516489519375</v>
      </c>
      <c r="K58" s="80">
        <v>-227.15446232385401</v>
      </c>
      <c r="L58" s="80">
        <v>-227.15446232385401</v>
      </c>
      <c r="M58" s="80">
        <v>-227.15446232385401</v>
      </c>
      <c r="N58" s="80">
        <v>-227.15446232385401</v>
      </c>
      <c r="O58" s="80">
        <v>-227.15446232385401</v>
      </c>
      <c r="P58" s="80">
        <v>-200.43040793281199</v>
      </c>
      <c r="Q58" s="80">
        <v>-200.43040793281199</v>
      </c>
      <c r="R58" s="80">
        <v>-200.43040793281199</v>
      </c>
      <c r="S58" s="80">
        <v>-200.43040793281199</v>
      </c>
      <c r="T58" s="80">
        <v>-200.43040793281199</v>
      </c>
      <c r="U58" s="80">
        <v>-200.43040793281199</v>
      </c>
      <c r="V58" s="80">
        <v>-200.43040793281199</v>
      </c>
      <c r="W58" s="80">
        <v>-200.43040793281199</v>
      </c>
      <c r="X58" s="80">
        <v>-160.34432634625</v>
      </c>
      <c r="Y58" s="80">
        <v>-160.34432634625</v>
      </c>
      <c r="Z58" s="80">
        <v>-160.34432634625</v>
      </c>
      <c r="AA58" s="80">
        <v>-160.34432634625</v>
      </c>
      <c r="AB58" s="80">
        <v>-160.34432634625</v>
      </c>
      <c r="AC58" s="80">
        <v>-120.258244759687</v>
      </c>
      <c r="AD58" s="80">
        <v>-120.258244759687</v>
      </c>
      <c r="AE58" s="80">
        <v>-120.258244759687</v>
      </c>
      <c r="AF58" s="80">
        <v>-120.258244759687</v>
      </c>
      <c r="AG58" s="80">
        <v>-106.896217564167</v>
      </c>
      <c r="AH58" s="80">
        <v>-106.896217564167</v>
      </c>
      <c r="AI58" s="80">
        <v>-106.896217564167</v>
      </c>
      <c r="AJ58" s="80">
        <v>-106.896217564167</v>
      </c>
      <c r="AK58" s="80">
        <v>-106.896217564167</v>
      </c>
      <c r="AL58" s="80">
        <v>-106.896217564167</v>
      </c>
      <c r="AM58" s="80">
        <v>-106.896217564167</v>
      </c>
      <c r="AN58" s="80">
        <v>-106.896217564167</v>
      </c>
      <c r="AO58" s="80">
        <v>-106.896217564167</v>
      </c>
      <c r="AP58" s="80">
        <v>-106.896217564167</v>
      </c>
      <c r="AQ58" s="80">
        <v>-106.896217564167</v>
      </c>
      <c r="AR58" s="80">
        <v>-106.896217564167</v>
      </c>
      <c r="AS58" s="80">
        <v>-106.896217564167</v>
      </c>
      <c r="AT58" s="80">
        <v>-106.896217564167</v>
      </c>
      <c r="AU58" s="80">
        <v>-106.896217564167</v>
      </c>
      <c r="AV58" s="80">
        <v>-106.896217564167</v>
      </c>
      <c r="AW58" s="80">
        <v>-106.896217564167</v>
      </c>
      <c r="AX58" s="80">
        <v>-106.896217564167</v>
      </c>
      <c r="AY58" s="80">
        <v>-106.896217564167</v>
      </c>
      <c r="AZ58" s="80">
        <v>-106.896217564167</v>
      </c>
      <c r="BA58" s="80">
        <v>-106.896217564167</v>
      </c>
      <c r="BB58" s="80">
        <v>-106.896217564167</v>
      </c>
      <c r="BC58" s="80">
        <v>-106.896217564167</v>
      </c>
      <c r="BD58" s="80">
        <v>-106.896217564167</v>
      </c>
      <c r="BE58" s="80">
        <v>-106.896217564167</v>
      </c>
      <c r="BF58" s="80">
        <v>-106.896217564167</v>
      </c>
      <c r="BG58" s="80">
        <v>-106.896217564167</v>
      </c>
      <c r="BH58" s="80">
        <v>-106.896217564167</v>
      </c>
      <c r="BI58" s="80">
        <v>-106.896217564167</v>
      </c>
      <c r="BJ58" s="80">
        <v>-106.896217564167</v>
      </c>
      <c r="BK58" s="80">
        <v>-106.896217564167</v>
      </c>
      <c r="BL58" s="80">
        <v>-106.896217564167</v>
      </c>
      <c r="BM58" s="80">
        <v>-106.896217564167</v>
      </c>
      <c r="BN58" s="80">
        <v>-106.896217564167</v>
      </c>
      <c r="BO58" s="80">
        <v>-106.896217564167</v>
      </c>
      <c r="BP58" s="80">
        <v>-146.98229915072901</v>
      </c>
      <c r="BQ58" s="80">
        <v>-146.98229915072901</v>
      </c>
      <c r="BR58" s="80">
        <v>-146.98229915072901</v>
      </c>
      <c r="BS58" s="80">
        <v>-146.98229915072901</v>
      </c>
      <c r="BT58" s="80">
        <v>-187.06838073729099</v>
      </c>
      <c r="BU58" s="80">
        <v>-187.06838073729099</v>
      </c>
      <c r="BV58" s="80">
        <v>-187.06838073729099</v>
      </c>
      <c r="BW58" s="80">
        <v>-187.06838073729099</v>
      </c>
      <c r="BX58" s="80">
        <v>-187.06838073729099</v>
      </c>
      <c r="BY58" s="80">
        <v>-227.15446232385401</v>
      </c>
      <c r="BZ58" s="80">
        <v>-227.15446232385401</v>
      </c>
      <c r="CA58" s="80">
        <v>-227.15446232385401</v>
      </c>
      <c r="CB58" s="80">
        <v>-227.15446232385401</v>
      </c>
      <c r="CC58" s="80">
        <v>-227.15446232385401</v>
      </c>
      <c r="CD58" s="80">
        <v>-227.15446232385401</v>
      </c>
      <c r="CE58" s="80">
        <v>-227.15446232385401</v>
      </c>
      <c r="CF58" s="80">
        <v>-227.15446232385401</v>
      </c>
      <c r="CG58" s="80">
        <v>-280.60257110593699</v>
      </c>
      <c r="CH58" s="80">
        <v>-280.60257110593699</v>
      </c>
      <c r="CI58" s="80">
        <v>-280.60257110593699</v>
      </c>
      <c r="CJ58" s="80">
        <v>-280.60257110593699</v>
      </c>
      <c r="CK58" s="80">
        <v>-280.60257110593699</v>
      </c>
      <c r="CL58" s="80">
        <v>-334.05067988802</v>
      </c>
      <c r="CM58" s="80">
        <v>-334.05067988802</v>
      </c>
      <c r="CN58" s="80">
        <v>-334.05067988802</v>
      </c>
      <c r="CO58" s="80">
        <v>-334.05067988802</v>
      </c>
      <c r="CP58" s="80">
        <v>-334.05067988802</v>
      </c>
      <c r="CQ58" s="80">
        <v>-334.05067988802</v>
      </c>
      <c r="CR58" s="80">
        <v>-334.05067988802</v>
      </c>
      <c r="CS58" s="80">
        <v>-334.05067988802</v>
      </c>
      <c r="CT58" s="80">
        <v>-414.222843061145</v>
      </c>
      <c r="CU58" s="80">
        <v>-414.222843061145</v>
      </c>
      <c r="CV58" s="80">
        <v>-414.222843061145</v>
      </c>
      <c r="CW58" s="80">
        <v>-414.222843061145</v>
      </c>
      <c r="CX58" s="80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s="80" t="s">
        <v>1</v>
      </c>
      <c r="B59" s="80" t="s">
        <v>107</v>
      </c>
      <c r="C59" s="80">
        <v>-404.04901512560002</v>
      </c>
      <c r="D59" s="80">
        <v>-404.04901512560002</v>
      </c>
      <c r="E59" s="80">
        <v>-404.04901512560002</v>
      </c>
      <c r="F59" s="80">
        <v>-404.04901512560002</v>
      </c>
      <c r="G59" s="80">
        <v>-418.47933709437098</v>
      </c>
      <c r="H59" s="80">
        <v>-418.47933709437098</v>
      </c>
      <c r="I59" s="80">
        <v>-418.47933709437098</v>
      </c>
      <c r="J59" s="80">
        <v>-418.47933709437098</v>
      </c>
      <c r="K59" s="80">
        <v>-440.124820047529</v>
      </c>
      <c r="L59" s="80">
        <v>-440.124820047529</v>
      </c>
      <c r="M59" s="80">
        <v>-440.124820047529</v>
      </c>
      <c r="N59" s="80">
        <v>-440.124820047529</v>
      </c>
      <c r="O59" s="80">
        <v>-440.124820047529</v>
      </c>
      <c r="P59" s="80">
        <v>-454.55514201630001</v>
      </c>
      <c r="Q59" s="80">
        <v>-454.55514201630001</v>
      </c>
      <c r="R59" s="80">
        <v>-454.55514201630001</v>
      </c>
      <c r="S59" s="80">
        <v>-454.55514201630001</v>
      </c>
      <c r="T59" s="80">
        <v>-465.37788349287899</v>
      </c>
      <c r="U59" s="80">
        <v>-465.37788349287899</v>
      </c>
      <c r="V59" s="80">
        <v>-465.37788349287899</v>
      </c>
      <c r="W59" s="80">
        <v>-465.37788349287899</v>
      </c>
      <c r="X59" s="80">
        <v>-479.80820546165</v>
      </c>
      <c r="Y59" s="80">
        <v>-479.80820546165</v>
      </c>
      <c r="Z59" s="80">
        <v>-479.80820546165</v>
      </c>
      <c r="AA59" s="80">
        <v>-479.80820546165</v>
      </c>
      <c r="AB59" s="80">
        <v>-479.80820546165</v>
      </c>
      <c r="AC59" s="80">
        <v>-497.84610792261401</v>
      </c>
      <c r="AD59" s="80">
        <v>-497.84610792261401</v>
      </c>
      <c r="AE59" s="80">
        <v>-497.84610792261401</v>
      </c>
      <c r="AF59" s="80">
        <v>-497.84610792261401</v>
      </c>
      <c r="AG59" s="80">
        <v>-519.49159087577095</v>
      </c>
      <c r="AH59" s="80">
        <v>-519.49159087577095</v>
      </c>
      <c r="AI59" s="80">
        <v>-519.49159087577095</v>
      </c>
      <c r="AJ59" s="80">
        <v>-519.49159087577095</v>
      </c>
      <c r="AK59" s="80">
        <v>-519.49159087577095</v>
      </c>
      <c r="AL59" s="80">
        <v>-526.70675186015706</v>
      </c>
      <c r="AM59" s="80">
        <v>-526.70675186015706</v>
      </c>
      <c r="AN59" s="80">
        <v>-526.70675186015706</v>
      </c>
      <c r="AO59" s="80">
        <v>-526.70675186015706</v>
      </c>
      <c r="AP59" s="80">
        <v>-515.88401038357904</v>
      </c>
      <c r="AQ59" s="80">
        <v>-515.88401038357904</v>
      </c>
      <c r="AR59" s="80">
        <v>-515.88401038357904</v>
      </c>
      <c r="AS59" s="80">
        <v>-515.88401038357904</v>
      </c>
      <c r="AT59" s="80">
        <v>-508.66884939919299</v>
      </c>
      <c r="AU59" s="80">
        <v>-508.66884939919299</v>
      </c>
      <c r="AV59" s="80">
        <v>-508.66884939919299</v>
      </c>
      <c r="AW59" s="80">
        <v>-508.66884939919299</v>
      </c>
      <c r="AX59" s="80">
        <v>-508.66884939919299</v>
      </c>
      <c r="AY59" s="80">
        <v>-501.453688414807</v>
      </c>
      <c r="AZ59" s="80">
        <v>-501.453688414807</v>
      </c>
      <c r="BA59" s="80">
        <v>-501.453688414807</v>
      </c>
      <c r="BB59" s="80">
        <v>-501.453688414807</v>
      </c>
      <c r="BC59" s="80">
        <v>-512.27642989138599</v>
      </c>
      <c r="BD59" s="80">
        <v>-512.27642989138599</v>
      </c>
      <c r="BE59" s="80">
        <v>-512.27642989138599</v>
      </c>
      <c r="BF59" s="80">
        <v>-512.27642989138599</v>
      </c>
      <c r="BG59" s="80">
        <v>-519.49159087577095</v>
      </c>
      <c r="BH59" s="80">
        <v>-519.49159087577095</v>
      </c>
      <c r="BI59" s="80">
        <v>-519.49159087577095</v>
      </c>
      <c r="BJ59" s="80">
        <v>-519.49159087577095</v>
      </c>
      <c r="BK59" s="80">
        <v>-512.27642989138599</v>
      </c>
      <c r="BL59" s="80">
        <v>-512.27642989138599</v>
      </c>
      <c r="BM59" s="80">
        <v>-512.27642989138599</v>
      </c>
      <c r="BN59" s="80">
        <v>-512.27642989138599</v>
      </c>
      <c r="BO59" s="80">
        <v>-512.27642989138599</v>
      </c>
      <c r="BP59" s="80">
        <v>-519.49159087577095</v>
      </c>
      <c r="BQ59" s="80">
        <v>-519.49159087577095</v>
      </c>
      <c r="BR59" s="80">
        <v>-519.49159087577095</v>
      </c>
      <c r="BS59" s="80">
        <v>-519.49159087577095</v>
      </c>
      <c r="BT59" s="80">
        <v>-530.31433235234999</v>
      </c>
      <c r="BU59" s="80">
        <v>-530.31433235234999</v>
      </c>
      <c r="BV59" s="80">
        <v>-530.31433235234999</v>
      </c>
      <c r="BW59" s="80">
        <v>-530.31433235234999</v>
      </c>
      <c r="BX59" s="80">
        <v>-530.31433235234999</v>
      </c>
      <c r="BY59" s="80">
        <v>-530.31433235234999</v>
      </c>
      <c r="BZ59" s="80">
        <v>-530.31433235234999</v>
      </c>
      <c r="CA59" s="80">
        <v>-530.31433235234999</v>
      </c>
      <c r="CB59" s="80">
        <v>-530.31433235234999</v>
      </c>
      <c r="CC59" s="80">
        <v>-526.70675186015706</v>
      </c>
      <c r="CD59" s="80">
        <v>-526.70675186015706</v>
      </c>
      <c r="CE59" s="80">
        <v>-526.70675186015706</v>
      </c>
      <c r="CF59" s="80">
        <v>-526.70675186015706</v>
      </c>
      <c r="CG59" s="80">
        <v>-508.66884939919299</v>
      </c>
      <c r="CH59" s="80">
        <v>-508.66884939919299</v>
      </c>
      <c r="CI59" s="80">
        <v>-508.66884939919299</v>
      </c>
      <c r="CJ59" s="80">
        <v>-508.66884939919299</v>
      </c>
      <c r="CK59" s="80">
        <v>-508.66884939919299</v>
      </c>
      <c r="CL59" s="80">
        <v>-494.23852743042102</v>
      </c>
      <c r="CM59" s="80">
        <v>-494.23852743042102</v>
      </c>
      <c r="CN59" s="80">
        <v>-494.23852743042102</v>
      </c>
      <c r="CO59" s="80">
        <v>-494.23852743042102</v>
      </c>
      <c r="CP59" s="80">
        <v>-476.20062496945701</v>
      </c>
      <c r="CQ59" s="80">
        <v>-476.20062496945701</v>
      </c>
      <c r="CR59" s="80">
        <v>-476.20062496945701</v>
      </c>
      <c r="CS59" s="80">
        <v>-476.20062496945701</v>
      </c>
      <c r="CT59" s="80">
        <v>-454.55514201630001</v>
      </c>
      <c r="CU59" s="80">
        <v>-454.55514201630001</v>
      </c>
      <c r="CV59" s="80">
        <v>-454.55514201630001</v>
      </c>
      <c r="CW59" s="80">
        <v>-454.55514201630001</v>
      </c>
      <c r="CX59" s="80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s="80" t="s">
        <v>2</v>
      </c>
      <c r="B60" s="80" t="s">
        <v>123</v>
      </c>
      <c r="C60" s="80">
        <v>0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0</v>
      </c>
      <c r="Z60" s="80">
        <v>0</v>
      </c>
      <c r="AA60" s="80">
        <v>0</v>
      </c>
      <c r="AB60" s="80">
        <v>0</v>
      </c>
      <c r="AC60" s="80">
        <v>0</v>
      </c>
      <c r="AD60" s="80">
        <v>0</v>
      </c>
      <c r="AE60" s="80">
        <v>0</v>
      </c>
      <c r="AF60" s="80">
        <v>0</v>
      </c>
      <c r="AG60" s="80">
        <v>0</v>
      </c>
      <c r="AH60" s="80">
        <v>0</v>
      </c>
      <c r="AI60" s="80">
        <v>0</v>
      </c>
      <c r="AJ60" s="80">
        <v>0</v>
      </c>
      <c r="AK60" s="80">
        <v>0</v>
      </c>
      <c r="AL60" s="80">
        <v>0</v>
      </c>
      <c r="AM60" s="80">
        <v>0</v>
      </c>
      <c r="AN60" s="80">
        <v>0</v>
      </c>
      <c r="AO60" s="80">
        <v>0</v>
      </c>
      <c r="AP60" s="80">
        <v>0</v>
      </c>
      <c r="AQ60" s="80">
        <v>0</v>
      </c>
      <c r="AR60" s="80">
        <v>0</v>
      </c>
      <c r="AS60" s="80">
        <v>0</v>
      </c>
      <c r="AT60" s="80">
        <v>0</v>
      </c>
      <c r="AU60" s="80">
        <v>0</v>
      </c>
      <c r="AV60" s="80">
        <v>0</v>
      </c>
      <c r="AW60" s="80">
        <v>0</v>
      </c>
      <c r="AX60" s="80">
        <v>0</v>
      </c>
      <c r="AY60" s="80">
        <v>0</v>
      </c>
      <c r="AZ60" s="80">
        <v>0</v>
      </c>
      <c r="BA60" s="80">
        <v>0</v>
      </c>
      <c r="BB60" s="80">
        <v>0</v>
      </c>
      <c r="BC60" s="80">
        <v>0</v>
      </c>
      <c r="BD60" s="80">
        <v>0</v>
      </c>
      <c r="BE60" s="80">
        <v>0</v>
      </c>
      <c r="BF60" s="80">
        <v>0</v>
      </c>
      <c r="BG60" s="80">
        <v>0</v>
      </c>
      <c r="BH60" s="80">
        <v>0</v>
      </c>
      <c r="BI60" s="80">
        <v>0</v>
      </c>
      <c r="BJ60" s="80">
        <v>0</v>
      </c>
      <c r="BK60" s="80">
        <v>0</v>
      </c>
      <c r="BL60" s="80">
        <v>0</v>
      </c>
      <c r="BM60" s="80">
        <v>0</v>
      </c>
      <c r="BN60" s="80">
        <v>0</v>
      </c>
      <c r="BO60" s="80">
        <v>0</v>
      </c>
      <c r="BP60" s="80">
        <v>0</v>
      </c>
      <c r="BQ60" s="80">
        <v>0</v>
      </c>
      <c r="BR60" s="80">
        <v>0</v>
      </c>
      <c r="BS60" s="80">
        <v>0</v>
      </c>
      <c r="BT60" s="80">
        <v>0</v>
      </c>
      <c r="BU60" s="80">
        <v>0</v>
      </c>
      <c r="BV60" s="80">
        <v>0</v>
      </c>
      <c r="BW60" s="80">
        <v>0</v>
      </c>
      <c r="BX60" s="80">
        <v>0</v>
      </c>
      <c r="BY60" s="80">
        <v>0</v>
      </c>
      <c r="BZ60" s="80">
        <v>0</v>
      </c>
      <c r="CA60" s="80">
        <v>0</v>
      </c>
      <c r="CB60" s="80">
        <v>0</v>
      </c>
      <c r="CC60" s="80">
        <v>0</v>
      </c>
      <c r="CD60" s="80">
        <v>0</v>
      </c>
      <c r="CE60" s="80">
        <v>0</v>
      </c>
      <c r="CF60" s="80">
        <v>0</v>
      </c>
      <c r="CG60" s="80">
        <v>0</v>
      </c>
      <c r="CH60" s="80">
        <v>0</v>
      </c>
      <c r="CI60" s="80">
        <v>0</v>
      </c>
      <c r="CJ60" s="80">
        <v>0</v>
      </c>
      <c r="CK60" s="80">
        <v>0</v>
      </c>
      <c r="CL60" s="80">
        <v>0</v>
      </c>
      <c r="CM60" s="80">
        <v>0</v>
      </c>
      <c r="CN60" s="80">
        <v>0</v>
      </c>
      <c r="CO60" s="80">
        <v>0</v>
      </c>
      <c r="CP60" s="80">
        <v>0</v>
      </c>
      <c r="CQ60" s="80">
        <v>0</v>
      </c>
      <c r="CR60" s="80">
        <v>0</v>
      </c>
      <c r="CS60" s="80">
        <v>0</v>
      </c>
      <c r="CT60" s="80">
        <v>0</v>
      </c>
      <c r="CU60" s="80">
        <v>0</v>
      </c>
      <c r="CV60" s="80">
        <v>0</v>
      </c>
      <c r="CW60" s="80">
        <v>0</v>
      </c>
      <c r="CX60" s="8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s="80" t="s">
        <v>2</v>
      </c>
      <c r="B61" s="80" t="s">
        <v>15</v>
      </c>
      <c r="C61" s="80">
        <v>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80">
        <v>0</v>
      </c>
      <c r="BA61" s="80">
        <v>0</v>
      </c>
      <c r="BB61" s="80">
        <v>0</v>
      </c>
      <c r="BC61" s="80">
        <v>0</v>
      </c>
      <c r="BD61" s="80">
        <v>0</v>
      </c>
      <c r="BE61" s="80">
        <v>0</v>
      </c>
      <c r="BF61" s="80">
        <v>0</v>
      </c>
      <c r="BG61" s="80">
        <v>0</v>
      </c>
      <c r="BH61" s="80">
        <v>0</v>
      </c>
      <c r="BI61" s="80">
        <v>0</v>
      </c>
      <c r="BJ61" s="80">
        <v>0</v>
      </c>
      <c r="BK61" s="80">
        <v>0</v>
      </c>
      <c r="BL61" s="80">
        <v>0</v>
      </c>
      <c r="BM61" s="80">
        <v>0</v>
      </c>
      <c r="BN61" s="80">
        <v>0</v>
      </c>
      <c r="BO61" s="80">
        <v>0</v>
      </c>
      <c r="BP61" s="80">
        <v>0</v>
      </c>
      <c r="BQ61" s="80">
        <v>0</v>
      </c>
      <c r="BR61" s="80">
        <v>0</v>
      </c>
      <c r="BS61" s="80">
        <v>0</v>
      </c>
      <c r="BT61" s="80">
        <v>0</v>
      </c>
      <c r="BU61" s="80">
        <v>0</v>
      </c>
      <c r="BV61" s="80">
        <v>0</v>
      </c>
      <c r="BW61" s="80">
        <v>0</v>
      </c>
      <c r="BX61" s="80">
        <v>0</v>
      </c>
      <c r="BY61" s="80">
        <v>0</v>
      </c>
      <c r="BZ61" s="80">
        <v>0</v>
      </c>
      <c r="CA61" s="80">
        <v>0</v>
      </c>
      <c r="CB61" s="80">
        <v>0</v>
      </c>
      <c r="CC61" s="80">
        <v>0</v>
      </c>
      <c r="CD61" s="80">
        <v>0</v>
      </c>
      <c r="CE61" s="80">
        <v>0</v>
      </c>
      <c r="CF61" s="80">
        <v>0</v>
      </c>
      <c r="CG61" s="80">
        <v>0</v>
      </c>
      <c r="CH61" s="80">
        <v>0</v>
      </c>
      <c r="CI61" s="80">
        <v>0</v>
      </c>
      <c r="CJ61" s="80">
        <v>0</v>
      </c>
      <c r="CK61" s="80">
        <v>0</v>
      </c>
      <c r="CL61" s="80">
        <v>0</v>
      </c>
      <c r="CM61" s="80">
        <v>0</v>
      </c>
      <c r="CN61" s="80">
        <v>0</v>
      </c>
      <c r="CO61" s="80">
        <v>0</v>
      </c>
      <c r="CP61" s="80">
        <v>0</v>
      </c>
      <c r="CQ61" s="80">
        <v>0</v>
      </c>
      <c r="CR61" s="80">
        <v>0</v>
      </c>
      <c r="CS61" s="80">
        <v>0</v>
      </c>
      <c r="CT61" s="80">
        <v>0</v>
      </c>
      <c r="CU61" s="80">
        <v>0</v>
      </c>
      <c r="CV61" s="80">
        <v>0</v>
      </c>
      <c r="CW61" s="80">
        <v>0</v>
      </c>
      <c r="CX61" s="80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s="80" t="s">
        <v>2</v>
      </c>
      <c r="B62" s="80" t="s">
        <v>16</v>
      </c>
      <c r="C62" s="80">
        <v>0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80">
        <v>0</v>
      </c>
      <c r="BB62" s="80">
        <v>0</v>
      </c>
      <c r="BC62" s="80">
        <v>0</v>
      </c>
      <c r="BD62" s="80">
        <v>0</v>
      </c>
      <c r="BE62" s="80">
        <v>0</v>
      </c>
      <c r="BF62" s="80">
        <v>0</v>
      </c>
      <c r="BG62" s="80">
        <v>0</v>
      </c>
      <c r="BH62" s="80">
        <v>0</v>
      </c>
      <c r="BI62" s="80">
        <v>0</v>
      </c>
      <c r="BJ62" s="80">
        <v>0</v>
      </c>
      <c r="BK62" s="80">
        <v>0</v>
      </c>
      <c r="BL62" s="80">
        <v>0</v>
      </c>
      <c r="BM62" s="80">
        <v>0</v>
      </c>
      <c r="BN62" s="80">
        <v>0</v>
      </c>
      <c r="BO62" s="80">
        <v>0</v>
      </c>
      <c r="BP62" s="80">
        <v>0</v>
      </c>
      <c r="BQ62" s="80">
        <v>0</v>
      </c>
      <c r="BR62" s="80">
        <v>0</v>
      </c>
      <c r="BS62" s="80">
        <v>0</v>
      </c>
      <c r="BT62" s="80">
        <v>0</v>
      </c>
      <c r="BU62" s="80">
        <v>0</v>
      </c>
      <c r="BV62" s="80">
        <v>0</v>
      </c>
      <c r="BW62" s="80">
        <v>0</v>
      </c>
      <c r="BX62" s="80">
        <v>0</v>
      </c>
      <c r="BY62" s="80">
        <v>0</v>
      </c>
      <c r="BZ62" s="80">
        <v>0</v>
      </c>
      <c r="CA62" s="80">
        <v>0</v>
      </c>
      <c r="CB62" s="80">
        <v>0</v>
      </c>
      <c r="CC62" s="80">
        <v>0</v>
      </c>
      <c r="CD62" s="80">
        <v>0</v>
      </c>
      <c r="CE62" s="80">
        <v>0</v>
      </c>
      <c r="CF62" s="80">
        <v>0</v>
      </c>
      <c r="CG62" s="80">
        <v>0</v>
      </c>
      <c r="CH62" s="80">
        <v>0</v>
      </c>
      <c r="CI62" s="80">
        <v>0</v>
      </c>
      <c r="CJ62" s="80">
        <v>0</v>
      </c>
      <c r="CK62" s="80">
        <v>0</v>
      </c>
      <c r="CL62" s="80">
        <v>0</v>
      </c>
      <c r="CM62" s="80">
        <v>0</v>
      </c>
      <c r="CN62" s="80">
        <v>0</v>
      </c>
      <c r="CO62" s="80">
        <v>0</v>
      </c>
      <c r="CP62" s="80">
        <v>0</v>
      </c>
      <c r="CQ62" s="80">
        <v>0</v>
      </c>
      <c r="CR62" s="80">
        <v>0</v>
      </c>
      <c r="CS62" s="80">
        <v>0</v>
      </c>
      <c r="CT62" s="80">
        <v>0</v>
      </c>
      <c r="CU62" s="80">
        <v>0</v>
      </c>
      <c r="CV62" s="80">
        <v>0</v>
      </c>
      <c r="CW62" s="80">
        <v>0</v>
      </c>
      <c r="CX62" s="80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s="80" t="s">
        <v>2</v>
      </c>
      <c r="B63" s="80" t="s">
        <v>108</v>
      </c>
      <c r="C63" s="80">
        <v>0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  <c r="X63" s="80">
        <v>0</v>
      </c>
      <c r="Y63" s="80">
        <v>0</v>
      </c>
      <c r="Z63" s="80">
        <v>0</v>
      </c>
      <c r="AA63" s="80">
        <v>0</v>
      </c>
      <c r="AB63" s="80">
        <v>0</v>
      </c>
      <c r="AC63" s="80">
        <v>0</v>
      </c>
      <c r="AD63" s="80">
        <v>0</v>
      </c>
      <c r="AE63" s="80">
        <v>0</v>
      </c>
      <c r="AF63" s="80">
        <v>0</v>
      </c>
      <c r="AG63" s="80">
        <v>0</v>
      </c>
      <c r="AH63" s="80">
        <v>0</v>
      </c>
      <c r="AI63" s="80">
        <v>0</v>
      </c>
      <c r="AJ63" s="80">
        <v>0</v>
      </c>
      <c r="AK63" s="80">
        <v>0</v>
      </c>
      <c r="AL63" s="80">
        <v>0</v>
      </c>
      <c r="AM63" s="80">
        <v>0</v>
      </c>
      <c r="AN63" s="80">
        <v>0</v>
      </c>
      <c r="AO63" s="80">
        <v>0</v>
      </c>
      <c r="AP63" s="80">
        <v>0</v>
      </c>
      <c r="AQ63" s="80">
        <v>0</v>
      </c>
      <c r="AR63" s="80">
        <v>0</v>
      </c>
      <c r="AS63" s="80">
        <v>0</v>
      </c>
      <c r="AT63" s="80">
        <v>0</v>
      </c>
      <c r="AU63" s="80">
        <v>0</v>
      </c>
      <c r="AV63" s="80">
        <v>0</v>
      </c>
      <c r="AW63" s="80">
        <v>0</v>
      </c>
      <c r="AX63" s="80">
        <v>0</v>
      </c>
      <c r="AY63" s="80">
        <v>0</v>
      </c>
      <c r="AZ63" s="80">
        <v>0</v>
      </c>
      <c r="BA63" s="80">
        <v>0</v>
      </c>
      <c r="BB63" s="80">
        <v>0</v>
      </c>
      <c r="BC63" s="80">
        <v>0</v>
      </c>
      <c r="BD63" s="80">
        <v>0</v>
      </c>
      <c r="BE63" s="80">
        <v>0</v>
      </c>
      <c r="BF63" s="80">
        <v>0</v>
      </c>
      <c r="BG63" s="80">
        <v>0</v>
      </c>
      <c r="BH63" s="80">
        <v>0</v>
      </c>
      <c r="BI63" s="80">
        <v>0</v>
      </c>
      <c r="BJ63" s="80">
        <v>0</v>
      </c>
      <c r="BK63" s="80">
        <v>0</v>
      </c>
      <c r="BL63" s="80">
        <v>0</v>
      </c>
      <c r="BM63" s="80">
        <v>0</v>
      </c>
      <c r="BN63" s="80">
        <v>0</v>
      </c>
      <c r="BO63" s="80">
        <v>0</v>
      </c>
      <c r="BP63" s="80">
        <v>0</v>
      </c>
      <c r="BQ63" s="80">
        <v>0</v>
      </c>
      <c r="BR63" s="80">
        <v>0</v>
      </c>
      <c r="BS63" s="80">
        <v>0</v>
      </c>
      <c r="BT63" s="80">
        <v>0</v>
      </c>
      <c r="BU63" s="80">
        <v>0</v>
      </c>
      <c r="BV63" s="80">
        <v>0</v>
      </c>
      <c r="BW63" s="80">
        <v>0</v>
      </c>
      <c r="BX63" s="80">
        <v>0</v>
      </c>
      <c r="BY63" s="80">
        <v>0</v>
      </c>
      <c r="BZ63" s="80">
        <v>0</v>
      </c>
      <c r="CA63" s="80">
        <v>0</v>
      </c>
      <c r="CB63" s="80">
        <v>0</v>
      </c>
      <c r="CC63" s="80">
        <v>0</v>
      </c>
      <c r="CD63" s="80">
        <v>0</v>
      </c>
      <c r="CE63" s="80">
        <v>0</v>
      </c>
      <c r="CF63" s="80">
        <v>0</v>
      </c>
      <c r="CG63" s="80">
        <v>0</v>
      </c>
      <c r="CH63" s="80">
        <v>0</v>
      </c>
      <c r="CI63" s="80">
        <v>0</v>
      </c>
      <c r="CJ63" s="80">
        <v>0</v>
      </c>
      <c r="CK63" s="80">
        <v>0</v>
      </c>
      <c r="CL63" s="80">
        <v>0</v>
      </c>
      <c r="CM63" s="80">
        <v>0</v>
      </c>
      <c r="CN63" s="80">
        <v>0</v>
      </c>
      <c r="CO63" s="80">
        <v>0</v>
      </c>
      <c r="CP63" s="80">
        <v>0</v>
      </c>
      <c r="CQ63" s="80">
        <v>0</v>
      </c>
      <c r="CR63" s="80">
        <v>0</v>
      </c>
      <c r="CS63" s="80">
        <v>0</v>
      </c>
      <c r="CT63" s="80">
        <v>0</v>
      </c>
      <c r="CU63" s="80">
        <v>0</v>
      </c>
      <c r="CV63" s="80">
        <v>0</v>
      </c>
      <c r="CW63" s="80">
        <v>0</v>
      </c>
      <c r="CX63" s="80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s="80" t="s">
        <v>2</v>
      </c>
      <c r="B64" s="80" t="s">
        <v>109</v>
      </c>
      <c r="C64" s="80">
        <v>0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>
        <v>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>
        <v>0</v>
      </c>
      <c r="X64" s="80">
        <v>0</v>
      </c>
      <c r="Y64" s="80">
        <v>0</v>
      </c>
      <c r="Z64" s="80">
        <v>0</v>
      </c>
      <c r="AA64" s="80">
        <v>0</v>
      </c>
      <c r="AB64" s="80">
        <v>0</v>
      </c>
      <c r="AC64" s="80">
        <v>0</v>
      </c>
      <c r="AD64" s="80">
        <v>0</v>
      </c>
      <c r="AE64" s="80">
        <v>0</v>
      </c>
      <c r="AF64" s="80">
        <v>0</v>
      </c>
      <c r="AG64" s="80">
        <v>0</v>
      </c>
      <c r="AH64" s="80">
        <v>0</v>
      </c>
      <c r="AI64" s="80">
        <v>0</v>
      </c>
      <c r="AJ64" s="80">
        <v>0</v>
      </c>
      <c r="AK64" s="80">
        <v>0</v>
      </c>
      <c r="AL64" s="80">
        <v>0</v>
      </c>
      <c r="AM64" s="80">
        <v>0</v>
      </c>
      <c r="AN64" s="80">
        <v>0</v>
      </c>
      <c r="AO64" s="80">
        <v>0</v>
      </c>
      <c r="AP64" s="80">
        <v>0</v>
      </c>
      <c r="AQ64" s="80">
        <v>0</v>
      </c>
      <c r="AR64" s="80">
        <v>0</v>
      </c>
      <c r="AS64" s="80">
        <v>0</v>
      </c>
      <c r="AT64" s="80">
        <v>0</v>
      </c>
      <c r="AU64" s="80">
        <v>0</v>
      </c>
      <c r="AV64" s="80">
        <v>0</v>
      </c>
      <c r="AW64" s="80">
        <v>0</v>
      </c>
      <c r="AX64" s="80">
        <v>0</v>
      </c>
      <c r="AY64" s="80">
        <v>0</v>
      </c>
      <c r="AZ64" s="80">
        <v>0</v>
      </c>
      <c r="BA64" s="80">
        <v>0</v>
      </c>
      <c r="BB64" s="80">
        <v>0</v>
      </c>
      <c r="BC64" s="80">
        <v>0</v>
      </c>
      <c r="BD64" s="80">
        <v>0</v>
      </c>
      <c r="BE64" s="80">
        <v>0</v>
      </c>
      <c r="BF64" s="80">
        <v>0</v>
      </c>
      <c r="BG64" s="80">
        <v>0</v>
      </c>
      <c r="BH64" s="80">
        <v>0</v>
      </c>
      <c r="BI64" s="80">
        <v>0</v>
      </c>
      <c r="BJ64" s="80">
        <v>0</v>
      </c>
      <c r="BK64" s="80">
        <v>0</v>
      </c>
      <c r="BL64" s="80">
        <v>0</v>
      </c>
      <c r="BM64" s="80">
        <v>0</v>
      </c>
      <c r="BN64" s="80">
        <v>0</v>
      </c>
      <c r="BO64" s="80">
        <v>0</v>
      </c>
      <c r="BP64" s="80">
        <v>0</v>
      </c>
      <c r="BQ64" s="80">
        <v>0</v>
      </c>
      <c r="BR64" s="80">
        <v>0</v>
      </c>
      <c r="BS64" s="80">
        <v>0</v>
      </c>
      <c r="BT64" s="80">
        <v>0</v>
      </c>
      <c r="BU64" s="80">
        <v>0</v>
      </c>
      <c r="BV64" s="80">
        <v>0</v>
      </c>
      <c r="BW64" s="80">
        <v>0</v>
      </c>
      <c r="BX64" s="80">
        <v>0</v>
      </c>
      <c r="BY64" s="80">
        <v>0</v>
      </c>
      <c r="BZ64" s="80">
        <v>0</v>
      </c>
      <c r="CA64" s="80">
        <v>0</v>
      </c>
      <c r="CB64" s="80">
        <v>0</v>
      </c>
      <c r="CC64" s="80">
        <v>0</v>
      </c>
      <c r="CD64" s="80">
        <v>0</v>
      </c>
      <c r="CE64" s="80">
        <v>0</v>
      </c>
      <c r="CF64" s="80">
        <v>0</v>
      </c>
      <c r="CG64" s="80">
        <v>0</v>
      </c>
      <c r="CH64" s="80">
        <v>0</v>
      </c>
      <c r="CI64" s="80">
        <v>0</v>
      </c>
      <c r="CJ64" s="80">
        <v>0</v>
      </c>
      <c r="CK64" s="80">
        <v>0</v>
      </c>
      <c r="CL64" s="80">
        <v>0</v>
      </c>
      <c r="CM64" s="80">
        <v>0</v>
      </c>
      <c r="CN64" s="80">
        <v>0</v>
      </c>
      <c r="CO64" s="80">
        <v>0</v>
      </c>
      <c r="CP64" s="80">
        <v>0</v>
      </c>
      <c r="CQ64" s="80">
        <v>0</v>
      </c>
      <c r="CR64" s="80">
        <v>0</v>
      </c>
      <c r="CS64" s="80">
        <v>0</v>
      </c>
      <c r="CT64" s="80">
        <v>0</v>
      </c>
      <c r="CU64" s="80">
        <v>0</v>
      </c>
      <c r="CV64" s="80">
        <v>0</v>
      </c>
      <c r="CW64" s="80">
        <v>0</v>
      </c>
      <c r="CX64" s="80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s="80" t="s">
        <v>2</v>
      </c>
      <c r="B65" s="80" t="s">
        <v>113</v>
      </c>
      <c r="C65" s="80">
        <v>0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>
        <v>0</v>
      </c>
      <c r="V65" s="80">
        <v>0</v>
      </c>
      <c r="W65" s="80">
        <v>0</v>
      </c>
      <c r="X65" s="80">
        <v>0</v>
      </c>
      <c r="Y65" s="80">
        <v>0</v>
      </c>
      <c r="Z65" s="80">
        <v>0</v>
      </c>
      <c r="AA65" s="80">
        <v>0</v>
      </c>
      <c r="AB65" s="80">
        <v>0</v>
      </c>
      <c r="AC65" s="80">
        <v>0</v>
      </c>
      <c r="AD65" s="80">
        <v>0</v>
      </c>
      <c r="AE65" s="80">
        <v>0</v>
      </c>
      <c r="AF65" s="80">
        <v>0</v>
      </c>
      <c r="AG65" s="80">
        <v>0</v>
      </c>
      <c r="AH65" s="80">
        <v>0</v>
      </c>
      <c r="AI65" s="80">
        <v>0</v>
      </c>
      <c r="AJ65" s="80">
        <v>0</v>
      </c>
      <c r="AK65" s="80">
        <v>0</v>
      </c>
      <c r="AL65" s="80">
        <v>0</v>
      </c>
      <c r="AM65" s="80">
        <v>0</v>
      </c>
      <c r="AN65" s="80">
        <v>0</v>
      </c>
      <c r="AO65" s="80">
        <v>0</v>
      </c>
      <c r="AP65" s="80">
        <v>0</v>
      </c>
      <c r="AQ65" s="80">
        <v>0</v>
      </c>
      <c r="AR65" s="80">
        <v>0</v>
      </c>
      <c r="AS65" s="80">
        <v>0</v>
      </c>
      <c r="AT65" s="80">
        <v>0</v>
      </c>
      <c r="AU65" s="80">
        <v>0</v>
      </c>
      <c r="AV65" s="80">
        <v>0</v>
      </c>
      <c r="AW65" s="80">
        <v>0</v>
      </c>
      <c r="AX65" s="80">
        <v>0</v>
      </c>
      <c r="AY65" s="80">
        <v>0</v>
      </c>
      <c r="AZ65" s="80">
        <v>0</v>
      </c>
      <c r="BA65" s="80">
        <v>0</v>
      </c>
      <c r="BB65" s="80">
        <v>0</v>
      </c>
      <c r="BC65" s="80">
        <v>0</v>
      </c>
      <c r="BD65" s="80">
        <v>0</v>
      </c>
      <c r="BE65" s="80">
        <v>0</v>
      </c>
      <c r="BF65" s="80">
        <v>0</v>
      </c>
      <c r="BG65" s="80">
        <v>0</v>
      </c>
      <c r="BH65" s="80">
        <v>0</v>
      </c>
      <c r="BI65" s="80">
        <v>0</v>
      </c>
      <c r="BJ65" s="80">
        <v>0</v>
      </c>
      <c r="BK65" s="80">
        <v>0</v>
      </c>
      <c r="BL65" s="80">
        <v>0</v>
      </c>
      <c r="BM65" s="80">
        <v>0</v>
      </c>
      <c r="BN65" s="80">
        <v>0</v>
      </c>
      <c r="BO65" s="80">
        <v>0</v>
      </c>
      <c r="BP65" s="80">
        <v>0</v>
      </c>
      <c r="BQ65" s="80">
        <v>0</v>
      </c>
      <c r="BR65" s="80">
        <v>0</v>
      </c>
      <c r="BS65" s="80">
        <v>0</v>
      </c>
      <c r="BT65" s="80">
        <v>0</v>
      </c>
      <c r="BU65" s="80">
        <v>0</v>
      </c>
      <c r="BV65" s="80">
        <v>0</v>
      </c>
      <c r="BW65" s="80">
        <v>0</v>
      </c>
      <c r="BX65" s="80">
        <v>0</v>
      </c>
      <c r="BY65" s="80">
        <v>0</v>
      </c>
      <c r="BZ65" s="80">
        <v>0</v>
      </c>
      <c r="CA65" s="80">
        <v>0</v>
      </c>
      <c r="CB65" s="80">
        <v>0</v>
      </c>
      <c r="CC65" s="80">
        <v>0</v>
      </c>
      <c r="CD65" s="80">
        <v>0</v>
      </c>
      <c r="CE65" s="80">
        <v>0</v>
      </c>
      <c r="CF65" s="80">
        <v>0</v>
      </c>
      <c r="CG65" s="80">
        <v>0</v>
      </c>
      <c r="CH65" s="80">
        <v>0</v>
      </c>
      <c r="CI65" s="80">
        <v>0</v>
      </c>
      <c r="CJ65" s="80">
        <v>0</v>
      </c>
      <c r="CK65" s="80">
        <v>0</v>
      </c>
      <c r="CL65" s="80">
        <v>0</v>
      </c>
      <c r="CM65" s="80">
        <v>0</v>
      </c>
      <c r="CN65" s="80">
        <v>0</v>
      </c>
      <c r="CO65" s="80">
        <v>0</v>
      </c>
      <c r="CP65" s="80">
        <v>0</v>
      </c>
      <c r="CQ65" s="80">
        <v>0</v>
      </c>
      <c r="CR65" s="80">
        <v>0</v>
      </c>
      <c r="CS65" s="80">
        <v>0</v>
      </c>
      <c r="CT65" s="80">
        <v>0</v>
      </c>
      <c r="CU65" s="80">
        <v>0</v>
      </c>
      <c r="CV65" s="80">
        <v>0</v>
      </c>
      <c r="CW65" s="80">
        <v>0</v>
      </c>
      <c r="CX65" s="80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s="80" t="s">
        <v>2</v>
      </c>
      <c r="B66" s="80" t="s">
        <v>124</v>
      </c>
      <c r="C66" s="80">
        <v>0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80">
        <v>0</v>
      </c>
      <c r="BB66" s="80">
        <v>0</v>
      </c>
      <c r="BC66" s="80">
        <v>0</v>
      </c>
      <c r="BD66" s="80">
        <v>0</v>
      </c>
      <c r="BE66" s="80">
        <v>0</v>
      </c>
      <c r="BF66" s="80">
        <v>0</v>
      </c>
      <c r="BG66" s="80">
        <v>0</v>
      </c>
      <c r="BH66" s="80">
        <v>0</v>
      </c>
      <c r="BI66" s="80">
        <v>0</v>
      </c>
      <c r="BJ66" s="80">
        <v>0</v>
      </c>
      <c r="BK66" s="80">
        <v>0</v>
      </c>
      <c r="BL66" s="80">
        <v>0</v>
      </c>
      <c r="BM66" s="80">
        <v>0</v>
      </c>
      <c r="BN66" s="80">
        <v>0</v>
      </c>
      <c r="BO66" s="80">
        <v>0</v>
      </c>
      <c r="BP66" s="80">
        <v>0</v>
      </c>
      <c r="BQ66" s="80">
        <v>0</v>
      </c>
      <c r="BR66" s="80">
        <v>0</v>
      </c>
      <c r="BS66" s="80">
        <v>0</v>
      </c>
      <c r="BT66" s="80">
        <v>0</v>
      </c>
      <c r="BU66" s="80">
        <v>0</v>
      </c>
      <c r="BV66" s="80">
        <v>0</v>
      </c>
      <c r="BW66" s="80">
        <v>0</v>
      </c>
      <c r="BX66" s="80">
        <v>0</v>
      </c>
      <c r="BY66" s="80">
        <v>0</v>
      </c>
      <c r="BZ66" s="80">
        <v>0</v>
      </c>
      <c r="CA66" s="80">
        <v>0</v>
      </c>
      <c r="CB66" s="80">
        <v>0</v>
      </c>
      <c r="CC66" s="80">
        <v>0</v>
      </c>
      <c r="CD66" s="80">
        <v>0</v>
      </c>
      <c r="CE66" s="80">
        <v>0</v>
      </c>
      <c r="CF66" s="80">
        <v>0</v>
      </c>
      <c r="CG66" s="80">
        <v>0</v>
      </c>
      <c r="CH66" s="80">
        <v>0</v>
      </c>
      <c r="CI66" s="80">
        <v>0</v>
      </c>
      <c r="CJ66" s="80">
        <v>0</v>
      </c>
      <c r="CK66" s="80">
        <v>0</v>
      </c>
      <c r="CL66" s="80">
        <v>0</v>
      </c>
      <c r="CM66" s="80">
        <v>0</v>
      </c>
      <c r="CN66" s="80">
        <v>0</v>
      </c>
      <c r="CO66" s="80">
        <v>0</v>
      </c>
      <c r="CP66" s="80">
        <v>0</v>
      </c>
      <c r="CQ66" s="80">
        <v>0</v>
      </c>
      <c r="CR66" s="80">
        <v>0</v>
      </c>
      <c r="CS66" s="80">
        <v>0</v>
      </c>
      <c r="CT66" s="80">
        <v>0</v>
      </c>
      <c r="CU66" s="80">
        <v>0</v>
      </c>
      <c r="CV66" s="80">
        <v>0</v>
      </c>
      <c r="CW66" s="80">
        <v>0</v>
      </c>
      <c r="CX66" s="80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s="80" t="s">
        <v>2</v>
      </c>
      <c r="B67" s="80" t="s">
        <v>125</v>
      </c>
      <c r="C67" s="80">
        <v>0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80">
        <v>0</v>
      </c>
      <c r="BB67" s="80">
        <v>0</v>
      </c>
      <c r="BC67" s="80">
        <v>0</v>
      </c>
      <c r="BD67" s="80">
        <v>0</v>
      </c>
      <c r="BE67" s="80">
        <v>0</v>
      </c>
      <c r="BF67" s="80">
        <v>0</v>
      </c>
      <c r="BG67" s="80">
        <v>0</v>
      </c>
      <c r="BH67" s="80">
        <v>0</v>
      </c>
      <c r="BI67" s="80">
        <v>0</v>
      </c>
      <c r="BJ67" s="80">
        <v>0</v>
      </c>
      <c r="BK67" s="80">
        <v>0</v>
      </c>
      <c r="BL67" s="80">
        <v>0</v>
      </c>
      <c r="BM67" s="80">
        <v>0</v>
      </c>
      <c r="BN67" s="80">
        <v>0</v>
      </c>
      <c r="BO67" s="80">
        <v>0</v>
      </c>
      <c r="BP67" s="80">
        <v>0</v>
      </c>
      <c r="BQ67" s="80">
        <v>0</v>
      </c>
      <c r="BR67" s="80">
        <v>0</v>
      </c>
      <c r="BS67" s="80">
        <v>0</v>
      </c>
      <c r="BT67" s="80">
        <v>0</v>
      </c>
      <c r="BU67" s="80">
        <v>0</v>
      </c>
      <c r="BV67" s="80">
        <v>0</v>
      </c>
      <c r="BW67" s="80">
        <v>0</v>
      </c>
      <c r="BX67" s="80">
        <v>0</v>
      </c>
      <c r="BY67" s="80">
        <v>0</v>
      </c>
      <c r="BZ67" s="80">
        <v>0</v>
      </c>
      <c r="CA67" s="80">
        <v>0</v>
      </c>
      <c r="CB67" s="80">
        <v>0</v>
      </c>
      <c r="CC67" s="80">
        <v>0</v>
      </c>
      <c r="CD67" s="80">
        <v>0</v>
      </c>
      <c r="CE67" s="80">
        <v>0</v>
      </c>
      <c r="CF67" s="80">
        <v>0</v>
      </c>
      <c r="CG67" s="80">
        <v>0</v>
      </c>
      <c r="CH67" s="80">
        <v>0</v>
      </c>
      <c r="CI67" s="80">
        <v>0</v>
      </c>
      <c r="CJ67" s="80">
        <v>0</v>
      </c>
      <c r="CK67" s="80">
        <v>0</v>
      </c>
      <c r="CL67" s="80">
        <v>0</v>
      </c>
      <c r="CM67" s="80">
        <v>0</v>
      </c>
      <c r="CN67" s="80">
        <v>0</v>
      </c>
      <c r="CO67" s="80">
        <v>0</v>
      </c>
      <c r="CP67" s="80">
        <v>0</v>
      </c>
      <c r="CQ67" s="80">
        <v>0</v>
      </c>
      <c r="CR67" s="80">
        <v>0</v>
      </c>
      <c r="CS67" s="80">
        <v>0</v>
      </c>
      <c r="CT67" s="80">
        <v>0</v>
      </c>
      <c r="CU67" s="80">
        <v>0</v>
      </c>
      <c r="CV67" s="80">
        <v>0</v>
      </c>
      <c r="CW67" s="80">
        <v>0</v>
      </c>
      <c r="CX67" s="80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s="80" t="s">
        <v>2</v>
      </c>
      <c r="B68" s="80" t="s">
        <v>159</v>
      </c>
      <c r="C68" s="80">
        <v>0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0</v>
      </c>
      <c r="W68" s="80">
        <v>0</v>
      </c>
      <c r="X68" s="80">
        <v>0</v>
      </c>
      <c r="Y68" s="80">
        <v>0</v>
      </c>
      <c r="Z68" s="80">
        <v>0</v>
      </c>
      <c r="AA68" s="80">
        <v>0</v>
      </c>
      <c r="AB68" s="80">
        <v>0</v>
      </c>
      <c r="AC68" s="80">
        <v>0</v>
      </c>
      <c r="AD68" s="80">
        <v>0</v>
      </c>
      <c r="AE68" s="80">
        <v>0</v>
      </c>
      <c r="AF68" s="80">
        <v>0</v>
      </c>
      <c r="AG68" s="80">
        <v>0</v>
      </c>
      <c r="AH68" s="80">
        <v>0</v>
      </c>
      <c r="AI68" s="80">
        <v>0</v>
      </c>
      <c r="AJ68" s="80">
        <v>0</v>
      </c>
      <c r="AK68" s="80">
        <v>0</v>
      </c>
      <c r="AL68" s="80">
        <v>0</v>
      </c>
      <c r="AM68" s="80">
        <v>0</v>
      </c>
      <c r="AN68" s="80">
        <v>0</v>
      </c>
      <c r="AO68" s="80">
        <v>0</v>
      </c>
      <c r="AP68" s="80">
        <v>0</v>
      </c>
      <c r="AQ68" s="80">
        <v>0</v>
      </c>
      <c r="AR68" s="80">
        <v>0</v>
      </c>
      <c r="AS68" s="80">
        <v>0</v>
      </c>
      <c r="AT68" s="80">
        <v>0</v>
      </c>
      <c r="AU68" s="80">
        <v>0</v>
      </c>
      <c r="AV68" s="80">
        <v>0</v>
      </c>
      <c r="AW68" s="80">
        <v>0</v>
      </c>
      <c r="AX68" s="80">
        <v>0</v>
      </c>
      <c r="AY68" s="80">
        <v>0</v>
      </c>
      <c r="AZ68" s="80">
        <v>0</v>
      </c>
      <c r="BA68" s="80">
        <v>0</v>
      </c>
      <c r="BB68" s="80">
        <v>0</v>
      </c>
      <c r="BC68" s="80">
        <v>0</v>
      </c>
      <c r="BD68" s="80">
        <v>0</v>
      </c>
      <c r="BE68" s="80">
        <v>0</v>
      </c>
      <c r="BF68" s="80">
        <v>0</v>
      </c>
      <c r="BG68" s="80">
        <v>0</v>
      </c>
      <c r="BH68" s="80">
        <v>0</v>
      </c>
      <c r="BI68" s="80">
        <v>0</v>
      </c>
      <c r="BJ68" s="80">
        <v>0</v>
      </c>
      <c r="BK68" s="80">
        <v>0</v>
      </c>
      <c r="BL68" s="80">
        <v>0</v>
      </c>
      <c r="BM68" s="80">
        <v>0</v>
      </c>
      <c r="BN68" s="80">
        <v>0</v>
      </c>
      <c r="BO68" s="80">
        <v>0</v>
      </c>
      <c r="BP68" s="80">
        <v>0</v>
      </c>
      <c r="BQ68" s="80">
        <v>0</v>
      </c>
      <c r="BR68" s="80">
        <v>0</v>
      </c>
      <c r="BS68" s="80">
        <v>0</v>
      </c>
      <c r="BT68" s="80">
        <v>0</v>
      </c>
      <c r="BU68" s="80">
        <v>0</v>
      </c>
      <c r="BV68" s="80">
        <v>0</v>
      </c>
      <c r="BW68" s="80">
        <v>0</v>
      </c>
      <c r="BX68" s="80">
        <v>0</v>
      </c>
      <c r="BY68" s="80">
        <v>0</v>
      </c>
      <c r="BZ68" s="80">
        <v>0</v>
      </c>
      <c r="CA68" s="80">
        <v>0</v>
      </c>
      <c r="CB68" s="80">
        <v>0</v>
      </c>
      <c r="CC68" s="80">
        <v>0</v>
      </c>
      <c r="CD68" s="80">
        <v>0</v>
      </c>
      <c r="CE68" s="80">
        <v>0</v>
      </c>
      <c r="CF68" s="80">
        <v>0</v>
      </c>
      <c r="CG68" s="80">
        <v>0</v>
      </c>
      <c r="CH68" s="80">
        <v>0</v>
      </c>
      <c r="CI68" s="80">
        <v>0</v>
      </c>
      <c r="CJ68" s="80">
        <v>0</v>
      </c>
      <c r="CK68" s="80">
        <v>0</v>
      </c>
      <c r="CL68" s="80">
        <v>0</v>
      </c>
      <c r="CM68" s="80">
        <v>0</v>
      </c>
      <c r="CN68" s="80">
        <v>0</v>
      </c>
      <c r="CO68" s="80">
        <v>0</v>
      </c>
      <c r="CP68" s="80">
        <v>0</v>
      </c>
      <c r="CQ68" s="80">
        <v>0</v>
      </c>
      <c r="CR68" s="80">
        <v>0</v>
      </c>
      <c r="CS68" s="80">
        <v>0</v>
      </c>
      <c r="CT68" s="80">
        <v>0</v>
      </c>
      <c r="CU68" s="80">
        <v>0</v>
      </c>
      <c r="CV68" s="80">
        <v>0</v>
      </c>
      <c r="CW68" s="80">
        <v>0</v>
      </c>
      <c r="CX68" s="80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s="80" t="s">
        <v>2</v>
      </c>
      <c r="B69" s="80" t="s">
        <v>17</v>
      </c>
      <c r="C69" s="80">
        <v>0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80">
        <v>0</v>
      </c>
      <c r="BB69" s="80">
        <v>0</v>
      </c>
      <c r="BC69" s="80">
        <v>0</v>
      </c>
      <c r="BD69" s="80">
        <v>0</v>
      </c>
      <c r="BE69" s="80">
        <v>0</v>
      </c>
      <c r="BF69" s="80">
        <v>0</v>
      </c>
      <c r="BG69" s="80">
        <v>0</v>
      </c>
      <c r="BH69" s="80">
        <v>0</v>
      </c>
      <c r="BI69" s="80">
        <v>0</v>
      </c>
      <c r="BJ69" s="80">
        <v>0</v>
      </c>
      <c r="BK69" s="80">
        <v>0</v>
      </c>
      <c r="BL69" s="80">
        <v>0</v>
      </c>
      <c r="BM69" s="80">
        <v>0</v>
      </c>
      <c r="BN69" s="80">
        <v>0</v>
      </c>
      <c r="BO69" s="80">
        <v>0</v>
      </c>
      <c r="BP69" s="80">
        <v>0</v>
      </c>
      <c r="BQ69" s="80">
        <v>0</v>
      </c>
      <c r="BR69" s="80">
        <v>0</v>
      </c>
      <c r="BS69" s="80">
        <v>0</v>
      </c>
      <c r="BT69" s="80">
        <v>0</v>
      </c>
      <c r="BU69" s="80">
        <v>0</v>
      </c>
      <c r="BV69" s="80">
        <v>0</v>
      </c>
      <c r="BW69" s="80">
        <v>0</v>
      </c>
      <c r="BX69" s="80">
        <v>0</v>
      </c>
      <c r="BY69" s="80">
        <v>0</v>
      </c>
      <c r="BZ69" s="80">
        <v>0</v>
      </c>
      <c r="CA69" s="80">
        <v>0</v>
      </c>
      <c r="CB69" s="80">
        <v>0</v>
      </c>
      <c r="CC69" s="80">
        <v>0</v>
      </c>
      <c r="CD69" s="80">
        <v>0</v>
      </c>
      <c r="CE69" s="80">
        <v>0</v>
      </c>
      <c r="CF69" s="80">
        <v>0</v>
      </c>
      <c r="CG69" s="80">
        <v>0</v>
      </c>
      <c r="CH69" s="80">
        <v>0</v>
      </c>
      <c r="CI69" s="80">
        <v>0</v>
      </c>
      <c r="CJ69" s="80">
        <v>0</v>
      </c>
      <c r="CK69" s="80">
        <v>0</v>
      </c>
      <c r="CL69" s="80">
        <v>0</v>
      </c>
      <c r="CM69" s="80">
        <v>0</v>
      </c>
      <c r="CN69" s="80">
        <v>0</v>
      </c>
      <c r="CO69" s="80">
        <v>0</v>
      </c>
      <c r="CP69" s="80">
        <v>0</v>
      </c>
      <c r="CQ69" s="80">
        <v>0</v>
      </c>
      <c r="CR69" s="80">
        <v>0</v>
      </c>
      <c r="CS69" s="80">
        <v>0</v>
      </c>
      <c r="CT69" s="80">
        <v>0</v>
      </c>
      <c r="CU69" s="80">
        <v>0</v>
      </c>
      <c r="CV69" s="80">
        <v>0</v>
      </c>
      <c r="CW69" s="80">
        <v>0</v>
      </c>
      <c r="CX69" s="80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s="80" t="s">
        <v>2</v>
      </c>
      <c r="B70" s="80" t="s">
        <v>127</v>
      </c>
      <c r="C70" s="80">
        <v>0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  <c r="Z70" s="80">
        <v>0</v>
      </c>
      <c r="AA70" s="80">
        <v>0</v>
      </c>
      <c r="AB70" s="80">
        <v>0</v>
      </c>
      <c r="AC70" s="80">
        <v>0</v>
      </c>
      <c r="AD70" s="80">
        <v>0</v>
      </c>
      <c r="AE70" s="80">
        <v>0</v>
      </c>
      <c r="AF70" s="80">
        <v>0</v>
      </c>
      <c r="AG70" s="80">
        <v>0</v>
      </c>
      <c r="AH70" s="80">
        <v>0</v>
      </c>
      <c r="AI70" s="80">
        <v>0</v>
      </c>
      <c r="AJ70" s="80">
        <v>0</v>
      </c>
      <c r="AK70" s="80">
        <v>0</v>
      </c>
      <c r="AL70" s="80">
        <v>0</v>
      </c>
      <c r="AM70" s="80">
        <v>0</v>
      </c>
      <c r="AN70" s="80">
        <v>0</v>
      </c>
      <c r="AO70" s="80">
        <v>0</v>
      </c>
      <c r="AP70" s="80">
        <v>0</v>
      </c>
      <c r="AQ70" s="80">
        <v>0</v>
      </c>
      <c r="AR70" s="80">
        <v>0</v>
      </c>
      <c r="AS70" s="80">
        <v>0</v>
      </c>
      <c r="AT70" s="80">
        <v>0</v>
      </c>
      <c r="AU70" s="80">
        <v>0</v>
      </c>
      <c r="AV70" s="80">
        <v>0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80">
        <v>0</v>
      </c>
      <c r="BG70" s="80">
        <v>0</v>
      </c>
      <c r="BH70" s="80">
        <v>0</v>
      </c>
      <c r="BI70" s="80">
        <v>0</v>
      </c>
      <c r="BJ70" s="80">
        <v>0</v>
      </c>
      <c r="BK70" s="80">
        <v>0</v>
      </c>
      <c r="BL70" s="80">
        <v>0</v>
      </c>
      <c r="BM70" s="80">
        <v>0</v>
      </c>
      <c r="BN70" s="80">
        <v>0</v>
      </c>
      <c r="BO70" s="80">
        <v>0</v>
      </c>
      <c r="BP70" s="80">
        <v>0</v>
      </c>
      <c r="BQ70" s="80">
        <v>0</v>
      </c>
      <c r="BR70" s="80">
        <v>0</v>
      </c>
      <c r="BS70" s="80">
        <v>0</v>
      </c>
      <c r="BT70" s="80">
        <v>0</v>
      </c>
      <c r="BU70" s="80">
        <v>0</v>
      </c>
      <c r="BV70" s="80">
        <v>0</v>
      </c>
      <c r="BW70" s="80">
        <v>0</v>
      </c>
      <c r="BX70" s="80">
        <v>0</v>
      </c>
      <c r="BY70" s="80">
        <v>0</v>
      </c>
      <c r="BZ70" s="80">
        <v>0</v>
      </c>
      <c r="CA70" s="80">
        <v>0</v>
      </c>
      <c r="CB70" s="80">
        <v>0</v>
      </c>
      <c r="CC70" s="80">
        <v>0</v>
      </c>
      <c r="CD70" s="80">
        <v>0</v>
      </c>
      <c r="CE70" s="80">
        <v>0</v>
      </c>
      <c r="CF70" s="80">
        <v>0</v>
      </c>
      <c r="CG70" s="80">
        <v>0</v>
      </c>
      <c r="CH70" s="80">
        <v>0</v>
      </c>
      <c r="CI70" s="80">
        <v>0</v>
      </c>
      <c r="CJ70" s="80">
        <v>0</v>
      </c>
      <c r="CK70" s="80">
        <v>0</v>
      </c>
      <c r="CL70" s="80">
        <v>0</v>
      </c>
      <c r="CM70" s="80">
        <v>0</v>
      </c>
      <c r="CN70" s="80">
        <v>0</v>
      </c>
      <c r="CO70" s="80">
        <v>0</v>
      </c>
      <c r="CP70" s="80">
        <v>0</v>
      </c>
      <c r="CQ70" s="80">
        <v>0</v>
      </c>
      <c r="CR70" s="80">
        <v>0</v>
      </c>
      <c r="CS70" s="80">
        <v>0</v>
      </c>
      <c r="CT70" s="80">
        <v>0</v>
      </c>
      <c r="CU70" s="80">
        <v>0</v>
      </c>
      <c r="CV70" s="80">
        <v>0</v>
      </c>
      <c r="CW70" s="80">
        <v>0</v>
      </c>
      <c r="CX70" s="8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s="80" t="s">
        <v>2</v>
      </c>
      <c r="B71" s="80" t="s">
        <v>128</v>
      </c>
      <c r="C71" s="80">
        <v>0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>
        <v>0</v>
      </c>
      <c r="T71" s="80">
        <v>0</v>
      </c>
      <c r="U71" s="80">
        <v>0</v>
      </c>
      <c r="V71" s="80">
        <v>0</v>
      </c>
      <c r="W71" s="80">
        <v>0</v>
      </c>
      <c r="X71" s="80">
        <v>0</v>
      </c>
      <c r="Y71" s="80">
        <v>0</v>
      </c>
      <c r="Z71" s="80">
        <v>0</v>
      </c>
      <c r="AA71" s="80">
        <v>0</v>
      </c>
      <c r="AB71" s="80">
        <v>0</v>
      </c>
      <c r="AC71" s="80">
        <v>0</v>
      </c>
      <c r="AD71" s="80">
        <v>0</v>
      </c>
      <c r="AE71" s="80">
        <v>0</v>
      </c>
      <c r="AF71" s="80">
        <v>0</v>
      </c>
      <c r="AG71" s="80">
        <v>0</v>
      </c>
      <c r="AH71" s="80">
        <v>0</v>
      </c>
      <c r="AI71" s="80">
        <v>0</v>
      </c>
      <c r="AJ71" s="80">
        <v>0</v>
      </c>
      <c r="AK71" s="80">
        <v>0</v>
      </c>
      <c r="AL71" s="80">
        <v>0</v>
      </c>
      <c r="AM71" s="80">
        <v>0</v>
      </c>
      <c r="AN71" s="80">
        <v>0</v>
      </c>
      <c r="AO71" s="80">
        <v>0</v>
      </c>
      <c r="AP71" s="80">
        <v>0</v>
      </c>
      <c r="AQ71" s="80">
        <v>0</v>
      </c>
      <c r="AR71" s="80">
        <v>0</v>
      </c>
      <c r="AS71" s="80">
        <v>0</v>
      </c>
      <c r="AT71" s="80">
        <v>0</v>
      </c>
      <c r="AU71" s="80">
        <v>0</v>
      </c>
      <c r="AV71" s="80">
        <v>0</v>
      </c>
      <c r="AW71" s="80">
        <v>0</v>
      </c>
      <c r="AX71" s="80">
        <v>0</v>
      </c>
      <c r="AY71" s="80">
        <v>0</v>
      </c>
      <c r="AZ71" s="80">
        <v>0</v>
      </c>
      <c r="BA71" s="80">
        <v>0</v>
      </c>
      <c r="BB71" s="80">
        <v>0</v>
      </c>
      <c r="BC71" s="80">
        <v>0</v>
      </c>
      <c r="BD71" s="80">
        <v>0</v>
      </c>
      <c r="BE71" s="80">
        <v>0</v>
      </c>
      <c r="BF71" s="80">
        <v>0</v>
      </c>
      <c r="BG71" s="80">
        <v>0</v>
      </c>
      <c r="BH71" s="80">
        <v>0</v>
      </c>
      <c r="BI71" s="80">
        <v>0</v>
      </c>
      <c r="BJ71" s="80">
        <v>0</v>
      </c>
      <c r="BK71" s="80">
        <v>0</v>
      </c>
      <c r="BL71" s="80">
        <v>0</v>
      </c>
      <c r="BM71" s="80">
        <v>0</v>
      </c>
      <c r="BN71" s="80">
        <v>0</v>
      </c>
      <c r="BO71" s="80">
        <v>0</v>
      </c>
      <c r="BP71" s="80">
        <v>0</v>
      </c>
      <c r="BQ71" s="80">
        <v>0</v>
      </c>
      <c r="BR71" s="80">
        <v>0</v>
      </c>
      <c r="BS71" s="80">
        <v>0</v>
      </c>
      <c r="BT71" s="80">
        <v>0</v>
      </c>
      <c r="BU71" s="80">
        <v>0</v>
      </c>
      <c r="BV71" s="80">
        <v>0</v>
      </c>
      <c r="BW71" s="80">
        <v>0</v>
      </c>
      <c r="BX71" s="80">
        <v>0</v>
      </c>
      <c r="BY71" s="80">
        <v>0</v>
      </c>
      <c r="BZ71" s="80">
        <v>0</v>
      </c>
      <c r="CA71" s="80">
        <v>0</v>
      </c>
      <c r="CB71" s="80">
        <v>0</v>
      </c>
      <c r="CC71" s="80">
        <v>0</v>
      </c>
      <c r="CD71" s="80">
        <v>0</v>
      </c>
      <c r="CE71" s="80">
        <v>0</v>
      </c>
      <c r="CF71" s="80">
        <v>0</v>
      </c>
      <c r="CG71" s="80">
        <v>0</v>
      </c>
      <c r="CH71" s="80">
        <v>0</v>
      </c>
      <c r="CI71" s="80">
        <v>0</v>
      </c>
      <c r="CJ71" s="80">
        <v>0</v>
      </c>
      <c r="CK71" s="80">
        <v>0</v>
      </c>
      <c r="CL71" s="80">
        <v>0</v>
      </c>
      <c r="CM71" s="80">
        <v>0</v>
      </c>
      <c r="CN71" s="80">
        <v>0</v>
      </c>
      <c r="CO71" s="80">
        <v>0</v>
      </c>
      <c r="CP71" s="80">
        <v>0</v>
      </c>
      <c r="CQ71" s="80">
        <v>0</v>
      </c>
      <c r="CR71" s="80">
        <v>0</v>
      </c>
      <c r="CS71" s="80">
        <v>0</v>
      </c>
      <c r="CT71" s="80">
        <v>0</v>
      </c>
      <c r="CU71" s="80">
        <v>0</v>
      </c>
      <c r="CV71" s="80">
        <v>0</v>
      </c>
      <c r="CW71" s="80">
        <v>0</v>
      </c>
      <c r="CX71" s="80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s="80" t="s">
        <v>2</v>
      </c>
      <c r="B72" s="80" t="s">
        <v>18</v>
      </c>
      <c r="C72" s="80">
        <v>828.23919460895399</v>
      </c>
      <c r="D72" s="80">
        <v>828.23919460895399</v>
      </c>
      <c r="E72" s="80">
        <v>828.23919460895399</v>
      </c>
      <c r="F72" s="80">
        <v>828.23919460895399</v>
      </c>
      <c r="G72" s="80">
        <v>804.41815582595302</v>
      </c>
      <c r="H72" s="80">
        <v>804.41815582595302</v>
      </c>
      <c r="I72" s="80">
        <v>804.41815582595302</v>
      </c>
      <c r="J72" s="80">
        <v>804.41815582595302</v>
      </c>
      <c r="K72" s="80">
        <v>734.787427075643</v>
      </c>
      <c r="L72" s="80">
        <v>734.787427075643</v>
      </c>
      <c r="M72" s="80">
        <v>734.787427075643</v>
      </c>
      <c r="N72" s="80">
        <v>734.787427075643</v>
      </c>
      <c r="O72" s="80">
        <v>734.787427075643</v>
      </c>
      <c r="P72" s="80">
        <v>533.22479121948197</v>
      </c>
      <c r="Q72" s="80">
        <v>533.22479121948197</v>
      </c>
      <c r="R72" s="80">
        <v>533.22479121948197</v>
      </c>
      <c r="S72" s="80">
        <v>533.22479121948197</v>
      </c>
      <c r="T72" s="80">
        <v>568.95634939398303</v>
      </c>
      <c r="U72" s="80">
        <v>568.95634939398303</v>
      </c>
      <c r="V72" s="80">
        <v>568.95634939398303</v>
      </c>
      <c r="W72" s="80">
        <v>568.95634939398303</v>
      </c>
      <c r="X72" s="80">
        <v>651.41379133513999</v>
      </c>
      <c r="Y72" s="80">
        <v>651.41379133513999</v>
      </c>
      <c r="Z72" s="80">
        <v>651.41379133513999</v>
      </c>
      <c r="AA72" s="80">
        <v>651.41379133513999</v>
      </c>
      <c r="AB72" s="80">
        <v>651.41379133513999</v>
      </c>
      <c r="AC72" s="80">
        <v>721.96071388479595</v>
      </c>
      <c r="AD72" s="80">
        <v>721.96071388479595</v>
      </c>
      <c r="AE72" s="80">
        <v>721.96071388479595</v>
      </c>
      <c r="AF72" s="80">
        <v>721.96071388479595</v>
      </c>
      <c r="AG72" s="80">
        <v>734.787427075643</v>
      </c>
      <c r="AH72" s="80">
        <v>734.787427075643</v>
      </c>
      <c r="AI72" s="80">
        <v>734.787427075643</v>
      </c>
      <c r="AJ72" s="80">
        <v>734.787427075643</v>
      </c>
      <c r="AK72" s="80">
        <v>734.787427075643</v>
      </c>
      <c r="AL72" s="80">
        <v>764.10562865472104</v>
      </c>
      <c r="AM72" s="80">
        <v>764.10562865472104</v>
      </c>
      <c r="AN72" s="80">
        <v>764.10562865472104</v>
      </c>
      <c r="AO72" s="80">
        <v>764.10562865472104</v>
      </c>
      <c r="AP72" s="80">
        <v>754.94369066125898</v>
      </c>
      <c r="AQ72" s="80">
        <v>754.94369066125898</v>
      </c>
      <c r="AR72" s="80">
        <v>754.94369066125898</v>
      </c>
      <c r="AS72" s="80">
        <v>754.94369066125898</v>
      </c>
      <c r="AT72" s="80">
        <v>748.53033406583597</v>
      </c>
      <c r="AU72" s="80">
        <v>748.53033406583597</v>
      </c>
      <c r="AV72" s="80">
        <v>748.53033406583597</v>
      </c>
      <c r="AW72" s="80">
        <v>748.53033406583597</v>
      </c>
      <c r="AX72" s="80">
        <v>748.53033406583597</v>
      </c>
      <c r="AY72" s="80">
        <v>719.21213248675804</v>
      </c>
      <c r="AZ72" s="80">
        <v>719.21213248675804</v>
      </c>
      <c r="BA72" s="80">
        <v>719.21213248675804</v>
      </c>
      <c r="BB72" s="80">
        <v>719.21213248675804</v>
      </c>
      <c r="BC72" s="80">
        <v>694.47489990441102</v>
      </c>
      <c r="BD72" s="80">
        <v>694.47489990441102</v>
      </c>
      <c r="BE72" s="80">
        <v>694.47489990441102</v>
      </c>
      <c r="BF72" s="80">
        <v>694.47489990441102</v>
      </c>
      <c r="BG72" s="80">
        <v>714.63116349002701</v>
      </c>
      <c r="BH72" s="80">
        <v>714.63116349002701</v>
      </c>
      <c r="BI72" s="80">
        <v>714.63116349002701</v>
      </c>
      <c r="BJ72" s="80">
        <v>714.63116349002701</v>
      </c>
      <c r="BK72" s="80">
        <v>624.84417115409997</v>
      </c>
      <c r="BL72" s="80">
        <v>624.84417115409997</v>
      </c>
      <c r="BM72" s="80">
        <v>624.84417115409997</v>
      </c>
      <c r="BN72" s="80">
        <v>624.84417115409997</v>
      </c>
      <c r="BO72" s="80">
        <v>624.84417115409997</v>
      </c>
      <c r="BP72" s="80">
        <v>664.24050452598601</v>
      </c>
      <c r="BQ72" s="80">
        <v>664.24050452598601</v>
      </c>
      <c r="BR72" s="80">
        <v>664.24050452598601</v>
      </c>
      <c r="BS72" s="80">
        <v>664.24050452598601</v>
      </c>
      <c r="BT72" s="80">
        <v>698.139675101796</v>
      </c>
      <c r="BU72" s="80">
        <v>698.139675101796</v>
      </c>
      <c r="BV72" s="80">
        <v>698.139675101796</v>
      </c>
      <c r="BW72" s="80">
        <v>698.139675101796</v>
      </c>
      <c r="BX72" s="80">
        <v>698.139675101796</v>
      </c>
      <c r="BY72" s="80">
        <v>741.20078367106601</v>
      </c>
      <c r="BZ72" s="80">
        <v>741.20078367106601</v>
      </c>
      <c r="CA72" s="80">
        <v>741.20078367106601</v>
      </c>
      <c r="CB72" s="80">
        <v>741.20078367106601</v>
      </c>
      <c r="CC72" s="80">
        <v>753.111303062567</v>
      </c>
      <c r="CD72" s="80">
        <v>753.111303062567</v>
      </c>
      <c r="CE72" s="80">
        <v>753.111303062567</v>
      </c>
      <c r="CF72" s="80">
        <v>753.111303062567</v>
      </c>
      <c r="CG72" s="80">
        <v>749.44652786518202</v>
      </c>
      <c r="CH72" s="80">
        <v>749.44652786518202</v>
      </c>
      <c r="CI72" s="80">
        <v>749.44652786518202</v>
      </c>
      <c r="CJ72" s="80">
        <v>749.44652786518202</v>
      </c>
      <c r="CK72" s="80">
        <v>749.44652786518202</v>
      </c>
      <c r="CL72" s="80">
        <v>689.89393090767999</v>
      </c>
      <c r="CM72" s="80">
        <v>689.89393090767999</v>
      </c>
      <c r="CN72" s="80">
        <v>689.89393090767999</v>
      </c>
      <c r="CO72" s="80">
        <v>689.89393090767999</v>
      </c>
      <c r="CP72" s="80">
        <v>699.05586890114205</v>
      </c>
      <c r="CQ72" s="80">
        <v>699.05586890114205</v>
      </c>
      <c r="CR72" s="80">
        <v>699.05586890114205</v>
      </c>
      <c r="CS72" s="80">
        <v>699.05586890114205</v>
      </c>
      <c r="CT72" s="80">
        <v>686.229155710295</v>
      </c>
      <c r="CU72" s="80">
        <v>686.229155710295</v>
      </c>
      <c r="CV72" s="80">
        <v>686.229155710295</v>
      </c>
      <c r="CW72" s="80">
        <v>686.229155710295</v>
      </c>
      <c r="CX72" s="80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s="80" t="s">
        <v>2</v>
      </c>
      <c r="B73" s="80" t="s">
        <v>19</v>
      </c>
      <c r="C73" s="80">
        <v>81.521839640934601</v>
      </c>
      <c r="D73" s="80">
        <v>109.17203300968001</v>
      </c>
      <c r="E73" s="80">
        <v>108.250171112453</v>
      </c>
      <c r="F73" s="80">
        <v>112.513070785575</v>
      </c>
      <c r="G73" s="80">
        <v>133.65348568204999</v>
      </c>
      <c r="H73" s="80">
        <v>156.25056279793901</v>
      </c>
      <c r="I73" s="80">
        <v>145.44582628340899</v>
      </c>
      <c r="J73" s="80">
        <v>139.457780174324</v>
      </c>
      <c r="K73" s="80">
        <v>147.96401291347399</v>
      </c>
      <c r="L73" s="80">
        <v>173.58904897987401</v>
      </c>
      <c r="M73" s="80">
        <v>232.46418847448399</v>
      </c>
      <c r="N73" s="80">
        <v>289.20001831307297</v>
      </c>
      <c r="O73" s="80">
        <v>315.66826311062999</v>
      </c>
      <c r="P73" s="80">
        <v>302.480727206133</v>
      </c>
      <c r="Q73" s="80">
        <v>283.35624792510703</v>
      </c>
      <c r="R73" s="80">
        <v>260.03852192553001</v>
      </c>
      <c r="S73" s="80">
        <v>248.27065400689301</v>
      </c>
      <c r="T73" s="80">
        <v>224.30960707001501</v>
      </c>
      <c r="U73" s="80">
        <v>193.06066836904401</v>
      </c>
      <c r="V73" s="80">
        <v>153.089886205358</v>
      </c>
      <c r="W73" s="80">
        <v>133.66582668770599</v>
      </c>
      <c r="X73" s="80">
        <v>128.88462724688301</v>
      </c>
      <c r="Y73" s="80">
        <v>135.35163147544401</v>
      </c>
      <c r="Z73" s="80">
        <v>129.92949147600299</v>
      </c>
      <c r="AA73" s="80">
        <v>118.658004388512</v>
      </c>
      <c r="AB73" s="80">
        <v>111.832657753368</v>
      </c>
      <c r="AC73" s="80">
        <v>110.888652014435</v>
      </c>
      <c r="AD73" s="80">
        <v>113.752688563238</v>
      </c>
      <c r="AE73" s="80">
        <v>113.482349584883</v>
      </c>
      <c r="AF73" s="80">
        <v>113.851174749945</v>
      </c>
      <c r="AG73" s="80">
        <v>118.13384674904199</v>
      </c>
      <c r="AH73" s="80">
        <v>123.49672865951101</v>
      </c>
      <c r="AI73" s="80">
        <v>125.668203121939</v>
      </c>
      <c r="AJ73" s="80">
        <v>160.33584411772799</v>
      </c>
      <c r="AK73" s="80">
        <v>179.37678601677399</v>
      </c>
      <c r="AL73" s="80">
        <v>203.500945569338</v>
      </c>
      <c r="AM73" s="80">
        <v>208.879025084239</v>
      </c>
      <c r="AN73" s="80">
        <v>216.547300752388</v>
      </c>
      <c r="AO73" s="80">
        <v>219.669800516718</v>
      </c>
      <c r="AP73" s="80">
        <v>205.26437478152499</v>
      </c>
      <c r="AQ73" s="80">
        <v>194.97953922816299</v>
      </c>
      <c r="AR73" s="80">
        <v>187.66247877574</v>
      </c>
      <c r="AS73" s="80">
        <v>199.01848165237701</v>
      </c>
      <c r="AT73" s="80">
        <v>313.14924750606701</v>
      </c>
      <c r="AU73" s="80">
        <v>389.87035503653902</v>
      </c>
      <c r="AV73" s="80">
        <v>402.748088128132</v>
      </c>
      <c r="AW73" s="80">
        <v>318.89205271171102</v>
      </c>
      <c r="AX73" s="80">
        <v>289.16956478557302</v>
      </c>
      <c r="AY73" s="80">
        <v>294.84892028539298</v>
      </c>
      <c r="AZ73" s="80">
        <v>331.40362727575803</v>
      </c>
      <c r="BA73" s="80">
        <v>343.38972520704402</v>
      </c>
      <c r="BB73" s="80">
        <v>335.82446078870902</v>
      </c>
      <c r="BC73" s="80">
        <v>197.19693832778299</v>
      </c>
      <c r="BD73" s="80">
        <v>84.432797187398094</v>
      </c>
      <c r="BE73" s="80">
        <v>0</v>
      </c>
      <c r="BF73" s="80">
        <v>0</v>
      </c>
      <c r="BG73" s="80">
        <v>0</v>
      </c>
      <c r="BH73" s="80">
        <v>0</v>
      </c>
      <c r="BI73" s="80">
        <v>0</v>
      </c>
      <c r="BJ73" s="80">
        <v>0</v>
      </c>
      <c r="BK73" s="80">
        <v>0</v>
      </c>
      <c r="BL73" s="80">
        <v>0</v>
      </c>
      <c r="BM73" s="80">
        <v>0</v>
      </c>
      <c r="BN73" s="80">
        <v>0</v>
      </c>
      <c r="BO73" s="80">
        <v>0</v>
      </c>
      <c r="BP73" s="80">
        <v>0</v>
      </c>
      <c r="BQ73" s="80">
        <v>0</v>
      </c>
      <c r="BR73" s="80">
        <v>0</v>
      </c>
      <c r="BS73" s="80">
        <v>0</v>
      </c>
      <c r="BT73" s="80">
        <v>0</v>
      </c>
      <c r="BU73" s="80">
        <v>0</v>
      </c>
      <c r="BV73" s="80">
        <v>0</v>
      </c>
      <c r="BW73" s="80">
        <v>0</v>
      </c>
      <c r="BX73" s="80">
        <v>0</v>
      </c>
      <c r="BY73" s="80">
        <v>0</v>
      </c>
      <c r="BZ73" s="80">
        <v>0</v>
      </c>
      <c r="CA73" s="80">
        <v>0</v>
      </c>
      <c r="CB73" s="80">
        <v>0</v>
      </c>
      <c r="CC73" s="80">
        <v>0</v>
      </c>
      <c r="CD73" s="80">
        <v>0</v>
      </c>
      <c r="CE73" s="80">
        <v>0</v>
      </c>
      <c r="CF73" s="80">
        <v>0</v>
      </c>
      <c r="CG73" s="80">
        <v>0</v>
      </c>
      <c r="CH73" s="80">
        <v>0</v>
      </c>
      <c r="CI73" s="80">
        <v>0</v>
      </c>
      <c r="CJ73" s="80">
        <v>0</v>
      </c>
      <c r="CK73" s="80">
        <v>0</v>
      </c>
      <c r="CL73" s="80">
        <v>0</v>
      </c>
      <c r="CM73" s="80">
        <v>0</v>
      </c>
      <c r="CN73" s="80">
        <v>0</v>
      </c>
      <c r="CO73" s="80">
        <v>0</v>
      </c>
      <c r="CP73" s="80">
        <v>0</v>
      </c>
      <c r="CQ73" s="80">
        <v>0</v>
      </c>
      <c r="CR73" s="80">
        <v>0</v>
      </c>
      <c r="CS73" s="80">
        <v>0</v>
      </c>
      <c r="CT73" s="80">
        <v>0</v>
      </c>
      <c r="CU73" s="80">
        <v>0</v>
      </c>
      <c r="CV73" s="80">
        <v>0</v>
      </c>
      <c r="CW73" s="80">
        <v>0</v>
      </c>
      <c r="CX73" s="80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s="80" t="s">
        <v>2</v>
      </c>
      <c r="B74" s="80" t="s">
        <v>20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0</v>
      </c>
      <c r="AB74" s="80">
        <v>0</v>
      </c>
      <c r="AC74" s="80">
        <v>0</v>
      </c>
      <c r="AD74" s="80">
        <v>0</v>
      </c>
      <c r="AE74" s="80">
        <v>0</v>
      </c>
      <c r="AF74" s="80">
        <v>0</v>
      </c>
      <c r="AG74" s="80">
        <v>0</v>
      </c>
      <c r="AH74" s="80">
        <v>0</v>
      </c>
      <c r="AI74" s="80">
        <v>0</v>
      </c>
      <c r="AJ74" s="80">
        <v>0</v>
      </c>
      <c r="AK74" s="80">
        <v>0</v>
      </c>
      <c r="AL74" s="80">
        <v>0</v>
      </c>
      <c r="AM74" s="80">
        <v>0</v>
      </c>
      <c r="AN74" s="80">
        <v>0</v>
      </c>
      <c r="AO74" s="80">
        <v>0</v>
      </c>
      <c r="AP74" s="80">
        <v>0</v>
      </c>
      <c r="AQ74" s="80">
        <v>0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115.59710324088999</v>
      </c>
      <c r="BD74" s="80">
        <v>296.72073779403598</v>
      </c>
      <c r="BE74" s="80">
        <v>507.914452598764</v>
      </c>
      <c r="BF74" s="80">
        <v>475.79884575856698</v>
      </c>
      <c r="BG74" s="80">
        <v>459.43092171379499</v>
      </c>
      <c r="BH74" s="80">
        <v>452.59773452939902</v>
      </c>
      <c r="BI74" s="80">
        <v>452.59995187413102</v>
      </c>
      <c r="BJ74" s="80">
        <v>448.792226403413</v>
      </c>
      <c r="BK74" s="80">
        <v>455.04174320941598</v>
      </c>
      <c r="BL74" s="80">
        <v>457.592737482367</v>
      </c>
      <c r="BM74" s="80">
        <v>457.208276900746</v>
      </c>
      <c r="BN74" s="80">
        <v>476.99390874994498</v>
      </c>
      <c r="BO74" s="80">
        <v>470.88236373402901</v>
      </c>
      <c r="BP74" s="80">
        <v>480.93182760992499</v>
      </c>
      <c r="BQ74" s="80">
        <v>505.53853257619801</v>
      </c>
      <c r="BR74" s="80">
        <v>523.32083612722101</v>
      </c>
      <c r="BS74" s="80">
        <v>478.19022836224298</v>
      </c>
      <c r="BT74" s="80">
        <v>457.29439780542998</v>
      </c>
      <c r="BU74" s="80">
        <v>459.50179481180902</v>
      </c>
      <c r="BV74" s="80">
        <v>481.96746842965399</v>
      </c>
      <c r="BW74" s="80">
        <v>490.47352492466899</v>
      </c>
      <c r="BX74" s="80">
        <v>479.28061579847099</v>
      </c>
      <c r="BY74" s="80">
        <v>441.38182965726202</v>
      </c>
      <c r="BZ74" s="80">
        <v>447.522259536886</v>
      </c>
      <c r="CA74" s="80">
        <v>502.52685368159399</v>
      </c>
      <c r="CB74" s="80">
        <v>587.12227358411803</v>
      </c>
      <c r="CC74" s="80">
        <v>632.39106181689999</v>
      </c>
      <c r="CD74" s="80">
        <v>636.868825470763</v>
      </c>
      <c r="CE74" s="80">
        <v>590.728330186167</v>
      </c>
      <c r="CF74" s="80">
        <v>475.09123674090398</v>
      </c>
      <c r="CG74" s="80">
        <v>360.23485770864198</v>
      </c>
      <c r="CH74" s="80">
        <v>293.96583155497802</v>
      </c>
      <c r="CI74" s="80">
        <v>305.56755745635502</v>
      </c>
      <c r="CJ74" s="80">
        <v>388.00148785258199</v>
      </c>
      <c r="CK74" s="80">
        <v>509.00894481515297</v>
      </c>
      <c r="CL74" s="80">
        <v>544.27055940345701</v>
      </c>
      <c r="CM74" s="80">
        <v>491.33618568579499</v>
      </c>
      <c r="CN74" s="80">
        <v>376.755123350605</v>
      </c>
      <c r="CO74" s="80">
        <v>314.27933098834001</v>
      </c>
      <c r="CP74" s="80">
        <v>333.79402596109998</v>
      </c>
      <c r="CQ74" s="80">
        <v>423.18459857557298</v>
      </c>
      <c r="CR74" s="80">
        <v>537.39405470341796</v>
      </c>
      <c r="CS74" s="80">
        <v>650.69907408105405</v>
      </c>
      <c r="CT74" s="80">
        <v>678.33802833857396</v>
      </c>
      <c r="CU74" s="80">
        <v>703.31412458369505</v>
      </c>
      <c r="CV74" s="80">
        <v>673.42413008476899</v>
      </c>
      <c r="CW74" s="80">
        <v>576.95182736859795</v>
      </c>
      <c r="CX74" s="80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s="80" t="s">
        <v>2</v>
      </c>
      <c r="B75" s="80" t="s">
        <v>114</v>
      </c>
      <c r="C75" s="80">
        <v>0.42580526481000702</v>
      </c>
      <c r="D75" s="80">
        <v>1.2226797717735001</v>
      </c>
      <c r="E75" s="80">
        <v>2.4730347355988198</v>
      </c>
      <c r="F75" s="80">
        <v>4.0904949429455604</v>
      </c>
      <c r="G75" s="80">
        <v>5.9498994914550796</v>
      </c>
      <c r="H75" s="80">
        <v>7.8451477702316303</v>
      </c>
      <c r="I75" s="80">
        <v>5.5071889726096002</v>
      </c>
      <c r="J75" s="80">
        <v>4.7749353812222202</v>
      </c>
      <c r="K75" s="80">
        <v>4.1040220790959703</v>
      </c>
      <c r="L75" s="80">
        <v>4.28366544522786</v>
      </c>
      <c r="M75" s="80">
        <v>3.8942655009538898</v>
      </c>
      <c r="N75" s="80">
        <v>5.5326056620575104</v>
      </c>
      <c r="O75" s="80">
        <v>8.1045834973936604</v>
      </c>
      <c r="P75" s="80">
        <v>7.3158188549013801</v>
      </c>
      <c r="Q75" s="80">
        <v>9.8803266675007801</v>
      </c>
      <c r="R75" s="80">
        <v>14.068000175748701</v>
      </c>
      <c r="S75" s="80">
        <v>18.352543316567001</v>
      </c>
      <c r="T75" s="80">
        <v>20.204097234273402</v>
      </c>
      <c r="U75" s="80">
        <v>19.090926596292999</v>
      </c>
      <c r="V75" s="80">
        <v>18.9595697326607</v>
      </c>
      <c r="W75" s="80">
        <v>15.7906052182166</v>
      </c>
      <c r="X75" s="80">
        <v>10.392448570601699</v>
      </c>
      <c r="Y75" s="80">
        <v>12.5187566343743</v>
      </c>
      <c r="Z75" s="80">
        <v>11.069251377301701</v>
      </c>
      <c r="AA75" s="80">
        <v>7.2288983851038502</v>
      </c>
      <c r="AB75" s="80">
        <v>7.8264503457164896</v>
      </c>
      <c r="AC75" s="80">
        <v>7.8517550433347196</v>
      </c>
      <c r="AD75" s="80">
        <v>4.2399860493641999</v>
      </c>
      <c r="AE75" s="80">
        <v>5.1608738250832298</v>
      </c>
      <c r="AF75" s="80">
        <v>7.2920927593330198</v>
      </c>
      <c r="AG75" s="80">
        <v>9.6341172503928192</v>
      </c>
      <c r="AH75" s="80">
        <v>9.8927437768470394</v>
      </c>
      <c r="AI75" s="80">
        <v>8.0731384554891594</v>
      </c>
      <c r="AJ75" s="80">
        <v>10.304499767859101</v>
      </c>
      <c r="AK75" s="80">
        <v>10.4323298230843</v>
      </c>
      <c r="AL75" s="80">
        <v>9.0814423930606907</v>
      </c>
      <c r="AM75" s="80">
        <v>10.976174527457299</v>
      </c>
      <c r="AN75" s="80">
        <v>12.8427937566321</v>
      </c>
      <c r="AO75" s="80">
        <v>14.5947725683111</v>
      </c>
      <c r="AP75" s="80">
        <v>16.705660813561199</v>
      </c>
      <c r="AQ75" s="80">
        <v>16.1195957609239</v>
      </c>
      <c r="AR75" s="80">
        <v>16.9055043737646</v>
      </c>
      <c r="AS75" s="80">
        <v>15.882282786400101</v>
      </c>
      <c r="AT75" s="80">
        <v>15.583037444330801</v>
      </c>
      <c r="AU75" s="80">
        <v>14.2435087316044</v>
      </c>
      <c r="AV75" s="80">
        <v>10.6497857488925</v>
      </c>
      <c r="AW75" s="80">
        <v>8.8528046924786796</v>
      </c>
      <c r="AX75" s="80">
        <v>7.8315174426143503</v>
      </c>
      <c r="AY75" s="80">
        <v>7.1004576444396701</v>
      </c>
      <c r="AZ75" s="80">
        <v>6.2933258194440898</v>
      </c>
      <c r="BA75" s="80">
        <v>6.9402312743928096</v>
      </c>
      <c r="BB75" s="80">
        <v>7.4375521565188203</v>
      </c>
      <c r="BC75" s="80">
        <v>6.4654023359467798</v>
      </c>
      <c r="BD75" s="80">
        <v>4.1729372641964302</v>
      </c>
      <c r="BE75" s="80">
        <v>3.78370696347723</v>
      </c>
      <c r="BF75" s="80">
        <v>3.2624701115794199</v>
      </c>
      <c r="BG75" s="80">
        <v>2.0820581344796798</v>
      </c>
      <c r="BH75" s="80">
        <v>1.10668548226821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s="80" t="s">
        <v>2</v>
      </c>
      <c r="B76" s="80" t="s">
        <v>22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80">
        <v>0</v>
      </c>
      <c r="W76" s="80">
        <v>0</v>
      </c>
      <c r="X76" s="80">
        <v>0</v>
      </c>
      <c r="Y76" s="80">
        <v>0</v>
      </c>
      <c r="Z76" s="80">
        <v>0</v>
      </c>
      <c r="AA76" s="80">
        <v>0</v>
      </c>
      <c r="AB76" s="80">
        <v>0</v>
      </c>
      <c r="AC76" s="80">
        <v>0</v>
      </c>
      <c r="AD76" s="80">
        <v>0</v>
      </c>
      <c r="AE76" s="80">
        <v>0</v>
      </c>
      <c r="AF76" s="80">
        <v>0</v>
      </c>
      <c r="AG76" s="80">
        <v>0</v>
      </c>
      <c r="AH76" s="80">
        <v>0</v>
      </c>
      <c r="AI76" s="80">
        <v>0</v>
      </c>
      <c r="AJ76" s="80">
        <v>0</v>
      </c>
      <c r="AK76" s="80">
        <v>0</v>
      </c>
      <c r="AL76" s="80">
        <v>0</v>
      </c>
      <c r="AM76" s="80">
        <v>0</v>
      </c>
      <c r="AN76" s="80">
        <v>0</v>
      </c>
      <c r="AO76" s="80">
        <v>0</v>
      </c>
      <c r="AP76" s="80">
        <v>0</v>
      </c>
      <c r="AQ76" s="80">
        <v>0</v>
      </c>
      <c r="AR76" s="80">
        <v>0</v>
      </c>
      <c r="AS76" s="80">
        <v>0</v>
      </c>
      <c r="AT76" s="80">
        <v>0</v>
      </c>
      <c r="AU76" s="80">
        <v>0</v>
      </c>
      <c r="AV76" s="80">
        <v>0</v>
      </c>
      <c r="AW76" s="80">
        <v>0</v>
      </c>
      <c r="AX76" s="80">
        <v>0</v>
      </c>
      <c r="AY76" s="80">
        <v>0</v>
      </c>
      <c r="AZ76" s="80">
        <v>0</v>
      </c>
      <c r="BA76" s="80">
        <v>0</v>
      </c>
      <c r="BB76" s="80">
        <v>0</v>
      </c>
      <c r="BC76" s="80">
        <v>1.57255511693589</v>
      </c>
      <c r="BD76" s="80">
        <v>7.0128103516477296</v>
      </c>
      <c r="BE76" s="80">
        <v>14.807791043069299</v>
      </c>
      <c r="BF76" s="80">
        <v>23.452075653093502</v>
      </c>
      <c r="BG76" s="80">
        <v>27.930638246646499</v>
      </c>
      <c r="BH76" s="80">
        <v>27.258804120110899</v>
      </c>
      <c r="BI76" s="80">
        <v>26.5009751766802</v>
      </c>
      <c r="BJ76" s="80">
        <v>25.6172748351126</v>
      </c>
      <c r="BK76" s="80">
        <v>27.6049829714831</v>
      </c>
      <c r="BL76" s="80">
        <v>27.795757363064801</v>
      </c>
      <c r="BM76" s="80">
        <v>26.377807187469401</v>
      </c>
      <c r="BN76" s="80">
        <v>32.440916207666803</v>
      </c>
      <c r="BO76" s="80">
        <v>42.794680894665099</v>
      </c>
      <c r="BP76" s="80">
        <v>50.7347332638764</v>
      </c>
      <c r="BQ76" s="80">
        <v>58.1511171723253</v>
      </c>
      <c r="BR76" s="80">
        <v>51.997705741452997</v>
      </c>
      <c r="BS76" s="80">
        <v>40.377906877060603</v>
      </c>
      <c r="BT76" s="80">
        <v>35.551028288471699</v>
      </c>
      <c r="BU76" s="80">
        <v>26.672867496153099</v>
      </c>
      <c r="BV76" s="80">
        <v>21.9596745864486</v>
      </c>
      <c r="BW76" s="80">
        <v>20.839747877744902</v>
      </c>
      <c r="BX76" s="80">
        <v>19.141672644934602</v>
      </c>
      <c r="BY76" s="80">
        <v>18.365815663804799</v>
      </c>
      <c r="BZ76" s="80">
        <v>15.3492027921182</v>
      </c>
      <c r="CA76" s="80">
        <v>10.411002052639599</v>
      </c>
      <c r="CB76" s="80">
        <v>7.30488210686892</v>
      </c>
      <c r="CC76" s="80">
        <v>4.2375751136901796</v>
      </c>
      <c r="CD76" s="80">
        <v>5.5170936992377602</v>
      </c>
      <c r="CE76" s="80">
        <v>8.0073063738749592</v>
      </c>
      <c r="CF76" s="80">
        <v>15.4662837137325</v>
      </c>
      <c r="CG76" s="80">
        <v>24.319514575892999</v>
      </c>
      <c r="CH76" s="80">
        <v>32.122167899004403</v>
      </c>
      <c r="CI76" s="80">
        <v>34.694293755278203</v>
      </c>
      <c r="CJ76" s="80">
        <v>24.818268907899</v>
      </c>
      <c r="CK76" s="80">
        <v>19.401153683446498</v>
      </c>
      <c r="CL76" s="80">
        <v>41.120747510263698</v>
      </c>
      <c r="CM76" s="80">
        <v>71.423375063765306</v>
      </c>
      <c r="CN76" s="80">
        <v>85.125595619194499</v>
      </c>
      <c r="CO76" s="80">
        <v>83.448583852634897</v>
      </c>
      <c r="CP76" s="80">
        <v>42.469904206669497</v>
      </c>
      <c r="CQ76" s="80">
        <v>20.505826799519099</v>
      </c>
      <c r="CR76" s="80">
        <v>19.5481249246982</v>
      </c>
      <c r="CS76" s="80">
        <v>18.856868137185302</v>
      </c>
      <c r="CT76" s="80">
        <v>17.8542400750095</v>
      </c>
      <c r="CU76" s="80">
        <v>17.116895433612999</v>
      </c>
      <c r="CV76" s="80">
        <v>15.7024766011638</v>
      </c>
      <c r="CW76" s="80">
        <v>10.7116889872778</v>
      </c>
      <c r="CX76" s="80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s="80" t="s">
        <v>2</v>
      </c>
      <c r="B77" s="80" t="s">
        <v>23</v>
      </c>
      <c r="C77" s="80">
        <v>0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2.0915288877433902</v>
      </c>
      <c r="K77" s="80">
        <v>31.488629751081302</v>
      </c>
      <c r="L77" s="80">
        <v>71.920201488737007</v>
      </c>
      <c r="M77" s="80">
        <v>64.690631179202896</v>
      </c>
      <c r="N77" s="80">
        <v>42.405884429653099</v>
      </c>
      <c r="O77" s="80">
        <v>30.3839361700126</v>
      </c>
      <c r="P77" s="80">
        <v>30.301521957608202</v>
      </c>
      <c r="Q77" s="80">
        <v>34.894049912004398</v>
      </c>
      <c r="R77" s="80">
        <v>59.372960575058499</v>
      </c>
      <c r="S77" s="80">
        <v>93.185565552119499</v>
      </c>
      <c r="T77" s="80">
        <v>110.49597887388001</v>
      </c>
      <c r="U77" s="80">
        <v>118.15964266254799</v>
      </c>
      <c r="V77" s="80">
        <v>128.98973660222299</v>
      </c>
      <c r="W77" s="80">
        <v>160.90358475238</v>
      </c>
      <c r="X77" s="80">
        <v>221.10115610914499</v>
      </c>
      <c r="Y77" s="80">
        <v>270.759816486783</v>
      </c>
      <c r="Z77" s="80">
        <v>285.07281909668598</v>
      </c>
      <c r="AA77" s="80">
        <v>262.97789943990801</v>
      </c>
      <c r="AB77" s="80">
        <v>233.31605747049599</v>
      </c>
      <c r="AC77" s="80">
        <v>233.53496540955399</v>
      </c>
      <c r="AD77" s="80">
        <v>245.927927355436</v>
      </c>
      <c r="AE77" s="80">
        <v>262.67360186261402</v>
      </c>
      <c r="AF77" s="80">
        <v>252.37219867397201</v>
      </c>
      <c r="AG77" s="80">
        <v>261.91859661669997</v>
      </c>
      <c r="AH77" s="80">
        <v>283.36091257337603</v>
      </c>
      <c r="AI77" s="80">
        <v>282.07094274980398</v>
      </c>
      <c r="AJ77" s="80">
        <v>279.60879394028001</v>
      </c>
      <c r="AK77" s="80">
        <v>280.78077904339898</v>
      </c>
      <c r="AL77" s="80">
        <v>272.38347779785897</v>
      </c>
      <c r="AM77" s="80">
        <v>284.63051672318602</v>
      </c>
      <c r="AN77" s="80">
        <v>278.13584808531903</v>
      </c>
      <c r="AO77" s="80">
        <v>314.79516007968698</v>
      </c>
      <c r="AP77" s="80">
        <v>383.61597743497998</v>
      </c>
      <c r="AQ77" s="80">
        <v>366.23419065219599</v>
      </c>
      <c r="AR77" s="80">
        <v>325.596380959633</v>
      </c>
      <c r="AS77" s="80">
        <v>316.44484083166901</v>
      </c>
      <c r="AT77" s="80">
        <v>326.20742682431899</v>
      </c>
      <c r="AU77" s="80">
        <v>347.97758103331</v>
      </c>
      <c r="AV77" s="80">
        <v>371.72042393269498</v>
      </c>
      <c r="AW77" s="80">
        <v>367.91582420288302</v>
      </c>
      <c r="AX77" s="80">
        <v>381.732901390964</v>
      </c>
      <c r="AY77" s="80">
        <v>412.325738848029</v>
      </c>
      <c r="AZ77" s="80">
        <v>410.13035563508203</v>
      </c>
      <c r="BA77" s="80">
        <v>401.36908413198398</v>
      </c>
      <c r="BB77" s="80">
        <v>399.76953770863901</v>
      </c>
      <c r="BC77" s="80">
        <v>251.112595428726</v>
      </c>
      <c r="BD77" s="80">
        <v>0</v>
      </c>
      <c r="BE77" s="80">
        <v>0</v>
      </c>
      <c r="BF77" s="80">
        <v>0</v>
      </c>
      <c r="BG77" s="80">
        <v>0</v>
      </c>
      <c r="BH77" s="80">
        <v>0</v>
      </c>
      <c r="BI77" s="80">
        <v>0</v>
      </c>
      <c r="BJ77" s="80">
        <v>0</v>
      </c>
      <c r="BK77" s="80">
        <v>0</v>
      </c>
      <c r="BL77" s="80">
        <v>0</v>
      </c>
      <c r="BM77" s="80">
        <v>0</v>
      </c>
      <c r="BN77" s="80">
        <v>0</v>
      </c>
      <c r="BO77" s="80">
        <v>0</v>
      </c>
      <c r="BP77" s="80">
        <v>0</v>
      </c>
      <c r="BQ77" s="80">
        <v>0</v>
      </c>
      <c r="BR77" s="80">
        <v>0</v>
      </c>
      <c r="BS77" s="80">
        <v>0</v>
      </c>
      <c r="BT77" s="80">
        <v>0</v>
      </c>
      <c r="BU77" s="80">
        <v>0</v>
      </c>
      <c r="BV77" s="80">
        <v>0</v>
      </c>
      <c r="BW77" s="80">
        <v>0</v>
      </c>
      <c r="BX77" s="80">
        <v>0</v>
      </c>
      <c r="BY77" s="80">
        <v>0</v>
      </c>
      <c r="BZ77" s="80">
        <v>0</v>
      </c>
      <c r="CA77" s="80">
        <v>0</v>
      </c>
      <c r="CB77" s="80">
        <v>0</v>
      </c>
      <c r="CC77" s="80">
        <v>0</v>
      </c>
      <c r="CD77" s="80">
        <v>0</v>
      </c>
      <c r="CE77" s="80">
        <v>0</v>
      </c>
      <c r="CF77" s="80">
        <v>0</v>
      </c>
      <c r="CG77" s="80">
        <v>0</v>
      </c>
      <c r="CH77" s="80">
        <v>0</v>
      </c>
      <c r="CI77" s="80">
        <v>0</v>
      </c>
      <c r="CJ77" s="80">
        <v>0</v>
      </c>
      <c r="CK77" s="80">
        <v>0</v>
      </c>
      <c r="CL77" s="80">
        <v>0</v>
      </c>
      <c r="CM77" s="80">
        <v>0</v>
      </c>
      <c r="CN77" s="80">
        <v>0</v>
      </c>
      <c r="CO77" s="80">
        <v>0</v>
      </c>
      <c r="CP77" s="80">
        <v>0</v>
      </c>
      <c r="CQ77" s="80">
        <v>0</v>
      </c>
      <c r="CR77" s="80">
        <v>0</v>
      </c>
      <c r="CS77" s="80">
        <v>0</v>
      </c>
      <c r="CT77" s="80">
        <v>0</v>
      </c>
      <c r="CU77" s="80">
        <v>0</v>
      </c>
      <c r="CV77" s="80">
        <v>0</v>
      </c>
      <c r="CW77" s="80">
        <v>0</v>
      </c>
      <c r="CX77" s="80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s="80" t="s">
        <v>2</v>
      </c>
      <c r="B78" s="80" t="s">
        <v>24</v>
      </c>
      <c r="C78" s="80">
        <v>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  <c r="BA78" s="80">
        <v>0</v>
      </c>
      <c r="BB78" s="80">
        <v>0</v>
      </c>
      <c r="BC78" s="80">
        <v>96.161023185863598</v>
      </c>
      <c r="BD78" s="80">
        <v>237.63134848833701</v>
      </c>
      <c r="BE78" s="80">
        <v>402.63602539937398</v>
      </c>
      <c r="BF78" s="80">
        <v>412.93144902095599</v>
      </c>
      <c r="BG78" s="80">
        <v>440.68995896681798</v>
      </c>
      <c r="BH78" s="80">
        <v>472.41875394495599</v>
      </c>
      <c r="BI78" s="80">
        <v>575.74076545745197</v>
      </c>
      <c r="BJ78" s="80">
        <v>702.46419165771999</v>
      </c>
      <c r="BK78" s="80">
        <v>838.17618813930801</v>
      </c>
      <c r="BL78" s="80">
        <v>862.61405467645</v>
      </c>
      <c r="BM78" s="80">
        <v>849.93250241458895</v>
      </c>
      <c r="BN78" s="80">
        <v>807.76001349693797</v>
      </c>
      <c r="BO78" s="80">
        <v>798.77812860023005</v>
      </c>
      <c r="BP78" s="80">
        <v>824.99725763600395</v>
      </c>
      <c r="BQ78" s="80">
        <v>912.03260749768697</v>
      </c>
      <c r="BR78" s="80">
        <v>973.28623303907602</v>
      </c>
      <c r="BS78" s="80">
        <v>1001.47989108869</v>
      </c>
      <c r="BT78" s="80">
        <v>1005.88876198713</v>
      </c>
      <c r="BU78" s="80">
        <v>1042.5323915787999</v>
      </c>
      <c r="BV78" s="80">
        <v>1119.37144819013</v>
      </c>
      <c r="BW78" s="80">
        <v>1123.5337148382901</v>
      </c>
      <c r="BX78" s="80">
        <v>1141.1040900645401</v>
      </c>
      <c r="BY78" s="80">
        <v>1106.1529486187301</v>
      </c>
      <c r="BZ78" s="80">
        <v>1129.0035444323501</v>
      </c>
      <c r="CA78" s="80">
        <v>1149.8022185109201</v>
      </c>
      <c r="CB78" s="80">
        <v>1182.8719543601201</v>
      </c>
      <c r="CC78" s="80">
        <v>1178.6864480520201</v>
      </c>
      <c r="CD78" s="80">
        <v>1215.17347214765</v>
      </c>
      <c r="CE78" s="80">
        <v>1246.0488731631399</v>
      </c>
      <c r="CF78" s="80">
        <v>1250.82781790127</v>
      </c>
      <c r="CG78" s="80">
        <v>1219.7525622309699</v>
      </c>
      <c r="CH78" s="80">
        <v>1163.6238491290501</v>
      </c>
      <c r="CI78" s="80">
        <v>1076.69970590137</v>
      </c>
      <c r="CJ78" s="80">
        <v>1047.90492310267</v>
      </c>
      <c r="CK78" s="80">
        <v>1073.7468096208599</v>
      </c>
      <c r="CL78" s="80">
        <v>1102.7239439275099</v>
      </c>
      <c r="CM78" s="80">
        <v>1053.2040927374001</v>
      </c>
      <c r="CN78" s="80">
        <v>978.34571083440096</v>
      </c>
      <c r="CO78" s="80">
        <v>919.49691806056001</v>
      </c>
      <c r="CP78" s="80">
        <v>891.07441812510399</v>
      </c>
      <c r="CQ78" s="80">
        <v>900.79472965098705</v>
      </c>
      <c r="CR78" s="80">
        <v>915.78539420339905</v>
      </c>
      <c r="CS78" s="80">
        <v>906.57297473469703</v>
      </c>
      <c r="CT78" s="80">
        <v>871.95651109373296</v>
      </c>
      <c r="CU78" s="80">
        <v>799.13924132946204</v>
      </c>
      <c r="CV78" s="80">
        <v>740.39263380368402</v>
      </c>
      <c r="CW78" s="80">
        <v>721.92596183821695</v>
      </c>
      <c r="CX78" s="80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s="80" t="s">
        <v>2</v>
      </c>
      <c r="B79" s="80" t="s">
        <v>25</v>
      </c>
      <c r="C79" s="80">
        <v>17.908802320991001</v>
      </c>
      <c r="D79" s="80">
        <v>15.5287943838198</v>
      </c>
      <c r="E79" s="80">
        <v>16.0759399484112</v>
      </c>
      <c r="F79" s="80">
        <v>19.246185073531802</v>
      </c>
      <c r="G79" s="80">
        <v>22.756001716439499</v>
      </c>
      <c r="H79" s="80">
        <v>21.405849967524802</v>
      </c>
      <c r="I79" s="80">
        <v>23.672516663524402</v>
      </c>
      <c r="J79" s="80">
        <v>21.840727043803401</v>
      </c>
      <c r="K79" s="80">
        <v>25.1382185320339</v>
      </c>
      <c r="L79" s="80">
        <v>34.167924461745301</v>
      </c>
      <c r="M79" s="80">
        <v>31.0932599319577</v>
      </c>
      <c r="N79" s="80">
        <v>73.347145075866493</v>
      </c>
      <c r="O79" s="80">
        <v>157.287867370219</v>
      </c>
      <c r="P79" s="80">
        <v>160.021645291223</v>
      </c>
      <c r="Q79" s="80">
        <v>129.97069639921301</v>
      </c>
      <c r="R79" s="80">
        <v>82.568965567671498</v>
      </c>
      <c r="S79" s="80">
        <v>58.719252356957099</v>
      </c>
      <c r="T79" s="80">
        <v>47.251679099450797</v>
      </c>
      <c r="U79" s="80">
        <v>27.756290668910601</v>
      </c>
      <c r="V79" s="80">
        <v>25.652284783693499</v>
      </c>
      <c r="W79" s="80">
        <v>21.3296988626999</v>
      </c>
      <c r="X79" s="80">
        <v>4.6650885660423702</v>
      </c>
      <c r="Y79" s="80">
        <v>5.7055086863997104</v>
      </c>
      <c r="Z79" s="80">
        <v>9.9221599786605292</v>
      </c>
      <c r="AA79" s="80">
        <v>7.1718052055622703</v>
      </c>
      <c r="AB79" s="80">
        <v>3.2586917462757401</v>
      </c>
      <c r="AC79" s="80">
        <v>3.73975166978666</v>
      </c>
      <c r="AD79" s="80">
        <v>8.5578923801605793</v>
      </c>
      <c r="AE79" s="80">
        <v>19.054675163516901</v>
      </c>
      <c r="AF79" s="80">
        <v>23.7464120972983</v>
      </c>
      <c r="AG79" s="80">
        <v>28.6145546360423</v>
      </c>
      <c r="AH79" s="80">
        <v>23.673055873429</v>
      </c>
      <c r="AI79" s="80">
        <v>14.5178312257596</v>
      </c>
      <c r="AJ79" s="80">
        <v>30.80880826177</v>
      </c>
      <c r="AK79" s="80">
        <v>44.419720604780501</v>
      </c>
      <c r="AL79" s="80">
        <v>69.783954239815898</v>
      </c>
      <c r="AM79" s="80">
        <v>77.247899953125199</v>
      </c>
      <c r="AN79" s="80">
        <v>71.524152594713101</v>
      </c>
      <c r="AO79" s="80">
        <v>78.968532007763201</v>
      </c>
      <c r="AP79" s="80">
        <v>75.334840718264303</v>
      </c>
      <c r="AQ79" s="80">
        <v>63.426681502931899</v>
      </c>
      <c r="AR79" s="80">
        <v>68.376095181235797</v>
      </c>
      <c r="AS79" s="80">
        <v>84.319888188691195</v>
      </c>
      <c r="AT79" s="80">
        <v>351.78418251783199</v>
      </c>
      <c r="AU79" s="80">
        <v>543.184113441161</v>
      </c>
      <c r="AV79" s="80">
        <v>245.16112372578701</v>
      </c>
      <c r="AW79" s="80">
        <v>136.552208180035</v>
      </c>
      <c r="AX79" s="80">
        <v>53.017392396556097</v>
      </c>
      <c r="AY79" s="80">
        <v>35.932861498161699</v>
      </c>
      <c r="AZ79" s="80">
        <v>39.007743527088401</v>
      </c>
      <c r="BA79" s="80">
        <v>46.658673952712597</v>
      </c>
      <c r="BB79" s="80">
        <v>45.2651772425586</v>
      </c>
      <c r="BC79" s="80">
        <v>24.1885069112247</v>
      </c>
      <c r="BD79" s="80">
        <v>0</v>
      </c>
      <c r="BE79" s="80">
        <v>0</v>
      </c>
      <c r="BF79" s="80">
        <v>0</v>
      </c>
      <c r="BG79" s="80">
        <v>0</v>
      </c>
      <c r="BH79" s="80">
        <v>0</v>
      </c>
      <c r="BI79" s="80">
        <v>0</v>
      </c>
      <c r="BJ79" s="80">
        <v>0</v>
      </c>
      <c r="BK79" s="80">
        <v>0</v>
      </c>
      <c r="BL79" s="80">
        <v>0</v>
      </c>
      <c r="BM79" s="80">
        <v>0</v>
      </c>
      <c r="BN79" s="80">
        <v>0</v>
      </c>
      <c r="BO79" s="80">
        <v>0</v>
      </c>
      <c r="BP79" s="80">
        <v>0</v>
      </c>
      <c r="BQ79" s="80">
        <v>0</v>
      </c>
      <c r="BR79" s="80">
        <v>0</v>
      </c>
      <c r="BS79" s="80">
        <v>0</v>
      </c>
      <c r="BT79" s="80">
        <v>0</v>
      </c>
      <c r="BU79" s="80">
        <v>0</v>
      </c>
      <c r="BV79" s="80">
        <v>0</v>
      </c>
      <c r="BW79" s="80">
        <v>0</v>
      </c>
      <c r="BX79" s="80">
        <v>0</v>
      </c>
      <c r="BY79" s="80">
        <v>0</v>
      </c>
      <c r="BZ79" s="80">
        <v>0</v>
      </c>
      <c r="CA79" s="80">
        <v>0</v>
      </c>
      <c r="CB79" s="80">
        <v>0</v>
      </c>
      <c r="CC79" s="80">
        <v>0</v>
      </c>
      <c r="CD79" s="80">
        <v>0</v>
      </c>
      <c r="CE79" s="80">
        <v>0</v>
      </c>
      <c r="CF79" s="80">
        <v>0</v>
      </c>
      <c r="CG79" s="80">
        <v>0</v>
      </c>
      <c r="CH79" s="80">
        <v>0</v>
      </c>
      <c r="CI79" s="80">
        <v>0</v>
      </c>
      <c r="CJ79" s="80">
        <v>0</v>
      </c>
      <c r="CK79" s="80">
        <v>0</v>
      </c>
      <c r="CL79" s="80">
        <v>0</v>
      </c>
      <c r="CM79" s="80">
        <v>0</v>
      </c>
      <c r="CN79" s="80">
        <v>0</v>
      </c>
      <c r="CO79" s="80">
        <v>0</v>
      </c>
      <c r="CP79" s="80">
        <v>0</v>
      </c>
      <c r="CQ79" s="80">
        <v>0</v>
      </c>
      <c r="CR79" s="80">
        <v>0</v>
      </c>
      <c r="CS79" s="80">
        <v>0</v>
      </c>
      <c r="CT79" s="80">
        <v>0</v>
      </c>
      <c r="CU79" s="80">
        <v>0</v>
      </c>
      <c r="CV79" s="80">
        <v>0</v>
      </c>
      <c r="CW79" s="80">
        <v>0</v>
      </c>
      <c r="CX79" s="80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s="80" t="s">
        <v>2</v>
      </c>
      <c r="B80" s="80" t="s">
        <v>26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80">
        <v>0</v>
      </c>
      <c r="W80" s="80">
        <v>0</v>
      </c>
      <c r="X80" s="80">
        <v>0</v>
      </c>
      <c r="Y80" s="80">
        <v>0</v>
      </c>
      <c r="Z80" s="80">
        <v>0</v>
      </c>
      <c r="AA80" s="80">
        <v>0</v>
      </c>
      <c r="AB80" s="80">
        <v>0</v>
      </c>
      <c r="AC80" s="80">
        <v>0</v>
      </c>
      <c r="AD80" s="80">
        <v>0</v>
      </c>
      <c r="AE80" s="80">
        <v>0</v>
      </c>
      <c r="AF80" s="80">
        <v>0</v>
      </c>
      <c r="AG80" s="80">
        <v>0</v>
      </c>
      <c r="AH80" s="80">
        <v>0</v>
      </c>
      <c r="AI80" s="80">
        <v>0</v>
      </c>
      <c r="AJ80" s="80">
        <v>0</v>
      </c>
      <c r="AK80" s="80">
        <v>0</v>
      </c>
      <c r="AL80" s="80">
        <v>0</v>
      </c>
      <c r="AM80" s="80">
        <v>0</v>
      </c>
      <c r="AN80" s="80">
        <v>0</v>
      </c>
      <c r="AO80" s="80">
        <v>0</v>
      </c>
      <c r="AP80" s="80">
        <v>0</v>
      </c>
      <c r="AQ80" s="80">
        <v>0</v>
      </c>
      <c r="AR80" s="80">
        <v>0</v>
      </c>
      <c r="AS80" s="80">
        <v>0</v>
      </c>
      <c r="AT80" s="80">
        <v>0</v>
      </c>
      <c r="AU80" s="80">
        <v>0</v>
      </c>
      <c r="AV80" s="80">
        <v>0</v>
      </c>
      <c r="AW80" s="80">
        <v>0</v>
      </c>
      <c r="AX80" s="80">
        <v>0</v>
      </c>
      <c r="AY80" s="80">
        <v>0</v>
      </c>
      <c r="AZ80" s="80">
        <v>0</v>
      </c>
      <c r="BA80" s="80">
        <v>0</v>
      </c>
      <c r="BB80" s="80">
        <v>0</v>
      </c>
      <c r="BC80" s="80">
        <v>23.3455996364019</v>
      </c>
      <c r="BD80" s="80">
        <v>76.097010021191295</v>
      </c>
      <c r="BE80" s="80">
        <v>73.390824485789594</v>
      </c>
      <c r="BF80" s="80">
        <v>19.624827447817101</v>
      </c>
      <c r="BG80" s="80">
        <v>4.2673050610247802</v>
      </c>
      <c r="BH80" s="80">
        <v>4.1423173339491797</v>
      </c>
      <c r="BI80" s="80">
        <v>7.0430823920852497</v>
      </c>
      <c r="BJ80" s="80">
        <v>9.1919234783494197</v>
      </c>
      <c r="BK80" s="80">
        <v>9.2466469925688095</v>
      </c>
      <c r="BL80" s="80">
        <v>8.6569582112927108</v>
      </c>
      <c r="BM80" s="80">
        <v>5.7920065715592601</v>
      </c>
      <c r="BN80" s="80">
        <v>3.19789947626992</v>
      </c>
      <c r="BO80" s="80">
        <v>3.5719797738078198</v>
      </c>
      <c r="BP80" s="80">
        <v>3.8714052112187902</v>
      </c>
      <c r="BQ80" s="80">
        <v>2.0978887816315499</v>
      </c>
      <c r="BR80" s="80">
        <v>2.6322909094012101</v>
      </c>
      <c r="BS80" s="80">
        <v>5.0430067203926097</v>
      </c>
      <c r="BT80" s="80">
        <v>5.64977597162612</v>
      </c>
      <c r="BU80" s="80">
        <v>3.0196766285780501</v>
      </c>
      <c r="BV80" s="80">
        <v>2.2255143958827901</v>
      </c>
      <c r="BW80" s="80">
        <v>5.0957231237856</v>
      </c>
      <c r="BX80" s="80">
        <v>14.762257090556901</v>
      </c>
      <c r="BY80" s="80">
        <v>24.427087344819299</v>
      </c>
      <c r="BZ80" s="80">
        <v>26.014528936911901</v>
      </c>
      <c r="CA80" s="80">
        <v>18.6589345706318</v>
      </c>
      <c r="CB80" s="80">
        <v>12.684328542998299</v>
      </c>
      <c r="CC80" s="80">
        <v>16.075595029850302</v>
      </c>
      <c r="CD80" s="80">
        <v>16.7751764637555</v>
      </c>
      <c r="CE80" s="80">
        <v>28.408665347429999</v>
      </c>
      <c r="CF80" s="80">
        <v>44.817759112360598</v>
      </c>
      <c r="CG80" s="80">
        <v>44.186958819121202</v>
      </c>
      <c r="CH80" s="80">
        <v>35.504096051787599</v>
      </c>
      <c r="CI80" s="80">
        <v>46.276453148485501</v>
      </c>
      <c r="CJ80" s="80">
        <v>67.055056661284894</v>
      </c>
      <c r="CK80" s="80">
        <v>79.866342373059297</v>
      </c>
      <c r="CL80" s="80">
        <v>268.21561864208502</v>
      </c>
      <c r="CM80" s="80">
        <v>470.18800238425001</v>
      </c>
      <c r="CN80" s="80">
        <v>221.95682660000901</v>
      </c>
      <c r="CO80" s="80">
        <v>58.707366151021198</v>
      </c>
      <c r="CP80" s="80">
        <v>88.911918438018105</v>
      </c>
      <c r="CQ80" s="80">
        <v>179.39885478196601</v>
      </c>
      <c r="CR80" s="80">
        <v>417.79630114002498</v>
      </c>
      <c r="CS80" s="80">
        <v>464.211549617461</v>
      </c>
      <c r="CT80" s="80">
        <v>253.12618545622601</v>
      </c>
      <c r="CU80" s="80">
        <v>212.06551580963901</v>
      </c>
      <c r="CV80" s="80">
        <v>119.356772508826</v>
      </c>
      <c r="CW80" s="80">
        <v>36.324961342887001</v>
      </c>
      <c r="CX80" s="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s="80" t="s">
        <v>2</v>
      </c>
      <c r="B81" s="80" t="s">
        <v>27</v>
      </c>
      <c r="C81" s="80">
        <v>0</v>
      </c>
      <c r="D81" s="80">
        <v>0</v>
      </c>
      <c r="E81" s="80">
        <v>0</v>
      </c>
      <c r="F81" s="80">
        <v>0</v>
      </c>
      <c r="G81" s="80">
        <v>8.4031990272685403E-2</v>
      </c>
      <c r="H81" s="80">
        <v>0.19873410448208101</v>
      </c>
      <c r="I81" s="80">
        <v>0.44885541360369802</v>
      </c>
      <c r="J81" s="80">
        <v>0.63193029967334602</v>
      </c>
      <c r="K81" s="80">
        <v>14.5688891002712</v>
      </c>
      <c r="L81" s="80">
        <v>69.093529244616093</v>
      </c>
      <c r="M81" s="80">
        <v>79.980285786581106</v>
      </c>
      <c r="N81" s="80">
        <v>59.926524080427598</v>
      </c>
      <c r="O81" s="80">
        <v>25.138245072551101</v>
      </c>
      <c r="P81" s="80">
        <v>9.14128399356985</v>
      </c>
      <c r="Q81" s="80">
        <v>7.4078409400829299</v>
      </c>
      <c r="R81" s="80">
        <v>5.5466133169224099</v>
      </c>
      <c r="S81" s="80">
        <v>7.16867205401637</v>
      </c>
      <c r="T81" s="80">
        <v>6.3378956618974103</v>
      </c>
      <c r="U81" s="80">
        <v>6.4058183005235501</v>
      </c>
      <c r="V81" s="80">
        <v>5.9680920606459296</v>
      </c>
      <c r="W81" s="80">
        <v>8.9261346412853797</v>
      </c>
      <c r="X81" s="80">
        <v>14.9696173153226</v>
      </c>
      <c r="Y81" s="80">
        <v>20.566923708780301</v>
      </c>
      <c r="Z81" s="80">
        <v>32.8884368307166</v>
      </c>
      <c r="AA81" s="80">
        <v>30.929239892435799</v>
      </c>
      <c r="AB81" s="80">
        <v>28.0647315314</v>
      </c>
      <c r="AC81" s="80">
        <v>31.657846254807001</v>
      </c>
      <c r="AD81" s="80">
        <v>28.822023600773999</v>
      </c>
      <c r="AE81" s="80">
        <v>30.0339410146569</v>
      </c>
      <c r="AF81" s="80">
        <v>28.146481406173901</v>
      </c>
      <c r="AG81" s="80">
        <v>42.550244466976899</v>
      </c>
      <c r="AH81" s="80">
        <v>66.197833880084701</v>
      </c>
      <c r="AI81" s="80">
        <v>98.270029116487507</v>
      </c>
      <c r="AJ81" s="80">
        <v>130.32391535937401</v>
      </c>
      <c r="AK81" s="80">
        <v>135.413688044395</v>
      </c>
      <c r="AL81" s="80">
        <v>104.335248344403</v>
      </c>
      <c r="AM81" s="80">
        <v>108.570593858598</v>
      </c>
      <c r="AN81" s="80">
        <v>170.73050844631101</v>
      </c>
      <c r="AO81" s="80">
        <v>280.31960017022499</v>
      </c>
      <c r="AP81" s="80">
        <v>342.93618512031901</v>
      </c>
      <c r="AQ81" s="80">
        <v>313.136590997155</v>
      </c>
      <c r="AR81" s="80">
        <v>242.62944623610201</v>
      </c>
      <c r="AS81" s="80">
        <v>183.48084244798599</v>
      </c>
      <c r="AT81" s="80">
        <v>174.266379214229</v>
      </c>
      <c r="AU81" s="80">
        <v>262.48382342340301</v>
      </c>
      <c r="AV81" s="80">
        <v>298.35432809907098</v>
      </c>
      <c r="AW81" s="80">
        <v>277.20531413264098</v>
      </c>
      <c r="AX81" s="80">
        <v>368.17910279043201</v>
      </c>
      <c r="AY81" s="80">
        <v>388.20009026062399</v>
      </c>
      <c r="AZ81" s="80">
        <v>321.85425320953902</v>
      </c>
      <c r="BA81" s="80">
        <v>210.112546957673</v>
      </c>
      <c r="BB81" s="80">
        <v>124.00908869163401</v>
      </c>
      <c r="BC81" s="80">
        <v>63.206535086754997</v>
      </c>
      <c r="BD81" s="80">
        <v>20.342872933526301</v>
      </c>
      <c r="BE81" s="80">
        <v>0</v>
      </c>
      <c r="BF81" s="80">
        <v>0</v>
      </c>
      <c r="BG81" s="80">
        <v>0</v>
      </c>
      <c r="BH81" s="80">
        <v>0</v>
      </c>
      <c r="BI81" s="80">
        <v>0</v>
      </c>
      <c r="BJ81" s="80">
        <v>0</v>
      </c>
      <c r="BK81" s="80">
        <v>0</v>
      </c>
      <c r="BL81" s="80">
        <v>0</v>
      </c>
      <c r="BM81" s="80">
        <v>0</v>
      </c>
      <c r="BN81" s="80">
        <v>0</v>
      </c>
      <c r="BO81" s="80">
        <v>0</v>
      </c>
      <c r="BP81" s="80">
        <v>0</v>
      </c>
      <c r="BQ81" s="80">
        <v>0</v>
      </c>
      <c r="BR81" s="80">
        <v>0</v>
      </c>
      <c r="BS81" s="80">
        <v>0</v>
      </c>
      <c r="BT81" s="80">
        <v>0</v>
      </c>
      <c r="BU81" s="80">
        <v>0</v>
      </c>
      <c r="BV81" s="80">
        <v>0</v>
      </c>
      <c r="BW81" s="80">
        <v>0</v>
      </c>
      <c r="BX81" s="80">
        <v>0</v>
      </c>
      <c r="BY81" s="80">
        <v>0</v>
      </c>
      <c r="BZ81" s="80">
        <v>0</v>
      </c>
      <c r="CA81" s="80">
        <v>0</v>
      </c>
      <c r="CB81" s="80">
        <v>0</v>
      </c>
      <c r="CC81" s="80">
        <v>0</v>
      </c>
      <c r="CD81" s="80">
        <v>0</v>
      </c>
      <c r="CE81" s="80">
        <v>0</v>
      </c>
      <c r="CF81" s="80">
        <v>0</v>
      </c>
      <c r="CG81" s="80">
        <v>0</v>
      </c>
      <c r="CH81" s="80">
        <v>0</v>
      </c>
      <c r="CI81" s="80">
        <v>0</v>
      </c>
      <c r="CJ81" s="80">
        <v>0</v>
      </c>
      <c r="CK81" s="80">
        <v>0</v>
      </c>
      <c r="CL81" s="80">
        <v>0</v>
      </c>
      <c r="CM81" s="80">
        <v>0</v>
      </c>
      <c r="CN81" s="80">
        <v>0</v>
      </c>
      <c r="CO81" s="80">
        <v>0</v>
      </c>
      <c r="CP81" s="80">
        <v>0</v>
      </c>
      <c r="CQ81" s="80">
        <v>0</v>
      </c>
      <c r="CR81" s="80">
        <v>0</v>
      </c>
      <c r="CS81" s="80">
        <v>0</v>
      </c>
      <c r="CT81" s="80">
        <v>0</v>
      </c>
      <c r="CU81" s="80">
        <v>0</v>
      </c>
      <c r="CV81" s="80">
        <v>0</v>
      </c>
      <c r="CW81" s="80">
        <v>0</v>
      </c>
      <c r="CX81" s="80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s="80" t="s">
        <v>2</v>
      </c>
      <c r="B82" s="80" t="s">
        <v>28</v>
      </c>
      <c r="C82" s="80">
        <v>0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  <c r="V82" s="80">
        <v>0</v>
      </c>
      <c r="W82" s="80">
        <v>0</v>
      </c>
      <c r="X82" s="80">
        <v>0</v>
      </c>
      <c r="Y82" s="80">
        <v>0</v>
      </c>
      <c r="Z82" s="80">
        <v>0</v>
      </c>
      <c r="AA82" s="80">
        <v>0</v>
      </c>
      <c r="AB82" s="80">
        <v>0</v>
      </c>
      <c r="AC82" s="80">
        <v>0</v>
      </c>
      <c r="AD82" s="80">
        <v>0</v>
      </c>
      <c r="AE82" s="80">
        <v>0</v>
      </c>
      <c r="AF82" s="80">
        <v>0</v>
      </c>
      <c r="AG82" s="80">
        <v>0</v>
      </c>
      <c r="AH82" s="80">
        <v>0</v>
      </c>
      <c r="AI82" s="80">
        <v>0</v>
      </c>
      <c r="AJ82" s="80">
        <v>0</v>
      </c>
      <c r="AK82" s="80">
        <v>0</v>
      </c>
      <c r="AL82" s="80">
        <v>0</v>
      </c>
      <c r="AM82" s="80">
        <v>0</v>
      </c>
      <c r="AN82" s="80">
        <v>0</v>
      </c>
      <c r="AO82" s="80">
        <v>0</v>
      </c>
      <c r="AP82" s="80">
        <v>0</v>
      </c>
      <c r="AQ82" s="80">
        <v>0</v>
      </c>
      <c r="AR82" s="80">
        <v>0</v>
      </c>
      <c r="AS82" s="80">
        <v>0</v>
      </c>
      <c r="AT82" s="80">
        <v>0</v>
      </c>
      <c r="AU82" s="80">
        <v>0</v>
      </c>
      <c r="AV82" s="80">
        <v>0</v>
      </c>
      <c r="AW82" s="80">
        <v>0</v>
      </c>
      <c r="AX82" s="80">
        <v>0</v>
      </c>
      <c r="AY82" s="80">
        <v>0</v>
      </c>
      <c r="AZ82" s="80">
        <v>0</v>
      </c>
      <c r="BA82" s="80">
        <v>0</v>
      </c>
      <c r="BB82" s="80">
        <v>0</v>
      </c>
      <c r="BC82" s="80">
        <v>148.114857919766</v>
      </c>
      <c r="BD82" s="80">
        <v>283.65312525072801</v>
      </c>
      <c r="BE82" s="80">
        <v>215.24971223976499</v>
      </c>
      <c r="BF82" s="80">
        <v>133.657363002615</v>
      </c>
      <c r="BG82" s="80">
        <v>117.452783660088</v>
      </c>
      <c r="BH82" s="80">
        <v>101.673230603062</v>
      </c>
      <c r="BI82" s="80">
        <v>82.234832384523799</v>
      </c>
      <c r="BJ82" s="80">
        <v>163.30529851712399</v>
      </c>
      <c r="BK82" s="80">
        <v>248.67584448330399</v>
      </c>
      <c r="BL82" s="80">
        <v>236.21818370205401</v>
      </c>
      <c r="BM82" s="80">
        <v>182.246327120751</v>
      </c>
      <c r="BN82" s="80">
        <v>161.172164609655</v>
      </c>
      <c r="BO82" s="80">
        <v>198.660978390043</v>
      </c>
      <c r="BP82" s="80">
        <v>363.65401851326101</v>
      </c>
      <c r="BQ82" s="80">
        <v>304.78502296031502</v>
      </c>
      <c r="BR82" s="80">
        <v>239.672174536196</v>
      </c>
      <c r="BS82" s="80">
        <v>301.77340559980502</v>
      </c>
      <c r="BT82" s="80">
        <v>306.94546316633</v>
      </c>
      <c r="BU82" s="80">
        <v>286.94131618999802</v>
      </c>
      <c r="BV82" s="80">
        <v>280.85867981937798</v>
      </c>
      <c r="BW82" s="80">
        <v>344.17716644707298</v>
      </c>
      <c r="BX82" s="80">
        <v>355.20770045878402</v>
      </c>
      <c r="BY82" s="80">
        <v>291.50171537306898</v>
      </c>
      <c r="BZ82" s="80">
        <v>288.38044971937001</v>
      </c>
      <c r="CA82" s="80">
        <v>363.02951989613501</v>
      </c>
      <c r="CB82" s="80">
        <v>471.07582174376398</v>
      </c>
      <c r="CC82" s="80">
        <v>535.40636573563995</v>
      </c>
      <c r="CD82" s="80">
        <v>561.86384250018705</v>
      </c>
      <c r="CE82" s="80">
        <v>636.31644417042696</v>
      </c>
      <c r="CF82" s="80">
        <v>611.20777183613495</v>
      </c>
      <c r="CG82" s="80">
        <v>646.43024342258002</v>
      </c>
      <c r="CH82" s="80">
        <v>789.36654089682395</v>
      </c>
      <c r="CI82" s="80">
        <v>732.84734623308896</v>
      </c>
      <c r="CJ82" s="80">
        <v>649.57114430914601</v>
      </c>
      <c r="CK82" s="80">
        <v>570.53204381422302</v>
      </c>
      <c r="CL82" s="80">
        <v>512.83900914965704</v>
      </c>
      <c r="CM82" s="80">
        <v>501.922105936192</v>
      </c>
      <c r="CN82" s="80">
        <v>442.91094082179598</v>
      </c>
      <c r="CO82" s="80">
        <v>475.63792281287402</v>
      </c>
      <c r="CP82" s="80">
        <v>551.84982426552904</v>
      </c>
      <c r="CQ82" s="80">
        <v>503.80236258097699</v>
      </c>
      <c r="CR82" s="80">
        <v>562.59084200550103</v>
      </c>
      <c r="CS82" s="80">
        <v>663.70935463180001</v>
      </c>
      <c r="CT82" s="80">
        <v>533.04158082802701</v>
      </c>
      <c r="CU82" s="80">
        <v>401.76064743891101</v>
      </c>
      <c r="CV82" s="80">
        <v>406.43811501430997</v>
      </c>
      <c r="CW82" s="80">
        <v>323.91845522029701</v>
      </c>
      <c r="CX82" s="80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s="80" t="s">
        <v>2</v>
      </c>
      <c r="B83" s="80" t="s">
        <v>32</v>
      </c>
      <c r="C83" s="80">
        <v>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  <c r="Z83" s="80">
        <v>0</v>
      </c>
      <c r="AA83" s="80">
        <v>0</v>
      </c>
      <c r="AB83" s="80">
        <v>0</v>
      </c>
      <c r="AC83" s="80">
        <v>0</v>
      </c>
      <c r="AD83" s="80">
        <v>0</v>
      </c>
      <c r="AE83" s="80">
        <v>0</v>
      </c>
      <c r="AF83" s="80">
        <v>0</v>
      </c>
      <c r="AG83" s="80">
        <v>0</v>
      </c>
      <c r="AH83" s="80">
        <v>0</v>
      </c>
      <c r="AI83" s="80">
        <v>0</v>
      </c>
      <c r="AJ83" s="80">
        <v>0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0</v>
      </c>
      <c r="AR83" s="80">
        <v>0</v>
      </c>
      <c r="AS83" s="80">
        <v>0</v>
      </c>
      <c r="AT83" s="80">
        <v>0</v>
      </c>
      <c r="AU83" s="80">
        <v>0</v>
      </c>
      <c r="AV83" s="80">
        <v>0</v>
      </c>
      <c r="AW83" s="80">
        <v>0</v>
      </c>
      <c r="AX83" s="80">
        <v>0</v>
      </c>
      <c r="AY83" s="80">
        <v>0</v>
      </c>
      <c r="AZ83" s="80">
        <v>0</v>
      </c>
      <c r="BA83" s="80">
        <v>0</v>
      </c>
      <c r="BB83" s="80">
        <v>0</v>
      </c>
      <c r="BC83" s="80">
        <v>0</v>
      </c>
      <c r="BD83" s="80">
        <v>0</v>
      </c>
      <c r="BE83" s="80">
        <v>0</v>
      </c>
      <c r="BF83" s="80">
        <v>0</v>
      </c>
      <c r="BG83" s="80">
        <v>0</v>
      </c>
      <c r="BH83" s="80">
        <v>0</v>
      </c>
      <c r="BI83" s="80">
        <v>0</v>
      </c>
      <c r="BJ83" s="80">
        <v>0</v>
      </c>
      <c r="BK83" s="80">
        <v>0</v>
      </c>
      <c r="BL83" s="80">
        <v>0</v>
      </c>
      <c r="BM83" s="80">
        <v>0</v>
      </c>
      <c r="BN83" s="80">
        <v>0</v>
      </c>
      <c r="BO83" s="80">
        <v>3.2255807138570399E-3</v>
      </c>
      <c r="BP83" s="80">
        <v>9.0027458624647207E-3</v>
      </c>
      <c r="BQ83" s="80">
        <v>2.0337612337561799E-2</v>
      </c>
      <c r="BR83" s="80">
        <v>2.7217063191187399E-2</v>
      </c>
      <c r="BS83" s="80">
        <v>2.18044108877735E-2</v>
      </c>
      <c r="BT83" s="80">
        <v>2.9537104963464102E-2</v>
      </c>
      <c r="BU83" s="80">
        <v>7.6088987182545795E-2</v>
      </c>
      <c r="BV83" s="80">
        <v>7.01463236991864E-2</v>
      </c>
      <c r="BW83" s="80">
        <v>7.5519062705914505E-2</v>
      </c>
      <c r="BX83" s="80">
        <v>5.3023429314371998E-2</v>
      </c>
      <c r="BY83" s="80">
        <v>0.10448560116304099</v>
      </c>
      <c r="BZ83" s="80">
        <v>0.12664662864266901</v>
      </c>
      <c r="CA83" s="80">
        <v>0.147786251008794</v>
      </c>
      <c r="CB83" s="80">
        <v>0.12347054061538</v>
      </c>
      <c r="CC83" s="80">
        <v>0.11282533968663799</v>
      </c>
      <c r="CD83" s="80">
        <v>0.15233446798927899</v>
      </c>
      <c r="CE83" s="80">
        <v>0.19328826895127199</v>
      </c>
      <c r="CF83" s="80">
        <v>0.22401126652338699</v>
      </c>
      <c r="CG83" s="80">
        <v>0.22625340106536801</v>
      </c>
      <c r="CH83" s="80">
        <v>0.23622342090901399</v>
      </c>
      <c r="CI83" s="80">
        <v>0.19894317908555301</v>
      </c>
      <c r="CJ83" s="80">
        <v>0.17792824985936001</v>
      </c>
      <c r="CK83" s="80">
        <v>0.16670228762925901</v>
      </c>
      <c r="CL83" s="80">
        <v>0.154479804737161</v>
      </c>
      <c r="CM83" s="80">
        <v>0.14404745272528799</v>
      </c>
      <c r="CN83" s="80">
        <v>0.13879165007283001</v>
      </c>
      <c r="CO83" s="80">
        <v>0.13171533481387501</v>
      </c>
      <c r="CP83" s="80">
        <v>0.119714091111093</v>
      </c>
      <c r="CQ83" s="80">
        <v>0.104492747972232</v>
      </c>
      <c r="CR83" s="80">
        <v>0.112925937970004</v>
      </c>
      <c r="CS83" s="80">
        <v>0.13220845375583001</v>
      </c>
      <c r="CT83" s="80">
        <v>0.128302794856581</v>
      </c>
      <c r="CU83" s="80">
        <v>0.12923873443299799</v>
      </c>
      <c r="CV83" s="80">
        <v>0.110282991510619</v>
      </c>
      <c r="CW83" s="80">
        <v>9.2608575814399005E-2</v>
      </c>
      <c r="CX83" s="80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s="80" t="s">
        <v>2</v>
      </c>
      <c r="B84" s="80" t="s">
        <v>33</v>
      </c>
      <c r="C84" s="80">
        <v>0</v>
      </c>
      <c r="D84" s="80">
        <v>6.5729239709376205E-2</v>
      </c>
      <c r="E84" s="80">
        <v>0.31260757140699602</v>
      </c>
      <c r="F84" s="80">
        <v>0.49617256718368302</v>
      </c>
      <c r="G84" s="80">
        <v>0.46773198692748502</v>
      </c>
      <c r="H84" s="80">
        <v>0.17346873485759801</v>
      </c>
      <c r="I84" s="80">
        <v>2.9919719213249599E-2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>
        <v>0</v>
      </c>
      <c r="V84" s="80">
        <v>0</v>
      </c>
      <c r="W84" s="80">
        <v>0</v>
      </c>
      <c r="X84" s="80">
        <v>0</v>
      </c>
      <c r="Y84" s="80">
        <v>0</v>
      </c>
      <c r="Z84" s="80">
        <v>0</v>
      </c>
      <c r="AA84" s="80">
        <v>0</v>
      </c>
      <c r="AB84" s="80">
        <v>0</v>
      </c>
      <c r="AC84" s="80">
        <v>0</v>
      </c>
      <c r="AD84" s="80">
        <v>0</v>
      </c>
      <c r="AE84" s="80">
        <v>0</v>
      </c>
      <c r="AF84" s="80">
        <v>0</v>
      </c>
      <c r="AG84" s="80">
        <v>0</v>
      </c>
      <c r="AH84" s="80">
        <v>0</v>
      </c>
      <c r="AI84" s="80">
        <v>0</v>
      </c>
      <c r="AJ84" s="80">
        <v>0</v>
      </c>
      <c r="AK84" s="80">
        <v>0</v>
      </c>
      <c r="AL84" s="80">
        <v>0</v>
      </c>
      <c r="AM84" s="80">
        <v>0</v>
      </c>
      <c r="AN84" s="80">
        <v>0</v>
      </c>
      <c r="AO84" s="80">
        <v>0</v>
      </c>
      <c r="AP84" s="80">
        <v>0</v>
      </c>
      <c r="AQ84" s="80">
        <v>0</v>
      </c>
      <c r="AR84" s="80">
        <v>0</v>
      </c>
      <c r="AS84" s="80">
        <v>0</v>
      </c>
      <c r="AT84" s="80">
        <v>0</v>
      </c>
      <c r="AU84" s="80">
        <v>0</v>
      </c>
      <c r="AV84" s="80">
        <v>0</v>
      </c>
      <c r="AW84" s="80">
        <v>0</v>
      </c>
      <c r="AX84" s="80">
        <v>0</v>
      </c>
      <c r="AY84" s="80">
        <v>0.31474743835174701</v>
      </c>
      <c r="AZ84" s="80">
        <v>1.47519692756787</v>
      </c>
      <c r="BA84" s="80">
        <v>2.2237918828712702</v>
      </c>
      <c r="BB84" s="80">
        <v>2.8348445459337102</v>
      </c>
      <c r="BC84" s="80">
        <v>3.4481824803634402</v>
      </c>
      <c r="BD84" s="80">
        <v>4.3849202034771197</v>
      </c>
      <c r="BE84" s="80">
        <v>4.1873484410703101</v>
      </c>
      <c r="BF84" s="80">
        <v>2.7840351500854599</v>
      </c>
      <c r="BG84" s="80">
        <v>2.6010981273440898</v>
      </c>
      <c r="BH84" s="80">
        <v>3.13008173404581</v>
      </c>
      <c r="BI84" s="80">
        <v>3.3352308687173902</v>
      </c>
      <c r="BJ84" s="80">
        <v>3.3543843069782899</v>
      </c>
      <c r="BK84" s="80">
        <v>2.47745878116331</v>
      </c>
      <c r="BL84" s="80">
        <v>2.3148081603548598</v>
      </c>
      <c r="BM84" s="80">
        <v>2.14366242073068</v>
      </c>
      <c r="BN84" s="80">
        <v>2.5266035686911601</v>
      </c>
      <c r="BO84" s="80">
        <v>2.9620963050706699</v>
      </c>
      <c r="BP84" s="80">
        <v>3.0536833025640902</v>
      </c>
      <c r="BQ84" s="80">
        <v>2.7816336427999002</v>
      </c>
      <c r="BR84" s="80">
        <v>2.14632546928003</v>
      </c>
      <c r="BS84" s="80">
        <v>1.81614857003135</v>
      </c>
      <c r="BT84" s="80">
        <v>2.7557476084215402</v>
      </c>
      <c r="BU84" s="80">
        <v>4.5396326545380203</v>
      </c>
      <c r="BV84" s="80">
        <v>6.1682042043841898</v>
      </c>
      <c r="BW84" s="80">
        <v>5.0035194729887396</v>
      </c>
      <c r="BX84" s="80">
        <v>3.5368332955041102</v>
      </c>
      <c r="BY84" s="80">
        <v>2.8896877002422499</v>
      </c>
      <c r="BZ84" s="80">
        <v>3.4697047124851301</v>
      </c>
      <c r="CA84" s="80">
        <v>3.4173071808612798</v>
      </c>
      <c r="CB84" s="80">
        <v>3.2504467496791798</v>
      </c>
      <c r="CC84" s="80">
        <v>3.7683411850340098</v>
      </c>
      <c r="CD84" s="80">
        <v>3.9249734976799</v>
      </c>
      <c r="CE84" s="80">
        <v>4.2507044700582401</v>
      </c>
      <c r="CF84" s="80">
        <v>4.5529568100582196</v>
      </c>
      <c r="CG84" s="80">
        <v>4.9897191122433204</v>
      </c>
      <c r="CH84" s="80">
        <v>4.4055930992209396</v>
      </c>
      <c r="CI84" s="80">
        <v>3.8970558236087398</v>
      </c>
      <c r="CJ84" s="80">
        <v>3.73477584742621</v>
      </c>
      <c r="CK84" s="80">
        <v>3.3331143365265601</v>
      </c>
      <c r="CL84" s="80">
        <v>2.3638837829579802</v>
      </c>
      <c r="CM84" s="80">
        <v>1.97244797116054</v>
      </c>
      <c r="CN84" s="80">
        <v>1.94144662071784</v>
      </c>
      <c r="CO84" s="80">
        <v>2.1598627464134399</v>
      </c>
      <c r="CP84" s="80">
        <v>2.9971192191332201</v>
      </c>
      <c r="CQ84" s="80">
        <v>4.5655411652819797</v>
      </c>
      <c r="CR84" s="80">
        <v>5.9910374164905802</v>
      </c>
      <c r="CS84" s="80">
        <v>6.97628919577798</v>
      </c>
      <c r="CT84" s="80">
        <v>7.4204945570131002</v>
      </c>
      <c r="CU84" s="80">
        <v>7.8363436112660398</v>
      </c>
      <c r="CV84" s="80">
        <v>7.8475747704629004</v>
      </c>
      <c r="CW84" s="80">
        <v>7.1897348852628404</v>
      </c>
      <c r="CX84" s="80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s="80" t="s">
        <v>2</v>
      </c>
      <c r="B85" s="80" t="s">
        <v>101</v>
      </c>
      <c r="C85" s="80">
        <v>329.85166210174401</v>
      </c>
      <c r="D85" s="80">
        <v>329.85166210174401</v>
      </c>
      <c r="E85" s="80">
        <v>329.85166210174401</v>
      </c>
      <c r="F85" s="80">
        <v>319.22618839258502</v>
      </c>
      <c r="G85" s="80">
        <v>266.09881984678498</v>
      </c>
      <c r="H85" s="80">
        <v>310.448623154583</v>
      </c>
      <c r="I85" s="80">
        <v>266.09881984678498</v>
      </c>
      <c r="J85" s="80">
        <v>265.63684272899599</v>
      </c>
      <c r="K85" s="80">
        <v>307.21478333005598</v>
      </c>
      <c r="L85" s="80">
        <v>307.21478333005598</v>
      </c>
      <c r="M85" s="80">
        <v>307.21478333005598</v>
      </c>
      <c r="N85" s="80">
        <v>263.32695714004802</v>
      </c>
      <c r="O85" s="80">
        <v>263.32695714004802</v>
      </c>
      <c r="P85" s="80">
        <v>263.32695714004802</v>
      </c>
      <c r="Q85" s="80">
        <v>263.32695714004802</v>
      </c>
      <c r="R85" s="80">
        <v>263.32695714004802</v>
      </c>
      <c r="S85" s="80">
        <v>281.80604185163003</v>
      </c>
      <c r="T85" s="80">
        <v>318.764211274795</v>
      </c>
      <c r="U85" s="80">
        <v>318.764211274795</v>
      </c>
      <c r="V85" s="80">
        <v>318.764211274795</v>
      </c>
      <c r="W85" s="80">
        <v>318.764211274795</v>
      </c>
      <c r="X85" s="80">
        <v>274.414407966998</v>
      </c>
      <c r="Y85" s="80">
        <v>320.15014262816402</v>
      </c>
      <c r="Z85" s="80">
        <v>320.15014262816402</v>
      </c>
      <c r="AA85" s="80">
        <v>274.414407966998</v>
      </c>
      <c r="AB85" s="80">
        <v>283.653950322789</v>
      </c>
      <c r="AC85" s="80">
        <v>288.27372150068402</v>
      </c>
      <c r="AD85" s="80">
        <v>288.27372150068402</v>
      </c>
      <c r="AE85" s="80">
        <v>288.27372150068402</v>
      </c>
      <c r="AF85" s="80">
        <v>291.045584207422</v>
      </c>
      <c r="AG85" s="80">
        <v>304.90489774110802</v>
      </c>
      <c r="AH85" s="80">
        <v>304.90489774110802</v>
      </c>
      <c r="AI85" s="80">
        <v>304.90489774110802</v>
      </c>
      <c r="AJ85" s="80">
        <v>355.72238069795998</v>
      </c>
      <c r="AK85" s="80">
        <v>311.83455450795202</v>
      </c>
      <c r="AL85" s="80">
        <v>261.0170715511</v>
      </c>
      <c r="AM85" s="80">
        <v>313.22048586132001</v>
      </c>
      <c r="AN85" s="80">
        <v>365.42390017154003</v>
      </c>
      <c r="AO85" s="80">
        <v>329.85166210174401</v>
      </c>
      <c r="AP85" s="80">
        <v>346.48283834216898</v>
      </c>
      <c r="AQ85" s="80">
        <v>288.73569861847398</v>
      </c>
      <c r="AR85" s="80">
        <v>404.22997806586301</v>
      </c>
      <c r="AS85" s="80">
        <v>410.697657714917</v>
      </c>
      <c r="AT85" s="80">
        <v>385.28891623649099</v>
      </c>
      <c r="AU85" s="80">
        <v>385.28891623649099</v>
      </c>
      <c r="AV85" s="80">
        <v>385.28891623649099</v>
      </c>
      <c r="AW85" s="80">
        <v>449.50373560923998</v>
      </c>
      <c r="AX85" s="80">
        <v>690.65579109538896</v>
      </c>
      <c r="AY85" s="80">
        <v>730.84780034308096</v>
      </c>
      <c r="AZ85" s="80">
        <v>730.84780034308096</v>
      </c>
      <c r="BA85" s="80">
        <v>626.44097172264105</v>
      </c>
      <c r="BB85" s="80">
        <v>508.17482956851399</v>
      </c>
      <c r="BC85" s="80">
        <v>0</v>
      </c>
      <c r="BD85" s="80">
        <v>0</v>
      </c>
      <c r="BE85" s="80">
        <v>0</v>
      </c>
      <c r="BF85" s="80">
        <v>0</v>
      </c>
      <c r="BG85" s="80">
        <v>0</v>
      </c>
      <c r="BH85" s="80">
        <v>0</v>
      </c>
      <c r="BI85" s="80">
        <v>0</v>
      </c>
      <c r="BJ85" s="80">
        <v>0</v>
      </c>
      <c r="BK85" s="80">
        <v>0</v>
      </c>
      <c r="BL85" s="80">
        <v>0</v>
      </c>
      <c r="BM85" s="80">
        <v>0</v>
      </c>
      <c r="BN85" s="80">
        <v>0</v>
      </c>
      <c r="BO85" s="80">
        <v>0</v>
      </c>
      <c r="BP85" s="80">
        <v>0</v>
      </c>
      <c r="BQ85" s="80">
        <v>0</v>
      </c>
      <c r="BR85" s="80">
        <v>0</v>
      </c>
      <c r="BS85" s="80">
        <v>0</v>
      </c>
      <c r="BT85" s="80">
        <v>0</v>
      </c>
      <c r="BU85" s="80">
        <v>0</v>
      </c>
      <c r="BV85" s="80">
        <v>0</v>
      </c>
      <c r="BW85" s="80">
        <v>0</v>
      </c>
      <c r="BX85" s="80">
        <v>0</v>
      </c>
      <c r="BY85" s="80">
        <v>0</v>
      </c>
      <c r="BZ85" s="80">
        <v>0</v>
      </c>
      <c r="CA85" s="80">
        <v>0</v>
      </c>
      <c r="CB85" s="80">
        <v>0</v>
      </c>
      <c r="CC85" s="80">
        <v>0</v>
      </c>
      <c r="CD85" s="80">
        <v>0</v>
      </c>
      <c r="CE85" s="80">
        <v>0</v>
      </c>
      <c r="CF85" s="80">
        <v>0</v>
      </c>
      <c r="CG85" s="80">
        <v>0</v>
      </c>
      <c r="CH85" s="80">
        <v>0</v>
      </c>
      <c r="CI85" s="80">
        <v>0</v>
      </c>
      <c r="CJ85" s="80">
        <v>0</v>
      </c>
      <c r="CK85" s="80">
        <v>0</v>
      </c>
      <c r="CL85" s="80">
        <v>0</v>
      </c>
      <c r="CM85" s="80">
        <v>0</v>
      </c>
      <c r="CN85" s="80">
        <v>0</v>
      </c>
      <c r="CO85" s="80">
        <v>0</v>
      </c>
      <c r="CP85" s="80">
        <v>0</v>
      </c>
      <c r="CQ85" s="80">
        <v>0</v>
      </c>
      <c r="CR85" s="80">
        <v>0</v>
      </c>
      <c r="CS85" s="80">
        <v>0</v>
      </c>
      <c r="CT85" s="80">
        <v>0</v>
      </c>
      <c r="CU85" s="80">
        <v>0</v>
      </c>
      <c r="CV85" s="80">
        <v>0</v>
      </c>
      <c r="CW85" s="80">
        <v>0</v>
      </c>
      <c r="CX85" s="80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s="80" t="s">
        <v>2</v>
      </c>
      <c r="B86" s="80" t="s">
        <v>102</v>
      </c>
      <c r="C86" s="80">
        <v>0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>
        <v>0</v>
      </c>
      <c r="R86" s="80">
        <v>0</v>
      </c>
      <c r="S86" s="80">
        <v>0</v>
      </c>
      <c r="T86" s="80">
        <v>0</v>
      </c>
      <c r="U86" s="80">
        <v>0</v>
      </c>
      <c r="V86" s="80">
        <v>0</v>
      </c>
      <c r="W86" s="80">
        <v>0</v>
      </c>
      <c r="X86" s="80">
        <v>0</v>
      </c>
      <c r="Y86" s="80">
        <v>0</v>
      </c>
      <c r="Z86" s="80">
        <v>0</v>
      </c>
      <c r="AA86" s="80">
        <v>0</v>
      </c>
      <c r="AB86" s="80">
        <v>0</v>
      </c>
      <c r="AC86" s="80">
        <v>0</v>
      </c>
      <c r="AD86" s="80">
        <v>0</v>
      </c>
      <c r="AE86" s="80">
        <v>0</v>
      </c>
      <c r="AF86" s="80">
        <v>0</v>
      </c>
      <c r="AG86" s="80">
        <v>0</v>
      </c>
      <c r="AH86" s="80">
        <v>0</v>
      </c>
      <c r="AI86" s="80">
        <v>0</v>
      </c>
      <c r="AJ86" s="80">
        <v>0</v>
      </c>
      <c r="AK86" s="80">
        <v>0</v>
      </c>
      <c r="AL86" s="80">
        <v>0</v>
      </c>
      <c r="AM86" s="80">
        <v>0</v>
      </c>
      <c r="AN86" s="80">
        <v>0</v>
      </c>
      <c r="AO86" s="80">
        <v>0</v>
      </c>
      <c r="AP86" s="80">
        <v>0</v>
      </c>
      <c r="AQ86" s="80">
        <v>0</v>
      </c>
      <c r="AR86" s="80">
        <v>0</v>
      </c>
      <c r="AS86" s="80">
        <v>0</v>
      </c>
      <c r="AT86" s="80">
        <v>0</v>
      </c>
      <c r="AU86" s="80">
        <v>0</v>
      </c>
      <c r="AV86" s="80">
        <v>0</v>
      </c>
      <c r="AW86" s="80">
        <v>0</v>
      </c>
      <c r="AX86" s="80">
        <v>0</v>
      </c>
      <c r="AY86" s="80">
        <v>0</v>
      </c>
      <c r="AZ86" s="80">
        <v>0</v>
      </c>
      <c r="BA86" s="80">
        <v>0</v>
      </c>
      <c r="BB86" s="80">
        <v>0</v>
      </c>
      <c r="BC86" s="80">
        <v>1731.6617596275801</v>
      </c>
      <c r="BD86" s="80">
        <v>1731.6617596275801</v>
      </c>
      <c r="BE86" s="80">
        <v>1731.6617596275801</v>
      </c>
      <c r="BF86" s="80">
        <v>1731.6617596275801</v>
      </c>
      <c r="BG86" s="80">
        <v>1775.83680451604</v>
      </c>
      <c r="BH86" s="80">
        <v>1775.83680451604</v>
      </c>
      <c r="BI86" s="80">
        <v>1775.83680451604</v>
      </c>
      <c r="BJ86" s="80">
        <v>1775.83680451604</v>
      </c>
      <c r="BK86" s="80">
        <v>2040.8870738467899</v>
      </c>
      <c r="BL86" s="80">
        <v>2040.8870738467899</v>
      </c>
      <c r="BM86" s="80">
        <v>2040.8870738467899</v>
      </c>
      <c r="BN86" s="80">
        <v>2040.8870738467899</v>
      </c>
      <c r="BO86" s="80">
        <v>1874.28404741032</v>
      </c>
      <c r="BP86" s="80">
        <v>2332.4423701106198</v>
      </c>
      <c r="BQ86" s="80">
        <v>2332.4423701106198</v>
      </c>
      <c r="BR86" s="80">
        <v>2332.4423701106198</v>
      </c>
      <c r="BS86" s="80">
        <v>2607.5897925587301</v>
      </c>
      <c r="BT86" s="80">
        <v>3295.4583486790102</v>
      </c>
      <c r="BU86" s="80">
        <v>3295.4583486790102</v>
      </c>
      <c r="BV86" s="80">
        <v>3295.4583486790102</v>
      </c>
      <c r="BW86" s="80">
        <v>3295.4583486790102</v>
      </c>
      <c r="BX86" s="80">
        <v>3257.5940244889098</v>
      </c>
      <c r="BY86" s="80">
        <v>3251.2833037905498</v>
      </c>
      <c r="BZ86" s="80">
        <v>3251.2833037905498</v>
      </c>
      <c r="CA86" s="80">
        <v>3251.2833037905498</v>
      </c>
      <c r="CB86" s="80">
        <v>3226.0404209971498</v>
      </c>
      <c r="CC86" s="80">
        <v>3207.1082589020998</v>
      </c>
      <c r="CD86" s="80">
        <v>3207.1082589020998</v>
      </c>
      <c r="CE86" s="80">
        <v>3207.1082589020998</v>
      </c>
      <c r="CF86" s="80">
        <v>3208.3704030417698</v>
      </c>
      <c r="CG86" s="80">
        <v>3215.9432678797898</v>
      </c>
      <c r="CH86" s="80">
        <v>3215.9432678797898</v>
      </c>
      <c r="CI86" s="80">
        <v>3215.9432678797898</v>
      </c>
      <c r="CJ86" s="80">
        <v>3215.9432678797898</v>
      </c>
      <c r="CK86" s="80">
        <v>3272.7397541649502</v>
      </c>
      <c r="CL86" s="80">
        <v>3295.4583486790102</v>
      </c>
      <c r="CM86" s="80">
        <v>3295.4583486790102</v>
      </c>
      <c r="CN86" s="80">
        <v>3295.4583486790102</v>
      </c>
      <c r="CO86" s="80">
        <v>3064.4859711193599</v>
      </c>
      <c r="CP86" s="80">
        <v>2756.52280103982</v>
      </c>
      <c r="CQ86" s="80">
        <v>2756.52280103982</v>
      </c>
      <c r="CR86" s="80">
        <v>2756.52280103982</v>
      </c>
      <c r="CS86" s="80">
        <v>2756.52280103982</v>
      </c>
      <c r="CT86" s="80">
        <v>2924.3879716159599</v>
      </c>
      <c r="CU86" s="80">
        <v>2924.3879716159599</v>
      </c>
      <c r="CV86" s="80">
        <v>2924.3879716159599</v>
      </c>
      <c r="CW86" s="80">
        <v>2924.3879716159599</v>
      </c>
      <c r="CX86" s="80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s="80" t="s">
        <v>2</v>
      </c>
      <c r="B87" s="80" t="s">
        <v>35</v>
      </c>
      <c r="C87" s="80">
        <v>0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>
        <v>0</v>
      </c>
      <c r="T87" s="80">
        <v>0</v>
      </c>
      <c r="U87" s="80">
        <v>0</v>
      </c>
      <c r="V87" s="80">
        <v>0</v>
      </c>
      <c r="W87" s="80">
        <v>0</v>
      </c>
      <c r="X87" s="80">
        <v>0</v>
      </c>
      <c r="Y87" s="80">
        <v>0</v>
      </c>
      <c r="Z87" s="80">
        <v>0</v>
      </c>
      <c r="AA87" s="80">
        <v>0</v>
      </c>
      <c r="AB87" s="80">
        <v>0</v>
      </c>
      <c r="AC87" s="80">
        <v>0</v>
      </c>
      <c r="AD87" s="80">
        <v>0</v>
      </c>
      <c r="AE87" s="80">
        <v>0</v>
      </c>
      <c r="AF87" s="80">
        <v>0</v>
      </c>
      <c r="AG87" s="80">
        <v>0</v>
      </c>
      <c r="AH87" s="80">
        <v>0</v>
      </c>
      <c r="AI87" s="80">
        <v>0</v>
      </c>
      <c r="AJ87" s="80">
        <v>0</v>
      </c>
      <c r="AK87" s="80">
        <v>0</v>
      </c>
      <c r="AL87" s="80">
        <v>0</v>
      </c>
      <c r="AM87" s="80">
        <v>0</v>
      </c>
      <c r="AN87" s="80">
        <v>0</v>
      </c>
      <c r="AO87" s="80">
        <v>0</v>
      </c>
      <c r="AP87" s="80">
        <v>0</v>
      </c>
      <c r="AQ87" s="80">
        <v>0</v>
      </c>
      <c r="AR87" s="80">
        <v>0</v>
      </c>
      <c r="AS87" s="80">
        <v>0</v>
      </c>
      <c r="AT87" s="80">
        <v>0</v>
      </c>
      <c r="AU87" s="80">
        <v>0</v>
      </c>
      <c r="AV87" s="80">
        <v>0</v>
      </c>
      <c r="AW87" s="80">
        <v>0</v>
      </c>
      <c r="AX87" s="80">
        <v>0</v>
      </c>
      <c r="AY87" s="80">
        <v>0</v>
      </c>
      <c r="AZ87" s="80">
        <v>0</v>
      </c>
      <c r="BA87" s="80">
        <v>0</v>
      </c>
      <c r="BB87" s="80">
        <v>0</v>
      </c>
      <c r="BC87" s="80">
        <v>0</v>
      </c>
      <c r="BD87" s="80">
        <v>0</v>
      </c>
      <c r="BE87" s="80">
        <v>0</v>
      </c>
      <c r="BF87" s="80">
        <v>0</v>
      </c>
      <c r="BG87" s="80">
        <v>0</v>
      </c>
      <c r="BH87" s="80">
        <v>0</v>
      </c>
      <c r="BI87" s="80">
        <v>0</v>
      </c>
      <c r="BJ87" s="80">
        <v>0</v>
      </c>
      <c r="BK87" s="80">
        <v>0</v>
      </c>
      <c r="BL87" s="80">
        <v>0</v>
      </c>
      <c r="BM87" s="80">
        <v>0</v>
      </c>
      <c r="BN87" s="80">
        <v>0</v>
      </c>
      <c r="BO87" s="80">
        <v>0</v>
      </c>
      <c r="BP87" s="80">
        <v>0</v>
      </c>
      <c r="BQ87" s="80">
        <v>0</v>
      </c>
      <c r="BR87" s="80">
        <v>26.0095356770703</v>
      </c>
      <c r="BS87" s="80">
        <v>222.60415913520299</v>
      </c>
      <c r="BT87" s="80">
        <v>566.63615430421305</v>
      </c>
      <c r="BU87" s="80">
        <v>717.38102243482899</v>
      </c>
      <c r="BV87" s="80">
        <v>712.75174226599495</v>
      </c>
      <c r="BW87" s="80">
        <v>408.34564701993901</v>
      </c>
      <c r="BX87" s="80">
        <v>0</v>
      </c>
      <c r="BY87" s="80">
        <v>0</v>
      </c>
      <c r="BZ87" s="80">
        <v>0</v>
      </c>
      <c r="CA87" s="80">
        <v>0</v>
      </c>
      <c r="CB87" s="80">
        <v>0</v>
      </c>
      <c r="CC87" s="80">
        <v>0</v>
      </c>
      <c r="CD87" s="80">
        <v>0</v>
      </c>
      <c r="CE87" s="80">
        <v>0</v>
      </c>
      <c r="CF87" s="80">
        <v>0</v>
      </c>
      <c r="CG87" s="80">
        <v>0</v>
      </c>
      <c r="CH87" s="80">
        <v>0</v>
      </c>
      <c r="CI87" s="80">
        <v>0</v>
      </c>
      <c r="CJ87" s="80">
        <v>0</v>
      </c>
      <c r="CK87" s="80">
        <v>32.0117362179327</v>
      </c>
      <c r="CL87" s="80">
        <v>161.471565208188</v>
      </c>
      <c r="CM87" s="80">
        <v>249.684011119161</v>
      </c>
      <c r="CN87" s="80">
        <v>287.32565635623502</v>
      </c>
      <c r="CO87" s="80">
        <v>240.473924036733</v>
      </c>
      <c r="CP87" s="80">
        <v>74.441703332790595</v>
      </c>
      <c r="CQ87" s="80">
        <v>131.957142657308</v>
      </c>
      <c r="CR87" s="80">
        <v>211.63367838185101</v>
      </c>
      <c r="CS87" s="80">
        <v>246.50164262599199</v>
      </c>
      <c r="CT87" s="80">
        <v>220.45484697591101</v>
      </c>
      <c r="CU87" s="80">
        <v>66.701878596882196</v>
      </c>
      <c r="CV87" s="80">
        <v>35.012836488363902</v>
      </c>
      <c r="CW87" s="80">
        <v>137.90783554235401</v>
      </c>
      <c r="CX87" s="80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s="80" t="s">
        <v>2</v>
      </c>
      <c r="B88" s="80" t="s">
        <v>115</v>
      </c>
      <c r="C88" s="80">
        <v>0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  <c r="V88" s="80">
        <v>0</v>
      </c>
      <c r="W88" s="80">
        <v>0</v>
      </c>
      <c r="X88" s="80">
        <v>0</v>
      </c>
      <c r="Y88" s="80">
        <v>0</v>
      </c>
      <c r="Z88" s="80">
        <v>0</v>
      </c>
      <c r="AA88" s="80">
        <v>0</v>
      </c>
      <c r="AB88" s="80">
        <v>0</v>
      </c>
      <c r="AC88" s="80">
        <v>0</v>
      </c>
      <c r="AD88" s="80">
        <v>0</v>
      </c>
      <c r="AE88" s="80">
        <v>0</v>
      </c>
      <c r="AF88" s="80">
        <v>0</v>
      </c>
      <c r="AG88" s="80">
        <v>0</v>
      </c>
      <c r="AH88" s="80">
        <v>0</v>
      </c>
      <c r="AI88" s="80">
        <v>0</v>
      </c>
      <c r="AJ88" s="80">
        <v>0</v>
      </c>
      <c r="AK88" s="80">
        <v>0</v>
      </c>
      <c r="AL88" s="80">
        <v>0</v>
      </c>
      <c r="AM88" s="80">
        <v>0</v>
      </c>
      <c r="AN88" s="80">
        <v>0</v>
      </c>
      <c r="AO88" s="80">
        <v>0</v>
      </c>
      <c r="AP88" s="80">
        <v>0</v>
      </c>
      <c r="AQ88" s="80">
        <v>0</v>
      </c>
      <c r="AR88" s="80">
        <v>0</v>
      </c>
      <c r="AS88" s="80">
        <v>0</v>
      </c>
      <c r="AT88" s="80">
        <v>0</v>
      </c>
      <c r="AU88" s="80">
        <v>0</v>
      </c>
      <c r="AV88" s="80">
        <v>0</v>
      </c>
      <c r="AW88" s="80">
        <v>0</v>
      </c>
      <c r="AX88" s="80">
        <v>0</v>
      </c>
      <c r="AY88" s="80">
        <v>0</v>
      </c>
      <c r="AZ88" s="80">
        <v>0</v>
      </c>
      <c r="BA88" s="80">
        <v>0</v>
      </c>
      <c r="BB88" s="80">
        <v>0</v>
      </c>
      <c r="BC88" s="80">
        <v>0</v>
      </c>
      <c r="BD88" s="80">
        <v>0</v>
      </c>
      <c r="BE88" s="80">
        <v>0</v>
      </c>
      <c r="BF88" s="80">
        <v>0</v>
      </c>
      <c r="BG88" s="80">
        <v>0</v>
      </c>
      <c r="BH88" s="80">
        <v>0</v>
      </c>
      <c r="BI88" s="80">
        <v>0</v>
      </c>
      <c r="BJ88" s="80">
        <v>0</v>
      </c>
      <c r="BK88" s="80">
        <v>0</v>
      </c>
      <c r="BL88" s="80">
        <v>0</v>
      </c>
      <c r="BM88" s="80">
        <v>0</v>
      </c>
      <c r="BN88" s="80">
        <v>0</v>
      </c>
      <c r="BO88" s="80">
        <v>0</v>
      </c>
      <c r="BP88" s="80">
        <v>0</v>
      </c>
      <c r="BQ88" s="80">
        <v>0</v>
      </c>
      <c r="BR88" s="80">
        <v>0</v>
      </c>
      <c r="BS88" s="80">
        <v>0</v>
      </c>
      <c r="BT88" s="80">
        <v>0</v>
      </c>
      <c r="BU88" s="80">
        <v>0</v>
      </c>
      <c r="BV88" s="80">
        <v>0</v>
      </c>
      <c r="BW88" s="80">
        <v>0</v>
      </c>
      <c r="BX88" s="80">
        <v>0</v>
      </c>
      <c r="BY88" s="80">
        <v>0</v>
      </c>
      <c r="BZ88" s="80">
        <v>0</v>
      </c>
      <c r="CA88" s="80">
        <v>0</v>
      </c>
      <c r="CB88" s="80">
        <v>0</v>
      </c>
      <c r="CC88" s="80">
        <v>0</v>
      </c>
      <c r="CD88" s="80">
        <v>0</v>
      </c>
      <c r="CE88" s="80">
        <v>0</v>
      </c>
      <c r="CF88" s="80">
        <v>0.90005854870646296</v>
      </c>
      <c r="CG88" s="80">
        <v>2.45262794497744</v>
      </c>
      <c r="CH88" s="80">
        <v>4.3343050798650902</v>
      </c>
      <c r="CI88" s="80">
        <v>3.5291752034256998</v>
      </c>
      <c r="CJ88" s="80">
        <v>1.9380400712564101</v>
      </c>
      <c r="CK88" s="80">
        <v>0.10419503389752099</v>
      </c>
      <c r="CL88" s="80">
        <v>16.786544863599399</v>
      </c>
      <c r="CM88" s="80">
        <v>32.566794006576202</v>
      </c>
      <c r="CN88" s="80">
        <v>44.706529199003597</v>
      </c>
      <c r="CO88" s="80">
        <v>17.315972406032799</v>
      </c>
      <c r="CP88" s="80">
        <v>13.841710080816799</v>
      </c>
      <c r="CQ88" s="80">
        <v>26.120079624549</v>
      </c>
      <c r="CR88" s="80">
        <v>54.443558783104599</v>
      </c>
      <c r="CS88" s="80">
        <v>93.047358984499297</v>
      </c>
      <c r="CT88" s="80">
        <v>113.194871066114</v>
      </c>
      <c r="CU88" s="80">
        <v>114.854257014821</v>
      </c>
      <c r="CV88" s="80">
        <v>89.222227815624194</v>
      </c>
      <c r="CW88" s="80">
        <v>64.563951261782407</v>
      </c>
      <c r="CX88" s="80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s="80" t="s">
        <v>2</v>
      </c>
      <c r="B89" s="80" t="s">
        <v>116</v>
      </c>
      <c r="C89" s="80">
        <v>424.65607850504199</v>
      </c>
      <c r="D89" s="80">
        <v>437.94733730011802</v>
      </c>
      <c r="E89" s="80">
        <v>449.531866536726</v>
      </c>
      <c r="F89" s="80">
        <v>459.49611337963199</v>
      </c>
      <c r="G89" s="80">
        <v>467.927457038505</v>
      </c>
      <c r="H89" s="80">
        <v>474.914075618646</v>
      </c>
      <c r="I89" s="80">
        <v>480.544812971716</v>
      </c>
      <c r="J89" s="80">
        <v>484.90904554646102</v>
      </c>
      <c r="K89" s="80">
        <v>488.09654923944498</v>
      </c>
      <c r="L89" s="80">
        <v>490.19736624577502</v>
      </c>
      <c r="M89" s="80">
        <v>491.30167190983002</v>
      </c>
      <c r="N89" s="80">
        <v>491.49964157598902</v>
      </c>
      <c r="O89" s="80">
        <v>490.88131743935901</v>
      </c>
      <c r="P89" s="80">
        <v>489.53647539650302</v>
      </c>
      <c r="Q89" s="80">
        <v>487.554491896169</v>
      </c>
      <c r="R89" s="80">
        <v>485.02421079001601</v>
      </c>
      <c r="S89" s="80">
        <v>482.03381018334699</v>
      </c>
      <c r="T89" s="80">
        <v>478.67066928583</v>
      </c>
      <c r="U89" s="80">
        <v>475.02123526223102</v>
      </c>
      <c r="V89" s="80">
        <v>471.17089008314099</v>
      </c>
      <c r="W89" s="80">
        <v>467.20381737570699</v>
      </c>
      <c r="X89" s="80">
        <v>463.202869274352</v>
      </c>
      <c r="Y89" s="80">
        <v>459.24943327151101</v>
      </c>
      <c r="Z89" s="80">
        <v>455.42329906835897</v>
      </c>
      <c r="AA89" s="80">
        <v>451.80252542553097</v>
      </c>
      <c r="AB89" s="80">
        <v>448.46330701386103</v>
      </c>
      <c r="AC89" s="80">
        <v>445.47984126510198</v>
      </c>
      <c r="AD89" s="80">
        <v>442.92419522265698</v>
      </c>
      <c r="AE89" s="80">
        <v>440.86617239230799</v>
      </c>
      <c r="AF89" s="80">
        <v>439.37317959294398</v>
      </c>
      <c r="AG89" s="80">
        <v>438.51009380728499</v>
      </c>
      <c r="AH89" s="80">
        <v>438.339129032617</v>
      </c>
      <c r="AI89" s="80">
        <v>438.91970313151597</v>
      </c>
      <c r="AJ89" s="80">
        <v>440.30830468257398</v>
      </c>
      <c r="AK89" s="80">
        <v>442.55835983113298</v>
      </c>
      <c r="AL89" s="80">
        <v>445.72009914000898</v>
      </c>
      <c r="AM89" s="80">
        <v>449.84042444021998</v>
      </c>
      <c r="AN89" s="80">
        <v>454.96277568171701</v>
      </c>
      <c r="AO89" s="80">
        <v>461.12699778410803</v>
      </c>
      <c r="AP89" s="80">
        <v>468.36920748738999</v>
      </c>
      <c r="AQ89" s="80">
        <v>476.72166020267599</v>
      </c>
      <c r="AR89" s="80">
        <v>486.21261686292098</v>
      </c>
      <c r="AS89" s="80">
        <v>496.86621077365402</v>
      </c>
      <c r="AT89" s="80">
        <v>508.70231446370099</v>
      </c>
      <c r="AU89" s="80">
        <v>521.73640653591997</v>
      </c>
      <c r="AV89" s="80">
        <v>535.97943851792002</v>
      </c>
      <c r="AW89" s="80">
        <v>551.43770171280005</v>
      </c>
      <c r="AX89" s="80">
        <v>568.11269404986695</v>
      </c>
      <c r="AY89" s="80">
        <v>586.00098693537097</v>
      </c>
      <c r="AZ89" s="80">
        <v>605.09409210322895</v>
      </c>
      <c r="BA89" s="80">
        <v>625.378328465756</v>
      </c>
      <c r="BB89" s="80">
        <v>646.83468896439194</v>
      </c>
      <c r="BC89" s="80">
        <v>669.43870742042895</v>
      </c>
      <c r="BD89" s="80">
        <v>693.16032538573995</v>
      </c>
      <c r="BE89" s="80">
        <v>717.96375899350903</v>
      </c>
      <c r="BF89" s="80">
        <v>743.807365808957</v>
      </c>
      <c r="BG89" s="80">
        <v>770.64351168006795</v>
      </c>
      <c r="BH89" s="80">
        <v>798.41843758832294</v>
      </c>
      <c r="BI89" s="80">
        <v>827.07212649942301</v>
      </c>
      <c r="BJ89" s="80">
        <v>856.53817021401903</v>
      </c>
      <c r="BK89" s="80">
        <v>886.74363621843997</v>
      </c>
      <c r="BL89" s="80">
        <v>917.60893453542201</v>
      </c>
      <c r="BM89" s="80">
        <v>949.04768457483397</v>
      </c>
      <c r="BN89" s="80">
        <v>980.96658198440798</v>
      </c>
      <c r="BO89" s="80">
        <v>1013.26526550047</v>
      </c>
      <c r="BP89" s="80">
        <v>1045.8361837986499</v>
      </c>
      <c r="BQ89" s="80">
        <v>1078.5644623446501</v>
      </c>
      <c r="BR89" s="80">
        <v>1111.32777024493</v>
      </c>
      <c r="BS89" s="80">
        <v>1143.99618709744</v>
      </c>
      <c r="BT89" s="80">
        <v>1176.4320698424001</v>
      </c>
      <c r="BU89" s="80">
        <v>1208.48991961295</v>
      </c>
      <c r="BV89" s="80">
        <v>1240.01624858594</v>
      </c>
      <c r="BW89" s="80">
        <v>1270.8494468326201</v>
      </c>
      <c r="BX89" s="80">
        <v>1300.81964916941</v>
      </c>
      <c r="BY89" s="80">
        <v>1329.7486020085701</v>
      </c>
      <c r="BZ89" s="80">
        <v>1357.4495302089799</v>
      </c>
      <c r="CA89" s="80">
        <v>1383.7270039268401</v>
      </c>
      <c r="CB89" s="80">
        <v>1408.3768054664099</v>
      </c>
      <c r="CC89" s="80">
        <v>1431.1857961307301</v>
      </c>
      <c r="CD89" s="80">
        <v>1451.9317830723501</v>
      </c>
      <c r="CE89" s="80">
        <v>1470.3833861440801</v>
      </c>
      <c r="CF89" s="80">
        <v>1486.2999047496701</v>
      </c>
      <c r="CG89" s="80">
        <v>1499.43118469459</v>
      </c>
      <c r="CH89" s="80">
        <v>1509.51748503671</v>
      </c>
      <c r="CI89" s="80">
        <v>1516.2893449370899</v>
      </c>
      <c r="CJ89" s="80">
        <v>1519.46745051063</v>
      </c>
      <c r="CK89" s="80">
        <v>1518.76250167687</v>
      </c>
      <c r="CL89" s="80">
        <v>1513.8750790106801</v>
      </c>
      <c r="CM89" s="80">
        <v>1504.4955105929801</v>
      </c>
      <c r="CN89" s="80">
        <v>1490.30373886149</v>
      </c>
      <c r="CO89" s="80">
        <v>1470.96918746148</v>
      </c>
      <c r="CP89" s="80">
        <v>1446.15062809642</v>
      </c>
      <c r="CQ89" s="80">
        <v>1415.4960473788001</v>
      </c>
      <c r="CR89" s="80">
        <v>1378.6425136808</v>
      </c>
      <c r="CS89" s="80">
        <v>1335.21604398503</v>
      </c>
      <c r="CT89" s="80">
        <v>1284.8314707352699</v>
      </c>
      <c r="CU89" s="80">
        <v>1227.0923086871901</v>
      </c>
      <c r="CV89" s="80">
        <v>1161.59062175907</v>
      </c>
      <c r="CW89" s="80">
        <v>1087.9068898825401</v>
      </c>
      <c r="CX89" s="80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s="80" t="s">
        <v>2</v>
      </c>
      <c r="B90" s="80" t="s">
        <v>129</v>
      </c>
      <c r="C90" s="80">
        <v>470.02722595791698</v>
      </c>
      <c r="D90" s="80">
        <v>453.78692621275098</v>
      </c>
      <c r="E90" s="80">
        <v>442.13627639556597</v>
      </c>
      <c r="F90" s="80">
        <v>446.372876329088</v>
      </c>
      <c r="G90" s="80">
        <v>454.96375952761798</v>
      </c>
      <c r="H90" s="80">
        <v>573.70624099770703</v>
      </c>
      <c r="I90" s="80">
        <v>499.33037549810803</v>
      </c>
      <c r="J90" s="80">
        <v>517.57129187854696</v>
      </c>
      <c r="K90" s="80">
        <v>704.21705561646797</v>
      </c>
      <c r="L90" s="80">
        <v>709.63048886485603</v>
      </c>
      <c r="M90" s="80">
        <v>690.80115582698295</v>
      </c>
      <c r="N90" s="80">
        <v>647.37600650838704</v>
      </c>
      <c r="O90" s="80">
        <v>587.82824077611303</v>
      </c>
      <c r="P90" s="80">
        <v>672.20718945208296</v>
      </c>
      <c r="Q90" s="80">
        <v>719.75125537271401</v>
      </c>
      <c r="R90" s="80">
        <v>694.21397244009802</v>
      </c>
      <c r="S90" s="80">
        <v>723.87017197474802</v>
      </c>
      <c r="T90" s="80">
        <v>796.951520827997</v>
      </c>
      <c r="U90" s="80">
        <v>864.03101977541803</v>
      </c>
      <c r="V90" s="80">
        <v>739.52205506248004</v>
      </c>
      <c r="W90" s="80">
        <v>820.60587045682098</v>
      </c>
      <c r="X90" s="80">
        <v>735.87387178639301</v>
      </c>
      <c r="Y90" s="80">
        <v>766.47153797293697</v>
      </c>
      <c r="Z90" s="80">
        <v>812.01498725829003</v>
      </c>
      <c r="AA90" s="80">
        <v>842.730336776326</v>
      </c>
      <c r="AB90" s="80">
        <v>856.38160322878196</v>
      </c>
      <c r="AC90" s="80">
        <v>904.63176913833195</v>
      </c>
      <c r="AD90" s="80">
        <v>953.47035170531603</v>
      </c>
      <c r="AE90" s="80">
        <v>947.46850179949604</v>
      </c>
      <c r="AF90" s="80">
        <v>951.46973507004498</v>
      </c>
      <c r="AG90" s="80">
        <v>957.58926830735504</v>
      </c>
      <c r="AH90" s="80">
        <v>989.24608447727701</v>
      </c>
      <c r="AI90" s="80">
        <v>937.81846861758902</v>
      </c>
      <c r="AJ90" s="80">
        <v>926.28550213188601</v>
      </c>
      <c r="AK90" s="80">
        <v>964.41490153357904</v>
      </c>
      <c r="AL90" s="80">
        <v>873.68105295733301</v>
      </c>
      <c r="AM90" s="80">
        <v>996.07171770350806</v>
      </c>
      <c r="AN90" s="80">
        <v>998.77843432770203</v>
      </c>
      <c r="AO90" s="80">
        <v>988.53998448835398</v>
      </c>
      <c r="AP90" s="80">
        <v>1021.9620506305801</v>
      </c>
      <c r="AQ90" s="80">
        <v>923.46110217621106</v>
      </c>
      <c r="AR90" s="80">
        <v>1105.63489931763</v>
      </c>
      <c r="AS90" s="80">
        <v>1065.9756166066099</v>
      </c>
      <c r="AT90" s="80">
        <v>826.60772036264802</v>
      </c>
      <c r="AU90" s="80">
        <v>1033.6127004477701</v>
      </c>
      <c r="AV90" s="80">
        <v>917.22388560741194</v>
      </c>
      <c r="AW90" s="80">
        <v>1003.60345091866</v>
      </c>
      <c r="AX90" s="80">
        <v>1048.9115335410399</v>
      </c>
      <c r="AY90" s="80">
        <v>639.020489972831</v>
      </c>
      <c r="AZ90" s="80">
        <v>665.38155622585396</v>
      </c>
      <c r="BA90" s="80">
        <v>357.99269438256903</v>
      </c>
      <c r="BB90" s="80">
        <v>355.87439441580801</v>
      </c>
      <c r="BC90" s="80">
        <v>470.02722595791698</v>
      </c>
      <c r="BD90" s="80">
        <v>453.78692621275098</v>
      </c>
      <c r="BE90" s="80">
        <v>442.13627639556597</v>
      </c>
      <c r="BF90" s="80">
        <v>446.372876329088</v>
      </c>
      <c r="BG90" s="80">
        <v>454.96375952761798</v>
      </c>
      <c r="BH90" s="80">
        <v>573.70624099770703</v>
      </c>
      <c r="BI90" s="80">
        <v>499.33037549810803</v>
      </c>
      <c r="BJ90" s="80">
        <v>517.57129187854696</v>
      </c>
      <c r="BK90" s="80">
        <v>704.21705561646797</v>
      </c>
      <c r="BL90" s="80">
        <v>709.63048886485603</v>
      </c>
      <c r="BM90" s="80">
        <v>690.80115582698295</v>
      </c>
      <c r="BN90" s="80">
        <v>647.37600650838704</v>
      </c>
      <c r="BO90" s="80">
        <v>587.82824077611303</v>
      </c>
      <c r="BP90" s="80">
        <v>672.20718945208296</v>
      </c>
      <c r="BQ90" s="80">
        <v>719.75125537271401</v>
      </c>
      <c r="BR90" s="80">
        <v>694.21397244009802</v>
      </c>
      <c r="BS90" s="80">
        <v>723.87017197474802</v>
      </c>
      <c r="BT90" s="80">
        <v>796.951520827997</v>
      </c>
      <c r="BU90" s="80">
        <v>864.03101977541803</v>
      </c>
      <c r="BV90" s="80">
        <v>739.52205506248004</v>
      </c>
      <c r="BW90" s="80">
        <v>820.60587045682098</v>
      </c>
      <c r="BX90" s="80">
        <v>735.87387178639301</v>
      </c>
      <c r="BY90" s="80">
        <v>766.47153797293697</v>
      </c>
      <c r="BZ90" s="80">
        <v>812.01498725829003</v>
      </c>
      <c r="CA90" s="80">
        <v>842.730336776326</v>
      </c>
      <c r="CB90" s="80">
        <v>856.38160322878196</v>
      </c>
      <c r="CC90" s="80">
        <v>904.63176913833195</v>
      </c>
      <c r="CD90" s="80">
        <v>953.47035170531603</v>
      </c>
      <c r="CE90" s="80">
        <v>947.46850179949604</v>
      </c>
      <c r="CF90" s="80">
        <v>951.46973507004498</v>
      </c>
      <c r="CG90" s="80">
        <v>957.58926830735504</v>
      </c>
      <c r="CH90" s="80">
        <v>989.24608447727701</v>
      </c>
      <c r="CI90" s="80">
        <v>937.81846861758902</v>
      </c>
      <c r="CJ90" s="80">
        <v>926.28550213188601</v>
      </c>
      <c r="CK90" s="80">
        <v>964.41490153357904</v>
      </c>
      <c r="CL90" s="80">
        <v>873.68105295733301</v>
      </c>
      <c r="CM90" s="80">
        <v>996.07171770350806</v>
      </c>
      <c r="CN90" s="80">
        <v>998.77843432770203</v>
      </c>
      <c r="CO90" s="80">
        <v>988.53998448835398</v>
      </c>
      <c r="CP90" s="80">
        <v>1021.9620506305801</v>
      </c>
      <c r="CQ90" s="80">
        <v>923.46110217621106</v>
      </c>
      <c r="CR90" s="80">
        <v>1105.63489931763</v>
      </c>
      <c r="CS90" s="80">
        <v>1065.9756166066099</v>
      </c>
      <c r="CT90" s="80">
        <v>826.60772036264802</v>
      </c>
      <c r="CU90" s="80">
        <v>1033.6127004477701</v>
      </c>
      <c r="CV90" s="80">
        <v>917.22388560741194</v>
      </c>
      <c r="CW90" s="80">
        <v>1003.60345091866</v>
      </c>
      <c r="CX90" s="8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s="80" t="s">
        <v>2</v>
      </c>
      <c r="B91" s="80" t="s">
        <v>37</v>
      </c>
      <c r="C91" s="80">
        <v>0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>
        <v>0</v>
      </c>
      <c r="R91" s="80">
        <v>0</v>
      </c>
      <c r="S91" s="80">
        <v>0</v>
      </c>
      <c r="T91" s="80">
        <v>0</v>
      </c>
      <c r="U91" s="80">
        <v>0</v>
      </c>
      <c r="V91" s="80">
        <v>0</v>
      </c>
      <c r="W91" s="80">
        <v>0</v>
      </c>
      <c r="X91" s="80">
        <v>0</v>
      </c>
      <c r="Y91" s="80">
        <v>0</v>
      </c>
      <c r="Z91" s="80">
        <v>0</v>
      </c>
      <c r="AA91" s="80">
        <v>0</v>
      </c>
      <c r="AB91" s="80">
        <v>0</v>
      </c>
      <c r="AC91" s="80">
        <v>0</v>
      </c>
      <c r="AD91" s="80">
        <v>0</v>
      </c>
      <c r="AE91" s="80">
        <v>0</v>
      </c>
      <c r="AF91" s="80">
        <v>0</v>
      </c>
      <c r="AG91" s="80">
        <v>0</v>
      </c>
      <c r="AH91" s="80">
        <v>0</v>
      </c>
      <c r="AI91" s="80">
        <v>0</v>
      </c>
      <c r="AJ91" s="80">
        <v>0</v>
      </c>
      <c r="AK91" s="80">
        <v>0</v>
      </c>
      <c r="AL91" s="80">
        <v>0</v>
      </c>
      <c r="AM91" s="80">
        <v>0</v>
      </c>
      <c r="AN91" s="80">
        <v>0</v>
      </c>
      <c r="AO91" s="80">
        <v>0</v>
      </c>
      <c r="AP91" s="80">
        <v>0</v>
      </c>
      <c r="AQ91" s="80">
        <v>0</v>
      </c>
      <c r="AR91" s="80">
        <v>0</v>
      </c>
      <c r="AS91" s="80">
        <v>0</v>
      </c>
      <c r="AT91" s="80">
        <v>0</v>
      </c>
      <c r="AU91" s="80">
        <v>0</v>
      </c>
      <c r="AV91" s="80">
        <v>0</v>
      </c>
      <c r="AW91" s="80">
        <v>0</v>
      </c>
      <c r="AX91" s="80">
        <v>0</v>
      </c>
      <c r="AY91" s="80">
        <v>0</v>
      </c>
      <c r="AZ91" s="80">
        <v>0</v>
      </c>
      <c r="BA91" s="80">
        <v>0</v>
      </c>
      <c r="BB91" s="80">
        <v>0</v>
      </c>
      <c r="BC91" s="80">
        <v>0</v>
      </c>
      <c r="BD91" s="80">
        <v>0</v>
      </c>
      <c r="BE91" s="80">
        <v>2.3845546398947701</v>
      </c>
      <c r="BF91" s="80">
        <v>6.2616839252060599</v>
      </c>
      <c r="BG91" s="80">
        <v>14.5769232638534</v>
      </c>
      <c r="BH91" s="80">
        <v>18.2668056398376</v>
      </c>
      <c r="BI91" s="80">
        <v>21.3378729288053</v>
      </c>
      <c r="BJ91" s="80">
        <v>13.2723377799836</v>
      </c>
      <c r="BK91" s="80">
        <v>7.0814739935536801</v>
      </c>
      <c r="BL91" s="80">
        <v>1.01566243215142</v>
      </c>
      <c r="BM91" s="80">
        <v>1.0415017182972099</v>
      </c>
      <c r="BN91" s="80">
        <v>2.5370244991731501</v>
      </c>
      <c r="BO91" s="80">
        <v>4.2884739582587601</v>
      </c>
      <c r="BP91" s="80">
        <v>7.2127563341918997</v>
      </c>
      <c r="BQ91" s="80">
        <v>12.558483564564501</v>
      </c>
      <c r="BR91" s="80">
        <v>17.145648461940699</v>
      </c>
      <c r="BS91" s="80">
        <v>13.4420394110437</v>
      </c>
      <c r="BT91" s="80">
        <v>3.8842171916438502</v>
      </c>
      <c r="BU91" s="80">
        <v>7.6807472722578096E-2</v>
      </c>
      <c r="BV91" s="80">
        <v>0</v>
      </c>
      <c r="BW91" s="80">
        <v>0</v>
      </c>
      <c r="BX91" s="80">
        <v>4.1044710639147901</v>
      </c>
      <c r="BY91" s="80">
        <v>9.4857438016909708</v>
      </c>
      <c r="BZ91" s="80">
        <v>14.9470280224829</v>
      </c>
      <c r="CA91" s="80">
        <v>11.173728826499101</v>
      </c>
      <c r="CB91" s="80">
        <v>10.480625386601201</v>
      </c>
      <c r="CC91" s="80">
        <v>13.4042730170317</v>
      </c>
      <c r="CD91" s="80">
        <v>17.789045687361899</v>
      </c>
      <c r="CE91" s="80">
        <v>20.1684648706728</v>
      </c>
      <c r="CF91" s="80">
        <v>17.496648515016901</v>
      </c>
      <c r="CG91" s="80">
        <v>15.4839826629182</v>
      </c>
      <c r="CH91" s="80">
        <v>16.569420895596501</v>
      </c>
      <c r="CI91" s="80">
        <v>18.295300527426299</v>
      </c>
      <c r="CJ91" s="80">
        <v>17.8995306790402</v>
      </c>
      <c r="CK91" s="80">
        <v>17.016679597839602</v>
      </c>
      <c r="CL91" s="80">
        <v>16.927821457660901</v>
      </c>
      <c r="CM91" s="80">
        <v>20.122668099957899</v>
      </c>
      <c r="CN91" s="80">
        <v>25.157550805816701</v>
      </c>
      <c r="CO91" s="80">
        <v>29.483795560135501</v>
      </c>
      <c r="CP91" s="80">
        <v>33.182776667662402</v>
      </c>
      <c r="CQ91" s="80">
        <v>29.425968415134999</v>
      </c>
      <c r="CR91" s="80">
        <v>27.163258722063599</v>
      </c>
      <c r="CS91" s="80">
        <v>23.6533493960915</v>
      </c>
      <c r="CT91" s="80">
        <v>25.5167552619539</v>
      </c>
      <c r="CU91" s="80">
        <v>23.439165667678399</v>
      </c>
      <c r="CV91" s="80">
        <v>21.852235655315202</v>
      </c>
      <c r="CW91" s="80">
        <v>15.551976875092199</v>
      </c>
      <c r="CX91" s="80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s="80" t="s">
        <v>2</v>
      </c>
      <c r="B92" s="80" t="s">
        <v>38</v>
      </c>
      <c r="C92" s="80">
        <v>943.82215052234096</v>
      </c>
      <c r="D92" s="80">
        <v>943.82215052234096</v>
      </c>
      <c r="E92" s="80">
        <v>943.82215052234096</v>
      </c>
      <c r="F92" s="80">
        <v>943.82215052234096</v>
      </c>
      <c r="G92" s="80">
        <v>943.82215052234096</v>
      </c>
      <c r="H92" s="80">
        <v>943.82215052234096</v>
      </c>
      <c r="I92" s="80">
        <v>943.82215052234096</v>
      </c>
      <c r="J92" s="80">
        <v>943.82215052234096</v>
      </c>
      <c r="K92" s="80">
        <v>943.82215052234096</v>
      </c>
      <c r="L92" s="80">
        <v>943.82215052234096</v>
      </c>
      <c r="M92" s="80">
        <v>943.82215052234096</v>
      </c>
      <c r="N92" s="80">
        <v>943.82215052234096</v>
      </c>
      <c r="O92" s="80">
        <v>943.82215052234096</v>
      </c>
      <c r="P92" s="80">
        <v>943.82215052234096</v>
      </c>
      <c r="Q92" s="80">
        <v>943.82215052234096</v>
      </c>
      <c r="R92" s="80">
        <v>943.82215052234096</v>
      </c>
      <c r="S92" s="80">
        <v>943.82215052234096</v>
      </c>
      <c r="T92" s="80">
        <v>943.82215052234096</v>
      </c>
      <c r="U92" s="80">
        <v>943.82215052234096</v>
      </c>
      <c r="V92" s="80">
        <v>943.82215052234096</v>
      </c>
      <c r="W92" s="80">
        <v>943.82215052234096</v>
      </c>
      <c r="X92" s="80">
        <v>943.82215052234096</v>
      </c>
      <c r="Y92" s="80">
        <v>943.82215052234096</v>
      </c>
      <c r="Z92" s="80">
        <v>943.82215052234096</v>
      </c>
      <c r="AA92" s="80">
        <v>943.82215052234096</v>
      </c>
      <c r="AB92" s="80">
        <v>943.82215052234096</v>
      </c>
      <c r="AC92" s="80">
        <v>943.82215052234096</v>
      </c>
      <c r="AD92" s="80">
        <v>943.82215052234096</v>
      </c>
      <c r="AE92" s="80">
        <v>943.82215052234096</v>
      </c>
      <c r="AF92" s="80">
        <v>943.82215052234096</v>
      </c>
      <c r="AG92" s="80">
        <v>943.82215052234096</v>
      </c>
      <c r="AH92" s="80">
        <v>943.82215052234096</v>
      </c>
      <c r="AI92" s="80">
        <v>943.82215052234096</v>
      </c>
      <c r="AJ92" s="80">
        <v>943.82215052234096</v>
      </c>
      <c r="AK92" s="80">
        <v>943.82215052234096</v>
      </c>
      <c r="AL92" s="80">
        <v>943.82215052234096</v>
      </c>
      <c r="AM92" s="80">
        <v>943.82215052234096</v>
      </c>
      <c r="AN92" s="80">
        <v>943.82215052234096</v>
      </c>
      <c r="AO92" s="80">
        <v>943.82215052234096</v>
      </c>
      <c r="AP92" s="80">
        <v>943.82215052234096</v>
      </c>
      <c r="AQ92" s="80">
        <v>943.82215052234096</v>
      </c>
      <c r="AR92" s="80">
        <v>943.82215052234096</v>
      </c>
      <c r="AS92" s="80">
        <v>943.82215052234096</v>
      </c>
      <c r="AT92" s="80">
        <v>943.82215052234096</v>
      </c>
      <c r="AU92" s="80">
        <v>943.82215052234096</v>
      </c>
      <c r="AV92" s="80">
        <v>943.82215052234096</v>
      </c>
      <c r="AW92" s="80">
        <v>943.82215052234096</v>
      </c>
      <c r="AX92" s="80">
        <v>943.82215052234096</v>
      </c>
      <c r="AY92" s="80">
        <v>943.82215052234096</v>
      </c>
      <c r="AZ92" s="80">
        <v>943.82215052234096</v>
      </c>
      <c r="BA92" s="80">
        <v>943.82215052234096</v>
      </c>
      <c r="BB92" s="80">
        <v>943.82215052234096</v>
      </c>
      <c r="BC92" s="80">
        <v>943.82215052234096</v>
      </c>
      <c r="BD92" s="80">
        <v>943.82215052234096</v>
      </c>
      <c r="BE92" s="80">
        <v>943.82215052234096</v>
      </c>
      <c r="BF92" s="80">
        <v>943.82215052234096</v>
      </c>
      <c r="BG92" s="80">
        <v>943.82215052234096</v>
      </c>
      <c r="BH92" s="80">
        <v>943.82215052234096</v>
      </c>
      <c r="BI92" s="80">
        <v>943.82215052234096</v>
      </c>
      <c r="BJ92" s="80">
        <v>943.82215052234096</v>
      </c>
      <c r="BK92" s="80">
        <v>943.82215052234096</v>
      </c>
      <c r="BL92" s="80">
        <v>943.82215052234096</v>
      </c>
      <c r="BM92" s="80">
        <v>943.82215052234096</v>
      </c>
      <c r="BN92" s="80">
        <v>943.82215052234096</v>
      </c>
      <c r="BO92" s="80">
        <v>943.82215052234096</v>
      </c>
      <c r="BP92" s="80">
        <v>943.82215052234096</v>
      </c>
      <c r="BQ92" s="80">
        <v>943.82215052234096</v>
      </c>
      <c r="BR92" s="80">
        <v>943.82215052234096</v>
      </c>
      <c r="BS92" s="80">
        <v>943.82215052234096</v>
      </c>
      <c r="BT92" s="80">
        <v>943.82215052234096</v>
      </c>
      <c r="BU92" s="80">
        <v>943.82215052234096</v>
      </c>
      <c r="BV92" s="80">
        <v>943.82215052234096</v>
      </c>
      <c r="BW92" s="80">
        <v>943.82215052234096</v>
      </c>
      <c r="BX92" s="80">
        <v>943.82215052234096</v>
      </c>
      <c r="BY92" s="80">
        <v>943.82215052234096</v>
      </c>
      <c r="BZ92" s="80">
        <v>943.82215052234096</v>
      </c>
      <c r="CA92" s="80">
        <v>943.82215052234096</v>
      </c>
      <c r="CB92" s="80">
        <v>943.82215052234096</v>
      </c>
      <c r="CC92" s="80">
        <v>943.82215052234096</v>
      </c>
      <c r="CD92" s="80">
        <v>943.82215052234096</v>
      </c>
      <c r="CE92" s="80">
        <v>943.82215052234096</v>
      </c>
      <c r="CF92" s="80">
        <v>943.82215052234096</v>
      </c>
      <c r="CG92" s="80">
        <v>943.82215052234096</v>
      </c>
      <c r="CH92" s="80">
        <v>943.82215052234096</v>
      </c>
      <c r="CI92" s="80">
        <v>943.82215052234096</v>
      </c>
      <c r="CJ92" s="80">
        <v>943.82215052234096</v>
      </c>
      <c r="CK92" s="80">
        <v>943.82215052234096</v>
      </c>
      <c r="CL92" s="80">
        <v>943.82215052234096</v>
      </c>
      <c r="CM92" s="80">
        <v>943.82215052234096</v>
      </c>
      <c r="CN92" s="80">
        <v>943.82215052234096</v>
      </c>
      <c r="CO92" s="80">
        <v>943.82215052234096</v>
      </c>
      <c r="CP92" s="80">
        <v>943.82215052234096</v>
      </c>
      <c r="CQ92" s="80">
        <v>943.82215052234096</v>
      </c>
      <c r="CR92" s="80">
        <v>943.82215052234096</v>
      </c>
      <c r="CS92" s="80">
        <v>943.82215052234096</v>
      </c>
      <c r="CT92" s="80">
        <v>943.82215052234096</v>
      </c>
      <c r="CU92" s="80">
        <v>943.82215052234096</v>
      </c>
      <c r="CV92" s="80">
        <v>943.82215052234096</v>
      </c>
      <c r="CW92" s="80">
        <v>943.82215052234096</v>
      </c>
      <c r="CX92" s="80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s="80" t="s">
        <v>2</v>
      </c>
      <c r="B93" s="80" t="s">
        <v>154</v>
      </c>
      <c r="C93" s="80">
        <v>0</v>
      </c>
      <c r="D93" s="80">
        <v>0</v>
      </c>
      <c r="E93" s="80">
        <v>0</v>
      </c>
      <c r="F93" s="80">
        <v>0</v>
      </c>
      <c r="G93" s="80">
        <v>0</v>
      </c>
      <c r="H93" s="80">
        <v>-44.058717213121902</v>
      </c>
      <c r="I93" s="80">
        <v>42.124536750980702</v>
      </c>
      <c r="J93" s="80">
        <v>-290.64031808534702</v>
      </c>
      <c r="K93" s="80">
        <v>22.509204981665199</v>
      </c>
      <c r="L93" s="80">
        <v>32.528306447727203</v>
      </c>
      <c r="M93" s="80">
        <v>-564.69811158570894</v>
      </c>
      <c r="N93" s="80">
        <v>-1257.1182953815201</v>
      </c>
      <c r="O93" s="80">
        <v>-1106.1701438264399</v>
      </c>
      <c r="P93" s="80">
        <v>-1051.70798844206</v>
      </c>
      <c r="Q93" s="80">
        <v>-985.53194570598498</v>
      </c>
      <c r="R93" s="80">
        <v>-992.41928075227702</v>
      </c>
      <c r="S93" s="80">
        <v>-936.45160109595099</v>
      </c>
      <c r="T93" s="80">
        <v>-811.00022189063395</v>
      </c>
      <c r="U93" s="80">
        <v>-900.63218604788301</v>
      </c>
      <c r="V93" s="80">
        <v>-904.33322286536497</v>
      </c>
      <c r="W93" s="80">
        <v>-856.35785208759</v>
      </c>
      <c r="X93" s="80">
        <v>-822.48814218611506</v>
      </c>
      <c r="Y93" s="80">
        <v>-843.15252252301696</v>
      </c>
      <c r="Z93" s="80">
        <v>-790.85089719634698</v>
      </c>
      <c r="AA93" s="80">
        <v>-832.27465793681495</v>
      </c>
      <c r="AB93" s="80">
        <v>-770.14792721259005</v>
      </c>
      <c r="AC93" s="80">
        <v>-738.51722160485201</v>
      </c>
      <c r="AD93" s="80">
        <v>-756.266976376054</v>
      </c>
      <c r="AE93" s="80">
        <v>-735.82222462444201</v>
      </c>
      <c r="AF93" s="80">
        <v>-723.52561193002805</v>
      </c>
      <c r="AG93" s="80">
        <v>-599.92162475626003</v>
      </c>
      <c r="AH93" s="80">
        <v>-650.76922884934004</v>
      </c>
      <c r="AI93" s="80">
        <v>-682.48619820046304</v>
      </c>
      <c r="AJ93" s="80">
        <v>-561.74167913291899</v>
      </c>
      <c r="AK93" s="80">
        <v>-475.69222138880599</v>
      </c>
      <c r="AL93" s="80">
        <v>-528.86470588732698</v>
      </c>
      <c r="AM93" s="80">
        <v>-531.92372273197498</v>
      </c>
      <c r="AN93" s="80">
        <v>-542.10845035192403</v>
      </c>
      <c r="AO93" s="80">
        <v>-422.531419273251</v>
      </c>
      <c r="AP93" s="80">
        <v>-338.489102993166</v>
      </c>
      <c r="AQ93" s="80">
        <v>-483.278251715588</v>
      </c>
      <c r="AR93" s="80">
        <v>-469.43890493007802</v>
      </c>
      <c r="AS93" s="80">
        <v>-412.21855425721498</v>
      </c>
      <c r="AT93" s="80">
        <v>-407.94903967690499</v>
      </c>
      <c r="AU93" s="80">
        <v>-322.642943432523</v>
      </c>
      <c r="AV93" s="80">
        <v>-404.85533584177199</v>
      </c>
      <c r="AW93" s="80">
        <v>-359.03193668105899</v>
      </c>
      <c r="AX93" s="80">
        <v>-370.06620699288999</v>
      </c>
      <c r="AY93" s="80">
        <v>-367.73350589450598</v>
      </c>
      <c r="AZ93" s="80">
        <v>-324.62746490489798</v>
      </c>
      <c r="BA93" s="80">
        <v>-427.554629960348</v>
      </c>
      <c r="BB93" s="80">
        <v>-540.91318946973104</v>
      </c>
      <c r="BC93" s="80">
        <v>-451.51176003172498</v>
      </c>
      <c r="BD93" s="80">
        <v>-354.62381491032801</v>
      </c>
      <c r="BE93" s="80">
        <v>-372.17512526296798</v>
      </c>
      <c r="BF93" s="80">
        <v>-357.993775298993</v>
      </c>
      <c r="BG93" s="80">
        <v>-277.890299927672</v>
      </c>
      <c r="BH93" s="80">
        <v>-257.05311422218301</v>
      </c>
      <c r="BI93" s="80">
        <v>-344.73977503747801</v>
      </c>
      <c r="BJ93" s="80">
        <v>-363.29317472505801</v>
      </c>
      <c r="BK93" s="80">
        <v>-447.49920615403198</v>
      </c>
      <c r="BL93" s="80">
        <v>-490.52748718279298</v>
      </c>
      <c r="BM93" s="80">
        <v>-602.62481753861596</v>
      </c>
      <c r="BN93" s="80">
        <v>-634.77823125611098</v>
      </c>
      <c r="BO93" s="80">
        <v>-658.661279872112</v>
      </c>
      <c r="BP93" s="80">
        <v>-513.02990822061895</v>
      </c>
      <c r="BQ93" s="80">
        <v>-503.21421265614998</v>
      </c>
      <c r="BR93" s="80">
        <v>-548.05071606874299</v>
      </c>
      <c r="BS93" s="80">
        <v>-444.31670614717802</v>
      </c>
      <c r="BT93" s="80">
        <v>-313.76219239217602</v>
      </c>
      <c r="BU93" s="80">
        <v>-408.90532188757402</v>
      </c>
      <c r="BV93" s="80">
        <v>-440.256676396616</v>
      </c>
      <c r="BW93" s="80">
        <v>-446.97368979685501</v>
      </c>
      <c r="BX93" s="80">
        <v>-505.82114488643703</v>
      </c>
      <c r="BY93" s="80">
        <v>-396.65134910429902</v>
      </c>
      <c r="BZ93" s="80">
        <v>-415.73286835232</v>
      </c>
      <c r="CA93" s="80">
        <v>-393.18694197431802</v>
      </c>
      <c r="CB93" s="80">
        <v>-379.00189641884202</v>
      </c>
      <c r="CC93" s="80">
        <v>-319.43234372176499</v>
      </c>
      <c r="CD93" s="80">
        <v>-321.16203004920698</v>
      </c>
      <c r="CE93" s="80">
        <v>-324.74448306386398</v>
      </c>
      <c r="CF93" s="80">
        <v>-376.87451452484203</v>
      </c>
      <c r="CG93" s="80">
        <v>-229.04530516915401</v>
      </c>
      <c r="CH93" s="80">
        <v>-273.40116798942302</v>
      </c>
      <c r="CI93" s="80">
        <v>-242.82437432250799</v>
      </c>
      <c r="CJ93" s="80">
        <v>-278.676644154266</v>
      </c>
      <c r="CK93" s="80">
        <v>-178.54005636336299</v>
      </c>
      <c r="CL93" s="80">
        <v>-305.00640537384197</v>
      </c>
      <c r="CM93" s="80">
        <v>-191.585681108274</v>
      </c>
      <c r="CN93" s="80">
        <v>-195.950371401593</v>
      </c>
      <c r="CO93" s="80">
        <v>-189.42919039222301</v>
      </c>
      <c r="CP93" s="80">
        <v>-132.78553596850799</v>
      </c>
      <c r="CQ93" s="80">
        <v>-281.50703911597498</v>
      </c>
      <c r="CR93" s="80">
        <v>-163.00574708653801</v>
      </c>
      <c r="CS93" s="80">
        <v>-133.24847836759599</v>
      </c>
      <c r="CT93" s="80">
        <v>-230.03594178535599</v>
      </c>
      <c r="CU93" s="80">
        <v>-55.0472191394079</v>
      </c>
      <c r="CV93" s="80">
        <v>-181.87992895688899</v>
      </c>
      <c r="CW93" s="80">
        <v>-56.978855778635698</v>
      </c>
      <c r="CX93" s="80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s="80" t="s">
        <v>2</v>
      </c>
      <c r="B94" s="80" t="s">
        <v>95</v>
      </c>
      <c r="C94" s="80">
        <v>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0</v>
      </c>
      <c r="AQ94" s="80">
        <v>0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-265.18927225052698</v>
      </c>
      <c r="BB94" s="80">
        <v>-212.151417800421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0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80">
        <v>0</v>
      </c>
      <c r="BU94" s="80">
        <v>0</v>
      </c>
      <c r="BV94" s="80">
        <v>0</v>
      </c>
      <c r="BW94" s="80">
        <v>0</v>
      </c>
      <c r="BX94" s="80">
        <v>0</v>
      </c>
      <c r="BY94" s="80">
        <v>0</v>
      </c>
      <c r="BZ94" s="80">
        <v>0</v>
      </c>
      <c r="CA94" s="80">
        <v>0</v>
      </c>
      <c r="CB94" s="80">
        <v>0</v>
      </c>
      <c r="CC94" s="80">
        <v>0</v>
      </c>
      <c r="CD94" s="80">
        <v>0</v>
      </c>
      <c r="CE94" s="80">
        <v>0</v>
      </c>
      <c r="CF94" s="80">
        <v>0</v>
      </c>
      <c r="CG94" s="80">
        <v>0</v>
      </c>
      <c r="CH94" s="80">
        <v>0</v>
      </c>
      <c r="CI94" s="80">
        <v>0</v>
      </c>
      <c r="CJ94" s="80">
        <v>0</v>
      </c>
      <c r="CK94" s="80">
        <v>0</v>
      </c>
      <c r="CL94" s="80">
        <v>0</v>
      </c>
      <c r="CM94" s="80">
        <v>0</v>
      </c>
      <c r="CN94" s="80">
        <v>0</v>
      </c>
      <c r="CO94" s="80">
        <v>0</v>
      </c>
      <c r="CP94" s="80">
        <v>0</v>
      </c>
      <c r="CQ94" s="80">
        <v>0</v>
      </c>
      <c r="CR94" s="80">
        <v>0</v>
      </c>
      <c r="CS94" s="80">
        <v>0</v>
      </c>
      <c r="CT94" s="80">
        <v>0</v>
      </c>
      <c r="CU94" s="80">
        <v>0</v>
      </c>
      <c r="CV94" s="80">
        <v>0</v>
      </c>
      <c r="CW94" s="80">
        <v>0</v>
      </c>
      <c r="CX94" s="80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s="80" t="s">
        <v>2</v>
      </c>
      <c r="B95" s="80" t="s">
        <v>104</v>
      </c>
      <c r="C95" s="80">
        <v>0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0</v>
      </c>
      <c r="U95" s="80">
        <v>0</v>
      </c>
      <c r="V95" s="80">
        <v>0</v>
      </c>
      <c r="W95" s="80">
        <v>0</v>
      </c>
      <c r="X95" s="80">
        <v>0</v>
      </c>
      <c r="Y95" s="80">
        <v>0</v>
      </c>
      <c r="Z95" s="80">
        <v>0</v>
      </c>
      <c r="AA95" s="80">
        <v>0</v>
      </c>
      <c r="AB95" s="80">
        <v>0</v>
      </c>
      <c r="AC95" s="80">
        <v>0</v>
      </c>
      <c r="AD95" s="80">
        <v>0</v>
      </c>
      <c r="AE95" s="80">
        <v>0</v>
      </c>
      <c r="AF95" s="80">
        <v>0</v>
      </c>
      <c r="AG95" s="80">
        <v>0</v>
      </c>
      <c r="AH95" s="80">
        <v>0</v>
      </c>
      <c r="AI95" s="80">
        <v>0</v>
      </c>
      <c r="AJ95" s="80">
        <v>0</v>
      </c>
      <c r="AK95" s="80">
        <v>0</v>
      </c>
      <c r="AL95" s="80">
        <v>0</v>
      </c>
      <c r="AM95" s="80">
        <v>0</v>
      </c>
      <c r="AN95" s="80">
        <v>0</v>
      </c>
      <c r="AO95" s="80">
        <v>0</v>
      </c>
      <c r="AP95" s="80">
        <v>0</v>
      </c>
      <c r="AQ95" s="80">
        <v>0</v>
      </c>
      <c r="AR95" s="80">
        <v>0</v>
      </c>
      <c r="AS95" s="80">
        <v>0</v>
      </c>
      <c r="AT95" s="80">
        <v>0</v>
      </c>
      <c r="AU95" s="80">
        <v>0</v>
      </c>
      <c r="AV95" s="80">
        <v>0</v>
      </c>
      <c r="AW95" s="80">
        <v>0</v>
      </c>
      <c r="AX95" s="80">
        <v>0</v>
      </c>
      <c r="AY95" s="80">
        <v>0</v>
      </c>
      <c r="AZ95" s="80">
        <v>374.63082217615801</v>
      </c>
      <c r="BA95" s="80">
        <v>201.56118872654301</v>
      </c>
      <c r="BB95" s="80">
        <v>200.368518970764</v>
      </c>
      <c r="BC95" s="80">
        <v>306.51612723503803</v>
      </c>
      <c r="BD95" s="80">
        <v>310.22665536412597</v>
      </c>
      <c r="BE95" s="80">
        <v>314.334740078474</v>
      </c>
      <c r="BF95" s="80">
        <v>0</v>
      </c>
      <c r="BG95" s="80">
        <v>0</v>
      </c>
      <c r="BH95" s="80">
        <v>0</v>
      </c>
      <c r="BI95" s="80">
        <v>0</v>
      </c>
      <c r="BJ95" s="80">
        <v>0</v>
      </c>
      <c r="BK95" s="80">
        <v>0</v>
      </c>
      <c r="BL95" s="80">
        <v>0</v>
      </c>
      <c r="BM95" s="80">
        <v>0</v>
      </c>
      <c r="BN95" s="80">
        <v>0</v>
      </c>
      <c r="BO95" s="80">
        <v>0</v>
      </c>
      <c r="BP95" s="80">
        <v>0</v>
      </c>
      <c r="BQ95" s="80">
        <v>0</v>
      </c>
      <c r="BR95" s="80">
        <v>0</v>
      </c>
      <c r="BS95" s="80">
        <v>0</v>
      </c>
      <c r="BT95" s="80">
        <v>0</v>
      </c>
      <c r="BU95" s="80">
        <v>0</v>
      </c>
      <c r="BV95" s="80">
        <v>0</v>
      </c>
      <c r="BW95" s="80">
        <v>0</v>
      </c>
      <c r="BX95" s="80">
        <v>0</v>
      </c>
      <c r="BY95" s="80">
        <v>0</v>
      </c>
      <c r="BZ95" s="80">
        <v>0</v>
      </c>
      <c r="CA95" s="80">
        <v>0</v>
      </c>
      <c r="CB95" s="80">
        <v>0</v>
      </c>
      <c r="CC95" s="80">
        <v>0</v>
      </c>
      <c r="CD95" s="80">
        <v>0</v>
      </c>
      <c r="CE95" s="80">
        <v>0</v>
      </c>
      <c r="CF95" s="80">
        <v>0</v>
      </c>
      <c r="CG95" s="80">
        <v>0</v>
      </c>
      <c r="CH95" s="80">
        <v>0</v>
      </c>
      <c r="CI95" s="80">
        <v>0</v>
      </c>
      <c r="CJ95" s="80">
        <v>0</v>
      </c>
      <c r="CK95" s="80">
        <v>0</v>
      </c>
      <c r="CL95" s="80">
        <v>0</v>
      </c>
      <c r="CM95" s="80">
        <v>0</v>
      </c>
      <c r="CN95" s="80">
        <v>0</v>
      </c>
      <c r="CO95" s="80">
        <v>0</v>
      </c>
      <c r="CP95" s="80">
        <v>0</v>
      </c>
      <c r="CQ95" s="80">
        <v>0</v>
      </c>
      <c r="CR95" s="80">
        <v>0</v>
      </c>
      <c r="CS95" s="80">
        <v>0</v>
      </c>
      <c r="CT95" s="80">
        <v>0</v>
      </c>
      <c r="CU95" s="80">
        <v>0</v>
      </c>
      <c r="CV95" s="80">
        <v>0</v>
      </c>
      <c r="CW95" s="80">
        <v>0</v>
      </c>
      <c r="CX95" s="80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s="80" t="s">
        <v>2</v>
      </c>
      <c r="B96" s="80" t="s">
        <v>164</v>
      </c>
      <c r="C96" s="80">
        <v>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>
        <v>0</v>
      </c>
      <c r="V96" s="80">
        <v>0</v>
      </c>
      <c r="W96" s="80">
        <v>0</v>
      </c>
      <c r="X96" s="80">
        <v>0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0</v>
      </c>
      <c r="AE96" s="80">
        <v>0</v>
      </c>
      <c r="AF96" s="80">
        <v>0</v>
      </c>
      <c r="AG96" s="80">
        <v>0</v>
      </c>
      <c r="AH96" s="80">
        <v>0</v>
      </c>
      <c r="AI96" s="80">
        <v>0</v>
      </c>
      <c r="AJ96" s="80">
        <v>0</v>
      </c>
      <c r="AK96" s="80">
        <v>0</v>
      </c>
      <c r="AL96" s="80">
        <v>0</v>
      </c>
      <c r="AM96" s="80">
        <v>0</v>
      </c>
      <c r="AN96" s="80">
        <v>0</v>
      </c>
      <c r="AO96" s="80">
        <v>0</v>
      </c>
      <c r="AP96" s="80">
        <v>0</v>
      </c>
      <c r="AQ96" s="80">
        <v>0</v>
      </c>
      <c r="AR96" s="80">
        <v>0</v>
      </c>
      <c r="AS96" s="80">
        <v>0</v>
      </c>
      <c r="AT96" s="80">
        <v>0</v>
      </c>
      <c r="AU96" s="80">
        <v>0</v>
      </c>
      <c r="AV96" s="80">
        <v>0</v>
      </c>
      <c r="AW96" s="80">
        <v>0</v>
      </c>
      <c r="AX96" s="80">
        <v>0</v>
      </c>
      <c r="AY96" s="80">
        <v>0</v>
      </c>
      <c r="AZ96" s="80">
        <v>0</v>
      </c>
      <c r="BA96" s="80">
        <v>0</v>
      </c>
      <c r="BB96" s="80">
        <v>0</v>
      </c>
      <c r="BC96" s="80">
        <v>0</v>
      </c>
      <c r="BD96" s="80">
        <v>0</v>
      </c>
      <c r="BE96" s="80">
        <v>0</v>
      </c>
      <c r="BF96" s="80">
        <v>0</v>
      </c>
      <c r="BG96" s="80">
        <v>0</v>
      </c>
      <c r="BH96" s="80">
        <v>0</v>
      </c>
      <c r="BI96" s="80">
        <v>0</v>
      </c>
      <c r="BJ96" s="80">
        <v>0</v>
      </c>
      <c r="BK96" s="80">
        <v>0</v>
      </c>
      <c r="BL96" s="80">
        <v>0</v>
      </c>
      <c r="BM96" s="80">
        <v>0</v>
      </c>
      <c r="BN96" s="80">
        <v>0</v>
      </c>
      <c r="BO96" s="80">
        <v>0</v>
      </c>
      <c r="BP96" s="80">
        <v>0</v>
      </c>
      <c r="BQ96" s="80">
        <v>0</v>
      </c>
      <c r="BR96" s="80">
        <v>0</v>
      </c>
      <c r="BS96" s="80">
        <v>0</v>
      </c>
      <c r="BT96" s="80">
        <v>0</v>
      </c>
      <c r="BU96" s="80">
        <v>0</v>
      </c>
      <c r="BV96" s="80">
        <v>0</v>
      </c>
      <c r="BW96" s="80">
        <v>0</v>
      </c>
      <c r="BX96" s="80">
        <v>0</v>
      </c>
      <c r="BY96" s="80">
        <v>0</v>
      </c>
      <c r="BZ96" s="80">
        <v>0</v>
      </c>
      <c r="CA96" s="80">
        <v>0</v>
      </c>
      <c r="CB96" s="80">
        <v>0</v>
      </c>
      <c r="CC96" s="80">
        <v>0</v>
      </c>
      <c r="CD96" s="80">
        <v>0</v>
      </c>
      <c r="CE96" s="80">
        <v>0</v>
      </c>
      <c r="CF96" s="80">
        <v>0</v>
      </c>
      <c r="CG96" s="80">
        <v>0</v>
      </c>
      <c r="CH96" s="80">
        <v>0</v>
      </c>
      <c r="CI96" s="80">
        <v>0</v>
      </c>
      <c r="CJ96" s="80">
        <v>0</v>
      </c>
      <c r="CK96" s="80">
        <v>0</v>
      </c>
      <c r="CL96" s="80">
        <v>0</v>
      </c>
      <c r="CM96" s="80">
        <v>0</v>
      </c>
      <c r="CN96" s="80">
        <v>0</v>
      </c>
      <c r="CO96" s="80">
        <v>0</v>
      </c>
      <c r="CP96" s="80">
        <v>0</v>
      </c>
      <c r="CQ96" s="80">
        <v>0</v>
      </c>
      <c r="CR96" s="80">
        <v>0</v>
      </c>
      <c r="CS96" s="80">
        <v>0</v>
      </c>
      <c r="CT96" s="80">
        <v>0</v>
      </c>
      <c r="CU96" s="80">
        <v>0</v>
      </c>
      <c r="CV96" s="80">
        <v>0</v>
      </c>
      <c r="CW96" s="80">
        <v>0</v>
      </c>
      <c r="CX96" s="80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s="80" t="s">
        <v>2</v>
      </c>
      <c r="B97" s="80" t="s">
        <v>167</v>
      </c>
      <c r="C97" s="80">
        <v>0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0</v>
      </c>
      <c r="Q97" s="80">
        <v>0</v>
      </c>
      <c r="R97" s="80">
        <v>0</v>
      </c>
      <c r="S97" s="80">
        <v>0</v>
      </c>
      <c r="T97" s="80">
        <v>0</v>
      </c>
      <c r="U97" s="80">
        <v>0</v>
      </c>
      <c r="V97" s="80">
        <v>0</v>
      </c>
      <c r="W97" s="80">
        <v>0</v>
      </c>
      <c r="X97" s="80">
        <v>0</v>
      </c>
      <c r="Y97" s="80">
        <v>0</v>
      </c>
      <c r="Z97" s="80">
        <v>0</v>
      </c>
      <c r="AA97" s="80">
        <v>0</v>
      </c>
      <c r="AB97" s="80">
        <v>0</v>
      </c>
      <c r="AC97" s="80">
        <v>0</v>
      </c>
      <c r="AD97" s="80">
        <v>0</v>
      </c>
      <c r="AE97" s="80">
        <v>0</v>
      </c>
      <c r="AF97" s="80">
        <v>0</v>
      </c>
      <c r="AG97" s="80">
        <v>0</v>
      </c>
      <c r="AH97" s="80">
        <v>0</v>
      </c>
      <c r="AI97" s="80">
        <v>0</v>
      </c>
      <c r="AJ97" s="80">
        <v>0</v>
      </c>
      <c r="AK97" s="80">
        <v>0</v>
      </c>
      <c r="AL97" s="80">
        <v>0</v>
      </c>
      <c r="AM97" s="80">
        <v>0</v>
      </c>
      <c r="AN97" s="80">
        <v>0</v>
      </c>
      <c r="AO97" s="80">
        <v>0</v>
      </c>
      <c r="AP97" s="80">
        <v>0</v>
      </c>
      <c r="AQ97" s="80">
        <v>0</v>
      </c>
      <c r="AR97" s="80">
        <v>0</v>
      </c>
      <c r="AS97" s="80">
        <v>0</v>
      </c>
      <c r="AT97" s="80">
        <v>0</v>
      </c>
      <c r="AU97" s="80">
        <v>0</v>
      </c>
      <c r="AV97" s="80">
        <v>0</v>
      </c>
      <c r="AW97" s="80">
        <v>0</v>
      </c>
      <c r="AX97" s="80">
        <v>0</v>
      </c>
      <c r="AY97" s="80">
        <v>0</v>
      </c>
      <c r="AZ97" s="80">
        <v>0</v>
      </c>
      <c r="BA97" s="80">
        <v>0</v>
      </c>
      <c r="BB97" s="80">
        <v>0</v>
      </c>
      <c r="BC97" s="80">
        <v>0</v>
      </c>
      <c r="BD97" s="80">
        <v>0</v>
      </c>
      <c r="BE97" s="80">
        <v>0</v>
      </c>
      <c r="BF97" s="80">
        <v>0</v>
      </c>
      <c r="BG97" s="80">
        <v>0</v>
      </c>
      <c r="BH97" s="80">
        <v>0</v>
      </c>
      <c r="BI97" s="80">
        <v>0</v>
      </c>
      <c r="BJ97" s="80">
        <v>0</v>
      </c>
      <c r="BK97" s="80">
        <v>0</v>
      </c>
      <c r="BL97" s="80">
        <v>0</v>
      </c>
      <c r="BM97" s="80">
        <v>0</v>
      </c>
      <c r="BN97" s="80">
        <v>0</v>
      </c>
      <c r="BO97" s="80">
        <v>0</v>
      </c>
      <c r="BP97" s="80">
        <v>0</v>
      </c>
      <c r="BQ97" s="80">
        <v>0</v>
      </c>
      <c r="BR97" s="80">
        <v>0</v>
      </c>
      <c r="BS97" s="80">
        <v>0</v>
      </c>
      <c r="BT97" s="80">
        <v>0</v>
      </c>
      <c r="BU97" s="80">
        <v>0</v>
      </c>
      <c r="BV97" s="80">
        <v>0</v>
      </c>
      <c r="BW97" s="80">
        <v>0</v>
      </c>
      <c r="BX97" s="80">
        <v>0</v>
      </c>
      <c r="BY97" s="80">
        <v>0</v>
      </c>
      <c r="BZ97" s="80">
        <v>0</v>
      </c>
      <c r="CA97" s="80">
        <v>0</v>
      </c>
      <c r="CB97" s="80">
        <v>0</v>
      </c>
      <c r="CC97" s="80">
        <v>0</v>
      </c>
      <c r="CD97" s="80">
        <v>0</v>
      </c>
      <c r="CE97" s="80">
        <v>0</v>
      </c>
      <c r="CF97" s="80">
        <v>0</v>
      </c>
      <c r="CG97" s="80">
        <v>0</v>
      </c>
      <c r="CH97" s="80">
        <v>0</v>
      </c>
      <c r="CI97" s="80">
        <v>0</v>
      </c>
      <c r="CJ97" s="80">
        <v>0</v>
      </c>
      <c r="CK97" s="80">
        <v>0</v>
      </c>
      <c r="CL97" s="80">
        <v>0</v>
      </c>
      <c r="CM97" s="80">
        <v>0</v>
      </c>
      <c r="CN97" s="80">
        <v>0</v>
      </c>
      <c r="CO97" s="80">
        <v>0</v>
      </c>
      <c r="CP97" s="80">
        <v>0</v>
      </c>
      <c r="CQ97" s="80">
        <v>0</v>
      </c>
      <c r="CR97" s="80">
        <v>0</v>
      </c>
      <c r="CS97" s="80">
        <v>0</v>
      </c>
      <c r="CT97" s="80">
        <v>0</v>
      </c>
      <c r="CU97" s="80">
        <v>0</v>
      </c>
      <c r="CV97" s="80">
        <v>0</v>
      </c>
      <c r="CW97" s="80">
        <v>0</v>
      </c>
      <c r="CX97" s="80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s="80" t="s">
        <v>2</v>
      </c>
      <c r="B98" s="80" t="s">
        <v>155</v>
      </c>
      <c r="C98" s="80">
        <v>0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>
        <v>0</v>
      </c>
      <c r="Q98" s="80">
        <v>0</v>
      </c>
      <c r="R98" s="80">
        <v>0</v>
      </c>
      <c r="S98" s="80">
        <v>0</v>
      </c>
      <c r="T98" s="80">
        <v>0</v>
      </c>
      <c r="U98" s="80">
        <v>0</v>
      </c>
      <c r="V98" s="80">
        <v>0</v>
      </c>
      <c r="W98" s="80">
        <v>0</v>
      </c>
      <c r="X98" s="80">
        <v>0</v>
      </c>
      <c r="Y98" s="80">
        <v>0</v>
      </c>
      <c r="Z98" s="80">
        <v>0</v>
      </c>
      <c r="AA98" s="80">
        <v>0</v>
      </c>
      <c r="AB98" s="80">
        <v>0</v>
      </c>
      <c r="AC98" s="80">
        <v>0</v>
      </c>
      <c r="AD98" s="80">
        <v>0</v>
      </c>
      <c r="AE98" s="80">
        <v>0</v>
      </c>
      <c r="AF98" s="80">
        <v>0</v>
      </c>
      <c r="AG98" s="80">
        <v>0</v>
      </c>
      <c r="AH98" s="80">
        <v>0</v>
      </c>
      <c r="AI98" s="80">
        <v>0</v>
      </c>
      <c r="AJ98" s="80">
        <v>0</v>
      </c>
      <c r="AK98" s="80">
        <v>0</v>
      </c>
      <c r="AL98" s="80">
        <v>0</v>
      </c>
      <c r="AM98" s="80">
        <v>0</v>
      </c>
      <c r="AN98" s="80">
        <v>0</v>
      </c>
      <c r="AO98" s="80">
        <v>0</v>
      </c>
      <c r="AP98" s="80">
        <v>0</v>
      </c>
      <c r="AQ98" s="80">
        <v>0</v>
      </c>
      <c r="AR98" s="80">
        <v>0</v>
      </c>
      <c r="AS98" s="80">
        <v>0</v>
      </c>
      <c r="AT98" s="80">
        <v>0</v>
      </c>
      <c r="AU98" s="80">
        <v>0</v>
      </c>
      <c r="AV98" s="80">
        <v>0</v>
      </c>
      <c r="AW98" s="80">
        <v>0</v>
      </c>
      <c r="AX98" s="80">
        <v>0</v>
      </c>
      <c r="AY98" s="80">
        <v>0</v>
      </c>
      <c r="AZ98" s="80">
        <v>0</v>
      </c>
      <c r="BA98" s="80">
        <v>0</v>
      </c>
      <c r="BB98" s="80">
        <v>0</v>
      </c>
      <c r="BC98" s="80">
        <v>0</v>
      </c>
      <c r="BD98" s="80">
        <v>0</v>
      </c>
      <c r="BE98" s="80">
        <v>0</v>
      </c>
      <c r="BF98" s="80">
        <v>0</v>
      </c>
      <c r="BG98" s="80">
        <v>0</v>
      </c>
      <c r="BH98" s="80">
        <v>0</v>
      </c>
      <c r="BI98" s="80">
        <v>0</v>
      </c>
      <c r="BJ98" s="80">
        <v>0</v>
      </c>
      <c r="BK98" s="80">
        <v>0</v>
      </c>
      <c r="BL98" s="80">
        <v>0</v>
      </c>
      <c r="BM98" s="80">
        <v>0</v>
      </c>
      <c r="BN98" s="80">
        <v>0</v>
      </c>
      <c r="BO98" s="80">
        <v>0</v>
      </c>
      <c r="BP98" s="80">
        <v>0</v>
      </c>
      <c r="BQ98" s="80">
        <v>0</v>
      </c>
      <c r="BR98" s="80">
        <v>0</v>
      </c>
      <c r="BS98" s="80">
        <v>0</v>
      </c>
      <c r="BT98" s="80">
        <v>0</v>
      </c>
      <c r="BU98" s="80">
        <v>0</v>
      </c>
      <c r="BV98" s="80">
        <v>0</v>
      </c>
      <c r="BW98" s="80">
        <v>0</v>
      </c>
      <c r="BX98" s="80">
        <v>0</v>
      </c>
      <c r="BY98" s="80">
        <v>0</v>
      </c>
      <c r="BZ98" s="80">
        <v>0</v>
      </c>
      <c r="CA98" s="80">
        <v>0</v>
      </c>
      <c r="CB98" s="80">
        <v>0</v>
      </c>
      <c r="CC98" s="80">
        <v>0</v>
      </c>
      <c r="CD98" s="80">
        <v>0</v>
      </c>
      <c r="CE98" s="80">
        <v>0</v>
      </c>
      <c r="CF98" s="80">
        <v>0</v>
      </c>
      <c r="CG98" s="80">
        <v>0</v>
      </c>
      <c r="CH98" s="80">
        <v>0</v>
      </c>
      <c r="CI98" s="80">
        <v>0</v>
      </c>
      <c r="CJ98" s="80">
        <v>0</v>
      </c>
      <c r="CK98" s="80">
        <v>0</v>
      </c>
      <c r="CL98" s="80">
        <v>0</v>
      </c>
      <c r="CM98" s="80">
        <v>0</v>
      </c>
      <c r="CN98" s="80">
        <v>0</v>
      </c>
      <c r="CO98" s="80">
        <v>0</v>
      </c>
      <c r="CP98" s="80">
        <v>0</v>
      </c>
      <c r="CQ98" s="80">
        <v>0</v>
      </c>
      <c r="CR98" s="80">
        <v>0</v>
      </c>
      <c r="CS98" s="80">
        <v>0</v>
      </c>
      <c r="CT98" s="80">
        <v>0</v>
      </c>
      <c r="CU98" s="80">
        <v>0</v>
      </c>
      <c r="CV98" s="80">
        <v>0</v>
      </c>
      <c r="CW98" s="80">
        <v>0</v>
      </c>
      <c r="CX98" s="80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s="80" t="s">
        <v>2</v>
      </c>
      <c r="B99" s="80" t="s">
        <v>160</v>
      </c>
      <c r="C99" s="80">
        <v>0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0</v>
      </c>
      <c r="R99" s="80">
        <v>0</v>
      </c>
      <c r="S99" s="80">
        <v>0</v>
      </c>
      <c r="T99" s="80">
        <v>0</v>
      </c>
      <c r="U99" s="80">
        <v>0</v>
      </c>
      <c r="V99" s="80">
        <v>0</v>
      </c>
      <c r="W99" s="80">
        <v>0</v>
      </c>
      <c r="X99" s="80">
        <v>0</v>
      </c>
      <c r="Y99" s="80">
        <v>0</v>
      </c>
      <c r="Z99" s="80">
        <v>0</v>
      </c>
      <c r="AA99" s="80">
        <v>0</v>
      </c>
      <c r="AB99" s="80">
        <v>0</v>
      </c>
      <c r="AC99" s="80">
        <v>0</v>
      </c>
      <c r="AD99" s="80">
        <v>0</v>
      </c>
      <c r="AE99" s="80">
        <v>0</v>
      </c>
      <c r="AF99" s="80">
        <v>0</v>
      </c>
      <c r="AG99" s="80">
        <v>0</v>
      </c>
      <c r="AH99" s="80">
        <v>0</v>
      </c>
      <c r="AI99" s="80">
        <v>0</v>
      </c>
      <c r="AJ99" s="80">
        <v>0</v>
      </c>
      <c r="AK99" s="80">
        <v>0</v>
      </c>
      <c r="AL99" s="80">
        <v>0</v>
      </c>
      <c r="AM99" s="80">
        <v>0</v>
      </c>
      <c r="AN99" s="80">
        <v>0</v>
      </c>
      <c r="AO99" s="80">
        <v>0</v>
      </c>
      <c r="AP99" s="80">
        <v>0</v>
      </c>
      <c r="AQ99" s="80">
        <v>0</v>
      </c>
      <c r="AR99" s="80">
        <v>0</v>
      </c>
      <c r="AS99" s="80">
        <v>0</v>
      </c>
      <c r="AT99" s="80">
        <v>0</v>
      </c>
      <c r="AU99" s="80">
        <v>0</v>
      </c>
      <c r="AV99" s="80">
        <v>0</v>
      </c>
      <c r="AW99" s="80">
        <v>0</v>
      </c>
      <c r="AX99" s="80">
        <v>0</v>
      </c>
      <c r="AY99" s="80">
        <v>0</v>
      </c>
      <c r="AZ99" s="80">
        <v>0</v>
      </c>
      <c r="BA99" s="80">
        <v>0</v>
      </c>
      <c r="BB99" s="80">
        <v>0</v>
      </c>
      <c r="BC99" s="80">
        <v>0</v>
      </c>
      <c r="BD99" s="80">
        <v>0</v>
      </c>
      <c r="BE99" s="80">
        <v>0</v>
      </c>
      <c r="BF99" s="80">
        <v>0</v>
      </c>
      <c r="BG99" s="80">
        <v>0</v>
      </c>
      <c r="BH99" s="80">
        <v>0</v>
      </c>
      <c r="BI99" s="80">
        <v>0</v>
      </c>
      <c r="BJ99" s="80">
        <v>0</v>
      </c>
      <c r="BK99" s="80">
        <v>0</v>
      </c>
      <c r="BL99" s="80">
        <v>0</v>
      </c>
      <c r="BM99" s="80">
        <v>0</v>
      </c>
      <c r="BN99" s="80">
        <v>0</v>
      </c>
      <c r="BO99" s="80">
        <v>0</v>
      </c>
      <c r="BP99" s="80">
        <v>0</v>
      </c>
      <c r="BQ99" s="80">
        <v>0</v>
      </c>
      <c r="BR99" s="80">
        <v>0</v>
      </c>
      <c r="BS99" s="80">
        <v>0</v>
      </c>
      <c r="BT99" s="80">
        <v>0</v>
      </c>
      <c r="BU99" s="80">
        <v>0</v>
      </c>
      <c r="BV99" s="80">
        <v>0</v>
      </c>
      <c r="BW99" s="80">
        <v>0</v>
      </c>
      <c r="BX99" s="80">
        <v>0</v>
      </c>
      <c r="BY99" s="80">
        <v>0</v>
      </c>
      <c r="BZ99" s="80">
        <v>0</v>
      </c>
      <c r="CA99" s="80">
        <v>0</v>
      </c>
      <c r="CB99" s="80">
        <v>0</v>
      </c>
      <c r="CC99" s="80">
        <v>0</v>
      </c>
      <c r="CD99" s="80">
        <v>0</v>
      </c>
      <c r="CE99" s="80">
        <v>0</v>
      </c>
      <c r="CF99" s="80">
        <v>0</v>
      </c>
      <c r="CG99" s="80">
        <v>0</v>
      </c>
      <c r="CH99" s="80">
        <v>0</v>
      </c>
      <c r="CI99" s="80">
        <v>0</v>
      </c>
      <c r="CJ99" s="80">
        <v>0</v>
      </c>
      <c r="CK99" s="80">
        <v>0</v>
      </c>
      <c r="CL99" s="80">
        <v>0</v>
      </c>
      <c r="CM99" s="80">
        <v>0</v>
      </c>
      <c r="CN99" s="80">
        <v>0</v>
      </c>
      <c r="CO99" s="80">
        <v>0</v>
      </c>
      <c r="CP99" s="80">
        <v>0</v>
      </c>
      <c r="CQ99" s="80">
        <v>0</v>
      </c>
      <c r="CR99" s="80">
        <v>0</v>
      </c>
      <c r="CS99" s="80">
        <v>0</v>
      </c>
      <c r="CT99" s="80">
        <v>0</v>
      </c>
      <c r="CU99" s="80">
        <v>0</v>
      </c>
      <c r="CV99" s="80">
        <v>0</v>
      </c>
      <c r="CW99" s="80">
        <v>0</v>
      </c>
      <c r="CX99" s="80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s="80" t="s">
        <v>2</v>
      </c>
      <c r="B100" s="80" t="s">
        <v>168</v>
      </c>
      <c r="C100" s="80">
        <v>0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0</v>
      </c>
      <c r="U100" s="80">
        <v>0</v>
      </c>
      <c r="V100" s="80">
        <v>0</v>
      </c>
      <c r="W100" s="80">
        <v>0</v>
      </c>
      <c r="X100" s="80">
        <v>0</v>
      </c>
      <c r="Y100" s="80">
        <v>0</v>
      </c>
      <c r="Z100" s="80">
        <v>0</v>
      </c>
      <c r="AA100" s="80">
        <v>0</v>
      </c>
      <c r="AB100" s="80">
        <v>0</v>
      </c>
      <c r="AC100" s="80">
        <v>0</v>
      </c>
      <c r="AD100" s="80">
        <v>0</v>
      </c>
      <c r="AE100" s="80">
        <v>0</v>
      </c>
      <c r="AF100" s="80">
        <v>0</v>
      </c>
      <c r="AG100" s="80">
        <v>0</v>
      </c>
      <c r="AH100" s="80">
        <v>0</v>
      </c>
      <c r="AI100" s="80">
        <v>0</v>
      </c>
      <c r="AJ100" s="80">
        <v>0</v>
      </c>
      <c r="AK100" s="80">
        <v>0</v>
      </c>
      <c r="AL100" s="80">
        <v>0</v>
      </c>
      <c r="AM100" s="80">
        <v>0</v>
      </c>
      <c r="AN100" s="80">
        <v>0</v>
      </c>
      <c r="AO100" s="80">
        <v>0</v>
      </c>
      <c r="AP100" s="80">
        <v>0</v>
      </c>
      <c r="AQ100" s="80">
        <v>0</v>
      </c>
      <c r="AR100" s="80">
        <v>0</v>
      </c>
      <c r="AS100" s="80">
        <v>0</v>
      </c>
      <c r="AT100" s="80">
        <v>0</v>
      </c>
      <c r="AU100" s="80">
        <v>0</v>
      </c>
      <c r="AV100" s="80">
        <v>0</v>
      </c>
      <c r="AW100" s="80">
        <v>0</v>
      </c>
      <c r="AX100" s="80">
        <v>0</v>
      </c>
      <c r="AY100" s="80">
        <v>0</v>
      </c>
      <c r="AZ100" s="80">
        <v>0</v>
      </c>
      <c r="BA100" s="80">
        <v>0</v>
      </c>
      <c r="BB100" s="80">
        <v>0</v>
      </c>
      <c r="BC100" s="80">
        <v>0</v>
      </c>
      <c r="BD100" s="80">
        <v>0</v>
      </c>
      <c r="BE100" s="80">
        <v>0</v>
      </c>
      <c r="BF100" s="80">
        <v>0</v>
      </c>
      <c r="BG100" s="80">
        <v>0</v>
      </c>
      <c r="BH100" s="80">
        <v>0</v>
      </c>
      <c r="BI100" s="80">
        <v>0</v>
      </c>
      <c r="BJ100" s="80">
        <v>0</v>
      </c>
      <c r="BK100" s="80">
        <v>0</v>
      </c>
      <c r="BL100" s="80">
        <v>0</v>
      </c>
      <c r="BM100" s="80">
        <v>0</v>
      </c>
      <c r="BN100" s="80">
        <v>0</v>
      </c>
      <c r="BO100" s="80">
        <v>0</v>
      </c>
      <c r="BP100" s="80">
        <v>0</v>
      </c>
      <c r="BQ100" s="80">
        <v>0</v>
      </c>
      <c r="BR100" s="80">
        <v>0</v>
      </c>
      <c r="BS100" s="80">
        <v>0</v>
      </c>
      <c r="BT100" s="80">
        <v>0</v>
      </c>
      <c r="BU100" s="80">
        <v>0</v>
      </c>
      <c r="BV100" s="80">
        <v>0</v>
      </c>
      <c r="BW100" s="80">
        <v>0</v>
      </c>
      <c r="BX100" s="80">
        <v>0</v>
      </c>
      <c r="BY100" s="80">
        <v>0</v>
      </c>
      <c r="BZ100" s="80">
        <v>0</v>
      </c>
      <c r="CA100" s="80">
        <v>0</v>
      </c>
      <c r="CB100" s="80">
        <v>0</v>
      </c>
      <c r="CC100" s="80">
        <v>0</v>
      </c>
      <c r="CD100" s="80">
        <v>0</v>
      </c>
      <c r="CE100" s="80">
        <v>0</v>
      </c>
      <c r="CF100" s="80">
        <v>0</v>
      </c>
      <c r="CG100" s="80">
        <v>0</v>
      </c>
      <c r="CH100" s="80">
        <v>0</v>
      </c>
      <c r="CI100" s="80">
        <v>0</v>
      </c>
      <c r="CJ100" s="80">
        <v>0</v>
      </c>
      <c r="CK100" s="80">
        <v>0</v>
      </c>
      <c r="CL100" s="80">
        <v>0</v>
      </c>
      <c r="CM100" s="80">
        <v>0</v>
      </c>
      <c r="CN100" s="80">
        <v>0</v>
      </c>
      <c r="CO100" s="80">
        <v>0</v>
      </c>
      <c r="CP100" s="80">
        <v>0</v>
      </c>
      <c r="CQ100" s="80">
        <v>0</v>
      </c>
      <c r="CR100" s="80">
        <v>0</v>
      </c>
      <c r="CS100" s="80">
        <v>0</v>
      </c>
      <c r="CT100" s="80">
        <v>0</v>
      </c>
      <c r="CU100" s="80">
        <v>0</v>
      </c>
      <c r="CV100" s="80">
        <v>0</v>
      </c>
      <c r="CW100" s="80">
        <v>0</v>
      </c>
      <c r="CX100" s="8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s="80" t="s">
        <v>2</v>
      </c>
      <c r="B101" s="80" t="s">
        <v>118</v>
      </c>
      <c r="C101" s="80">
        <v>0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>
        <v>0</v>
      </c>
      <c r="R101" s="80">
        <v>0</v>
      </c>
      <c r="S101" s="80">
        <v>0</v>
      </c>
      <c r="T101" s="80">
        <v>0</v>
      </c>
      <c r="U101" s="80">
        <v>0</v>
      </c>
      <c r="V101" s="80">
        <v>0</v>
      </c>
      <c r="W101" s="80">
        <v>0</v>
      </c>
      <c r="X101" s="80">
        <v>0</v>
      </c>
      <c r="Y101" s="80">
        <v>0</v>
      </c>
      <c r="Z101" s="80">
        <v>0</v>
      </c>
      <c r="AA101" s="80">
        <v>0</v>
      </c>
      <c r="AB101" s="80">
        <v>0</v>
      </c>
      <c r="AC101" s="80">
        <v>0</v>
      </c>
      <c r="AD101" s="80">
        <v>0</v>
      </c>
      <c r="AE101" s="80">
        <v>0</v>
      </c>
      <c r="AF101" s="80">
        <v>0</v>
      </c>
      <c r="AG101" s="80">
        <v>0</v>
      </c>
      <c r="AH101" s="80">
        <v>0</v>
      </c>
      <c r="AI101" s="80">
        <v>0</v>
      </c>
      <c r="AJ101" s="80">
        <v>0</v>
      </c>
      <c r="AK101" s="80">
        <v>0</v>
      </c>
      <c r="AL101" s="80">
        <v>0</v>
      </c>
      <c r="AM101" s="80">
        <v>0</v>
      </c>
      <c r="AN101" s="80">
        <v>0</v>
      </c>
      <c r="AO101" s="80">
        <v>0</v>
      </c>
      <c r="AP101" s="80">
        <v>0</v>
      </c>
      <c r="AQ101" s="80">
        <v>0</v>
      </c>
      <c r="AR101" s="80">
        <v>0</v>
      </c>
      <c r="AS101" s="80">
        <v>0</v>
      </c>
      <c r="AT101" s="80">
        <v>0</v>
      </c>
      <c r="AU101" s="80">
        <v>0</v>
      </c>
      <c r="AV101" s="80">
        <v>0</v>
      </c>
      <c r="AW101" s="80">
        <v>0</v>
      </c>
      <c r="AX101" s="80">
        <v>0</v>
      </c>
      <c r="AY101" s="80">
        <v>0</v>
      </c>
      <c r="AZ101" s="80">
        <v>0</v>
      </c>
      <c r="BA101" s="80">
        <v>0</v>
      </c>
      <c r="BB101" s="80">
        <v>0</v>
      </c>
      <c r="BC101" s="80">
        <v>0</v>
      </c>
      <c r="BD101" s="80">
        <v>0</v>
      </c>
      <c r="BE101" s="80">
        <v>0</v>
      </c>
      <c r="BF101" s="80">
        <v>0</v>
      </c>
      <c r="BG101" s="80">
        <v>0</v>
      </c>
      <c r="BH101" s="80">
        <v>0</v>
      </c>
      <c r="BI101" s="80">
        <v>0</v>
      </c>
      <c r="BJ101" s="80">
        <v>0</v>
      </c>
      <c r="BK101" s="80">
        <v>0</v>
      </c>
      <c r="BL101" s="80">
        <v>0</v>
      </c>
      <c r="BM101" s="80">
        <v>0</v>
      </c>
      <c r="BN101" s="80">
        <v>0</v>
      </c>
      <c r="BO101" s="80">
        <v>0</v>
      </c>
      <c r="BP101" s="80">
        <v>0</v>
      </c>
      <c r="BQ101" s="80">
        <v>0</v>
      </c>
      <c r="BR101" s="80">
        <v>0</v>
      </c>
      <c r="BS101" s="80">
        <v>0</v>
      </c>
      <c r="BT101" s="80">
        <v>0</v>
      </c>
      <c r="BU101" s="80">
        <v>0</v>
      </c>
      <c r="BV101" s="80">
        <v>0</v>
      </c>
      <c r="BW101" s="80">
        <v>0</v>
      </c>
      <c r="BX101" s="80">
        <v>0</v>
      </c>
      <c r="BY101" s="80">
        <v>0</v>
      </c>
      <c r="BZ101" s="80">
        <v>0</v>
      </c>
      <c r="CA101" s="80">
        <v>0</v>
      </c>
      <c r="CB101" s="80">
        <v>0</v>
      </c>
      <c r="CC101" s="80">
        <v>0</v>
      </c>
      <c r="CD101" s="80">
        <v>0</v>
      </c>
      <c r="CE101" s="80">
        <v>0</v>
      </c>
      <c r="CF101" s="80">
        <v>0</v>
      </c>
      <c r="CG101" s="80">
        <v>0</v>
      </c>
      <c r="CH101" s="80">
        <v>0</v>
      </c>
      <c r="CI101" s="80">
        <v>0</v>
      </c>
      <c r="CJ101" s="80">
        <v>0</v>
      </c>
      <c r="CK101" s="80">
        <v>0</v>
      </c>
      <c r="CL101" s="80">
        <v>0</v>
      </c>
      <c r="CM101" s="80">
        <v>0</v>
      </c>
      <c r="CN101" s="80">
        <v>0</v>
      </c>
      <c r="CO101" s="80">
        <v>0</v>
      </c>
      <c r="CP101" s="80">
        <v>0</v>
      </c>
      <c r="CQ101" s="80">
        <v>0</v>
      </c>
      <c r="CR101" s="80">
        <v>0</v>
      </c>
      <c r="CS101" s="80">
        <v>0</v>
      </c>
      <c r="CT101" s="80">
        <v>0</v>
      </c>
      <c r="CU101" s="80">
        <v>0</v>
      </c>
      <c r="CV101" s="80">
        <v>0</v>
      </c>
      <c r="CW101" s="80">
        <v>0</v>
      </c>
      <c r="CX101" s="80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s="80" t="s">
        <v>2</v>
      </c>
      <c r="B102" s="80" t="s">
        <v>105</v>
      </c>
      <c r="C102" s="80">
        <v>0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>
        <v>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0">
        <v>0</v>
      </c>
      <c r="AF102" s="80">
        <v>0</v>
      </c>
      <c r="AG102" s="80">
        <v>0</v>
      </c>
      <c r="AH102" s="80">
        <v>0</v>
      </c>
      <c r="AI102" s="80">
        <v>0</v>
      </c>
      <c r="AJ102" s="80">
        <v>0</v>
      </c>
      <c r="AK102" s="80">
        <v>0</v>
      </c>
      <c r="AL102" s="80">
        <v>0</v>
      </c>
      <c r="AM102" s="80">
        <v>0</v>
      </c>
      <c r="AN102" s="80">
        <v>0</v>
      </c>
      <c r="AO102" s="80">
        <v>0</v>
      </c>
      <c r="AP102" s="80">
        <v>0</v>
      </c>
      <c r="AQ102" s="80">
        <v>0</v>
      </c>
      <c r="AR102" s="80">
        <v>0</v>
      </c>
      <c r="AS102" s="80">
        <v>0</v>
      </c>
      <c r="AT102" s="80">
        <v>0</v>
      </c>
      <c r="AU102" s="80">
        <v>0</v>
      </c>
      <c r="AV102" s="80">
        <v>0</v>
      </c>
      <c r="AW102" s="80">
        <v>0</v>
      </c>
      <c r="AX102" s="80">
        <v>0</v>
      </c>
      <c r="AY102" s="80">
        <v>0</v>
      </c>
      <c r="AZ102" s="80">
        <v>0</v>
      </c>
      <c r="BA102" s="80">
        <v>0</v>
      </c>
      <c r="BB102" s="80">
        <v>0</v>
      </c>
      <c r="BC102" s="80">
        <v>0</v>
      </c>
      <c r="BD102" s="80">
        <v>0</v>
      </c>
      <c r="BE102" s="80">
        <v>0</v>
      </c>
      <c r="BF102" s="80">
        <v>0</v>
      </c>
      <c r="BG102" s="80">
        <v>0</v>
      </c>
      <c r="BH102" s="80">
        <v>0</v>
      </c>
      <c r="BI102" s="80">
        <v>0</v>
      </c>
      <c r="BJ102" s="80">
        <v>0</v>
      </c>
      <c r="BK102" s="80">
        <v>0</v>
      </c>
      <c r="BL102" s="80">
        <v>0</v>
      </c>
      <c r="BM102" s="80">
        <v>0</v>
      </c>
      <c r="BN102" s="80">
        <v>0</v>
      </c>
      <c r="BO102" s="80">
        <v>0</v>
      </c>
      <c r="BP102" s="80">
        <v>0</v>
      </c>
      <c r="BQ102" s="80">
        <v>0</v>
      </c>
      <c r="BR102" s="80">
        <v>0</v>
      </c>
      <c r="BS102" s="80">
        <v>0</v>
      </c>
      <c r="BT102" s="80">
        <v>0</v>
      </c>
      <c r="BU102" s="80">
        <v>0</v>
      </c>
      <c r="BV102" s="80">
        <v>0</v>
      </c>
      <c r="BW102" s="80">
        <v>0</v>
      </c>
      <c r="BX102" s="80">
        <v>0</v>
      </c>
      <c r="BY102" s="80">
        <v>0</v>
      </c>
      <c r="BZ102" s="80">
        <v>0</v>
      </c>
      <c r="CA102" s="80">
        <v>0</v>
      </c>
      <c r="CB102" s="80">
        <v>0</v>
      </c>
      <c r="CC102" s="80">
        <v>0</v>
      </c>
      <c r="CD102" s="80">
        <v>0</v>
      </c>
      <c r="CE102" s="80">
        <v>0</v>
      </c>
      <c r="CF102" s="80">
        <v>0</v>
      </c>
      <c r="CG102" s="80">
        <v>0</v>
      </c>
      <c r="CH102" s="80">
        <v>0</v>
      </c>
      <c r="CI102" s="80">
        <v>0</v>
      </c>
      <c r="CJ102" s="80">
        <v>0</v>
      </c>
      <c r="CK102" s="80">
        <v>0</v>
      </c>
      <c r="CL102" s="80">
        <v>0</v>
      </c>
      <c r="CM102" s="80">
        <v>0</v>
      </c>
      <c r="CN102" s="80">
        <v>0</v>
      </c>
      <c r="CO102" s="80">
        <v>0</v>
      </c>
      <c r="CP102" s="80">
        <v>0</v>
      </c>
      <c r="CQ102" s="80">
        <v>0</v>
      </c>
      <c r="CR102" s="80">
        <v>0</v>
      </c>
      <c r="CS102" s="80">
        <v>0</v>
      </c>
      <c r="CT102" s="80">
        <v>0</v>
      </c>
      <c r="CU102" s="80">
        <v>0</v>
      </c>
      <c r="CV102" s="80">
        <v>0</v>
      </c>
      <c r="CW102" s="80">
        <v>0</v>
      </c>
      <c r="CX102" s="80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s="80" t="s">
        <v>2</v>
      </c>
      <c r="B103" s="80" t="s">
        <v>106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>
        <v>0</v>
      </c>
      <c r="S103" s="80">
        <v>0</v>
      </c>
      <c r="T103" s="80">
        <v>0</v>
      </c>
      <c r="U103" s="80">
        <v>0</v>
      </c>
      <c r="V103" s="80">
        <v>0</v>
      </c>
      <c r="W103" s="80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</v>
      </c>
      <c r="AD103" s="80">
        <v>0</v>
      </c>
      <c r="AE103" s="80">
        <v>0</v>
      </c>
      <c r="AF103" s="80">
        <v>0</v>
      </c>
      <c r="AG103" s="80">
        <v>0</v>
      </c>
      <c r="AH103" s="80">
        <v>0</v>
      </c>
      <c r="AI103" s="80">
        <v>0</v>
      </c>
      <c r="AJ103" s="80">
        <v>0</v>
      </c>
      <c r="AK103" s="80">
        <v>0</v>
      </c>
      <c r="AL103" s="80">
        <v>0</v>
      </c>
      <c r="AM103" s="80">
        <v>0</v>
      </c>
      <c r="AN103" s="80">
        <v>0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0">
        <v>0</v>
      </c>
      <c r="AU103" s="80">
        <v>0</v>
      </c>
      <c r="AV103" s="80">
        <v>0</v>
      </c>
      <c r="AW103" s="80">
        <v>0</v>
      </c>
      <c r="AX103" s="80">
        <v>0</v>
      </c>
      <c r="AY103" s="80">
        <v>0</v>
      </c>
      <c r="AZ103" s="80">
        <v>0</v>
      </c>
      <c r="BA103" s="80">
        <v>0</v>
      </c>
      <c r="BB103" s="80">
        <v>0</v>
      </c>
      <c r="BC103" s="80">
        <v>0</v>
      </c>
      <c r="BD103" s="80">
        <v>0</v>
      </c>
      <c r="BE103" s="80">
        <v>0</v>
      </c>
      <c r="BF103" s="80">
        <v>0</v>
      </c>
      <c r="BG103" s="80">
        <v>0</v>
      </c>
      <c r="BH103" s="80">
        <v>0</v>
      </c>
      <c r="BI103" s="80">
        <v>0</v>
      </c>
      <c r="BJ103" s="80">
        <v>0</v>
      </c>
      <c r="BK103" s="80">
        <v>0</v>
      </c>
      <c r="BL103" s="80">
        <v>0</v>
      </c>
      <c r="BM103" s="80">
        <v>0</v>
      </c>
      <c r="BN103" s="80">
        <v>0</v>
      </c>
      <c r="BO103" s="80">
        <v>0</v>
      </c>
      <c r="BP103" s="80">
        <v>0</v>
      </c>
      <c r="BQ103" s="80">
        <v>0</v>
      </c>
      <c r="BR103" s="80">
        <v>0</v>
      </c>
      <c r="BS103" s="80">
        <v>0</v>
      </c>
      <c r="BT103" s="80">
        <v>0</v>
      </c>
      <c r="BU103" s="80">
        <v>0</v>
      </c>
      <c r="BV103" s="80">
        <v>0</v>
      </c>
      <c r="BW103" s="80">
        <v>0</v>
      </c>
      <c r="BX103" s="80">
        <v>0</v>
      </c>
      <c r="BY103" s="80">
        <v>0</v>
      </c>
      <c r="BZ103" s="80">
        <v>0</v>
      </c>
      <c r="CA103" s="80">
        <v>0</v>
      </c>
      <c r="CB103" s="80">
        <v>0</v>
      </c>
      <c r="CC103" s="80">
        <v>0</v>
      </c>
      <c r="CD103" s="80">
        <v>0</v>
      </c>
      <c r="CE103" s="80">
        <v>0</v>
      </c>
      <c r="CF103" s="80">
        <v>0</v>
      </c>
      <c r="CG103" s="80">
        <v>0</v>
      </c>
      <c r="CH103" s="80">
        <v>0</v>
      </c>
      <c r="CI103" s="80">
        <v>0</v>
      </c>
      <c r="CJ103" s="80">
        <v>0</v>
      </c>
      <c r="CK103" s="80">
        <v>0</v>
      </c>
      <c r="CL103" s="80">
        <v>0</v>
      </c>
      <c r="CM103" s="80">
        <v>0</v>
      </c>
      <c r="CN103" s="80">
        <v>0</v>
      </c>
      <c r="CO103" s="80">
        <v>0</v>
      </c>
      <c r="CP103" s="80">
        <v>0</v>
      </c>
      <c r="CQ103" s="80">
        <v>0</v>
      </c>
      <c r="CR103" s="80">
        <v>0</v>
      </c>
      <c r="CS103" s="80">
        <v>0</v>
      </c>
      <c r="CT103" s="80">
        <v>0</v>
      </c>
      <c r="CU103" s="80">
        <v>0</v>
      </c>
      <c r="CV103" s="80">
        <v>0</v>
      </c>
      <c r="CW103" s="80">
        <v>0</v>
      </c>
      <c r="CX103" s="80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s="80" t="s">
        <v>2</v>
      </c>
      <c r="B104" s="80" t="s">
        <v>41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80">
        <v>0</v>
      </c>
      <c r="BU104" s="80">
        <v>0</v>
      </c>
      <c r="BV104" s="80">
        <v>0</v>
      </c>
      <c r="BW104" s="80">
        <v>0</v>
      </c>
      <c r="BX104" s="80">
        <v>0</v>
      </c>
      <c r="BY104" s="80">
        <v>0</v>
      </c>
      <c r="BZ104" s="80">
        <v>0</v>
      </c>
      <c r="CA104" s="80">
        <v>0</v>
      </c>
      <c r="CB104" s="80">
        <v>0</v>
      </c>
      <c r="CC104" s="80">
        <v>0</v>
      </c>
      <c r="CD104" s="80">
        <v>0</v>
      </c>
      <c r="CE104" s="80">
        <v>0</v>
      </c>
      <c r="CF104" s="80">
        <v>0</v>
      </c>
      <c r="CG104" s="80">
        <v>0</v>
      </c>
      <c r="CH104" s="80">
        <v>0</v>
      </c>
      <c r="CI104" s="80">
        <v>0</v>
      </c>
      <c r="CJ104" s="80">
        <v>0</v>
      </c>
      <c r="CK104" s="80">
        <v>0</v>
      </c>
      <c r="CL104" s="80">
        <v>0</v>
      </c>
      <c r="CM104" s="80">
        <v>0</v>
      </c>
      <c r="CN104" s="80">
        <v>0</v>
      </c>
      <c r="CO104" s="80">
        <v>0</v>
      </c>
      <c r="CP104" s="80">
        <v>0</v>
      </c>
      <c r="CQ104" s="80">
        <v>0</v>
      </c>
      <c r="CR104" s="80">
        <v>0</v>
      </c>
      <c r="CS104" s="80">
        <v>0</v>
      </c>
      <c r="CT104" s="80">
        <v>0</v>
      </c>
      <c r="CU104" s="80">
        <v>0</v>
      </c>
      <c r="CV104" s="80">
        <v>0</v>
      </c>
      <c r="CW104" s="80">
        <v>0</v>
      </c>
      <c r="CX104" s="80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s="80" t="s">
        <v>2</v>
      </c>
      <c r="B105" s="80" t="s">
        <v>119</v>
      </c>
      <c r="C105" s="80">
        <v>0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80">
        <v>0</v>
      </c>
      <c r="AH105" s="80">
        <v>0</v>
      </c>
      <c r="AI105" s="80">
        <v>0</v>
      </c>
      <c r="AJ105" s="80">
        <v>0</v>
      </c>
      <c r="AK105" s="80">
        <v>0</v>
      </c>
      <c r="AL105" s="80">
        <v>0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</v>
      </c>
      <c r="AT105" s="80">
        <v>0</v>
      </c>
      <c r="AU105" s="80">
        <v>0</v>
      </c>
      <c r="AV105" s="80">
        <v>0</v>
      </c>
      <c r="AW105" s="80">
        <v>0</v>
      </c>
      <c r="AX105" s="80">
        <v>0</v>
      </c>
      <c r="AY105" s="80">
        <v>0</v>
      </c>
      <c r="AZ105" s="80">
        <v>0</v>
      </c>
      <c r="BA105" s="80">
        <v>0</v>
      </c>
      <c r="BB105" s="80">
        <v>0</v>
      </c>
      <c r="BC105" s="80">
        <v>0</v>
      </c>
      <c r="BD105" s="80">
        <v>0</v>
      </c>
      <c r="BE105" s="80">
        <v>0</v>
      </c>
      <c r="BF105" s="80">
        <v>0</v>
      </c>
      <c r="BG105" s="80">
        <v>0</v>
      </c>
      <c r="BH105" s="80">
        <v>0</v>
      </c>
      <c r="BI105" s="80">
        <v>0</v>
      </c>
      <c r="BJ105" s="80">
        <v>0</v>
      </c>
      <c r="BK105" s="80">
        <v>0</v>
      </c>
      <c r="BL105" s="80">
        <v>0</v>
      </c>
      <c r="BM105" s="80">
        <v>0</v>
      </c>
      <c r="BN105" s="80">
        <v>0</v>
      </c>
      <c r="BO105" s="80">
        <v>0</v>
      </c>
      <c r="BP105" s="80">
        <v>0</v>
      </c>
      <c r="BQ105" s="80">
        <v>0</v>
      </c>
      <c r="BR105" s="80">
        <v>0</v>
      </c>
      <c r="BS105" s="80">
        <v>0</v>
      </c>
      <c r="BT105" s="80">
        <v>0</v>
      </c>
      <c r="BU105" s="80">
        <v>0</v>
      </c>
      <c r="BV105" s="80">
        <v>0</v>
      </c>
      <c r="BW105" s="80">
        <v>0</v>
      </c>
      <c r="BX105" s="80">
        <v>0</v>
      </c>
      <c r="BY105" s="80">
        <v>0</v>
      </c>
      <c r="BZ105" s="80">
        <v>0</v>
      </c>
      <c r="CA105" s="80">
        <v>0</v>
      </c>
      <c r="CB105" s="80">
        <v>0</v>
      </c>
      <c r="CC105" s="80">
        <v>0</v>
      </c>
      <c r="CD105" s="80">
        <v>0</v>
      </c>
      <c r="CE105" s="80">
        <v>0</v>
      </c>
      <c r="CF105" s="80">
        <v>0</v>
      </c>
      <c r="CG105" s="80">
        <v>0</v>
      </c>
      <c r="CH105" s="80">
        <v>0</v>
      </c>
      <c r="CI105" s="80">
        <v>0</v>
      </c>
      <c r="CJ105" s="80">
        <v>0</v>
      </c>
      <c r="CK105" s="80">
        <v>0</v>
      </c>
      <c r="CL105" s="80">
        <v>0</v>
      </c>
      <c r="CM105" s="80">
        <v>0</v>
      </c>
      <c r="CN105" s="80">
        <v>0</v>
      </c>
      <c r="CO105" s="80">
        <v>0</v>
      </c>
      <c r="CP105" s="80">
        <v>0</v>
      </c>
      <c r="CQ105" s="80">
        <v>0</v>
      </c>
      <c r="CR105" s="80">
        <v>0</v>
      </c>
      <c r="CS105" s="80">
        <v>0</v>
      </c>
      <c r="CT105" s="80">
        <v>0</v>
      </c>
      <c r="CU105" s="80">
        <v>0</v>
      </c>
      <c r="CV105" s="80">
        <v>0</v>
      </c>
      <c r="CW105" s="80">
        <v>0</v>
      </c>
      <c r="CX105" s="80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s="80" t="s">
        <v>2</v>
      </c>
      <c r="B106" s="80" t="s">
        <v>132</v>
      </c>
      <c r="C106" s="80">
        <v>0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0</v>
      </c>
      <c r="U106" s="80">
        <v>0</v>
      </c>
      <c r="V106" s="80">
        <v>0</v>
      </c>
      <c r="W106" s="80">
        <v>0</v>
      </c>
      <c r="X106" s="80">
        <v>0</v>
      </c>
      <c r="Y106" s="80">
        <v>0</v>
      </c>
      <c r="Z106" s="80">
        <v>0</v>
      </c>
      <c r="AA106" s="80">
        <v>0</v>
      </c>
      <c r="AB106" s="80">
        <v>0</v>
      </c>
      <c r="AC106" s="80">
        <v>0</v>
      </c>
      <c r="AD106" s="80">
        <v>0</v>
      </c>
      <c r="AE106" s="80">
        <v>0</v>
      </c>
      <c r="AF106" s="80">
        <v>0</v>
      </c>
      <c r="AG106" s="80">
        <v>0</v>
      </c>
      <c r="AH106" s="80">
        <v>0</v>
      </c>
      <c r="AI106" s="80">
        <v>0</v>
      </c>
      <c r="AJ106" s="80">
        <v>0</v>
      </c>
      <c r="AK106" s="80">
        <v>0</v>
      </c>
      <c r="AL106" s="80">
        <v>0</v>
      </c>
      <c r="AM106" s="80">
        <v>0</v>
      </c>
      <c r="AN106" s="80">
        <v>0</v>
      </c>
      <c r="AO106" s="80">
        <v>0</v>
      </c>
      <c r="AP106" s="80">
        <v>0</v>
      </c>
      <c r="AQ106" s="80">
        <v>0</v>
      </c>
      <c r="AR106" s="80">
        <v>0</v>
      </c>
      <c r="AS106" s="80">
        <v>0</v>
      </c>
      <c r="AT106" s="80">
        <v>0</v>
      </c>
      <c r="AU106" s="80">
        <v>0</v>
      </c>
      <c r="AV106" s="80">
        <v>0</v>
      </c>
      <c r="AW106" s="80">
        <v>0</v>
      </c>
      <c r="AX106" s="80">
        <v>0</v>
      </c>
      <c r="AY106" s="80">
        <v>0</v>
      </c>
      <c r="AZ106" s="80">
        <v>0</v>
      </c>
      <c r="BA106" s="80">
        <v>0</v>
      </c>
      <c r="BB106" s="80">
        <v>0</v>
      </c>
      <c r="BC106" s="80">
        <v>0</v>
      </c>
      <c r="BD106" s="80">
        <v>0</v>
      </c>
      <c r="BE106" s="80">
        <v>0</v>
      </c>
      <c r="BF106" s="80">
        <v>0</v>
      </c>
      <c r="BG106" s="80">
        <v>0</v>
      </c>
      <c r="BH106" s="80">
        <v>0</v>
      </c>
      <c r="BI106" s="80">
        <v>0</v>
      </c>
      <c r="BJ106" s="80">
        <v>0</v>
      </c>
      <c r="BK106" s="80">
        <v>0</v>
      </c>
      <c r="BL106" s="80">
        <v>0</v>
      </c>
      <c r="BM106" s="80">
        <v>0</v>
      </c>
      <c r="BN106" s="80">
        <v>0</v>
      </c>
      <c r="BO106" s="80">
        <v>0</v>
      </c>
      <c r="BP106" s="80">
        <v>0</v>
      </c>
      <c r="BQ106" s="80">
        <v>0</v>
      </c>
      <c r="BR106" s="80">
        <v>0</v>
      </c>
      <c r="BS106" s="80">
        <v>0</v>
      </c>
      <c r="BT106" s="80">
        <v>0</v>
      </c>
      <c r="BU106" s="80">
        <v>0</v>
      </c>
      <c r="BV106" s="80">
        <v>0</v>
      </c>
      <c r="BW106" s="80">
        <v>0</v>
      </c>
      <c r="BX106" s="80">
        <v>0</v>
      </c>
      <c r="BY106" s="80">
        <v>0</v>
      </c>
      <c r="BZ106" s="80">
        <v>0</v>
      </c>
      <c r="CA106" s="80">
        <v>0</v>
      </c>
      <c r="CB106" s="80">
        <v>0</v>
      </c>
      <c r="CC106" s="80">
        <v>0</v>
      </c>
      <c r="CD106" s="80">
        <v>0</v>
      </c>
      <c r="CE106" s="80">
        <v>0</v>
      </c>
      <c r="CF106" s="80">
        <v>0</v>
      </c>
      <c r="CG106" s="80">
        <v>0</v>
      </c>
      <c r="CH106" s="80">
        <v>0</v>
      </c>
      <c r="CI106" s="80">
        <v>0</v>
      </c>
      <c r="CJ106" s="80">
        <v>0</v>
      </c>
      <c r="CK106" s="80">
        <v>0</v>
      </c>
      <c r="CL106" s="80">
        <v>0</v>
      </c>
      <c r="CM106" s="80">
        <v>0</v>
      </c>
      <c r="CN106" s="80">
        <v>0</v>
      </c>
      <c r="CO106" s="80">
        <v>0</v>
      </c>
      <c r="CP106" s="80">
        <v>0</v>
      </c>
      <c r="CQ106" s="80">
        <v>0</v>
      </c>
      <c r="CR106" s="80">
        <v>307.75658477921598</v>
      </c>
      <c r="CS106" s="80">
        <v>307.75658477921598</v>
      </c>
      <c r="CT106" s="80">
        <v>0</v>
      </c>
      <c r="CU106" s="80">
        <v>0</v>
      </c>
      <c r="CV106" s="80">
        <v>0</v>
      </c>
      <c r="CW106" s="80">
        <v>0</v>
      </c>
      <c r="CX106" s="80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s="80" t="s">
        <v>2</v>
      </c>
      <c r="B107" s="80" t="s">
        <v>47</v>
      </c>
      <c r="C107" s="80">
        <v>0</v>
      </c>
      <c r="D107" s="80">
        <v>0</v>
      </c>
      <c r="E107" s="80">
        <v>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0</v>
      </c>
      <c r="T107" s="80">
        <v>0</v>
      </c>
      <c r="U107" s="80">
        <v>0</v>
      </c>
      <c r="V107" s="80">
        <v>0</v>
      </c>
      <c r="W107" s="80">
        <v>0</v>
      </c>
      <c r="X107" s="80">
        <v>0</v>
      </c>
      <c r="Y107" s="80">
        <v>0</v>
      </c>
      <c r="Z107" s="80">
        <v>0</v>
      </c>
      <c r="AA107" s="80">
        <v>0</v>
      </c>
      <c r="AB107" s="80">
        <v>0</v>
      </c>
      <c r="AC107" s="80">
        <v>0</v>
      </c>
      <c r="AD107" s="80">
        <v>0</v>
      </c>
      <c r="AE107" s="80">
        <v>0</v>
      </c>
      <c r="AF107" s="80">
        <v>0</v>
      </c>
      <c r="AG107" s="80">
        <v>0</v>
      </c>
      <c r="AH107" s="80">
        <v>0</v>
      </c>
      <c r="AI107" s="80">
        <v>0</v>
      </c>
      <c r="AJ107" s="80">
        <v>0</v>
      </c>
      <c r="AK107" s="80">
        <v>0</v>
      </c>
      <c r="AL107" s="80">
        <v>0</v>
      </c>
      <c r="AM107" s="80">
        <v>0</v>
      </c>
      <c r="AN107" s="80">
        <v>0</v>
      </c>
      <c r="AO107" s="80">
        <v>0</v>
      </c>
      <c r="AP107" s="80">
        <v>0</v>
      </c>
      <c r="AQ107" s="80">
        <v>0</v>
      </c>
      <c r="AR107" s="80">
        <v>0</v>
      </c>
      <c r="AS107" s="80">
        <v>0</v>
      </c>
      <c r="AT107" s="80">
        <v>0</v>
      </c>
      <c r="AU107" s="80">
        <v>0</v>
      </c>
      <c r="AV107" s="80">
        <v>0</v>
      </c>
      <c r="AW107" s="80">
        <v>0</v>
      </c>
      <c r="AX107" s="80">
        <v>0</v>
      </c>
      <c r="AY107" s="80">
        <v>0</v>
      </c>
      <c r="AZ107" s="80">
        <v>0</v>
      </c>
      <c r="BA107" s="80">
        <v>0</v>
      </c>
      <c r="BB107" s="80">
        <v>0</v>
      </c>
      <c r="BC107" s="80">
        <v>0</v>
      </c>
      <c r="BD107" s="80">
        <v>0</v>
      </c>
      <c r="BE107" s="80">
        <v>0</v>
      </c>
      <c r="BF107" s="80">
        <v>0</v>
      </c>
      <c r="BG107" s="80">
        <v>0</v>
      </c>
      <c r="BH107" s="80">
        <v>0</v>
      </c>
      <c r="BI107" s="80">
        <v>0</v>
      </c>
      <c r="BJ107" s="80">
        <v>0</v>
      </c>
      <c r="BK107" s="80">
        <v>0</v>
      </c>
      <c r="BL107" s="80">
        <v>0</v>
      </c>
      <c r="BM107" s="80">
        <v>0</v>
      </c>
      <c r="BN107" s="80">
        <v>0</v>
      </c>
      <c r="BO107" s="80">
        <v>0</v>
      </c>
      <c r="BP107" s="80">
        <v>0</v>
      </c>
      <c r="BQ107" s="80">
        <v>0</v>
      </c>
      <c r="BR107" s="80">
        <v>0</v>
      </c>
      <c r="BS107" s="80">
        <v>0</v>
      </c>
      <c r="BT107" s="80">
        <v>0</v>
      </c>
      <c r="BU107" s="80">
        <v>0</v>
      </c>
      <c r="BV107" s="80">
        <v>0</v>
      </c>
      <c r="BW107" s="80">
        <v>0</v>
      </c>
      <c r="BX107" s="80">
        <v>0</v>
      </c>
      <c r="BY107" s="80">
        <v>0</v>
      </c>
      <c r="BZ107" s="80">
        <v>0</v>
      </c>
      <c r="CA107" s="80">
        <v>0</v>
      </c>
      <c r="CB107" s="80">
        <v>0</v>
      </c>
      <c r="CC107" s="80">
        <v>0</v>
      </c>
      <c r="CD107" s="80">
        <v>0</v>
      </c>
      <c r="CE107" s="80">
        <v>0</v>
      </c>
      <c r="CF107" s="80">
        <v>0</v>
      </c>
      <c r="CG107" s="80">
        <v>0</v>
      </c>
      <c r="CH107" s="80">
        <v>0</v>
      </c>
      <c r="CI107" s="80">
        <v>0</v>
      </c>
      <c r="CJ107" s="80">
        <v>0</v>
      </c>
      <c r="CK107" s="80">
        <v>0</v>
      </c>
      <c r="CL107" s="80">
        <v>0</v>
      </c>
      <c r="CM107" s="80">
        <v>0</v>
      </c>
      <c r="CN107" s="80">
        <v>0</v>
      </c>
      <c r="CO107" s="80">
        <v>0</v>
      </c>
      <c r="CP107" s="80">
        <v>0</v>
      </c>
      <c r="CQ107" s="80">
        <v>0</v>
      </c>
      <c r="CR107" s="80">
        <v>0</v>
      </c>
      <c r="CS107" s="80">
        <v>0</v>
      </c>
      <c r="CT107" s="80">
        <v>0</v>
      </c>
      <c r="CU107" s="80">
        <v>0</v>
      </c>
      <c r="CV107" s="80">
        <v>0</v>
      </c>
      <c r="CW107" s="80">
        <v>0</v>
      </c>
      <c r="CX107" s="80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s="80" t="s">
        <v>2</v>
      </c>
      <c r="B108" s="80" t="s">
        <v>49</v>
      </c>
      <c r="C108" s="80">
        <v>0</v>
      </c>
      <c r="D108" s="80">
        <v>0</v>
      </c>
      <c r="E108" s="80">
        <v>0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>
        <v>0</v>
      </c>
      <c r="L108" s="80">
        <v>0</v>
      </c>
      <c r="M108" s="80">
        <v>0</v>
      </c>
      <c r="N108" s="80">
        <v>0</v>
      </c>
      <c r="O108" s="80">
        <v>0</v>
      </c>
      <c r="P108" s="80">
        <v>0</v>
      </c>
      <c r="Q108" s="80">
        <v>0</v>
      </c>
      <c r="R108" s="80">
        <v>0</v>
      </c>
      <c r="S108" s="80">
        <v>0</v>
      </c>
      <c r="T108" s="80">
        <v>0</v>
      </c>
      <c r="U108" s="80">
        <v>0</v>
      </c>
      <c r="V108" s="80">
        <v>0</v>
      </c>
      <c r="W108" s="80">
        <v>0</v>
      </c>
      <c r="X108" s="80">
        <v>0</v>
      </c>
      <c r="Y108" s="80">
        <v>0</v>
      </c>
      <c r="Z108" s="80">
        <v>0</v>
      </c>
      <c r="AA108" s="80">
        <v>0</v>
      </c>
      <c r="AB108" s="80">
        <v>0</v>
      </c>
      <c r="AC108" s="80">
        <v>0</v>
      </c>
      <c r="AD108" s="80">
        <v>0</v>
      </c>
      <c r="AE108" s="80">
        <v>0</v>
      </c>
      <c r="AF108" s="80">
        <v>0</v>
      </c>
      <c r="AG108" s="80">
        <v>0</v>
      </c>
      <c r="AH108" s="80">
        <v>0</v>
      </c>
      <c r="AI108" s="80">
        <v>0</v>
      </c>
      <c r="AJ108" s="80">
        <v>0</v>
      </c>
      <c r="AK108" s="80">
        <v>0</v>
      </c>
      <c r="AL108" s="80">
        <v>0</v>
      </c>
      <c r="AM108" s="80">
        <v>0</v>
      </c>
      <c r="AN108" s="80">
        <v>0</v>
      </c>
      <c r="AO108" s="80">
        <v>0</v>
      </c>
      <c r="AP108" s="80">
        <v>0</v>
      </c>
      <c r="AQ108" s="80">
        <v>0</v>
      </c>
      <c r="AR108" s="80">
        <v>0</v>
      </c>
      <c r="AS108" s="80">
        <v>0</v>
      </c>
      <c r="AT108" s="80">
        <v>0</v>
      </c>
      <c r="AU108" s="80">
        <v>0</v>
      </c>
      <c r="AV108" s="80">
        <v>0</v>
      </c>
      <c r="AW108" s="80">
        <v>0</v>
      </c>
      <c r="AX108" s="80">
        <v>0</v>
      </c>
      <c r="AY108" s="80">
        <v>0</v>
      </c>
      <c r="AZ108" s="80">
        <v>0</v>
      </c>
      <c r="BA108" s="80">
        <v>0</v>
      </c>
      <c r="BB108" s="80">
        <v>0</v>
      </c>
      <c r="BC108" s="80">
        <v>0</v>
      </c>
      <c r="BD108" s="80">
        <v>0</v>
      </c>
      <c r="BE108" s="80">
        <v>0</v>
      </c>
      <c r="BF108" s="80">
        <v>0</v>
      </c>
      <c r="BG108" s="80">
        <v>0</v>
      </c>
      <c r="BH108" s="80">
        <v>0</v>
      </c>
      <c r="BI108" s="80">
        <v>0</v>
      </c>
      <c r="BJ108" s="80">
        <v>0</v>
      </c>
      <c r="BK108" s="80">
        <v>0</v>
      </c>
      <c r="BL108" s="80">
        <v>0</v>
      </c>
      <c r="BM108" s="80">
        <v>0</v>
      </c>
      <c r="BN108" s="80">
        <v>0</v>
      </c>
      <c r="BO108" s="80">
        <v>0</v>
      </c>
      <c r="BP108" s="80">
        <v>0</v>
      </c>
      <c r="BQ108" s="80">
        <v>0</v>
      </c>
      <c r="BR108" s="80">
        <v>0</v>
      </c>
      <c r="BS108" s="80">
        <v>0</v>
      </c>
      <c r="BT108" s="80">
        <v>0</v>
      </c>
      <c r="BU108" s="80">
        <v>0</v>
      </c>
      <c r="BV108" s="80">
        <v>0</v>
      </c>
      <c r="BW108" s="80">
        <v>0</v>
      </c>
      <c r="BX108" s="80">
        <v>0</v>
      </c>
      <c r="BY108" s="80">
        <v>0</v>
      </c>
      <c r="BZ108" s="80">
        <v>0</v>
      </c>
      <c r="CA108" s="80">
        <v>0</v>
      </c>
      <c r="CB108" s="80">
        <v>0</v>
      </c>
      <c r="CC108" s="80">
        <v>0</v>
      </c>
      <c r="CD108" s="80">
        <v>0</v>
      </c>
      <c r="CE108" s="80">
        <v>0</v>
      </c>
      <c r="CF108" s="80">
        <v>0</v>
      </c>
      <c r="CG108" s="80">
        <v>0</v>
      </c>
      <c r="CH108" s="80">
        <v>0</v>
      </c>
      <c r="CI108" s="80">
        <v>0</v>
      </c>
      <c r="CJ108" s="80">
        <v>0</v>
      </c>
      <c r="CK108" s="80">
        <v>0</v>
      </c>
      <c r="CL108" s="80">
        <v>0</v>
      </c>
      <c r="CM108" s="80">
        <v>0</v>
      </c>
      <c r="CN108" s="80">
        <v>0</v>
      </c>
      <c r="CO108" s="80">
        <v>0</v>
      </c>
      <c r="CP108" s="80">
        <v>0</v>
      </c>
      <c r="CQ108" s="80">
        <v>0</v>
      </c>
      <c r="CR108" s="80">
        <v>0</v>
      </c>
      <c r="CS108" s="80">
        <v>0</v>
      </c>
      <c r="CT108" s="80">
        <v>0</v>
      </c>
      <c r="CU108" s="80">
        <v>0</v>
      </c>
      <c r="CV108" s="80">
        <v>0</v>
      </c>
      <c r="CW108" s="80">
        <v>0</v>
      </c>
      <c r="CX108" s="80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s="80" t="s">
        <v>2</v>
      </c>
      <c r="B109" s="80" t="s">
        <v>50</v>
      </c>
      <c r="C109" s="80">
        <v>0</v>
      </c>
      <c r="D109" s="80">
        <v>0</v>
      </c>
      <c r="E109" s="80">
        <v>0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>
        <v>0</v>
      </c>
      <c r="U109" s="80">
        <v>0</v>
      </c>
      <c r="V109" s="80">
        <v>0</v>
      </c>
      <c r="W109" s="80">
        <v>0</v>
      </c>
      <c r="X109" s="80">
        <v>0</v>
      </c>
      <c r="Y109" s="80">
        <v>0</v>
      </c>
      <c r="Z109" s="80">
        <v>0</v>
      </c>
      <c r="AA109" s="80">
        <v>0</v>
      </c>
      <c r="AB109" s="80">
        <v>0</v>
      </c>
      <c r="AC109" s="80">
        <v>0</v>
      </c>
      <c r="AD109" s="80">
        <v>0</v>
      </c>
      <c r="AE109" s="80">
        <v>0</v>
      </c>
      <c r="AF109" s="80">
        <v>0</v>
      </c>
      <c r="AG109" s="80">
        <v>0</v>
      </c>
      <c r="AH109" s="80">
        <v>0</v>
      </c>
      <c r="AI109" s="80">
        <v>0</v>
      </c>
      <c r="AJ109" s="80">
        <v>0</v>
      </c>
      <c r="AK109" s="80">
        <v>0</v>
      </c>
      <c r="AL109" s="80">
        <v>0</v>
      </c>
      <c r="AM109" s="80">
        <v>0</v>
      </c>
      <c r="AN109" s="80">
        <v>0</v>
      </c>
      <c r="AO109" s="80">
        <v>0</v>
      </c>
      <c r="AP109" s="80">
        <v>0</v>
      </c>
      <c r="AQ109" s="80">
        <v>0</v>
      </c>
      <c r="AR109" s="80">
        <v>0</v>
      </c>
      <c r="AS109" s="80">
        <v>0</v>
      </c>
      <c r="AT109" s="80">
        <v>0</v>
      </c>
      <c r="AU109" s="80">
        <v>0</v>
      </c>
      <c r="AV109" s="80">
        <v>0</v>
      </c>
      <c r="AW109" s="80">
        <v>0</v>
      </c>
      <c r="AX109" s="80">
        <v>0</v>
      </c>
      <c r="AY109" s="80">
        <v>0</v>
      </c>
      <c r="AZ109" s="80">
        <v>0</v>
      </c>
      <c r="BA109" s="80">
        <v>0</v>
      </c>
      <c r="BB109" s="80">
        <v>0</v>
      </c>
      <c r="BC109" s="80">
        <v>0</v>
      </c>
      <c r="BD109" s="80">
        <v>0</v>
      </c>
      <c r="BE109" s="80">
        <v>0</v>
      </c>
      <c r="BF109" s="80">
        <v>0</v>
      </c>
      <c r="BG109" s="80">
        <v>0</v>
      </c>
      <c r="BH109" s="80">
        <v>0</v>
      </c>
      <c r="BI109" s="80">
        <v>0</v>
      </c>
      <c r="BJ109" s="80">
        <v>0</v>
      </c>
      <c r="BK109" s="80">
        <v>0</v>
      </c>
      <c r="BL109" s="80">
        <v>0</v>
      </c>
      <c r="BM109" s="80">
        <v>0</v>
      </c>
      <c r="BN109" s="80">
        <v>0</v>
      </c>
      <c r="BO109" s="80">
        <v>0</v>
      </c>
      <c r="BP109" s="80">
        <v>0</v>
      </c>
      <c r="BQ109" s="80">
        <v>0</v>
      </c>
      <c r="BR109" s="80">
        <v>0</v>
      </c>
      <c r="BS109" s="80">
        <v>0</v>
      </c>
      <c r="BT109" s="80">
        <v>0</v>
      </c>
      <c r="BU109" s="80">
        <v>0</v>
      </c>
      <c r="BV109" s="80">
        <v>0</v>
      </c>
      <c r="BW109" s="80">
        <v>0</v>
      </c>
      <c r="BX109" s="80">
        <v>0</v>
      </c>
      <c r="BY109" s="80">
        <v>0</v>
      </c>
      <c r="BZ109" s="80">
        <v>0</v>
      </c>
      <c r="CA109" s="80">
        <v>0</v>
      </c>
      <c r="CB109" s="80">
        <v>0</v>
      </c>
      <c r="CC109" s="80">
        <v>0</v>
      </c>
      <c r="CD109" s="80">
        <v>0</v>
      </c>
      <c r="CE109" s="80">
        <v>0</v>
      </c>
      <c r="CF109" s="80">
        <v>0</v>
      </c>
      <c r="CG109" s="80">
        <v>0</v>
      </c>
      <c r="CH109" s="80">
        <v>0</v>
      </c>
      <c r="CI109" s="80">
        <v>0</v>
      </c>
      <c r="CJ109" s="80">
        <v>0</v>
      </c>
      <c r="CK109" s="80">
        <v>0</v>
      </c>
      <c r="CL109" s="80">
        <v>0</v>
      </c>
      <c r="CM109" s="80">
        <v>0</v>
      </c>
      <c r="CN109" s="80">
        <v>0</v>
      </c>
      <c r="CO109" s="80">
        <v>0</v>
      </c>
      <c r="CP109" s="80">
        <v>0</v>
      </c>
      <c r="CQ109" s="80">
        <v>0</v>
      </c>
      <c r="CR109" s="80">
        <v>0</v>
      </c>
      <c r="CS109" s="80">
        <v>0</v>
      </c>
      <c r="CT109" s="80">
        <v>0</v>
      </c>
      <c r="CU109" s="80">
        <v>0</v>
      </c>
      <c r="CV109" s="80">
        <v>0</v>
      </c>
      <c r="CW109" s="80">
        <v>0</v>
      </c>
      <c r="CX109" s="80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s="80" t="s">
        <v>2</v>
      </c>
      <c r="B110" s="80" t="s">
        <v>120</v>
      </c>
      <c r="C110" s="80">
        <v>0</v>
      </c>
      <c r="D110" s="80">
        <v>0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>
        <v>0</v>
      </c>
      <c r="V110" s="80">
        <v>0</v>
      </c>
      <c r="W110" s="80">
        <v>0</v>
      </c>
      <c r="X110" s="80">
        <v>0</v>
      </c>
      <c r="Y110" s="80">
        <v>0</v>
      </c>
      <c r="Z110" s="80">
        <v>0</v>
      </c>
      <c r="AA110" s="80">
        <v>0</v>
      </c>
      <c r="AB110" s="80">
        <v>0</v>
      </c>
      <c r="AC110" s="80">
        <v>0</v>
      </c>
      <c r="AD110" s="80">
        <v>0</v>
      </c>
      <c r="AE110" s="80">
        <v>0</v>
      </c>
      <c r="AF110" s="80">
        <v>0</v>
      </c>
      <c r="AG110" s="80">
        <v>0</v>
      </c>
      <c r="AH110" s="80">
        <v>0</v>
      </c>
      <c r="AI110" s="80">
        <v>0</v>
      </c>
      <c r="AJ110" s="80">
        <v>0</v>
      </c>
      <c r="AK110" s="80">
        <v>0</v>
      </c>
      <c r="AL110" s="80">
        <v>0</v>
      </c>
      <c r="AM110" s="80">
        <v>0</v>
      </c>
      <c r="AN110" s="80">
        <v>0</v>
      </c>
      <c r="AO110" s="80">
        <v>0</v>
      </c>
      <c r="AP110" s="80">
        <v>0</v>
      </c>
      <c r="AQ110" s="80">
        <v>0</v>
      </c>
      <c r="AR110" s="80">
        <v>0</v>
      </c>
      <c r="AS110" s="80">
        <v>0</v>
      </c>
      <c r="AT110" s="80">
        <v>0</v>
      </c>
      <c r="AU110" s="80">
        <v>0</v>
      </c>
      <c r="AV110" s="80">
        <v>0</v>
      </c>
      <c r="AW110" s="80">
        <v>0</v>
      </c>
      <c r="AX110" s="80">
        <v>0</v>
      </c>
      <c r="AY110" s="80">
        <v>0</v>
      </c>
      <c r="AZ110" s="80">
        <v>0</v>
      </c>
      <c r="BA110" s="80">
        <v>0</v>
      </c>
      <c r="BB110" s="80">
        <v>0</v>
      </c>
      <c r="BC110" s="80">
        <v>0</v>
      </c>
      <c r="BD110" s="80">
        <v>0</v>
      </c>
      <c r="BE110" s="80">
        <v>0</v>
      </c>
      <c r="BF110" s="80">
        <v>0</v>
      </c>
      <c r="BG110" s="80">
        <v>0</v>
      </c>
      <c r="BH110" s="80">
        <v>0</v>
      </c>
      <c r="BI110" s="80">
        <v>0</v>
      </c>
      <c r="BJ110" s="80">
        <v>0</v>
      </c>
      <c r="BK110" s="80">
        <v>0</v>
      </c>
      <c r="BL110" s="80">
        <v>0</v>
      </c>
      <c r="BM110" s="80">
        <v>0</v>
      </c>
      <c r="BN110" s="80">
        <v>0</v>
      </c>
      <c r="BO110" s="80">
        <v>0</v>
      </c>
      <c r="BP110" s="80">
        <v>0</v>
      </c>
      <c r="BQ110" s="80">
        <v>0</v>
      </c>
      <c r="BR110" s="80">
        <v>0</v>
      </c>
      <c r="BS110" s="80">
        <v>0</v>
      </c>
      <c r="BT110" s="80">
        <v>0</v>
      </c>
      <c r="BU110" s="80">
        <v>0</v>
      </c>
      <c r="BV110" s="80">
        <v>0</v>
      </c>
      <c r="BW110" s="80">
        <v>0</v>
      </c>
      <c r="BX110" s="80">
        <v>0</v>
      </c>
      <c r="BY110" s="80">
        <v>0</v>
      </c>
      <c r="BZ110" s="80">
        <v>0</v>
      </c>
      <c r="CA110" s="80">
        <v>0</v>
      </c>
      <c r="CB110" s="80">
        <v>0</v>
      </c>
      <c r="CC110" s="80">
        <v>0</v>
      </c>
      <c r="CD110" s="80">
        <v>0</v>
      </c>
      <c r="CE110" s="80">
        <v>0</v>
      </c>
      <c r="CF110" s="80">
        <v>0</v>
      </c>
      <c r="CG110" s="80">
        <v>0</v>
      </c>
      <c r="CH110" s="80">
        <v>0</v>
      </c>
      <c r="CI110" s="80">
        <v>0</v>
      </c>
      <c r="CJ110" s="80">
        <v>0</v>
      </c>
      <c r="CK110" s="80">
        <v>0</v>
      </c>
      <c r="CL110" s="80">
        <v>0</v>
      </c>
      <c r="CM110" s="80">
        <v>0</v>
      </c>
      <c r="CN110" s="80">
        <v>0</v>
      </c>
      <c r="CO110" s="80">
        <v>0</v>
      </c>
      <c r="CP110" s="80">
        <v>0</v>
      </c>
      <c r="CQ110" s="80">
        <v>0</v>
      </c>
      <c r="CR110" s="80">
        <v>0</v>
      </c>
      <c r="CS110" s="80">
        <v>0</v>
      </c>
      <c r="CT110" s="80">
        <v>0</v>
      </c>
      <c r="CU110" s="80">
        <v>0</v>
      </c>
      <c r="CV110" s="80">
        <v>0</v>
      </c>
      <c r="CW110" s="80">
        <v>0</v>
      </c>
      <c r="CX110" s="8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s="80" t="s">
        <v>2</v>
      </c>
      <c r="B111" s="80" t="s">
        <v>133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>
        <v>0</v>
      </c>
      <c r="X111" s="80">
        <v>0</v>
      </c>
      <c r="Y111" s="80">
        <v>0</v>
      </c>
      <c r="Z111" s="80">
        <v>0</v>
      </c>
      <c r="AA111" s="80">
        <v>0</v>
      </c>
      <c r="AB111" s="80">
        <v>0</v>
      </c>
      <c r="AC111" s="80">
        <v>0</v>
      </c>
      <c r="AD111" s="80">
        <v>0</v>
      </c>
      <c r="AE111" s="80">
        <v>0</v>
      </c>
      <c r="AF111" s="80">
        <v>0</v>
      </c>
      <c r="AG111" s="80">
        <v>0</v>
      </c>
      <c r="AH111" s="80">
        <v>0</v>
      </c>
      <c r="AI111" s="80">
        <v>0</v>
      </c>
      <c r="AJ111" s="80">
        <v>0</v>
      </c>
      <c r="AK111" s="80">
        <v>0</v>
      </c>
      <c r="AL111" s="80">
        <v>0</v>
      </c>
      <c r="AM111" s="80">
        <v>0</v>
      </c>
      <c r="AN111" s="80">
        <v>0</v>
      </c>
      <c r="AO111" s="80">
        <v>0</v>
      </c>
      <c r="AP111" s="80">
        <v>0</v>
      </c>
      <c r="AQ111" s="80">
        <v>0</v>
      </c>
      <c r="AR111" s="80">
        <v>0</v>
      </c>
      <c r="AS111" s="80">
        <v>0</v>
      </c>
      <c r="AT111" s="80">
        <v>0</v>
      </c>
      <c r="AU111" s="80">
        <v>0</v>
      </c>
      <c r="AV111" s="80">
        <v>0</v>
      </c>
      <c r="AW111" s="80">
        <v>0</v>
      </c>
      <c r="AX111" s="80">
        <v>0</v>
      </c>
      <c r="AY111" s="80">
        <v>0</v>
      </c>
      <c r="AZ111" s="80">
        <v>0</v>
      </c>
      <c r="BA111" s="80">
        <v>0</v>
      </c>
      <c r="BB111" s="80">
        <v>0</v>
      </c>
      <c r="BC111" s="80">
        <v>0</v>
      </c>
      <c r="BD111" s="80">
        <v>0</v>
      </c>
      <c r="BE111" s="80">
        <v>0</v>
      </c>
      <c r="BF111" s="80">
        <v>0</v>
      </c>
      <c r="BG111" s="80">
        <v>0</v>
      </c>
      <c r="BH111" s="80">
        <v>0</v>
      </c>
      <c r="BI111" s="80">
        <v>0</v>
      </c>
      <c r="BJ111" s="80">
        <v>0</v>
      </c>
      <c r="BK111" s="80">
        <v>0</v>
      </c>
      <c r="BL111" s="80">
        <v>0</v>
      </c>
      <c r="BM111" s="80">
        <v>0</v>
      </c>
      <c r="BN111" s="80">
        <v>0</v>
      </c>
      <c r="BO111" s="80">
        <v>0</v>
      </c>
      <c r="BP111" s="80">
        <v>0</v>
      </c>
      <c r="BQ111" s="80">
        <v>0</v>
      </c>
      <c r="BR111" s="80">
        <v>0</v>
      </c>
      <c r="BS111" s="80">
        <v>0</v>
      </c>
      <c r="BT111" s="80">
        <v>0</v>
      </c>
      <c r="BU111" s="80">
        <v>0</v>
      </c>
      <c r="BV111" s="80">
        <v>0</v>
      </c>
      <c r="BW111" s="80">
        <v>0</v>
      </c>
      <c r="BX111" s="80">
        <v>0</v>
      </c>
      <c r="BY111" s="80">
        <v>0</v>
      </c>
      <c r="BZ111" s="80">
        <v>0</v>
      </c>
      <c r="CA111" s="80">
        <v>0</v>
      </c>
      <c r="CB111" s="80">
        <v>0</v>
      </c>
      <c r="CC111" s="80">
        <v>0</v>
      </c>
      <c r="CD111" s="80">
        <v>0</v>
      </c>
      <c r="CE111" s="80">
        <v>0</v>
      </c>
      <c r="CF111" s="80">
        <v>0</v>
      </c>
      <c r="CG111" s="80">
        <v>0</v>
      </c>
      <c r="CH111" s="80">
        <v>0</v>
      </c>
      <c r="CI111" s="80">
        <v>0</v>
      </c>
      <c r="CJ111" s="80">
        <v>0</v>
      </c>
      <c r="CK111" s="80">
        <v>0</v>
      </c>
      <c r="CL111" s="80">
        <v>0</v>
      </c>
      <c r="CM111" s="80">
        <v>0</v>
      </c>
      <c r="CN111" s="80">
        <v>0</v>
      </c>
      <c r="CO111" s="80">
        <v>0</v>
      </c>
      <c r="CP111" s="80">
        <v>0</v>
      </c>
      <c r="CQ111" s="80">
        <v>0</v>
      </c>
      <c r="CR111" s="80">
        <v>0</v>
      </c>
      <c r="CS111" s="80">
        <v>0</v>
      </c>
      <c r="CT111" s="80">
        <v>0</v>
      </c>
      <c r="CU111" s="80">
        <v>0</v>
      </c>
      <c r="CV111" s="80">
        <v>0</v>
      </c>
      <c r="CW111" s="80">
        <v>0</v>
      </c>
      <c r="CX111" s="80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s="80" t="s">
        <v>2</v>
      </c>
      <c r="B112" s="80" t="s">
        <v>51</v>
      </c>
      <c r="C112" s="80">
        <v>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>
        <v>0</v>
      </c>
      <c r="U112" s="80">
        <v>0</v>
      </c>
      <c r="V112" s="80">
        <v>0</v>
      </c>
      <c r="W112" s="80">
        <v>0</v>
      </c>
      <c r="X112" s="80">
        <v>0</v>
      </c>
      <c r="Y112" s="80">
        <v>0</v>
      </c>
      <c r="Z112" s="80">
        <v>0</v>
      </c>
      <c r="AA112" s="80">
        <v>0</v>
      </c>
      <c r="AB112" s="80">
        <v>0</v>
      </c>
      <c r="AC112" s="80">
        <v>0</v>
      </c>
      <c r="AD112" s="80">
        <v>0</v>
      </c>
      <c r="AE112" s="80">
        <v>0</v>
      </c>
      <c r="AF112" s="80">
        <v>0</v>
      </c>
      <c r="AG112" s="80">
        <v>0</v>
      </c>
      <c r="AH112" s="80">
        <v>0</v>
      </c>
      <c r="AI112" s="80">
        <v>0</v>
      </c>
      <c r="AJ112" s="80">
        <v>0</v>
      </c>
      <c r="AK112" s="80">
        <v>0</v>
      </c>
      <c r="AL112" s="80">
        <v>0</v>
      </c>
      <c r="AM112" s="80">
        <v>0</v>
      </c>
      <c r="AN112" s="80">
        <v>0</v>
      </c>
      <c r="AO112" s="80">
        <v>0</v>
      </c>
      <c r="AP112" s="80">
        <v>0</v>
      </c>
      <c r="AQ112" s="80">
        <v>0</v>
      </c>
      <c r="AR112" s="80">
        <v>0</v>
      </c>
      <c r="AS112" s="80">
        <v>0</v>
      </c>
      <c r="AT112" s="80">
        <v>0</v>
      </c>
      <c r="AU112" s="80">
        <v>0</v>
      </c>
      <c r="AV112" s="80">
        <v>0</v>
      </c>
      <c r="AW112" s="80">
        <v>0</v>
      </c>
      <c r="AX112" s="80">
        <v>0</v>
      </c>
      <c r="AY112" s="80">
        <v>0</v>
      </c>
      <c r="AZ112" s="80">
        <v>0</v>
      </c>
      <c r="BA112" s="80">
        <v>0</v>
      </c>
      <c r="BB112" s="80">
        <v>0</v>
      </c>
      <c r="BC112" s="80">
        <v>0</v>
      </c>
      <c r="BD112" s="80">
        <v>0</v>
      </c>
      <c r="BE112" s="80">
        <v>0</v>
      </c>
      <c r="BF112" s="80">
        <v>0</v>
      </c>
      <c r="BG112" s="80">
        <v>0</v>
      </c>
      <c r="BH112" s="80">
        <v>0</v>
      </c>
      <c r="BI112" s="80">
        <v>0</v>
      </c>
      <c r="BJ112" s="80">
        <v>0</v>
      </c>
      <c r="BK112" s="80">
        <v>0</v>
      </c>
      <c r="BL112" s="80">
        <v>0</v>
      </c>
      <c r="BM112" s="80">
        <v>0</v>
      </c>
      <c r="BN112" s="80">
        <v>0</v>
      </c>
      <c r="BO112" s="80">
        <v>0</v>
      </c>
      <c r="BP112" s="80">
        <v>0</v>
      </c>
      <c r="BQ112" s="80">
        <v>0</v>
      </c>
      <c r="BR112" s="80">
        <v>0</v>
      </c>
      <c r="BS112" s="80">
        <v>0</v>
      </c>
      <c r="BT112" s="80">
        <v>0</v>
      </c>
      <c r="BU112" s="80">
        <v>0</v>
      </c>
      <c r="BV112" s="80">
        <v>0</v>
      </c>
      <c r="BW112" s="80">
        <v>0</v>
      </c>
      <c r="BX112" s="80">
        <v>0</v>
      </c>
      <c r="BY112" s="80">
        <v>0</v>
      </c>
      <c r="BZ112" s="80">
        <v>0</v>
      </c>
      <c r="CA112" s="80">
        <v>0</v>
      </c>
      <c r="CB112" s="80">
        <v>0</v>
      </c>
      <c r="CC112" s="80">
        <v>0</v>
      </c>
      <c r="CD112" s="80">
        <v>0</v>
      </c>
      <c r="CE112" s="80">
        <v>0</v>
      </c>
      <c r="CF112" s="80">
        <v>0</v>
      </c>
      <c r="CG112" s="80">
        <v>0</v>
      </c>
      <c r="CH112" s="80">
        <v>0</v>
      </c>
      <c r="CI112" s="80">
        <v>0</v>
      </c>
      <c r="CJ112" s="80">
        <v>0</v>
      </c>
      <c r="CK112" s="80">
        <v>0</v>
      </c>
      <c r="CL112" s="80">
        <v>0</v>
      </c>
      <c r="CM112" s="80">
        <v>0</v>
      </c>
      <c r="CN112" s="80">
        <v>0</v>
      </c>
      <c r="CO112" s="80">
        <v>0</v>
      </c>
      <c r="CP112" s="80">
        <v>0</v>
      </c>
      <c r="CQ112" s="80">
        <v>0</v>
      </c>
      <c r="CR112" s="80">
        <v>0</v>
      </c>
      <c r="CS112" s="80">
        <v>0</v>
      </c>
      <c r="CT112" s="80">
        <v>0</v>
      </c>
      <c r="CU112" s="80">
        <v>0</v>
      </c>
      <c r="CV112" s="80">
        <v>0</v>
      </c>
      <c r="CW112" s="80">
        <v>0</v>
      </c>
      <c r="CX112" s="80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s="80" t="s">
        <v>2</v>
      </c>
      <c r="B113" s="80" t="s">
        <v>147</v>
      </c>
      <c r="C113" s="80">
        <v>-176.131521205192</v>
      </c>
      <c r="D113" s="80">
        <v>-176.131521205192</v>
      </c>
      <c r="E113" s="80">
        <v>-176.131521205192</v>
      </c>
      <c r="F113" s="80">
        <v>-176.131521205192</v>
      </c>
      <c r="G113" s="80">
        <v>-176.131521205192</v>
      </c>
      <c r="H113" s="80">
        <v>-176.131521205192</v>
      </c>
      <c r="I113" s="80">
        <v>-176.131521205192</v>
      </c>
      <c r="J113" s="80">
        <v>-176.131521205192</v>
      </c>
      <c r="K113" s="80">
        <v>-166.34643669379199</v>
      </c>
      <c r="L113" s="80">
        <v>-166.34643669379199</v>
      </c>
      <c r="M113" s="80">
        <v>-166.34643669379199</v>
      </c>
      <c r="N113" s="80">
        <v>-166.34643669379199</v>
      </c>
      <c r="O113" s="80">
        <v>-166.34643669379199</v>
      </c>
      <c r="P113" s="80">
        <v>-146.77626767099301</v>
      </c>
      <c r="Q113" s="80">
        <v>-146.77626767099301</v>
      </c>
      <c r="R113" s="80">
        <v>-146.77626767099301</v>
      </c>
      <c r="S113" s="80">
        <v>-146.77626767099301</v>
      </c>
      <c r="T113" s="80">
        <v>-146.77626767099301</v>
      </c>
      <c r="U113" s="80">
        <v>-146.77626767099301</v>
      </c>
      <c r="V113" s="80">
        <v>-146.77626767099301</v>
      </c>
      <c r="W113" s="80">
        <v>-146.77626767099301</v>
      </c>
      <c r="X113" s="80">
        <v>-117.42101413679499</v>
      </c>
      <c r="Y113" s="80">
        <v>-117.42101413679499</v>
      </c>
      <c r="Z113" s="80">
        <v>-117.42101413679499</v>
      </c>
      <c r="AA113" s="80">
        <v>-117.42101413679499</v>
      </c>
      <c r="AB113" s="80">
        <v>-117.42101413679499</v>
      </c>
      <c r="AC113" s="80">
        <v>-88.065760602595901</v>
      </c>
      <c r="AD113" s="80">
        <v>-88.065760602595901</v>
      </c>
      <c r="AE113" s="80">
        <v>-88.065760602595901</v>
      </c>
      <c r="AF113" s="80">
        <v>-88.065760602595901</v>
      </c>
      <c r="AG113" s="80">
        <v>-78.280676091196398</v>
      </c>
      <c r="AH113" s="80">
        <v>-78.280676091196398</v>
      </c>
      <c r="AI113" s="80">
        <v>-78.280676091196398</v>
      </c>
      <c r="AJ113" s="80">
        <v>-78.280676091196398</v>
      </c>
      <c r="AK113" s="80">
        <v>-78.280676091196398</v>
      </c>
      <c r="AL113" s="80">
        <v>-78.280676091196398</v>
      </c>
      <c r="AM113" s="80">
        <v>-78.280676091196398</v>
      </c>
      <c r="AN113" s="80">
        <v>-78.280676091196398</v>
      </c>
      <c r="AO113" s="80">
        <v>-78.280676091196398</v>
      </c>
      <c r="AP113" s="80">
        <v>-78.280676091196398</v>
      </c>
      <c r="AQ113" s="80">
        <v>-78.280676091196398</v>
      </c>
      <c r="AR113" s="80">
        <v>-78.280676091196398</v>
      </c>
      <c r="AS113" s="80">
        <v>-78.280676091196398</v>
      </c>
      <c r="AT113" s="80">
        <v>-78.280676091196398</v>
      </c>
      <c r="AU113" s="80">
        <v>-78.280676091196398</v>
      </c>
      <c r="AV113" s="80">
        <v>-78.280676091196398</v>
      </c>
      <c r="AW113" s="80">
        <v>-78.280676091196398</v>
      </c>
      <c r="AX113" s="80">
        <v>-78.280676091196398</v>
      </c>
      <c r="AY113" s="80">
        <v>-78.280676091196398</v>
      </c>
      <c r="AZ113" s="80">
        <v>-78.280676091196398</v>
      </c>
      <c r="BA113" s="80">
        <v>-78.280676091196398</v>
      </c>
      <c r="BB113" s="80">
        <v>-78.280676091196398</v>
      </c>
      <c r="BC113" s="80">
        <v>-78.280676091196398</v>
      </c>
      <c r="BD113" s="80">
        <v>-78.280676091196398</v>
      </c>
      <c r="BE113" s="80">
        <v>-78.280676091196398</v>
      </c>
      <c r="BF113" s="80">
        <v>-78.280676091196398</v>
      </c>
      <c r="BG113" s="80">
        <v>-78.280676091196398</v>
      </c>
      <c r="BH113" s="80">
        <v>-78.280676091196398</v>
      </c>
      <c r="BI113" s="80">
        <v>-78.280676091196398</v>
      </c>
      <c r="BJ113" s="80">
        <v>-78.280676091196398</v>
      </c>
      <c r="BK113" s="80">
        <v>-78.280676091196398</v>
      </c>
      <c r="BL113" s="80">
        <v>-78.280676091196398</v>
      </c>
      <c r="BM113" s="80">
        <v>-78.280676091196398</v>
      </c>
      <c r="BN113" s="80">
        <v>-78.280676091196398</v>
      </c>
      <c r="BO113" s="80">
        <v>-78.280676091196398</v>
      </c>
      <c r="BP113" s="80">
        <v>-107.63592962539499</v>
      </c>
      <c r="BQ113" s="80">
        <v>-107.63592962539499</v>
      </c>
      <c r="BR113" s="80">
        <v>-107.63592962539499</v>
      </c>
      <c r="BS113" s="80">
        <v>-107.63592962539499</v>
      </c>
      <c r="BT113" s="80">
        <v>-136.99118315959399</v>
      </c>
      <c r="BU113" s="80">
        <v>-136.99118315959399</v>
      </c>
      <c r="BV113" s="80">
        <v>-136.99118315959399</v>
      </c>
      <c r="BW113" s="80">
        <v>-136.99118315959399</v>
      </c>
      <c r="BX113" s="80">
        <v>-136.99118315959399</v>
      </c>
      <c r="BY113" s="80">
        <v>-166.34643669379199</v>
      </c>
      <c r="BZ113" s="80">
        <v>-166.34643669379199</v>
      </c>
      <c r="CA113" s="80">
        <v>-166.34643669379199</v>
      </c>
      <c r="CB113" s="80">
        <v>-166.34643669379199</v>
      </c>
      <c r="CC113" s="80">
        <v>-166.34643669379199</v>
      </c>
      <c r="CD113" s="80">
        <v>-166.34643669379199</v>
      </c>
      <c r="CE113" s="80">
        <v>-166.34643669379199</v>
      </c>
      <c r="CF113" s="80">
        <v>-166.34643669379199</v>
      </c>
      <c r="CG113" s="80">
        <v>-205.48677473939</v>
      </c>
      <c r="CH113" s="80">
        <v>-205.48677473939</v>
      </c>
      <c r="CI113" s="80">
        <v>-205.48677473939</v>
      </c>
      <c r="CJ113" s="80">
        <v>-205.48677473939</v>
      </c>
      <c r="CK113" s="80">
        <v>-205.48677473939</v>
      </c>
      <c r="CL113" s="80">
        <v>-244.62711278498901</v>
      </c>
      <c r="CM113" s="80">
        <v>-244.62711278498901</v>
      </c>
      <c r="CN113" s="80">
        <v>-244.62711278498901</v>
      </c>
      <c r="CO113" s="80">
        <v>-244.62711278498901</v>
      </c>
      <c r="CP113" s="80">
        <v>-244.62711278498901</v>
      </c>
      <c r="CQ113" s="80">
        <v>-244.62711278498901</v>
      </c>
      <c r="CR113" s="80">
        <v>-244.62711278498901</v>
      </c>
      <c r="CS113" s="80">
        <v>-244.62711278498901</v>
      </c>
      <c r="CT113" s="80">
        <v>-303.337619853386</v>
      </c>
      <c r="CU113" s="80">
        <v>-303.337619853386</v>
      </c>
      <c r="CV113" s="80">
        <v>-303.337619853386</v>
      </c>
      <c r="CW113" s="80">
        <v>-303.337619853386</v>
      </c>
      <c r="CX113" s="80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s="80" t="s">
        <v>2</v>
      </c>
      <c r="B114" s="80" t="s">
        <v>107</v>
      </c>
      <c r="C114" s="80">
        <v>-2016.7676380348501</v>
      </c>
      <c r="D114" s="80">
        <v>-2016.7676380348501</v>
      </c>
      <c r="E114" s="80">
        <v>-2016.7676380348501</v>
      </c>
      <c r="F114" s="80">
        <v>-2016.7676380348501</v>
      </c>
      <c r="G114" s="80">
        <v>-2088.7950536789499</v>
      </c>
      <c r="H114" s="80">
        <v>-2088.7950536789499</v>
      </c>
      <c r="I114" s="80">
        <v>-2088.7950536789499</v>
      </c>
      <c r="J114" s="80">
        <v>-2088.7950536789499</v>
      </c>
      <c r="K114" s="80">
        <v>-2196.8361771451</v>
      </c>
      <c r="L114" s="80">
        <v>-2196.8361771451</v>
      </c>
      <c r="M114" s="80">
        <v>-2196.8361771451</v>
      </c>
      <c r="N114" s="80">
        <v>-2196.8361771451</v>
      </c>
      <c r="O114" s="80">
        <v>-2196.8361771451</v>
      </c>
      <c r="P114" s="80">
        <v>-2268.8635927892001</v>
      </c>
      <c r="Q114" s="80">
        <v>-2268.8635927892001</v>
      </c>
      <c r="R114" s="80">
        <v>-2268.8635927892001</v>
      </c>
      <c r="S114" s="80">
        <v>-2268.8635927892001</v>
      </c>
      <c r="T114" s="80">
        <v>-2322.8841545222799</v>
      </c>
      <c r="U114" s="80">
        <v>-2322.8841545222799</v>
      </c>
      <c r="V114" s="80">
        <v>-2322.8841545222799</v>
      </c>
      <c r="W114" s="80">
        <v>-2322.8841545222799</v>
      </c>
      <c r="X114" s="80">
        <v>-2394.91157016638</v>
      </c>
      <c r="Y114" s="80">
        <v>-2394.91157016638</v>
      </c>
      <c r="Z114" s="80">
        <v>-2394.91157016638</v>
      </c>
      <c r="AA114" s="80">
        <v>-2394.91157016638</v>
      </c>
      <c r="AB114" s="80">
        <v>-2394.91157016638</v>
      </c>
      <c r="AC114" s="80">
        <v>-2484.9458397215099</v>
      </c>
      <c r="AD114" s="80">
        <v>-2484.9458397215099</v>
      </c>
      <c r="AE114" s="80">
        <v>-2484.9458397215099</v>
      </c>
      <c r="AF114" s="80">
        <v>-2484.9458397215099</v>
      </c>
      <c r="AG114" s="80">
        <v>-2592.98696318766</v>
      </c>
      <c r="AH114" s="80">
        <v>-2592.98696318766</v>
      </c>
      <c r="AI114" s="80">
        <v>-2592.98696318766</v>
      </c>
      <c r="AJ114" s="80">
        <v>-2592.98696318766</v>
      </c>
      <c r="AK114" s="80">
        <v>-2592.98696318766</v>
      </c>
      <c r="AL114" s="80">
        <v>-2629.00067100971</v>
      </c>
      <c r="AM114" s="80">
        <v>-2629.00067100971</v>
      </c>
      <c r="AN114" s="80">
        <v>-2629.00067100971</v>
      </c>
      <c r="AO114" s="80">
        <v>-2629.00067100971</v>
      </c>
      <c r="AP114" s="80">
        <v>-2574.9801092766402</v>
      </c>
      <c r="AQ114" s="80">
        <v>-2574.9801092766402</v>
      </c>
      <c r="AR114" s="80">
        <v>-2574.9801092766402</v>
      </c>
      <c r="AS114" s="80">
        <v>-2574.9801092766402</v>
      </c>
      <c r="AT114" s="80">
        <v>-2538.9664014545901</v>
      </c>
      <c r="AU114" s="80">
        <v>-2538.9664014545901</v>
      </c>
      <c r="AV114" s="80">
        <v>-2538.9664014545901</v>
      </c>
      <c r="AW114" s="80">
        <v>-2538.9664014545901</v>
      </c>
      <c r="AX114" s="80">
        <v>-2538.9664014545901</v>
      </c>
      <c r="AY114" s="80">
        <v>-2502.9526936325301</v>
      </c>
      <c r="AZ114" s="80">
        <v>-2502.9526936325301</v>
      </c>
      <c r="BA114" s="80">
        <v>-2502.9526936325301</v>
      </c>
      <c r="BB114" s="80">
        <v>-2502.9526936325301</v>
      </c>
      <c r="BC114" s="80">
        <v>-2556.9732553656099</v>
      </c>
      <c r="BD114" s="80">
        <v>-2556.9732553656099</v>
      </c>
      <c r="BE114" s="80">
        <v>-2556.9732553656099</v>
      </c>
      <c r="BF114" s="80">
        <v>-2556.9732553656099</v>
      </c>
      <c r="BG114" s="80">
        <v>-2592.98696318766</v>
      </c>
      <c r="BH114" s="80">
        <v>-2592.98696318766</v>
      </c>
      <c r="BI114" s="80">
        <v>-2592.98696318766</v>
      </c>
      <c r="BJ114" s="80">
        <v>-2592.98696318766</v>
      </c>
      <c r="BK114" s="80">
        <v>-2556.9732553656099</v>
      </c>
      <c r="BL114" s="80">
        <v>-2556.9732553656099</v>
      </c>
      <c r="BM114" s="80">
        <v>-2556.9732553656099</v>
      </c>
      <c r="BN114" s="80">
        <v>-2556.9732553656099</v>
      </c>
      <c r="BO114" s="80">
        <v>-2556.9732553656099</v>
      </c>
      <c r="BP114" s="80">
        <v>-2592.98696318766</v>
      </c>
      <c r="BQ114" s="80">
        <v>-2592.98696318766</v>
      </c>
      <c r="BR114" s="80">
        <v>-2592.98696318766</v>
      </c>
      <c r="BS114" s="80">
        <v>-2592.98696318766</v>
      </c>
      <c r="BT114" s="80">
        <v>-2647.0075249207398</v>
      </c>
      <c r="BU114" s="80">
        <v>-2647.0075249207398</v>
      </c>
      <c r="BV114" s="80">
        <v>-2647.0075249207398</v>
      </c>
      <c r="BW114" s="80">
        <v>-2647.0075249207398</v>
      </c>
      <c r="BX114" s="80">
        <v>-2647.0075249207398</v>
      </c>
      <c r="BY114" s="80">
        <v>-2647.0075249207398</v>
      </c>
      <c r="BZ114" s="80">
        <v>-2647.0075249207398</v>
      </c>
      <c r="CA114" s="80">
        <v>-2647.0075249207398</v>
      </c>
      <c r="CB114" s="80">
        <v>-2647.0075249207398</v>
      </c>
      <c r="CC114" s="80">
        <v>-2629.00067100971</v>
      </c>
      <c r="CD114" s="80">
        <v>-2629.00067100971</v>
      </c>
      <c r="CE114" s="80">
        <v>-2629.00067100971</v>
      </c>
      <c r="CF114" s="80">
        <v>-2629.00067100971</v>
      </c>
      <c r="CG114" s="80">
        <v>-2538.9664014545901</v>
      </c>
      <c r="CH114" s="80">
        <v>-2538.9664014545901</v>
      </c>
      <c r="CI114" s="80">
        <v>-2538.9664014545901</v>
      </c>
      <c r="CJ114" s="80">
        <v>-2538.9664014545901</v>
      </c>
      <c r="CK114" s="80">
        <v>-2538.9664014545901</v>
      </c>
      <c r="CL114" s="80">
        <v>-2466.9389858104801</v>
      </c>
      <c r="CM114" s="80">
        <v>-2466.9389858104801</v>
      </c>
      <c r="CN114" s="80">
        <v>-2466.9389858104801</v>
      </c>
      <c r="CO114" s="80">
        <v>-2466.9389858104801</v>
      </c>
      <c r="CP114" s="80">
        <v>-2376.9047162553602</v>
      </c>
      <c r="CQ114" s="80">
        <v>-2376.9047162553602</v>
      </c>
      <c r="CR114" s="80">
        <v>-2376.9047162553602</v>
      </c>
      <c r="CS114" s="80">
        <v>-2376.9047162553602</v>
      </c>
      <c r="CT114" s="80">
        <v>-2268.8635927892001</v>
      </c>
      <c r="CU114" s="80">
        <v>-2268.8635927892001</v>
      </c>
      <c r="CV114" s="80">
        <v>-2268.8635927892001</v>
      </c>
      <c r="CW114" s="80">
        <v>-2268.8635927892001</v>
      </c>
      <c r="CX114" s="80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s="80" t="s">
        <v>3</v>
      </c>
      <c r="B115" s="80" t="s">
        <v>123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>
        <v>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  <c r="Z115" s="80">
        <v>0</v>
      </c>
      <c r="AA115" s="80">
        <v>0</v>
      </c>
      <c r="AB115" s="80">
        <v>0</v>
      </c>
      <c r="AC115" s="80">
        <v>0</v>
      </c>
      <c r="AD115" s="80">
        <v>0</v>
      </c>
      <c r="AE115" s="80">
        <v>0</v>
      </c>
      <c r="AF115" s="80">
        <v>0</v>
      </c>
      <c r="AG115" s="80">
        <v>0</v>
      </c>
      <c r="AH115" s="80">
        <v>0</v>
      </c>
      <c r="AI115" s="80">
        <v>0</v>
      </c>
      <c r="AJ115" s="80">
        <v>0</v>
      </c>
      <c r="AK115" s="80">
        <v>0</v>
      </c>
      <c r="AL115" s="80">
        <v>0</v>
      </c>
      <c r="AM115" s="80">
        <v>0</v>
      </c>
      <c r="AN115" s="80">
        <v>0</v>
      </c>
      <c r="AO115" s="80">
        <v>0</v>
      </c>
      <c r="AP115" s="80">
        <v>0</v>
      </c>
      <c r="AQ115" s="80">
        <v>0</v>
      </c>
      <c r="AR115" s="80">
        <v>0</v>
      </c>
      <c r="AS115" s="80">
        <v>0</v>
      </c>
      <c r="AT115" s="80">
        <v>0</v>
      </c>
      <c r="AU115" s="80">
        <v>0</v>
      </c>
      <c r="AV115" s="80">
        <v>0</v>
      </c>
      <c r="AW115" s="80">
        <v>0</v>
      </c>
      <c r="AX115" s="80">
        <v>0</v>
      </c>
      <c r="AY115" s="80">
        <v>0</v>
      </c>
      <c r="AZ115" s="80">
        <v>0</v>
      </c>
      <c r="BA115" s="80">
        <v>0</v>
      </c>
      <c r="BB115" s="80">
        <v>0</v>
      </c>
      <c r="BC115" s="80">
        <v>0</v>
      </c>
      <c r="BD115" s="80">
        <v>0</v>
      </c>
      <c r="BE115" s="80">
        <v>0</v>
      </c>
      <c r="BF115" s="80">
        <v>0</v>
      </c>
      <c r="BG115" s="80">
        <v>0</v>
      </c>
      <c r="BH115" s="80">
        <v>0</v>
      </c>
      <c r="BI115" s="80">
        <v>0</v>
      </c>
      <c r="BJ115" s="80">
        <v>0</v>
      </c>
      <c r="BK115" s="80">
        <v>0</v>
      </c>
      <c r="BL115" s="80">
        <v>0</v>
      </c>
      <c r="BM115" s="80">
        <v>0</v>
      </c>
      <c r="BN115" s="80">
        <v>0</v>
      </c>
      <c r="BO115" s="80">
        <v>0</v>
      </c>
      <c r="BP115" s="80">
        <v>0</v>
      </c>
      <c r="BQ115" s="80">
        <v>0</v>
      </c>
      <c r="BR115" s="80">
        <v>0</v>
      </c>
      <c r="BS115" s="80">
        <v>0</v>
      </c>
      <c r="BT115" s="80">
        <v>0</v>
      </c>
      <c r="BU115" s="80">
        <v>0</v>
      </c>
      <c r="BV115" s="80">
        <v>0</v>
      </c>
      <c r="BW115" s="80">
        <v>0</v>
      </c>
      <c r="BX115" s="80">
        <v>0</v>
      </c>
      <c r="BY115" s="80">
        <v>0</v>
      </c>
      <c r="BZ115" s="80">
        <v>0</v>
      </c>
      <c r="CA115" s="80">
        <v>0</v>
      </c>
      <c r="CB115" s="80">
        <v>0</v>
      </c>
      <c r="CC115" s="80">
        <v>0</v>
      </c>
      <c r="CD115" s="80">
        <v>0</v>
      </c>
      <c r="CE115" s="80">
        <v>0</v>
      </c>
      <c r="CF115" s="80">
        <v>0</v>
      </c>
      <c r="CG115" s="80">
        <v>0</v>
      </c>
      <c r="CH115" s="80">
        <v>0</v>
      </c>
      <c r="CI115" s="80">
        <v>0</v>
      </c>
      <c r="CJ115" s="80">
        <v>0</v>
      </c>
      <c r="CK115" s="80">
        <v>0</v>
      </c>
      <c r="CL115" s="80">
        <v>0</v>
      </c>
      <c r="CM115" s="80">
        <v>0</v>
      </c>
      <c r="CN115" s="80">
        <v>0</v>
      </c>
      <c r="CO115" s="80">
        <v>0</v>
      </c>
      <c r="CP115" s="80">
        <v>0</v>
      </c>
      <c r="CQ115" s="80">
        <v>0</v>
      </c>
      <c r="CR115" s="80">
        <v>0</v>
      </c>
      <c r="CS115" s="80">
        <v>0</v>
      </c>
      <c r="CT115" s="80">
        <v>0</v>
      </c>
      <c r="CU115" s="80">
        <v>0</v>
      </c>
      <c r="CV115" s="80">
        <v>0</v>
      </c>
      <c r="CW115" s="80">
        <v>0</v>
      </c>
      <c r="CX115" s="80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s="80" t="s">
        <v>3</v>
      </c>
      <c r="B116" s="80" t="s">
        <v>15</v>
      </c>
      <c r="C116" s="80">
        <v>0</v>
      </c>
      <c r="D116" s="80">
        <v>0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O116" s="80">
        <v>0</v>
      </c>
      <c r="P116" s="80">
        <v>0</v>
      </c>
      <c r="Q116" s="80">
        <v>0</v>
      </c>
      <c r="R116" s="80">
        <v>0</v>
      </c>
      <c r="S116" s="80">
        <v>0</v>
      </c>
      <c r="T116" s="80">
        <v>0</v>
      </c>
      <c r="U116" s="80">
        <v>0</v>
      </c>
      <c r="V116" s="80">
        <v>0</v>
      </c>
      <c r="W116" s="80">
        <v>0</v>
      </c>
      <c r="X116" s="80">
        <v>0</v>
      </c>
      <c r="Y116" s="80">
        <v>0</v>
      </c>
      <c r="Z116" s="80">
        <v>0</v>
      </c>
      <c r="AA116" s="80">
        <v>0</v>
      </c>
      <c r="AB116" s="80">
        <v>0</v>
      </c>
      <c r="AC116" s="80">
        <v>0</v>
      </c>
      <c r="AD116" s="80">
        <v>0</v>
      </c>
      <c r="AE116" s="80">
        <v>0</v>
      </c>
      <c r="AF116" s="80">
        <v>0</v>
      </c>
      <c r="AG116" s="80">
        <v>0</v>
      </c>
      <c r="AH116" s="80">
        <v>0</v>
      </c>
      <c r="AI116" s="80">
        <v>0</v>
      </c>
      <c r="AJ116" s="80">
        <v>0</v>
      </c>
      <c r="AK116" s="80">
        <v>0</v>
      </c>
      <c r="AL116" s="80">
        <v>0</v>
      </c>
      <c r="AM116" s="80">
        <v>0</v>
      </c>
      <c r="AN116" s="80">
        <v>0</v>
      </c>
      <c r="AO116" s="80">
        <v>0</v>
      </c>
      <c r="AP116" s="80">
        <v>0</v>
      </c>
      <c r="AQ116" s="80">
        <v>0</v>
      </c>
      <c r="AR116" s="80">
        <v>0</v>
      </c>
      <c r="AS116" s="80">
        <v>0</v>
      </c>
      <c r="AT116" s="80">
        <v>0</v>
      </c>
      <c r="AU116" s="80">
        <v>0</v>
      </c>
      <c r="AV116" s="80">
        <v>0</v>
      </c>
      <c r="AW116" s="80">
        <v>0</v>
      </c>
      <c r="AX116" s="80">
        <v>0</v>
      </c>
      <c r="AY116" s="80">
        <v>0</v>
      </c>
      <c r="AZ116" s="80">
        <v>0</v>
      </c>
      <c r="BA116" s="80">
        <v>0</v>
      </c>
      <c r="BB116" s="80">
        <v>0</v>
      </c>
      <c r="BC116" s="80">
        <v>0</v>
      </c>
      <c r="BD116" s="80">
        <v>0</v>
      </c>
      <c r="BE116" s="80">
        <v>0</v>
      </c>
      <c r="BF116" s="80">
        <v>0</v>
      </c>
      <c r="BG116" s="80">
        <v>0</v>
      </c>
      <c r="BH116" s="80">
        <v>0</v>
      </c>
      <c r="BI116" s="80">
        <v>0</v>
      </c>
      <c r="BJ116" s="80">
        <v>0</v>
      </c>
      <c r="BK116" s="80">
        <v>0</v>
      </c>
      <c r="BL116" s="80">
        <v>0</v>
      </c>
      <c r="BM116" s="80">
        <v>0</v>
      </c>
      <c r="BN116" s="80">
        <v>0</v>
      </c>
      <c r="BO116" s="80">
        <v>0</v>
      </c>
      <c r="BP116" s="80">
        <v>0</v>
      </c>
      <c r="BQ116" s="80">
        <v>0</v>
      </c>
      <c r="BR116" s="80">
        <v>0</v>
      </c>
      <c r="BS116" s="80">
        <v>0</v>
      </c>
      <c r="BT116" s="80">
        <v>0</v>
      </c>
      <c r="BU116" s="80">
        <v>0</v>
      </c>
      <c r="BV116" s="80">
        <v>0</v>
      </c>
      <c r="BW116" s="80">
        <v>0</v>
      </c>
      <c r="BX116" s="80">
        <v>0</v>
      </c>
      <c r="BY116" s="80">
        <v>0</v>
      </c>
      <c r="BZ116" s="80">
        <v>0</v>
      </c>
      <c r="CA116" s="80">
        <v>0</v>
      </c>
      <c r="CB116" s="80">
        <v>0</v>
      </c>
      <c r="CC116" s="80">
        <v>0</v>
      </c>
      <c r="CD116" s="80">
        <v>0</v>
      </c>
      <c r="CE116" s="80">
        <v>0</v>
      </c>
      <c r="CF116" s="80">
        <v>0</v>
      </c>
      <c r="CG116" s="80">
        <v>0</v>
      </c>
      <c r="CH116" s="80">
        <v>0</v>
      </c>
      <c r="CI116" s="80">
        <v>0</v>
      </c>
      <c r="CJ116" s="80">
        <v>0</v>
      </c>
      <c r="CK116" s="80">
        <v>0</v>
      </c>
      <c r="CL116" s="80">
        <v>0</v>
      </c>
      <c r="CM116" s="80">
        <v>0</v>
      </c>
      <c r="CN116" s="80">
        <v>0</v>
      </c>
      <c r="CO116" s="80">
        <v>0</v>
      </c>
      <c r="CP116" s="80">
        <v>0</v>
      </c>
      <c r="CQ116" s="80">
        <v>0</v>
      </c>
      <c r="CR116" s="80">
        <v>0</v>
      </c>
      <c r="CS116" s="80">
        <v>0</v>
      </c>
      <c r="CT116" s="80">
        <v>0</v>
      </c>
      <c r="CU116" s="80">
        <v>0</v>
      </c>
      <c r="CV116" s="80">
        <v>0</v>
      </c>
      <c r="CW116" s="80">
        <v>0</v>
      </c>
      <c r="CX116" s="80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s="80" t="s">
        <v>3</v>
      </c>
      <c r="B117" s="80" t="s">
        <v>16</v>
      </c>
      <c r="C117" s="80">
        <v>0</v>
      </c>
      <c r="D117" s="80">
        <v>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  <c r="L117" s="80">
        <v>0</v>
      </c>
      <c r="M117" s="80">
        <v>0</v>
      </c>
      <c r="N117" s="80">
        <v>0</v>
      </c>
      <c r="O117" s="80">
        <v>0</v>
      </c>
      <c r="P117" s="80">
        <v>0</v>
      </c>
      <c r="Q117" s="80">
        <v>0</v>
      </c>
      <c r="R117" s="80">
        <v>0</v>
      </c>
      <c r="S117" s="80">
        <v>0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  <c r="Z117" s="80">
        <v>0</v>
      </c>
      <c r="AA117" s="80">
        <v>0</v>
      </c>
      <c r="AB117" s="80">
        <v>0</v>
      </c>
      <c r="AC117" s="80">
        <v>0</v>
      </c>
      <c r="AD117" s="80">
        <v>0</v>
      </c>
      <c r="AE117" s="80">
        <v>0</v>
      </c>
      <c r="AF117" s="80">
        <v>0</v>
      </c>
      <c r="AG117" s="80">
        <v>0</v>
      </c>
      <c r="AH117" s="80">
        <v>0</v>
      </c>
      <c r="AI117" s="80">
        <v>0</v>
      </c>
      <c r="AJ117" s="80">
        <v>0</v>
      </c>
      <c r="AK117" s="80">
        <v>0</v>
      </c>
      <c r="AL117" s="80">
        <v>0</v>
      </c>
      <c r="AM117" s="80">
        <v>0</v>
      </c>
      <c r="AN117" s="80">
        <v>0</v>
      </c>
      <c r="AO117" s="80">
        <v>0</v>
      </c>
      <c r="AP117" s="80">
        <v>0</v>
      </c>
      <c r="AQ117" s="80">
        <v>0</v>
      </c>
      <c r="AR117" s="80">
        <v>0</v>
      </c>
      <c r="AS117" s="80">
        <v>0</v>
      </c>
      <c r="AT117" s="80">
        <v>0</v>
      </c>
      <c r="AU117" s="80">
        <v>0</v>
      </c>
      <c r="AV117" s="80">
        <v>0</v>
      </c>
      <c r="AW117" s="80">
        <v>0</v>
      </c>
      <c r="AX117" s="80">
        <v>0</v>
      </c>
      <c r="AY117" s="80">
        <v>0</v>
      </c>
      <c r="AZ117" s="80">
        <v>0</v>
      </c>
      <c r="BA117" s="80">
        <v>0</v>
      </c>
      <c r="BB117" s="80">
        <v>0</v>
      </c>
      <c r="BC117" s="80">
        <v>0</v>
      </c>
      <c r="BD117" s="80">
        <v>0</v>
      </c>
      <c r="BE117" s="80">
        <v>0</v>
      </c>
      <c r="BF117" s="80">
        <v>0</v>
      </c>
      <c r="BG117" s="80">
        <v>0</v>
      </c>
      <c r="BH117" s="80">
        <v>0</v>
      </c>
      <c r="BI117" s="80">
        <v>0</v>
      </c>
      <c r="BJ117" s="80">
        <v>0</v>
      </c>
      <c r="BK117" s="80">
        <v>0</v>
      </c>
      <c r="BL117" s="80">
        <v>0</v>
      </c>
      <c r="BM117" s="80">
        <v>0</v>
      </c>
      <c r="BN117" s="80">
        <v>0</v>
      </c>
      <c r="BO117" s="80">
        <v>0</v>
      </c>
      <c r="BP117" s="80">
        <v>0</v>
      </c>
      <c r="BQ117" s="80">
        <v>0</v>
      </c>
      <c r="BR117" s="80">
        <v>0</v>
      </c>
      <c r="BS117" s="80">
        <v>0</v>
      </c>
      <c r="BT117" s="80">
        <v>0</v>
      </c>
      <c r="BU117" s="80">
        <v>0</v>
      </c>
      <c r="BV117" s="80">
        <v>0</v>
      </c>
      <c r="BW117" s="80">
        <v>0</v>
      </c>
      <c r="BX117" s="80">
        <v>0</v>
      </c>
      <c r="BY117" s="80">
        <v>0</v>
      </c>
      <c r="BZ117" s="80">
        <v>0</v>
      </c>
      <c r="CA117" s="80">
        <v>0</v>
      </c>
      <c r="CB117" s="80">
        <v>0</v>
      </c>
      <c r="CC117" s="80">
        <v>0</v>
      </c>
      <c r="CD117" s="80">
        <v>0</v>
      </c>
      <c r="CE117" s="80">
        <v>0</v>
      </c>
      <c r="CF117" s="80">
        <v>0</v>
      </c>
      <c r="CG117" s="80">
        <v>0</v>
      </c>
      <c r="CH117" s="80">
        <v>0</v>
      </c>
      <c r="CI117" s="80">
        <v>0</v>
      </c>
      <c r="CJ117" s="80">
        <v>0</v>
      </c>
      <c r="CK117" s="80">
        <v>0</v>
      </c>
      <c r="CL117" s="80">
        <v>0</v>
      </c>
      <c r="CM117" s="80">
        <v>0</v>
      </c>
      <c r="CN117" s="80">
        <v>0</v>
      </c>
      <c r="CO117" s="80">
        <v>0</v>
      </c>
      <c r="CP117" s="80">
        <v>0</v>
      </c>
      <c r="CQ117" s="80">
        <v>0</v>
      </c>
      <c r="CR117" s="80">
        <v>0</v>
      </c>
      <c r="CS117" s="80">
        <v>0</v>
      </c>
      <c r="CT117" s="80">
        <v>0</v>
      </c>
      <c r="CU117" s="80">
        <v>0</v>
      </c>
      <c r="CV117" s="80">
        <v>0</v>
      </c>
      <c r="CW117" s="80">
        <v>0</v>
      </c>
      <c r="CX117" s="80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s="80" t="s">
        <v>3</v>
      </c>
      <c r="B118" s="80" t="s">
        <v>108</v>
      </c>
      <c r="C118" s="80">
        <v>0</v>
      </c>
      <c r="D118" s="80">
        <v>0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  <c r="N118" s="80">
        <v>0</v>
      </c>
      <c r="O118" s="80">
        <v>0</v>
      </c>
      <c r="P118" s="80">
        <v>0</v>
      </c>
      <c r="Q118" s="80">
        <v>0</v>
      </c>
      <c r="R118" s="80">
        <v>0</v>
      </c>
      <c r="S118" s="80">
        <v>0</v>
      </c>
      <c r="T118" s="80">
        <v>0</v>
      </c>
      <c r="U118" s="80">
        <v>0</v>
      </c>
      <c r="V118" s="80">
        <v>0</v>
      </c>
      <c r="W118" s="80">
        <v>0</v>
      </c>
      <c r="X118" s="80">
        <v>0</v>
      </c>
      <c r="Y118" s="80">
        <v>0</v>
      </c>
      <c r="Z118" s="80">
        <v>0</v>
      </c>
      <c r="AA118" s="80">
        <v>0</v>
      </c>
      <c r="AB118" s="80">
        <v>0</v>
      </c>
      <c r="AC118" s="80">
        <v>0</v>
      </c>
      <c r="AD118" s="80">
        <v>0</v>
      </c>
      <c r="AE118" s="80">
        <v>0</v>
      </c>
      <c r="AF118" s="80">
        <v>0</v>
      </c>
      <c r="AG118" s="80">
        <v>0</v>
      </c>
      <c r="AH118" s="80">
        <v>0</v>
      </c>
      <c r="AI118" s="80">
        <v>0</v>
      </c>
      <c r="AJ118" s="80">
        <v>0</v>
      </c>
      <c r="AK118" s="80">
        <v>0</v>
      </c>
      <c r="AL118" s="80">
        <v>0</v>
      </c>
      <c r="AM118" s="80">
        <v>0</v>
      </c>
      <c r="AN118" s="80">
        <v>0</v>
      </c>
      <c r="AO118" s="80">
        <v>0</v>
      </c>
      <c r="AP118" s="80">
        <v>0</v>
      </c>
      <c r="AQ118" s="80">
        <v>0</v>
      </c>
      <c r="AR118" s="80">
        <v>0</v>
      </c>
      <c r="AS118" s="80">
        <v>0</v>
      </c>
      <c r="AT118" s="80">
        <v>0</v>
      </c>
      <c r="AU118" s="80">
        <v>0</v>
      </c>
      <c r="AV118" s="80">
        <v>0</v>
      </c>
      <c r="AW118" s="80">
        <v>0</v>
      </c>
      <c r="AX118" s="80">
        <v>0</v>
      </c>
      <c r="AY118" s="80">
        <v>0</v>
      </c>
      <c r="AZ118" s="80">
        <v>0</v>
      </c>
      <c r="BA118" s="80">
        <v>0</v>
      </c>
      <c r="BB118" s="80">
        <v>0</v>
      </c>
      <c r="BC118" s="80">
        <v>0</v>
      </c>
      <c r="BD118" s="80">
        <v>0</v>
      </c>
      <c r="BE118" s="80">
        <v>0</v>
      </c>
      <c r="BF118" s="80">
        <v>0</v>
      </c>
      <c r="BG118" s="80">
        <v>0</v>
      </c>
      <c r="BH118" s="80">
        <v>0</v>
      </c>
      <c r="BI118" s="80">
        <v>0</v>
      </c>
      <c r="BJ118" s="80">
        <v>0</v>
      </c>
      <c r="BK118" s="80">
        <v>0</v>
      </c>
      <c r="BL118" s="80">
        <v>0</v>
      </c>
      <c r="BM118" s="80">
        <v>0</v>
      </c>
      <c r="BN118" s="80">
        <v>0</v>
      </c>
      <c r="BO118" s="80">
        <v>0</v>
      </c>
      <c r="BP118" s="80">
        <v>0</v>
      </c>
      <c r="BQ118" s="80">
        <v>0</v>
      </c>
      <c r="BR118" s="80">
        <v>0</v>
      </c>
      <c r="BS118" s="80">
        <v>0</v>
      </c>
      <c r="BT118" s="80">
        <v>0</v>
      </c>
      <c r="BU118" s="80">
        <v>0</v>
      </c>
      <c r="BV118" s="80">
        <v>0</v>
      </c>
      <c r="BW118" s="80">
        <v>0</v>
      </c>
      <c r="BX118" s="80">
        <v>0</v>
      </c>
      <c r="BY118" s="80">
        <v>0</v>
      </c>
      <c r="BZ118" s="80">
        <v>0</v>
      </c>
      <c r="CA118" s="80">
        <v>0</v>
      </c>
      <c r="CB118" s="80">
        <v>0</v>
      </c>
      <c r="CC118" s="80">
        <v>0</v>
      </c>
      <c r="CD118" s="80">
        <v>0</v>
      </c>
      <c r="CE118" s="80">
        <v>0</v>
      </c>
      <c r="CF118" s="80">
        <v>0</v>
      </c>
      <c r="CG118" s="80">
        <v>0</v>
      </c>
      <c r="CH118" s="80">
        <v>0</v>
      </c>
      <c r="CI118" s="80">
        <v>0</v>
      </c>
      <c r="CJ118" s="80">
        <v>0</v>
      </c>
      <c r="CK118" s="80">
        <v>0</v>
      </c>
      <c r="CL118" s="80">
        <v>0</v>
      </c>
      <c r="CM118" s="80">
        <v>0</v>
      </c>
      <c r="CN118" s="80">
        <v>0</v>
      </c>
      <c r="CO118" s="80">
        <v>0</v>
      </c>
      <c r="CP118" s="80">
        <v>0</v>
      </c>
      <c r="CQ118" s="80">
        <v>0</v>
      </c>
      <c r="CR118" s="80">
        <v>0</v>
      </c>
      <c r="CS118" s="80">
        <v>0</v>
      </c>
      <c r="CT118" s="80">
        <v>0</v>
      </c>
      <c r="CU118" s="80">
        <v>0</v>
      </c>
      <c r="CV118" s="80">
        <v>0</v>
      </c>
      <c r="CW118" s="80">
        <v>0</v>
      </c>
      <c r="CX118" s="80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s="80" t="s">
        <v>3</v>
      </c>
      <c r="B119" s="80" t="s">
        <v>109</v>
      </c>
      <c r="C119" s="80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0</v>
      </c>
      <c r="Q119" s="80">
        <v>0</v>
      </c>
      <c r="R119" s="80">
        <v>0</v>
      </c>
      <c r="S119" s="80">
        <v>0</v>
      </c>
      <c r="T119" s="80">
        <v>0</v>
      </c>
      <c r="U119" s="80">
        <v>0</v>
      </c>
      <c r="V119" s="80">
        <v>0</v>
      </c>
      <c r="W119" s="80">
        <v>0</v>
      </c>
      <c r="X119" s="80">
        <v>0</v>
      </c>
      <c r="Y119" s="80">
        <v>0</v>
      </c>
      <c r="Z119" s="80">
        <v>0</v>
      </c>
      <c r="AA119" s="80">
        <v>0</v>
      </c>
      <c r="AB119" s="80">
        <v>0</v>
      </c>
      <c r="AC119" s="80">
        <v>0</v>
      </c>
      <c r="AD119" s="80">
        <v>0</v>
      </c>
      <c r="AE119" s="80">
        <v>0</v>
      </c>
      <c r="AF119" s="80">
        <v>0</v>
      </c>
      <c r="AG119" s="80">
        <v>0</v>
      </c>
      <c r="AH119" s="80">
        <v>0</v>
      </c>
      <c r="AI119" s="80">
        <v>0</v>
      </c>
      <c r="AJ119" s="80">
        <v>0</v>
      </c>
      <c r="AK119" s="80">
        <v>0</v>
      </c>
      <c r="AL119" s="80">
        <v>0</v>
      </c>
      <c r="AM119" s="80">
        <v>0</v>
      </c>
      <c r="AN119" s="80">
        <v>0</v>
      </c>
      <c r="AO119" s="80">
        <v>0</v>
      </c>
      <c r="AP119" s="80">
        <v>0</v>
      </c>
      <c r="AQ119" s="80">
        <v>0</v>
      </c>
      <c r="AR119" s="80">
        <v>0</v>
      </c>
      <c r="AS119" s="80">
        <v>0</v>
      </c>
      <c r="AT119" s="80">
        <v>0</v>
      </c>
      <c r="AU119" s="80">
        <v>0</v>
      </c>
      <c r="AV119" s="80">
        <v>0</v>
      </c>
      <c r="AW119" s="80">
        <v>0</v>
      </c>
      <c r="AX119" s="80">
        <v>0</v>
      </c>
      <c r="AY119" s="80">
        <v>0</v>
      </c>
      <c r="AZ119" s="80">
        <v>0</v>
      </c>
      <c r="BA119" s="80">
        <v>0</v>
      </c>
      <c r="BB119" s="80">
        <v>0</v>
      </c>
      <c r="BC119" s="80">
        <v>0</v>
      </c>
      <c r="BD119" s="80">
        <v>0</v>
      </c>
      <c r="BE119" s="80">
        <v>0</v>
      </c>
      <c r="BF119" s="80">
        <v>0</v>
      </c>
      <c r="BG119" s="80">
        <v>0</v>
      </c>
      <c r="BH119" s="80">
        <v>0</v>
      </c>
      <c r="BI119" s="80">
        <v>0</v>
      </c>
      <c r="BJ119" s="80">
        <v>0</v>
      </c>
      <c r="BK119" s="80">
        <v>0</v>
      </c>
      <c r="BL119" s="80">
        <v>0</v>
      </c>
      <c r="BM119" s="80">
        <v>0</v>
      </c>
      <c r="BN119" s="80">
        <v>0</v>
      </c>
      <c r="BO119" s="80">
        <v>0</v>
      </c>
      <c r="BP119" s="80">
        <v>0</v>
      </c>
      <c r="BQ119" s="80">
        <v>0</v>
      </c>
      <c r="BR119" s="80">
        <v>0</v>
      </c>
      <c r="BS119" s="80">
        <v>0</v>
      </c>
      <c r="BT119" s="80">
        <v>0</v>
      </c>
      <c r="BU119" s="80">
        <v>0</v>
      </c>
      <c r="BV119" s="80">
        <v>0</v>
      </c>
      <c r="BW119" s="80">
        <v>0</v>
      </c>
      <c r="BX119" s="80">
        <v>0</v>
      </c>
      <c r="BY119" s="80">
        <v>0</v>
      </c>
      <c r="BZ119" s="80">
        <v>0</v>
      </c>
      <c r="CA119" s="80">
        <v>0</v>
      </c>
      <c r="CB119" s="80">
        <v>0</v>
      </c>
      <c r="CC119" s="80">
        <v>0</v>
      </c>
      <c r="CD119" s="80">
        <v>0</v>
      </c>
      <c r="CE119" s="80">
        <v>0</v>
      </c>
      <c r="CF119" s="80">
        <v>0</v>
      </c>
      <c r="CG119" s="80">
        <v>0</v>
      </c>
      <c r="CH119" s="80">
        <v>0</v>
      </c>
      <c r="CI119" s="80">
        <v>0</v>
      </c>
      <c r="CJ119" s="80">
        <v>0</v>
      </c>
      <c r="CK119" s="80">
        <v>0</v>
      </c>
      <c r="CL119" s="80">
        <v>0</v>
      </c>
      <c r="CM119" s="80">
        <v>0</v>
      </c>
      <c r="CN119" s="80">
        <v>0</v>
      </c>
      <c r="CO119" s="80">
        <v>0</v>
      </c>
      <c r="CP119" s="80">
        <v>0</v>
      </c>
      <c r="CQ119" s="80">
        <v>0</v>
      </c>
      <c r="CR119" s="80">
        <v>0</v>
      </c>
      <c r="CS119" s="80">
        <v>0</v>
      </c>
      <c r="CT119" s="80">
        <v>0</v>
      </c>
      <c r="CU119" s="80">
        <v>0</v>
      </c>
      <c r="CV119" s="80">
        <v>0</v>
      </c>
      <c r="CW119" s="80">
        <v>0</v>
      </c>
      <c r="CX119" s="80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s="80" t="s">
        <v>3</v>
      </c>
      <c r="B120" s="80" t="s">
        <v>113</v>
      </c>
      <c r="C120" s="80">
        <v>0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>
        <v>0</v>
      </c>
      <c r="V120" s="80">
        <v>0</v>
      </c>
      <c r="W120" s="80">
        <v>0</v>
      </c>
      <c r="X120" s="80">
        <v>0</v>
      </c>
      <c r="Y120" s="80">
        <v>0</v>
      </c>
      <c r="Z120" s="80">
        <v>0</v>
      </c>
      <c r="AA120" s="80">
        <v>0</v>
      </c>
      <c r="AB120" s="80">
        <v>0</v>
      </c>
      <c r="AC120" s="80">
        <v>0</v>
      </c>
      <c r="AD120" s="80">
        <v>0</v>
      </c>
      <c r="AE120" s="80">
        <v>0</v>
      </c>
      <c r="AF120" s="80">
        <v>0</v>
      </c>
      <c r="AG120" s="80">
        <v>0</v>
      </c>
      <c r="AH120" s="80">
        <v>0</v>
      </c>
      <c r="AI120" s="80">
        <v>0</v>
      </c>
      <c r="AJ120" s="80">
        <v>0</v>
      </c>
      <c r="AK120" s="80">
        <v>0</v>
      </c>
      <c r="AL120" s="80">
        <v>0</v>
      </c>
      <c r="AM120" s="80">
        <v>0</v>
      </c>
      <c r="AN120" s="80">
        <v>0</v>
      </c>
      <c r="AO120" s="80">
        <v>0</v>
      </c>
      <c r="AP120" s="80">
        <v>0</v>
      </c>
      <c r="AQ120" s="80">
        <v>0</v>
      </c>
      <c r="AR120" s="80">
        <v>0</v>
      </c>
      <c r="AS120" s="80">
        <v>0</v>
      </c>
      <c r="AT120" s="80">
        <v>0</v>
      </c>
      <c r="AU120" s="80">
        <v>0</v>
      </c>
      <c r="AV120" s="80">
        <v>0</v>
      </c>
      <c r="AW120" s="80">
        <v>0</v>
      </c>
      <c r="AX120" s="80">
        <v>0</v>
      </c>
      <c r="AY120" s="80">
        <v>0</v>
      </c>
      <c r="AZ120" s="80">
        <v>0</v>
      </c>
      <c r="BA120" s="80">
        <v>0</v>
      </c>
      <c r="BB120" s="80">
        <v>0</v>
      </c>
      <c r="BC120" s="80">
        <v>0</v>
      </c>
      <c r="BD120" s="80">
        <v>0</v>
      </c>
      <c r="BE120" s="80">
        <v>0</v>
      </c>
      <c r="BF120" s="80">
        <v>0</v>
      </c>
      <c r="BG120" s="80">
        <v>0</v>
      </c>
      <c r="BH120" s="80">
        <v>0</v>
      </c>
      <c r="BI120" s="80">
        <v>0</v>
      </c>
      <c r="BJ120" s="80">
        <v>0</v>
      </c>
      <c r="BK120" s="80">
        <v>0</v>
      </c>
      <c r="BL120" s="80">
        <v>0</v>
      </c>
      <c r="BM120" s="80">
        <v>0</v>
      </c>
      <c r="BN120" s="80">
        <v>0</v>
      </c>
      <c r="BO120" s="80">
        <v>0</v>
      </c>
      <c r="BP120" s="80">
        <v>0</v>
      </c>
      <c r="BQ120" s="80">
        <v>0</v>
      </c>
      <c r="BR120" s="80">
        <v>0</v>
      </c>
      <c r="BS120" s="80">
        <v>0</v>
      </c>
      <c r="BT120" s="80">
        <v>0</v>
      </c>
      <c r="BU120" s="80">
        <v>0</v>
      </c>
      <c r="BV120" s="80">
        <v>0</v>
      </c>
      <c r="BW120" s="80">
        <v>0</v>
      </c>
      <c r="BX120" s="80">
        <v>0</v>
      </c>
      <c r="BY120" s="80">
        <v>0</v>
      </c>
      <c r="BZ120" s="80">
        <v>0</v>
      </c>
      <c r="CA120" s="80">
        <v>0</v>
      </c>
      <c r="CB120" s="80">
        <v>0</v>
      </c>
      <c r="CC120" s="80">
        <v>0</v>
      </c>
      <c r="CD120" s="80">
        <v>0</v>
      </c>
      <c r="CE120" s="80">
        <v>0</v>
      </c>
      <c r="CF120" s="80">
        <v>0</v>
      </c>
      <c r="CG120" s="80">
        <v>0</v>
      </c>
      <c r="CH120" s="80">
        <v>0</v>
      </c>
      <c r="CI120" s="80">
        <v>0</v>
      </c>
      <c r="CJ120" s="80">
        <v>0</v>
      </c>
      <c r="CK120" s="80">
        <v>0</v>
      </c>
      <c r="CL120" s="80">
        <v>0</v>
      </c>
      <c r="CM120" s="80">
        <v>0</v>
      </c>
      <c r="CN120" s="80">
        <v>0</v>
      </c>
      <c r="CO120" s="80">
        <v>0</v>
      </c>
      <c r="CP120" s="80">
        <v>0</v>
      </c>
      <c r="CQ120" s="80">
        <v>0</v>
      </c>
      <c r="CR120" s="80">
        <v>0</v>
      </c>
      <c r="CS120" s="80">
        <v>0</v>
      </c>
      <c r="CT120" s="80">
        <v>0</v>
      </c>
      <c r="CU120" s="80">
        <v>0</v>
      </c>
      <c r="CV120" s="80">
        <v>0</v>
      </c>
      <c r="CW120" s="80">
        <v>0</v>
      </c>
      <c r="CX120" s="8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s="80" t="s">
        <v>3</v>
      </c>
      <c r="B121" s="80" t="s">
        <v>124</v>
      </c>
      <c r="C121" s="80">
        <v>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  <c r="Z121" s="80">
        <v>0</v>
      </c>
      <c r="AA121" s="80">
        <v>0</v>
      </c>
      <c r="AB121" s="80">
        <v>0</v>
      </c>
      <c r="AC121" s="80">
        <v>0</v>
      </c>
      <c r="AD121" s="80">
        <v>0</v>
      </c>
      <c r="AE121" s="80">
        <v>0</v>
      </c>
      <c r="AF121" s="80">
        <v>0</v>
      </c>
      <c r="AG121" s="80">
        <v>0</v>
      </c>
      <c r="AH121" s="80">
        <v>0</v>
      </c>
      <c r="AI121" s="80">
        <v>0</v>
      </c>
      <c r="AJ121" s="80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0</v>
      </c>
      <c r="AS121" s="80">
        <v>0</v>
      </c>
      <c r="AT121" s="80">
        <v>0</v>
      </c>
      <c r="AU121" s="80">
        <v>0</v>
      </c>
      <c r="AV121" s="80">
        <v>0</v>
      </c>
      <c r="AW121" s="80">
        <v>0</v>
      </c>
      <c r="AX121" s="80">
        <v>0</v>
      </c>
      <c r="AY121" s="80">
        <v>0</v>
      </c>
      <c r="AZ121" s="80">
        <v>0</v>
      </c>
      <c r="BA121" s="80">
        <v>0</v>
      </c>
      <c r="BB121" s="80">
        <v>0</v>
      </c>
      <c r="BC121" s="80">
        <v>0</v>
      </c>
      <c r="BD121" s="80">
        <v>0</v>
      </c>
      <c r="BE121" s="80">
        <v>0</v>
      </c>
      <c r="BF121" s="80">
        <v>0</v>
      </c>
      <c r="BG121" s="80">
        <v>0</v>
      </c>
      <c r="BH121" s="80">
        <v>0</v>
      </c>
      <c r="BI121" s="80">
        <v>0</v>
      </c>
      <c r="BJ121" s="80">
        <v>0</v>
      </c>
      <c r="BK121" s="80">
        <v>0</v>
      </c>
      <c r="BL121" s="80">
        <v>0</v>
      </c>
      <c r="BM121" s="80">
        <v>0</v>
      </c>
      <c r="BN121" s="80">
        <v>0</v>
      </c>
      <c r="BO121" s="80">
        <v>0</v>
      </c>
      <c r="BP121" s="80">
        <v>0</v>
      </c>
      <c r="BQ121" s="80">
        <v>0</v>
      </c>
      <c r="BR121" s="80">
        <v>0</v>
      </c>
      <c r="BS121" s="80">
        <v>0</v>
      </c>
      <c r="BT121" s="80">
        <v>0</v>
      </c>
      <c r="BU121" s="80">
        <v>0</v>
      </c>
      <c r="BV121" s="80">
        <v>0</v>
      </c>
      <c r="BW121" s="80">
        <v>0</v>
      </c>
      <c r="BX121" s="80">
        <v>0</v>
      </c>
      <c r="BY121" s="80">
        <v>0</v>
      </c>
      <c r="BZ121" s="80">
        <v>0</v>
      </c>
      <c r="CA121" s="80">
        <v>0</v>
      </c>
      <c r="CB121" s="80">
        <v>0</v>
      </c>
      <c r="CC121" s="80">
        <v>0</v>
      </c>
      <c r="CD121" s="80">
        <v>0</v>
      </c>
      <c r="CE121" s="80">
        <v>0</v>
      </c>
      <c r="CF121" s="80">
        <v>0</v>
      </c>
      <c r="CG121" s="80">
        <v>0</v>
      </c>
      <c r="CH121" s="80">
        <v>0</v>
      </c>
      <c r="CI121" s="80">
        <v>0</v>
      </c>
      <c r="CJ121" s="80">
        <v>0</v>
      </c>
      <c r="CK121" s="80">
        <v>0</v>
      </c>
      <c r="CL121" s="80">
        <v>0</v>
      </c>
      <c r="CM121" s="80">
        <v>0</v>
      </c>
      <c r="CN121" s="80">
        <v>0</v>
      </c>
      <c r="CO121" s="80">
        <v>0</v>
      </c>
      <c r="CP121" s="80">
        <v>0</v>
      </c>
      <c r="CQ121" s="80">
        <v>0</v>
      </c>
      <c r="CR121" s="80">
        <v>0</v>
      </c>
      <c r="CS121" s="80">
        <v>0</v>
      </c>
      <c r="CT121" s="80">
        <v>0</v>
      </c>
      <c r="CU121" s="80">
        <v>0</v>
      </c>
      <c r="CV121" s="80">
        <v>0</v>
      </c>
      <c r="CW121" s="80">
        <v>0</v>
      </c>
      <c r="CX121" s="80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s="80" t="s">
        <v>3</v>
      </c>
      <c r="B122" s="80" t="s">
        <v>125</v>
      </c>
      <c r="C122" s="80">
        <v>0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  <c r="Z122" s="80">
        <v>0</v>
      </c>
      <c r="AA122" s="80">
        <v>0</v>
      </c>
      <c r="AB122" s="80">
        <v>0</v>
      </c>
      <c r="AC122" s="80">
        <v>0</v>
      </c>
      <c r="AD122" s="80">
        <v>0</v>
      </c>
      <c r="AE122" s="80">
        <v>0</v>
      </c>
      <c r="AF122" s="80">
        <v>0</v>
      </c>
      <c r="AG122" s="80">
        <v>0</v>
      </c>
      <c r="AH122" s="80">
        <v>0</v>
      </c>
      <c r="AI122" s="80">
        <v>0</v>
      </c>
      <c r="AJ122" s="80">
        <v>0</v>
      </c>
      <c r="AK122" s="80">
        <v>0</v>
      </c>
      <c r="AL122" s="80">
        <v>0</v>
      </c>
      <c r="AM122" s="80">
        <v>0</v>
      </c>
      <c r="AN122" s="80">
        <v>0</v>
      </c>
      <c r="AO122" s="80">
        <v>0</v>
      </c>
      <c r="AP122" s="80">
        <v>0</v>
      </c>
      <c r="AQ122" s="80">
        <v>0</v>
      </c>
      <c r="AR122" s="80">
        <v>0</v>
      </c>
      <c r="AS122" s="80">
        <v>0</v>
      </c>
      <c r="AT122" s="80">
        <v>0</v>
      </c>
      <c r="AU122" s="80">
        <v>0</v>
      </c>
      <c r="AV122" s="80">
        <v>0</v>
      </c>
      <c r="AW122" s="80">
        <v>0</v>
      </c>
      <c r="AX122" s="80">
        <v>0</v>
      </c>
      <c r="AY122" s="80">
        <v>0</v>
      </c>
      <c r="AZ122" s="80">
        <v>0</v>
      </c>
      <c r="BA122" s="80">
        <v>0</v>
      </c>
      <c r="BB122" s="80">
        <v>0</v>
      </c>
      <c r="BC122" s="80">
        <v>0</v>
      </c>
      <c r="BD122" s="80">
        <v>0</v>
      </c>
      <c r="BE122" s="80">
        <v>0</v>
      </c>
      <c r="BF122" s="80">
        <v>0</v>
      </c>
      <c r="BG122" s="80">
        <v>0</v>
      </c>
      <c r="BH122" s="80">
        <v>0</v>
      </c>
      <c r="BI122" s="80">
        <v>0</v>
      </c>
      <c r="BJ122" s="80">
        <v>0</v>
      </c>
      <c r="BK122" s="80">
        <v>0</v>
      </c>
      <c r="BL122" s="80">
        <v>0</v>
      </c>
      <c r="BM122" s="80">
        <v>0</v>
      </c>
      <c r="BN122" s="80">
        <v>0</v>
      </c>
      <c r="BO122" s="80">
        <v>0</v>
      </c>
      <c r="BP122" s="80">
        <v>0</v>
      </c>
      <c r="BQ122" s="80">
        <v>0</v>
      </c>
      <c r="BR122" s="80">
        <v>0</v>
      </c>
      <c r="BS122" s="80">
        <v>0</v>
      </c>
      <c r="BT122" s="80">
        <v>0</v>
      </c>
      <c r="BU122" s="80">
        <v>0</v>
      </c>
      <c r="BV122" s="80">
        <v>0</v>
      </c>
      <c r="BW122" s="80">
        <v>0</v>
      </c>
      <c r="BX122" s="80">
        <v>0</v>
      </c>
      <c r="BY122" s="80">
        <v>0</v>
      </c>
      <c r="BZ122" s="80">
        <v>0</v>
      </c>
      <c r="CA122" s="80">
        <v>0</v>
      </c>
      <c r="CB122" s="80">
        <v>0</v>
      </c>
      <c r="CC122" s="80">
        <v>0</v>
      </c>
      <c r="CD122" s="80">
        <v>0</v>
      </c>
      <c r="CE122" s="80">
        <v>0</v>
      </c>
      <c r="CF122" s="80">
        <v>0</v>
      </c>
      <c r="CG122" s="80">
        <v>0</v>
      </c>
      <c r="CH122" s="80">
        <v>0</v>
      </c>
      <c r="CI122" s="80">
        <v>0</v>
      </c>
      <c r="CJ122" s="80">
        <v>0</v>
      </c>
      <c r="CK122" s="80">
        <v>0</v>
      </c>
      <c r="CL122" s="80">
        <v>0</v>
      </c>
      <c r="CM122" s="80">
        <v>0</v>
      </c>
      <c r="CN122" s="80">
        <v>0</v>
      </c>
      <c r="CO122" s="80">
        <v>0</v>
      </c>
      <c r="CP122" s="80">
        <v>0</v>
      </c>
      <c r="CQ122" s="80">
        <v>0</v>
      </c>
      <c r="CR122" s="80">
        <v>0</v>
      </c>
      <c r="CS122" s="80">
        <v>0</v>
      </c>
      <c r="CT122" s="80">
        <v>0</v>
      </c>
      <c r="CU122" s="80">
        <v>0</v>
      </c>
      <c r="CV122" s="80">
        <v>0</v>
      </c>
      <c r="CW122" s="80">
        <v>0</v>
      </c>
      <c r="CX122" s="80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s="80" t="s">
        <v>3</v>
      </c>
      <c r="B123" s="80" t="s">
        <v>159</v>
      </c>
      <c r="C123" s="80">
        <v>0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0</v>
      </c>
      <c r="R123" s="80">
        <v>0</v>
      </c>
      <c r="S123" s="80">
        <v>0</v>
      </c>
      <c r="T123" s="80">
        <v>0</v>
      </c>
      <c r="U123" s="80">
        <v>0</v>
      </c>
      <c r="V123" s="80">
        <v>0</v>
      </c>
      <c r="W123" s="80">
        <v>0</v>
      </c>
      <c r="X123" s="80">
        <v>0</v>
      </c>
      <c r="Y123" s="80">
        <v>0</v>
      </c>
      <c r="Z123" s="80">
        <v>0</v>
      </c>
      <c r="AA123" s="80">
        <v>0</v>
      </c>
      <c r="AB123" s="80">
        <v>0</v>
      </c>
      <c r="AC123" s="80">
        <v>0</v>
      </c>
      <c r="AD123" s="80">
        <v>0</v>
      </c>
      <c r="AE123" s="80">
        <v>0</v>
      </c>
      <c r="AF123" s="80">
        <v>0</v>
      </c>
      <c r="AG123" s="80">
        <v>0</v>
      </c>
      <c r="AH123" s="80">
        <v>0</v>
      </c>
      <c r="AI123" s="80">
        <v>0</v>
      </c>
      <c r="AJ123" s="80">
        <v>0</v>
      </c>
      <c r="AK123" s="80">
        <v>0</v>
      </c>
      <c r="AL123" s="80">
        <v>0</v>
      </c>
      <c r="AM123" s="80">
        <v>0</v>
      </c>
      <c r="AN123" s="80">
        <v>0</v>
      </c>
      <c r="AO123" s="80">
        <v>0</v>
      </c>
      <c r="AP123" s="80">
        <v>0</v>
      </c>
      <c r="AQ123" s="80">
        <v>0</v>
      </c>
      <c r="AR123" s="80">
        <v>0</v>
      </c>
      <c r="AS123" s="80">
        <v>0</v>
      </c>
      <c r="AT123" s="80">
        <v>0</v>
      </c>
      <c r="AU123" s="80">
        <v>0</v>
      </c>
      <c r="AV123" s="80">
        <v>0</v>
      </c>
      <c r="AW123" s="80">
        <v>0</v>
      </c>
      <c r="AX123" s="80">
        <v>0</v>
      </c>
      <c r="AY123" s="80">
        <v>0</v>
      </c>
      <c r="AZ123" s="80">
        <v>0</v>
      </c>
      <c r="BA123" s="80">
        <v>0</v>
      </c>
      <c r="BB123" s="80">
        <v>0</v>
      </c>
      <c r="BC123" s="80">
        <v>0</v>
      </c>
      <c r="BD123" s="80">
        <v>0</v>
      </c>
      <c r="BE123" s="80">
        <v>0</v>
      </c>
      <c r="BF123" s="80">
        <v>0</v>
      </c>
      <c r="BG123" s="80">
        <v>0</v>
      </c>
      <c r="BH123" s="80">
        <v>0</v>
      </c>
      <c r="BI123" s="80">
        <v>0</v>
      </c>
      <c r="BJ123" s="80">
        <v>0</v>
      </c>
      <c r="BK123" s="80">
        <v>0</v>
      </c>
      <c r="BL123" s="80">
        <v>0</v>
      </c>
      <c r="BM123" s="80">
        <v>0</v>
      </c>
      <c r="BN123" s="80">
        <v>0</v>
      </c>
      <c r="BO123" s="80">
        <v>0</v>
      </c>
      <c r="BP123" s="80">
        <v>0</v>
      </c>
      <c r="BQ123" s="80">
        <v>0</v>
      </c>
      <c r="BR123" s="80">
        <v>0</v>
      </c>
      <c r="BS123" s="80">
        <v>0</v>
      </c>
      <c r="BT123" s="80">
        <v>0</v>
      </c>
      <c r="BU123" s="80">
        <v>0</v>
      </c>
      <c r="BV123" s="80">
        <v>0</v>
      </c>
      <c r="BW123" s="80">
        <v>0</v>
      </c>
      <c r="BX123" s="80">
        <v>0</v>
      </c>
      <c r="BY123" s="80">
        <v>0</v>
      </c>
      <c r="BZ123" s="80">
        <v>0</v>
      </c>
      <c r="CA123" s="80">
        <v>0</v>
      </c>
      <c r="CB123" s="80">
        <v>0</v>
      </c>
      <c r="CC123" s="80">
        <v>0</v>
      </c>
      <c r="CD123" s="80">
        <v>0</v>
      </c>
      <c r="CE123" s="80">
        <v>0</v>
      </c>
      <c r="CF123" s="80">
        <v>0</v>
      </c>
      <c r="CG123" s="80">
        <v>0</v>
      </c>
      <c r="CH123" s="80">
        <v>0</v>
      </c>
      <c r="CI123" s="80">
        <v>0</v>
      </c>
      <c r="CJ123" s="80">
        <v>0</v>
      </c>
      <c r="CK123" s="80">
        <v>0</v>
      </c>
      <c r="CL123" s="80">
        <v>0</v>
      </c>
      <c r="CM123" s="80">
        <v>0</v>
      </c>
      <c r="CN123" s="80">
        <v>0</v>
      </c>
      <c r="CO123" s="80">
        <v>0</v>
      </c>
      <c r="CP123" s="80">
        <v>0</v>
      </c>
      <c r="CQ123" s="80">
        <v>0</v>
      </c>
      <c r="CR123" s="80">
        <v>0</v>
      </c>
      <c r="CS123" s="80">
        <v>0</v>
      </c>
      <c r="CT123" s="80">
        <v>0</v>
      </c>
      <c r="CU123" s="80">
        <v>0</v>
      </c>
      <c r="CV123" s="80">
        <v>0</v>
      </c>
      <c r="CW123" s="80">
        <v>0</v>
      </c>
      <c r="CX123" s="80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s="80" t="s">
        <v>3</v>
      </c>
      <c r="B124" s="80" t="s">
        <v>17</v>
      </c>
      <c r="C124" s="80">
        <v>0</v>
      </c>
      <c r="D124" s="80">
        <v>0</v>
      </c>
      <c r="E124" s="80">
        <v>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0</v>
      </c>
      <c r="R124" s="80">
        <v>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  <c r="Z124" s="80">
        <v>0</v>
      </c>
      <c r="AA124" s="80">
        <v>0</v>
      </c>
      <c r="AB124" s="80">
        <v>0</v>
      </c>
      <c r="AC124" s="80">
        <v>0</v>
      </c>
      <c r="AD124" s="80">
        <v>0</v>
      </c>
      <c r="AE124" s="80">
        <v>0</v>
      </c>
      <c r="AF124" s="80">
        <v>0</v>
      </c>
      <c r="AG124" s="80">
        <v>0</v>
      </c>
      <c r="AH124" s="80">
        <v>0</v>
      </c>
      <c r="AI124" s="80">
        <v>0</v>
      </c>
      <c r="AJ124" s="80">
        <v>0</v>
      </c>
      <c r="AK124" s="80">
        <v>0</v>
      </c>
      <c r="AL124" s="80">
        <v>0</v>
      </c>
      <c r="AM124" s="80">
        <v>0</v>
      </c>
      <c r="AN124" s="80">
        <v>0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0">
        <v>0</v>
      </c>
      <c r="AU124" s="80">
        <v>0</v>
      </c>
      <c r="AV124" s="80">
        <v>0</v>
      </c>
      <c r="AW124" s="80">
        <v>0</v>
      </c>
      <c r="AX124" s="80">
        <v>0</v>
      </c>
      <c r="AY124" s="80">
        <v>0</v>
      </c>
      <c r="AZ124" s="80">
        <v>0</v>
      </c>
      <c r="BA124" s="80">
        <v>0</v>
      </c>
      <c r="BB124" s="80">
        <v>0</v>
      </c>
      <c r="BC124" s="80">
        <v>0</v>
      </c>
      <c r="BD124" s="80">
        <v>0</v>
      </c>
      <c r="BE124" s="80">
        <v>0</v>
      </c>
      <c r="BF124" s="80">
        <v>0</v>
      </c>
      <c r="BG124" s="80">
        <v>0</v>
      </c>
      <c r="BH124" s="80">
        <v>0</v>
      </c>
      <c r="BI124" s="80">
        <v>0</v>
      </c>
      <c r="BJ124" s="80">
        <v>0</v>
      </c>
      <c r="BK124" s="80">
        <v>0</v>
      </c>
      <c r="BL124" s="80">
        <v>0</v>
      </c>
      <c r="BM124" s="80">
        <v>0</v>
      </c>
      <c r="BN124" s="80">
        <v>0</v>
      </c>
      <c r="BO124" s="80">
        <v>0</v>
      </c>
      <c r="BP124" s="80">
        <v>0</v>
      </c>
      <c r="BQ124" s="80">
        <v>0</v>
      </c>
      <c r="BR124" s="80">
        <v>0</v>
      </c>
      <c r="BS124" s="80">
        <v>0</v>
      </c>
      <c r="BT124" s="80">
        <v>0</v>
      </c>
      <c r="BU124" s="80">
        <v>0</v>
      </c>
      <c r="BV124" s="80">
        <v>0</v>
      </c>
      <c r="BW124" s="80">
        <v>0</v>
      </c>
      <c r="BX124" s="80">
        <v>0</v>
      </c>
      <c r="BY124" s="80">
        <v>0</v>
      </c>
      <c r="BZ124" s="80">
        <v>0</v>
      </c>
      <c r="CA124" s="80">
        <v>0</v>
      </c>
      <c r="CB124" s="80">
        <v>0</v>
      </c>
      <c r="CC124" s="80">
        <v>0</v>
      </c>
      <c r="CD124" s="80">
        <v>0</v>
      </c>
      <c r="CE124" s="80">
        <v>0</v>
      </c>
      <c r="CF124" s="80">
        <v>0</v>
      </c>
      <c r="CG124" s="80">
        <v>0</v>
      </c>
      <c r="CH124" s="80">
        <v>0</v>
      </c>
      <c r="CI124" s="80">
        <v>0</v>
      </c>
      <c r="CJ124" s="80">
        <v>0</v>
      </c>
      <c r="CK124" s="80">
        <v>0</v>
      </c>
      <c r="CL124" s="80">
        <v>0</v>
      </c>
      <c r="CM124" s="80">
        <v>0</v>
      </c>
      <c r="CN124" s="80">
        <v>0</v>
      </c>
      <c r="CO124" s="80">
        <v>0</v>
      </c>
      <c r="CP124" s="80">
        <v>0</v>
      </c>
      <c r="CQ124" s="80">
        <v>0</v>
      </c>
      <c r="CR124" s="80">
        <v>0</v>
      </c>
      <c r="CS124" s="80">
        <v>0</v>
      </c>
      <c r="CT124" s="80">
        <v>0</v>
      </c>
      <c r="CU124" s="80">
        <v>0</v>
      </c>
      <c r="CV124" s="80">
        <v>0</v>
      </c>
      <c r="CW124" s="80">
        <v>0</v>
      </c>
      <c r="CX124" s="80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s="80" t="s">
        <v>3</v>
      </c>
      <c r="B125" s="80" t="s">
        <v>127</v>
      </c>
      <c r="C125" s="80">
        <v>0</v>
      </c>
      <c r="D125" s="80">
        <v>0</v>
      </c>
      <c r="E125" s="80">
        <v>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  <c r="Z125" s="80">
        <v>0</v>
      </c>
      <c r="AA125" s="80">
        <v>0</v>
      </c>
      <c r="AB125" s="80">
        <v>0</v>
      </c>
      <c r="AC125" s="80">
        <v>0</v>
      </c>
      <c r="AD125" s="80">
        <v>0</v>
      </c>
      <c r="AE125" s="80">
        <v>0</v>
      </c>
      <c r="AF125" s="80">
        <v>0</v>
      </c>
      <c r="AG125" s="80">
        <v>0</v>
      </c>
      <c r="AH125" s="80">
        <v>0</v>
      </c>
      <c r="AI125" s="80">
        <v>0</v>
      </c>
      <c r="AJ125" s="80">
        <v>0</v>
      </c>
      <c r="AK125" s="80">
        <v>0</v>
      </c>
      <c r="AL125" s="80">
        <v>0</v>
      </c>
      <c r="AM125" s="80">
        <v>0</v>
      </c>
      <c r="AN125" s="80">
        <v>0</v>
      </c>
      <c r="AO125" s="80">
        <v>0</v>
      </c>
      <c r="AP125" s="80">
        <v>0</v>
      </c>
      <c r="AQ125" s="80">
        <v>0</v>
      </c>
      <c r="AR125" s="80">
        <v>0</v>
      </c>
      <c r="AS125" s="80">
        <v>0</v>
      </c>
      <c r="AT125" s="80">
        <v>0</v>
      </c>
      <c r="AU125" s="80">
        <v>0</v>
      </c>
      <c r="AV125" s="80">
        <v>0</v>
      </c>
      <c r="AW125" s="80">
        <v>0</v>
      </c>
      <c r="AX125" s="80">
        <v>0</v>
      </c>
      <c r="AY125" s="80">
        <v>0</v>
      </c>
      <c r="AZ125" s="80">
        <v>0</v>
      </c>
      <c r="BA125" s="80">
        <v>0</v>
      </c>
      <c r="BB125" s="80">
        <v>0</v>
      </c>
      <c r="BC125" s="80">
        <v>0</v>
      </c>
      <c r="BD125" s="80">
        <v>0</v>
      </c>
      <c r="BE125" s="80">
        <v>0</v>
      </c>
      <c r="BF125" s="80">
        <v>0</v>
      </c>
      <c r="BG125" s="80">
        <v>0</v>
      </c>
      <c r="BH125" s="80">
        <v>0</v>
      </c>
      <c r="BI125" s="80">
        <v>0</v>
      </c>
      <c r="BJ125" s="80">
        <v>0</v>
      </c>
      <c r="BK125" s="80">
        <v>0</v>
      </c>
      <c r="BL125" s="80">
        <v>0</v>
      </c>
      <c r="BM125" s="80">
        <v>0</v>
      </c>
      <c r="BN125" s="80">
        <v>0</v>
      </c>
      <c r="BO125" s="80">
        <v>0</v>
      </c>
      <c r="BP125" s="80">
        <v>0</v>
      </c>
      <c r="BQ125" s="80">
        <v>0</v>
      </c>
      <c r="BR125" s="80">
        <v>0</v>
      </c>
      <c r="BS125" s="80">
        <v>0</v>
      </c>
      <c r="BT125" s="80">
        <v>0</v>
      </c>
      <c r="BU125" s="80">
        <v>0</v>
      </c>
      <c r="BV125" s="80">
        <v>0</v>
      </c>
      <c r="BW125" s="80">
        <v>0</v>
      </c>
      <c r="BX125" s="80">
        <v>0</v>
      </c>
      <c r="BY125" s="80">
        <v>0</v>
      </c>
      <c r="BZ125" s="80">
        <v>0</v>
      </c>
      <c r="CA125" s="80">
        <v>0</v>
      </c>
      <c r="CB125" s="80">
        <v>0</v>
      </c>
      <c r="CC125" s="80">
        <v>0</v>
      </c>
      <c r="CD125" s="80">
        <v>0</v>
      </c>
      <c r="CE125" s="80">
        <v>0</v>
      </c>
      <c r="CF125" s="80">
        <v>0</v>
      </c>
      <c r="CG125" s="80">
        <v>0</v>
      </c>
      <c r="CH125" s="80">
        <v>0</v>
      </c>
      <c r="CI125" s="80">
        <v>0</v>
      </c>
      <c r="CJ125" s="80">
        <v>0</v>
      </c>
      <c r="CK125" s="80">
        <v>0</v>
      </c>
      <c r="CL125" s="80">
        <v>0</v>
      </c>
      <c r="CM125" s="80">
        <v>0</v>
      </c>
      <c r="CN125" s="80">
        <v>0</v>
      </c>
      <c r="CO125" s="80">
        <v>0</v>
      </c>
      <c r="CP125" s="80">
        <v>0</v>
      </c>
      <c r="CQ125" s="80">
        <v>0</v>
      </c>
      <c r="CR125" s="80">
        <v>0</v>
      </c>
      <c r="CS125" s="80">
        <v>0</v>
      </c>
      <c r="CT125" s="80">
        <v>0</v>
      </c>
      <c r="CU125" s="80">
        <v>0</v>
      </c>
      <c r="CV125" s="80">
        <v>0</v>
      </c>
      <c r="CW125" s="80">
        <v>0</v>
      </c>
      <c r="CX125" s="80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s="80" t="s">
        <v>3</v>
      </c>
      <c r="B126" s="80" t="s">
        <v>128</v>
      </c>
      <c r="C126" s="80">
        <v>0</v>
      </c>
      <c r="D126" s="80">
        <v>0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0</v>
      </c>
      <c r="O126" s="80">
        <v>0</v>
      </c>
      <c r="P126" s="80">
        <v>0</v>
      </c>
      <c r="Q126" s="80">
        <v>0</v>
      </c>
      <c r="R126" s="80">
        <v>0</v>
      </c>
      <c r="S126" s="80">
        <v>0</v>
      </c>
      <c r="T126" s="80">
        <v>0</v>
      </c>
      <c r="U126" s="80">
        <v>0</v>
      </c>
      <c r="V126" s="80">
        <v>0</v>
      </c>
      <c r="W126" s="80">
        <v>0</v>
      </c>
      <c r="X126" s="80">
        <v>0</v>
      </c>
      <c r="Y126" s="80">
        <v>0</v>
      </c>
      <c r="Z126" s="80">
        <v>0</v>
      </c>
      <c r="AA126" s="80">
        <v>0</v>
      </c>
      <c r="AB126" s="80">
        <v>0</v>
      </c>
      <c r="AC126" s="80">
        <v>0</v>
      </c>
      <c r="AD126" s="80">
        <v>0</v>
      </c>
      <c r="AE126" s="80">
        <v>0</v>
      </c>
      <c r="AF126" s="80">
        <v>0</v>
      </c>
      <c r="AG126" s="80">
        <v>0</v>
      </c>
      <c r="AH126" s="80">
        <v>0</v>
      </c>
      <c r="AI126" s="80">
        <v>0</v>
      </c>
      <c r="AJ126" s="80">
        <v>0</v>
      </c>
      <c r="AK126" s="80">
        <v>0</v>
      </c>
      <c r="AL126" s="80">
        <v>0</v>
      </c>
      <c r="AM126" s="80">
        <v>0</v>
      </c>
      <c r="AN126" s="80">
        <v>0</v>
      </c>
      <c r="AO126" s="80">
        <v>0</v>
      </c>
      <c r="AP126" s="80">
        <v>0</v>
      </c>
      <c r="AQ126" s="80">
        <v>0</v>
      </c>
      <c r="AR126" s="80">
        <v>0</v>
      </c>
      <c r="AS126" s="80">
        <v>0</v>
      </c>
      <c r="AT126" s="80">
        <v>0</v>
      </c>
      <c r="AU126" s="80">
        <v>0</v>
      </c>
      <c r="AV126" s="80">
        <v>0</v>
      </c>
      <c r="AW126" s="80">
        <v>0</v>
      </c>
      <c r="AX126" s="80">
        <v>0</v>
      </c>
      <c r="AY126" s="80">
        <v>0</v>
      </c>
      <c r="AZ126" s="80">
        <v>0</v>
      </c>
      <c r="BA126" s="80">
        <v>0</v>
      </c>
      <c r="BB126" s="80">
        <v>0</v>
      </c>
      <c r="BC126" s="80">
        <v>0</v>
      </c>
      <c r="BD126" s="80">
        <v>0</v>
      </c>
      <c r="BE126" s="80">
        <v>0</v>
      </c>
      <c r="BF126" s="80">
        <v>0</v>
      </c>
      <c r="BG126" s="80">
        <v>0</v>
      </c>
      <c r="BH126" s="80">
        <v>0</v>
      </c>
      <c r="BI126" s="80">
        <v>0</v>
      </c>
      <c r="BJ126" s="80">
        <v>0</v>
      </c>
      <c r="BK126" s="80">
        <v>0</v>
      </c>
      <c r="BL126" s="80">
        <v>0</v>
      </c>
      <c r="BM126" s="80">
        <v>0</v>
      </c>
      <c r="BN126" s="80">
        <v>0</v>
      </c>
      <c r="BO126" s="80">
        <v>0</v>
      </c>
      <c r="BP126" s="80">
        <v>0</v>
      </c>
      <c r="BQ126" s="80">
        <v>0</v>
      </c>
      <c r="BR126" s="80">
        <v>0</v>
      </c>
      <c r="BS126" s="80">
        <v>0</v>
      </c>
      <c r="BT126" s="80">
        <v>0</v>
      </c>
      <c r="BU126" s="80">
        <v>0</v>
      </c>
      <c r="BV126" s="80">
        <v>0</v>
      </c>
      <c r="BW126" s="80">
        <v>0</v>
      </c>
      <c r="BX126" s="80">
        <v>0</v>
      </c>
      <c r="BY126" s="80">
        <v>0</v>
      </c>
      <c r="BZ126" s="80">
        <v>0</v>
      </c>
      <c r="CA126" s="80">
        <v>0</v>
      </c>
      <c r="CB126" s="80">
        <v>0</v>
      </c>
      <c r="CC126" s="80">
        <v>0</v>
      </c>
      <c r="CD126" s="80">
        <v>0</v>
      </c>
      <c r="CE126" s="80">
        <v>0</v>
      </c>
      <c r="CF126" s="80">
        <v>0</v>
      </c>
      <c r="CG126" s="80">
        <v>0</v>
      </c>
      <c r="CH126" s="80">
        <v>0</v>
      </c>
      <c r="CI126" s="80">
        <v>0</v>
      </c>
      <c r="CJ126" s="80">
        <v>0</v>
      </c>
      <c r="CK126" s="80">
        <v>0</v>
      </c>
      <c r="CL126" s="80">
        <v>0</v>
      </c>
      <c r="CM126" s="80">
        <v>0</v>
      </c>
      <c r="CN126" s="80">
        <v>0</v>
      </c>
      <c r="CO126" s="80">
        <v>0</v>
      </c>
      <c r="CP126" s="80">
        <v>0</v>
      </c>
      <c r="CQ126" s="80">
        <v>0</v>
      </c>
      <c r="CR126" s="80">
        <v>0</v>
      </c>
      <c r="CS126" s="80">
        <v>0</v>
      </c>
      <c r="CT126" s="80">
        <v>0</v>
      </c>
      <c r="CU126" s="80">
        <v>0</v>
      </c>
      <c r="CV126" s="80">
        <v>0</v>
      </c>
      <c r="CW126" s="80">
        <v>0</v>
      </c>
      <c r="CX126" s="80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s="80" t="s">
        <v>3</v>
      </c>
      <c r="B127" s="80" t="s">
        <v>18</v>
      </c>
      <c r="C127" s="80">
        <v>1015.37911586134</v>
      </c>
      <c r="D127" s="80">
        <v>1015.37911586134</v>
      </c>
      <c r="E127" s="80">
        <v>1015.37911586134</v>
      </c>
      <c r="F127" s="80">
        <v>1015.37911586134</v>
      </c>
      <c r="G127" s="80">
        <v>986.17573421046404</v>
      </c>
      <c r="H127" s="80">
        <v>986.17573421046404</v>
      </c>
      <c r="I127" s="80">
        <v>986.17573421046404</v>
      </c>
      <c r="J127" s="80">
        <v>986.17573421046404</v>
      </c>
      <c r="K127" s="80">
        <v>900.81200323097005</v>
      </c>
      <c r="L127" s="80">
        <v>900.81200323097005</v>
      </c>
      <c r="M127" s="80">
        <v>900.81200323097005</v>
      </c>
      <c r="N127" s="80">
        <v>900.81200323097005</v>
      </c>
      <c r="O127" s="80">
        <v>900.81200323097005</v>
      </c>
      <c r="P127" s="80">
        <v>653.70646618506805</v>
      </c>
      <c r="Q127" s="80">
        <v>653.70646618506805</v>
      </c>
      <c r="R127" s="80">
        <v>653.70646618506805</v>
      </c>
      <c r="S127" s="80">
        <v>653.70646618506805</v>
      </c>
      <c r="T127" s="80">
        <v>697.51153866138702</v>
      </c>
      <c r="U127" s="80">
        <v>697.51153866138702</v>
      </c>
      <c r="V127" s="80">
        <v>697.51153866138702</v>
      </c>
      <c r="W127" s="80">
        <v>697.51153866138702</v>
      </c>
      <c r="X127" s="80">
        <v>798.60016745289295</v>
      </c>
      <c r="Y127" s="80">
        <v>798.60016745289295</v>
      </c>
      <c r="Z127" s="80">
        <v>798.60016745289295</v>
      </c>
      <c r="AA127" s="80">
        <v>798.60016745289295</v>
      </c>
      <c r="AB127" s="80">
        <v>798.60016745289295</v>
      </c>
      <c r="AC127" s="80">
        <v>885.087105418958</v>
      </c>
      <c r="AD127" s="80">
        <v>885.087105418958</v>
      </c>
      <c r="AE127" s="80">
        <v>885.087105418958</v>
      </c>
      <c r="AF127" s="80">
        <v>885.087105418958</v>
      </c>
      <c r="AG127" s="80">
        <v>900.81200323097005</v>
      </c>
      <c r="AH127" s="80">
        <v>900.81200323097005</v>
      </c>
      <c r="AI127" s="80">
        <v>900.81200323097005</v>
      </c>
      <c r="AJ127" s="80">
        <v>900.81200323097005</v>
      </c>
      <c r="AK127" s="80">
        <v>900.81200323097005</v>
      </c>
      <c r="AL127" s="80">
        <v>936.75462680128396</v>
      </c>
      <c r="AM127" s="80">
        <v>936.75462680128396</v>
      </c>
      <c r="AN127" s="80">
        <v>936.75462680128396</v>
      </c>
      <c r="AO127" s="80">
        <v>936.75462680128396</v>
      </c>
      <c r="AP127" s="80">
        <v>925.52255693556106</v>
      </c>
      <c r="AQ127" s="80">
        <v>925.52255693556106</v>
      </c>
      <c r="AR127" s="80">
        <v>925.52255693556106</v>
      </c>
      <c r="AS127" s="80">
        <v>925.52255693556106</v>
      </c>
      <c r="AT127" s="80">
        <v>917.66010802955498</v>
      </c>
      <c r="AU127" s="80">
        <v>917.66010802955498</v>
      </c>
      <c r="AV127" s="80">
        <v>917.66010802955498</v>
      </c>
      <c r="AW127" s="80">
        <v>917.66010802955498</v>
      </c>
      <c r="AX127" s="80">
        <v>917.66010802955498</v>
      </c>
      <c r="AY127" s="80">
        <v>881.71748445924197</v>
      </c>
      <c r="AZ127" s="80">
        <v>881.71748445924197</v>
      </c>
      <c r="BA127" s="80">
        <v>881.71748445924197</v>
      </c>
      <c r="BB127" s="80">
        <v>881.71748445924197</v>
      </c>
      <c r="BC127" s="80">
        <v>851.39089582178997</v>
      </c>
      <c r="BD127" s="80">
        <v>851.39089582178997</v>
      </c>
      <c r="BE127" s="80">
        <v>851.39089582178997</v>
      </c>
      <c r="BF127" s="80">
        <v>851.39089582178997</v>
      </c>
      <c r="BG127" s="80">
        <v>876.10144952637995</v>
      </c>
      <c r="BH127" s="80">
        <v>876.10144952637995</v>
      </c>
      <c r="BI127" s="80">
        <v>876.10144952637995</v>
      </c>
      <c r="BJ127" s="80">
        <v>876.10144952637995</v>
      </c>
      <c r="BK127" s="80">
        <v>766.027164842297</v>
      </c>
      <c r="BL127" s="80">
        <v>766.027164842297</v>
      </c>
      <c r="BM127" s="80">
        <v>766.027164842297</v>
      </c>
      <c r="BN127" s="80">
        <v>766.027164842297</v>
      </c>
      <c r="BO127" s="80">
        <v>766.027164842297</v>
      </c>
      <c r="BP127" s="80">
        <v>814.32506526490499</v>
      </c>
      <c r="BQ127" s="80">
        <v>814.32506526490499</v>
      </c>
      <c r="BR127" s="80">
        <v>814.32506526490499</v>
      </c>
      <c r="BS127" s="80">
        <v>814.32506526490499</v>
      </c>
      <c r="BT127" s="80">
        <v>855.88372376807899</v>
      </c>
      <c r="BU127" s="80">
        <v>855.88372376807899</v>
      </c>
      <c r="BV127" s="80">
        <v>855.88372376807899</v>
      </c>
      <c r="BW127" s="80">
        <v>855.88372376807899</v>
      </c>
      <c r="BX127" s="80">
        <v>855.88372376807899</v>
      </c>
      <c r="BY127" s="80">
        <v>908.67445213697602</v>
      </c>
      <c r="BZ127" s="80">
        <v>908.67445213697602</v>
      </c>
      <c r="CA127" s="80">
        <v>908.67445213697602</v>
      </c>
      <c r="CB127" s="80">
        <v>908.67445213697602</v>
      </c>
      <c r="CC127" s="80">
        <v>923.27614296241597</v>
      </c>
      <c r="CD127" s="80">
        <v>923.27614296241597</v>
      </c>
      <c r="CE127" s="80">
        <v>923.27614296241597</v>
      </c>
      <c r="CF127" s="80">
        <v>923.27614296241597</v>
      </c>
      <c r="CG127" s="80">
        <v>918.78331501612695</v>
      </c>
      <c r="CH127" s="80">
        <v>918.78331501612695</v>
      </c>
      <c r="CI127" s="80">
        <v>918.78331501612695</v>
      </c>
      <c r="CJ127" s="80">
        <v>918.78331501612695</v>
      </c>
      <c r="CK127" s="80">
        <v>918.78331501612695</v>
      </c>
      <c r="CL127" s="80">
        <v>845.77486088892897</v>
      </c>
      <c r="CM127" s="80">
        <v>845.77486088892897</v>
      </c>
      <c r="CN127" s="80">
        <v>845.77486088892897</v>
      </c>
      <c r="CO127" s="80">
        <v>845.77486088892897</v>
      </c>
      <c r="CP127" s="80">
        <v>857.00693075465097</v>
      </c>
      <c r="CQ127" s="80">
        <v>857.00693075465097</v>
      </c>
      <c r="CR127" s="80">
        <v>857.00693075465097</v>
      </c>
      <c r="CS127" s="80">
        <v>857.00693075465097</v>
      </c>
      <c r="CT127" s="80">
        <v>841.28203294263994</v>
      </c>
      <c r="CU127" s="80">
        <v>841.28203294263994</v>
      </c>
      <c r="CV127" s="80">
        <v>841.28203294263994</v>
      </c>
      <c r="CW127" s="80">
        <v>841.28203294263994</v>
      </c>
      <c r="CX127" s="80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s="80" t="s">
        <v>3</v>
      </c>
      <c r="B128" s="80" t="s">
        <v>19</v>
      </c>
      <c r="C128" s="80">
        <v>72.459647361008905</v>
      </c>
      <c r="D128" s="80">
        <v>97.036169061053798</v>
      </c>
      <c r="E128" s="80">
        <v>96.216783871970406</v>
      </c>
      <c r="F128" s="80">
        <v>100.00580787351799</v>
      </c>
      <c r="G128" s="80">
        <v>118.796196010131</v>
      </c>
      <c r="H128" s="80">
        <v>138.88131978087401</v>
      </c>
      <c r="I128" s="80">
        <v>129.277667543391</v>
      </c>
      <c r="J128" s="80">
        <v>123.955269136328</v>
      </c>
      <c r="K128" s="80">
        <v>131.51592561027701</v>
      </c>
      <c r="L128" s="80">
        <v>154.292412072834</v>
      </c>
      <c r="M128" s="80">
        <v>206.622828865434</v>
      </c>
      <c r="N128" s="80">
        <v>257.05174755698499</v>
      </c>
      <c r="O128" s="80">
        <v>280.57770934517902</v>
      </c>
      <c r="P128" s="80">
        <v>268.85613626231702</v>
      </c>
      <c r="Q128" s="80">
        <v>251.85758678441499</v>
      </c>
      <c r="R128" s="80">
        <v>231.131923445219</v>
      </c>
      <c r="S128" s="80">
        <v>220.67220414385</v>
      </c>
      <c r="T128" s="80">
        <v>199.37473319503499</v>
      </c>
      <c r="U128" s="80">
        <v>171.599512608119</v>
      </c>
      <c r="V128" s="80">
        <v>136.07199270570899</v>
      </c>
      <c r="W128" s="80">
        <v>118.807165155601</v>
      </c>
      <c r="X128" s="80">
        <v>114.55745701639999</v>
      </c>
      <c r="Y128" s="80">
        <v>120.30557123889101</v>
      </c>
      <c r="Z128" s="80">
        <v>115.48617125930301</v>
      </c>
      <c r="AA128" s="80">
        <v>105.467653728404</v>
      </c>
      <c r="AB128" s="80">
        <v>99.401031428447993</v>
      </c>
      <c r="AC128" s="80">
        <v>98.561963968106895</v>
      </c>
      <c r="AD128" s="80">
        <v>101.107626323978</v>
      </c>
      <c r="AE128" s="80">
        <v>100.86733897121699</v>
      </c>
      <c r="AF128" s="80">
        <v>101.19516451485001</v>
      </c>
      <c r="AG128" s="80">
        <v>105.001762896146</v>
      </c>
      <c r="AH128" s="80">
        <v>109.76849207918301</v>
      </c>
      <c r="AI128" s="80">
        <v>111.698579458148</v>
      </c>
      <c r="AJ128" s="80">
        <v>142.51246997456801</v>
      </c>
      <c r="AK128" s="80">
        <v>159.43676831600999</v>
      </c>
      <c r="AL128" s="80">
        <v>180.87921983279099</v>
      </c>
      <c r="AM128" s="80">
        <v>185.65945721268301</v>
      </c>
      <c r="AN128" s="80">
        <v>192.47530623214101</v>
      </c>
      <c r="AO128" s="80">
        <v>195.25070032045801</v>
      </c>
      <c r="AP128" s="80">
        <v>182.44662139565901</v>
      </c>
      <c r="AQ128" s="80">
        <v>173.30507649622001</v>
      </c>
      <c r="AR128" s="80">
        <v>166.80140064154</v>
      </c>
      <c r="AS128" s="80">
        <v>176.89503895362901</v>
      </c>
      <c r="AT128" s="80">
        <v>278.33871445488302</v>
      </c>
      <c r="AU128" s="80">
        <v>346.53129231242002</v>
      </c>
      <c r="AV128" s="80">
        <v>357.97750111653897</v>
      </c>
      <c r="AW128" s="80">
        <v>283.443133612949</v>
      </c>
      <c r="AX128" s="80">
        <v>257.02467932749897</v>
      </c>
      <c r="AY128" s="80">
        <v>262.07270202383899</v>
      </c>
      <c r="AZ128" s="80">
        <v>294.56388708017801</v>
      </c>
      <c r="BA128" s="80">
        <v>305.21757734478598</v>
      </c>
      <c r="BB128" s="80">
        <v>298.49328856082502</v>
      </c>
      <c r="BC128" s="80">
        <v>175.27598340318701</v>
      </c>
      <c r="BD128" s="80">
        <v>75.047014847177607</v>
      </c>
      <c r="BE128" s="80">
        <v>0</v>
      </c>
      <c r="BF128" s="80">
        <v>0</v>
      </c>
      <c r="BG128" s="80">
        <v>0</v>
      </c>
      <c r="BH128" s="80">
        <v>0</v>
      </c>
      <c r="BI128" s="80">
        <v>0</v>
      </c>
      <c r="BJ128" s="80">
        <v>0</v>
      </c>
      <c r="BK128" s="80">
        <v>0</v>
      </c>
      <c r="BL128" s="80">
        <v>0</v>
      </c>
      <c r="BM128" s="80">
        <v>0</v>
      </c>
      <c r="BN128" s="80">
        <v>0</v>
      </c>
      <c r="BO128" s="80">
        <v>0</v>
      </c>
      <c r="BP128" s="80">
        <v>0</v>
      </c>
      <c r="BQ128" s="80">
        <v>0</v>
      </c>
      <c r="BR128" s="80">
        <v>0</v>
      </c>
      <c r="BS128" s="80">
        <v>0</v>
      </c>
      <c r="BT128" s="80">
        <v>0</v>
      </c>
      <c r="BU128" s="80">
        <v>0</v>
      </c>
      <c r="BV128" s="80">
        <v>0</v>
      </c>
      <c r="BW128" s="80">
        <v>0</v>
      </c>
      <c r="BX128" s="80">
        <v>0</v>
      </c>
      <c r="BY128" s="80">
        <v>0</v>
      </c>
      <c r="BZ128" s="80">
        <v>0</v>
      </c>
      <c r="CA128" s="80">
        <v>0</v>
      </c>
      <c r="CB128" s="80">
        <v>0</v>
      </c>
      <c r="CC128" s="80">
        <v>0</v>
      </c>
      <c r="CD128" s="80">
        <v>0</v>
      </c>
      <c r="CE128" s="80">
        <v>0</v>
      </c>
      <c r="CF128" s="80">
        <v>0</v>
      </c>
      <c r="CG128" s="80">
        <v>0</v>
      </c>
      <c r="CH128" s="80">
        <v>0</v>
      </c>
      <c r="CI128" s="80">
        <v>0</v>
      </c>
      <c r="CJ128" s="80">
        <v>0</v>
      </c>
      <c r="CK128" s="80">
        <v>0</v>
      </c>
      <c r="CL128" s="80">
        <v>0</v>
      </c>
      <c r="CM128" s="80">
        <v>0</v>
      </c>
      <c r="CN128" s="80">
        <v>0</v>
      </c>
      <c r="CO128" s="80">
        <v>0</v>
      </c>
      <c r="CP128" s="80">
        <v>0</v>
      </c>
      <c r="CQ128" s="80">
        <v>0</v>
      </c>
      <c r="CR128" s="80">
        <v>0</v>
      </c>
      <c r="CS128" s="80">
        <v>0</v>
      </c>
      <c r="CT128" s="80">
        <v>0</v>
      </c>
      <c r="CU128" s="80">
        <v>0</v>
      </c>
      <c r="CV128" s="80">
        <v>0</v>
      </c>
      <c r="CW128" s="80">
        <v>0</v>
      </c>
      <c r="CX128" s="80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s="80" t="s">
        <v>3</v>
      </c>
      <c r="B129" s="80" t="s">
        <v>20</v>
      </c>
      <c r="C129" s="80">
        <v>0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0</v>
      </c>
      <c r="Q129" s="80">
        <v>0</v>
      </c>
      <c r="R129" s="80">
        <v>0</v>
      </c>
      <c r="S129" s="80">
        <v>0</v>
      </c>
      <c r="T129" s="80">
        <v>0</v>
      </c>
      <c r="U129" s="80">
        <v>0</v>
      </c>
      <c r="V129" s="80">
        <v>0</v>
      </c>
      <c r="W129" s="80">
        <v>0</v>
      </c>
      <c r="X129" s="80">
        <v>0</v>
      </c>
      <c r="Y129" s="80">
        <v>0</v>
      </c>
      <c r="Z129" s="80">
        <v>0</v>
      </c>
      <c r="AA129" s="80">
        <v>0</v>
      </c>
      <c r="AB129" s="80">
        <v>0</v>
      </c>
      <c r="AC129" s="80">
        <v>0</v>
      </c>
      <c r="AD129" s="80">
        <v>0</v>
      </c>
      <c r="AE129" s="80">
        <v>0</v>
      </c>
      <c r="AF129" s="80">
        <v>0</v>
      </c>
      <c r="AG129" s="80">
        <v>0</v>
      </c>
      <c r="AH129" s="80">
        <v>0</v>
      </c>
      <c r="AI129" s="80">
        <v>0</v>
      </c>
      <c r="AJ129" s="80">
        <v>0</v>
      </c>
      <c r="AK129" s="80">
        <v>0</v>
      </c>
      <c r="AL129" s="80">
        <v>0</v>
      </c>
      <c r="AM129" s="80">
        <v>0</v>
      </c>
      <c r="AN129" s="80">
        <v>0</v>
      </c>
      <c r="AO129" s="80">
        <v>0</v>
      </c>
      <c r="AP129" s="80">
        <v>0</v>
      </c>
      <c r="AQ129" s="80">
        <v>0</v>
      </c>
      <c r="AR129" s="80">
        <v>0</v>
      </c>
      <c r="AS129" s="80">
        <v>0</v>
      </c>
      <c r="AT129" s="80">
        <v>0</v>
      </c>
      <c r="AU129" s="80">
        <v>0</v>
      </c>
      <c r="AV129" s="80">
        <v>0</v>
      </c>
      <c r="AW129" s="80">
        <v>0</v>
      </c>
      <c r="AX129" s="80">
        <v>0</v>
      </c>
      <c r="AY129" s="80">
        <v>0</v>
      </c>
      <c r="AZ129" s="80">
        <v>0</v>
      </c>
      <c r="BA129" s="80">
        <v>0</v>
      </c>
      <c r="BB129" s="80">
        <v>0</v>
      </c>
      <c r="BC129" s="80">
        <v>95.649295286565405</v>
      </c>
      <c r="BD129" s="80">
        <v>245.51765287549301</v>
      </c>
      <c r="BE129" s="80">
        <v>420.26710094711598</v>
      </c>
      <c r="BF129" s="80">
        <v>393.69346652338902</v>
      </c>
      <c r="BG129" s="80">
        <v>380.15004409935199</v>
      </c>
      <c r="BH129" s="80">
        <v>374.49601367449998</v>
      </c>
      <c r="BI129" s="80">
        <v>374.497848387094</v>
      </c>
      <c r="BJ129" s="80">
        <v>371.34719627118398</v>
      </c>
      <c r="BK129" s="80">
        <v>376.51827635551899</v>
      </c>
      <c r="BL129" s="80">
        <v>378.62906285143498</v>
      </c>
      <c r="BM129" s="80">
        <v>378.31094602439902</v>
      </c>
      <c r="BN129" s="80">
        <v>394.68230560104502</v>
      </c>
      <c r="BO129" s="80">
        <v>389.62538845091302</v>
      </c>
      <c r="BP129" s="80">
        <v>397.940684516197</v>
      </c>
      <c r="BQ129" s="80">
        <v>418.30117732581198</v>
      </c>
      <c r="BR129" s="80">
        <v>433.01490937913798</v>
      </c>
      <c r="BS129" s="80">
        <v>395.67218445307202</v>
      </c>
      <c r="BT129" s="80">
        <v>378.38220562876199</v>
      </c>
      <c r="BU129" s="80">
        <v>380.208687107608</v>
      </c>
      <c r="BV129" s="80">
        <v>398.79761182492598</v>
      </c>
      <c r="BW129" s="80">
        <v>405.83583585135801</v>
      </c>
      <c r="BX129" s="80">
        <v>396.57441112606398</v>
      </c>
      <c r="BY129" s="80">
        <v>365.21556142315399</v>
      </c>
      <c r="BZ129" s="80">
        <v>370.29637897200399</v>
      </c>
      <c r="CA129" s="80">
        <v>415.80920342835202</v>
      </c>
      <c r="CB129" s="80">
        <v>485.80656557060098</v>
      </c>
      <c r="CC129" s="80">
        <v>523.26362609848695</v>
      </c>
      <c r="CD129" s="80">
        <v>526.96869245347398</v>
      </c>
      <c r="CE129" s="80">
        <v>488.79034944648799</v>
      </c>
      <c r="CF129" s="80">
        <v>393.10796479384499</v>
      </c>
      <c r="CG129" s="80">
        <v>298.07157196392097</v>
      </c>
      <c r="CH129" s="80">
        <v>243.23814211822599</v>
      </c>
      <c r="CI129" s="80">
        <v>252.83783688100999</v>
      </c>
      <c r="CJ129" s="80">
        <v>321.04670309861802</v>
      </c>
      <c r="CK129" s="80">
        <v>421.17272406620202</v>
      </c>
      <c r="CL129" s="80">
        <v>450.349481021862</v>
      </c>
      <c r="CM129" s="80">
        <v>406.549633096788</v>
      </c>
      <c r="CN129" s="80">
        <v>311.74104742912999</v>
      </c>
      <c r="CO129" s="80">
        <v>260.04627875082099</v>
      </c>
      <c r="CP129" s="80">
        <v>276.19345518989797</v>
      </c>
      <c r="CQ129" s="80">
        <v>350.15850306847199</v>
      </c>
      <c r="CR129" s="80">
        <v>444.65960809119798</v>
      </c>
      <c r="CS129" s="80">
        <v>538.41234887845997</v>
      </c>
      <c r="CT129" s="80">
        <v>561.28183628836803</v>
      </c>
      <c r="CU129" s="80">
        <v>581.94797702960295</v>
      </c>
      <c r="CV129" s="80">
        <v>557.21589612283606</v>
      </c>
      <c r="CW129" s="80">
        <v>477.39116426735802</v>
      </c>
      <c r="CX129" s="80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s="80" t="s">
        <v>3</v>
      </c>
      <c r="B130" s="80" t="s">
        <v>114</v>
      </c>
      <c r="C130" s="80">
        <v>0.29047718531414501</v>
      </c>
      <c r="D130" s="80">
        <v>0.83409156249812499</v>
      </c>
      <c r="E130" s="80">
        <v>1.6870626752381399</v>
      </c>
      <c r="F130" s="80">
        <v>2.79046680669564</v>
      </c>
      <c r="G130" s="80">
        <v>4.0589212957502996</v>
      </c>
      <c r="H130" s="80">
        <v>5.3518277743400597</v>
      </c>
      <c r="I130" s="80">
        <v>3.7569116306500301</v>
      </c>
      <c r="J130" s="80">
        <v>3.25738055449651</v>
      </c>
      <c r="K130" s="80">
        <v>2.7996947913145802</v>
      </c>
      <c r="L130" s="80">
        <v>2.92224447227645</v>
      </c>
      <c r="M130" s="80">
        <v>2.6566023839273099</v>
      </c>
      <c r="N130" s="80">
        <v>3.7742504684263301</v>
      </c>
      <c r="O130" s="80">
        <v>5.5288104610844</v>
      </c>
      <c r="P130" s="80">
        <v>4.9907284969529497</v>
      </c>
      <c r="Q130" s="80">
        <v>6.7401925658211397</v>
      </c>
      <c r="R130" s="80">
        <v>9.5969529542423899</v>
      </c>
      <c r="S130" s="80">
        <v>12.519796175679</v>
      </c>
      <c r="T130" s="80">
        <v>13.7828950965265</v>
      </c>
      <c r="U130" s="80">
        <v>13.023508822054</v>
      </c>
      <c r="V130" s="80">
        <v>12.933899380431299</v>
      </c>
      <c r="W130" s="80">
        <v>10.772085122623</v>
      </c>
      <c r="X130" s="80">
        <v>7.0895535090608703</v>
      </c>
      <c r="Y130" s="80">
        <v>8.54008508421893</v>
      </c>
      <c r="Z130" s="80">
        <v>7.5512569931421698</v>
      </c>
      <c r="AA130" s="80">
        <v>4.93143281533606</v>
      </c>
      <c r="AB130" s="80">
        <v>5.3390727060151004</v>
      </c>
      <c r="AC130" s="80">
        <v>5.3563351448500196</v>
      </c>
      <c r="AD130" s="80">
        <v>2.8924471235462499</v>
      </c>
      <c r="AE130" s="80">
        <v>3.5206612655212801</v>
      </c>
      <c r="AF130" s="80">
        <v>4.9745429538684496</v>
      </c>
      <c r="AG130" s="80">
        <v>6.5722326451957596</v>
      </c>
      <c r="AH130" s="80">
        <v>6.7486633088361296</v>
      </c>
      <c r="AI130" s="80">
        <v>5.5073591827198998</v>
      </c>
      <c r="AJ130" s="80">
        <v>7.0295563160157997</v>
      </c>
      <c r="AK130" s="80">
        <v>7.1167598282996103</v>
      </c>
      <c r="AL130" s="80">
        <v>6.19520715908918</v>
      </c>
      <c r="AM130" s="80">
        <v>7.4877615326697304</v>
      </c>
      <c r="AN130" s="80">
        <v>8.7611377554505392</v>
      </c>
      <c r="AO130" s="80">
        <v>9.9563082148237907</v>
      </c>
      <c r="AP130" s="80">
        <v>11.3963206493026</v>
      </c>
      <c r="AQ130" s="80">
        <v>10.9965169339187</v>
      </c>
      <c r="AR130" s="80">
        <v>11.532650562689099</v>
      </c>
      <c r="AS130" s="80">
        <v>10.834626016696401</v>
      </c>
      <c r="AT130" s="80">
        <v>10.630485880661601</v>
      </c>
      <c r="AU130" s="80">
        <v>9.7166819372230897</v>
      </c>
      <c r="AV130" s="80">
        <v>7.2651046010840599</v>
      </c>
      <c r="AW130" s="80">
        <v>6.0392343677443003</v>
      </c>
      <c r="AX130" s="80">
        <v>5.3425293942391399</v>
      </c>
      <c r="AY130" s="80">
        <v>4.84381270372368</v>
      </c>
      <c r="AZ130" s="80">
        <v>4.2932009568097502</v>
      </c>
      <c r="BA130" s="80">
        <v>4.7345089707012997</v>
      </c>
      <c r="BB130" s="80">
        <v>5.0737729065344404</v>
      </c>
      <c r="BC130" s="80">
        <v>4.4105886603053097</v>
      </c>
      <c r="BD130" s="80">
        <v>2.8467075707416201</v>
      </c>
      <c r="BE130" s="80">
        <v>2.5811812103704299</v>
      </c>
      <c r="BF130" s="80">
        <v>2.2256022024668001</v>
      </c>
      <c r="BG130" s="80">
        <v>1.4203450181245001</v>
      </c>
      <c r="BH130" s="80">
        <v>0.75496221039148703</v>
      </c>
      <c r="BI130" s="80">
        <v>0</v>
      </c>
      <c r="BJ130" s="80">
        <v>0</v>
      </c>
      <c r="BK130" s="80">
        <v>0</v>
      </c>
      <c r="BL130" s="80">
        <v>0</v>
      </c>
      <c r="BM130" s="80">
        <v>0</v>
      </c>
      <c r="BN130" s="80">
        <v>0</v>
      </c>
      <c r="BO130" s="80">
        <v>0</v>
      </c>
      <c r="BP130" s="80">
        <v>0</v>
      </c>
      <c r="BQ130" s="80">
        <v>0</v>
      </c>
      <c r="BR130" s="80">
        <v>0</v>
      </c>
      <c r="BS130" s="80">
        <v>0</v>
      </c>
      <c r="BT130" s="80">
        <v>0</v>
      </c>
      <c r="BU130" s="80">
        <v>0</v>
      </c>
      <c r="BV130" s="80">
        <v>0</v>
      </c>
      <c r="BW130" s="80">
        <v>0</v>
      </c>
      <c r="BX130" s="80">
        <v>0</v>
      </c>
      <c r="BY130" s="80">
        <v>0</v>
      </c>
      <c r="BZ130" s="80">
        <v>0</v>
      </c>
      <c r="CA130" s="80">
        <v>0</v>
      </c>
      <c r="CB130" s="80">
        <v>0</v>
      </c>
      <c r="CC130" s="80">
        <v>0</v>
      </c>
      <c r="CD130" s="80">
        <v>0</v>
      </c>
      <c r="CE130" s="80">
        <v>0</v>
      </c>
      <c r="CF130" s="80">
        <v>0</v>
      </c>
      <c r="CG130" s="80">
        <v>0</v>
      </c>
      <c r="CH130" s="80">
        <v>0</v>
      </c>
      <c r="CI130" s="80">
        <v>0</v>
      </c>
      <c r="CJ130" s="80">
        <v>0</v>
      </c>
      <c r="CK130" s="80">
        <v>0</v>
      </c>
      <c r="CL130" s="80">
        <v>0</v>
      </c>
      <c r="CM130" s="80">
        <v>0</v>
      </c>
      <c r="CN130" s="80">
        <v>0</v>
      </c>
      <c r="CO130" s="80">
        <v>0</v>
      </c>
      <c r="CP130" s="80">
        <v>0</v>
      </c>
      <c r="CQ130" s="80">
        <v>0</v>
      </c>
      <c r="CR130" s="80">
        <v>0</v>
      </c>
      <c r="CS130" s="80">
        <v>0</v>
      </c>
      <c r="CT130" s="80">
        <v>0</v>
      </c>
      <c r="CU130" s="80">
        <v>0</v>
      </c>
      <c r="CV130" s="80">
        <v>0</v>
      </c>
      <c r="CW130" s="80">
        <v>0</v>
      </c>
      <c r="CX130" s="8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s="80" t="s">
        <v>3</v>
      </c>
      <c r="B131" s="80" t="s">
        <v>22</v>
      </c>
      <c r="C131" s="80">
        <v>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0</v>
      </c>
      <c r="AD131" s="80">
        <v>0</v>
      </c>
      <c r="AE131" s="80">
        <v>0</v>
      </c>
      <c r="AF131" s="80">
        <v>0</v>
      </c>
      <c r="AG131" s="80">
        <v>0</v>
      </c>
      <c r="AH131" s="80">
        <v>0</v>
      </c>
      <c r="AI131" s="80">
        <v>0</v>
      </c>
      <c r="AJ131" s="80">
        <v>0</v>
      </c>
      <c r="AK131" s="80">
        <v>0</v>
      </c>
      <c r="AL131" s="80">
        <v>0</v>
      </c>
      <c r="AM131" s="80">
        <v>0</v>
      </c>
      <c r="AN131" s="80">
        <v>0</v>
      </c>
      <c r="AO131" s="80">
        <v>0</v>
      </c>
      <c r="AP131" s="80">
        <v>0</v>
      </c>
      <c r="AQ131" s="80">
        <v>0</v>
      </c>
      <c r="AR131" s="80">
        <v>0</v>
      </c>
      <c r="AS131" s="80">
        <v>0</v>
      </c>
      <c r="AT131" s="80">
        <v>0</v>
      </c>
      <c r="AU131" s="80">
        <v>0</v>
      </c>
      <c r="AV131" s="80">
        <v>0</v>
      </c>
      <c r="AW131" s="80">
        <v>0</v>
      </c>
      <c r="AX131" s="80">
        <v>0</v>
      </c>
      <c r="AY131" s="80">
        <v>0</v>
      </c>
      <c r="AZ131" s="80">
        <v>0</v>
      </c>
      <c r="BA131" s="80">
        <v>0</v>
      </c>
      <c r="BB131" s="80">
        <v>0</v>
      </c>
      <c r="BC131" s="80">
        <v>1.4671573924101899</v>
      </c>
      <c r="BD131" s="80">
        <v>6.5427891449925699</v>
      </c>
      <c r="BE131" s="80">
        <v>13.815325046562601</v>
      </c>
      <c r="BF131" s="80">
        <v>21.880241774191401</v>
      </c>
      <c r="BG131" s="80">
        <v>26.058636633448199</v>
      </c>
      <c r="BH131" s="80">
        <v>25.431831000625198</v>
      </c>
      <c r="BI131" s="80">
        <v>24.724794201366201</v>
      </c>
      <c r="BJ131" s="80">
        <v>23.900322311737</v>
      </c>
      <c r="BK131" s="80">
        <v>25.754807826948799</v>
      </c>
      <c r="BL131" s="80">
        <v>25.9327959024554</v>
      </c>
      <c r="BM131" s="80">
        <v>24.609881328721698</v>
      </c>
      <c r="BN131" s="80">
        <v>30.266621193779301</v>
      </c>
      <c r="BO131" s="80">
        <v>39.926443120659499</v>
      </c>
      <c r="BP131" s="80">
        <v>47.334327527478301</v>
      </c>
      <c r="BQ131" s="80">
        <v>54.2536414256355</v>
      </c>
      <c r="BR131" s="80">
        <v>48.512651509214201</v>
      </c>
      <c r="BS131" s="80">
        <v>37.671649105794003</v>
      </c>
      <c r="BT131" s="80">
        <v>33.168283514822797</v>
      </c>
      <c r="BU131" s="80">
        <v>24.885165742240702</v>
      </c>
      <c r="BV131" s="80">
        <v>20.487866248661199</v>
      </c>
      <c r="BW131" s="80">
        <v>19.443000646218</v>
      </c>
      <c r="BX131" s="80">
        <v>17.858735901627998</v>
      </c>
      <c r="BY131" s="80">
        <v>17.134879362001101</v>
      </c>
      <c r="BZ131" s="80">
        <v>14.3204496310048</v>
      </c>
      <c r="CA131" s="80">
        <v>9.7132230593546591</v>
      </c>
      <c r="CB131" s="80">
        <v>6.8152853075575601</v>
      </c>
      <c r="CC131" s="80">
        <v>3.9535591388733802</v>
      </c>
      <c r="CD131" s="80">
        <v>5.1473202549671599</v>
      </c>
      <c r="CE131" s="80">
        <v>7.4706308308065497</v>
      </c>
      <c r="CF131" s="80">
        <v>14.429683410989201</v>
      </c>
      <c r="CG131" s="80">
        <v>22.689542137875598</v>
      </c>
      <c r="CH131" s="80">
        <v>29.969236426570902</v>
      </c>
      <c r="CI131" s="80">
        <v>32.368970097969701</v>
      </c>
      <c r="CJ131" s="80">
        <v>23.154868343182201</v>
      </c>
      <c r="CK131" s="80">
        <v>18.100825682611099</v>
      </c>
      <c r="CL131" s="80">
        <v>38.364702159800899</v>
      </c>
      <c r="CM131" s="80">
        <v>66.636349713369597</v>
      </c>
      <c r="CN131" s="80">
        <v>79.420203178234999</v>
      </c>
      <c r="CO131" s="80">
        <v>77.855590158336</v>
      </c>
      <c r="CP131" s="80">
        <v>39.623434015577303</v>
      </c>
      <c r="CQ131" s="80">
        <v>19.131460037482402</v>
      </c>
      <c r="CR131" s="80">
        <v>18.237946436441501</v>
      </c>
      <c r="CS131" s="80">
        <v>17.593019912130298</v>
      </c>
      <c r="CT131" s="80">
        <v>16.657591221958</v>
      </c>
      <c r="CU131" s="80">
        <v>15.9696658006304</v>
      </c>
      <c r="CV131" s="80">
        <v>14.6500458880162</v>
      </c>
      <c r="CW131" s="80">
        <v>9.99375698417834</v>
      </c>
      <c r="CX131" s="80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s="80" t="s">
        <v>3</v>
      </c>
      <c r="B132" s="80" t="s">
        <v>23</v>
      </c>
      <c r="C132" s="80">
        <v>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2.0991744925244902</v>
      </c>
      <c r="K132" s="80">
        <v>31.603736752273601</v>
      </c>
      <c r="L132" s="80">
        <v>72.183106505054198</v>
      </c>
      <c r="M132" s="80">
        <v>64.927108428900198</v>
      </c>
      <c r="N132" s="80">
        <v>42.5608995645824</v>
      </c>
      <c r="O132" s="80">
        <v>30.495004952763502</v>
      </c>
      <c r="P132" s="80">
        <v>30.412289474380898</v>
      </c>
      <c r="Q132" s="80">
        <v>35.021605460676298</v>
      </c>
      <c r="R132" s="80">
        <v>59.589999026643298</v>
      </c>
      <c r="S132" s="80">
        <v>93.526206319593499</v>
      </c>
      <c r="T132" s="80">
        <v>110.899898030494</v>
      </c>
      <c r="U132" s="80">
        <v>118.591576418839</v>
      </c>
      <c r="V132" s="80">
        <v>129.461259875297</v>
      </c>
      <c r="W132" s="80">
        <v>161.49176941676001</v>
      </c>
      <c r="X132" s="80">
        <v>221.90939359807501</v>
      </c>
      <c r="Y132" s="80">
        <v>271.74958170570602</v>
      </c>
      <c r="Z132" s="80">
        <v>286.11490563989298</v>
      </c>
      <c r="AA132" s="80">
        <v>263.93921778318401</v>
      </c>
      <c r="AB132" s="80">
        <v>234.16894665359899</v>
      </c>
      <c r="AC132" s="80">
        <v>234.388654812819</v>
      </c>
      <c r="AD132" s="80">
        <v>246.82691935512301</v>
      </c>
      <c r="AE132" s="80">
        <v>263.63380784305099</v>
      </c>
      <c r="AF132" s="80">
        <v>253.29474777195699</v>
      </c>
      <c r="AG132" s="80">
        <v>262.87604266790498</v>
      </c>
      <c r="AH132" s="80">
        <v>284.39674122515498</v>
      </c>
      <c r="AI132" s="80">
        <v>283.102055903983</v>
      </c>
      <c r="AJ132" s="80">
        <v>280.63090668484398</v>
      </c>
      <c r="AK132" s="80">
        <v>281.80717599123699</v>
      </c>
      <c r="AL132" s="80">
        <v>273.37917832695399</v>
      </c>
      <c r="AM132" s="80">
        <v>285.67098642564099</v>
      </c>
      <c r="AN132" s="80">
        <v>279.15257646156999</v>
      </c>
      <c r="AO132" s="80">
        <v>315.94589693781802</v>
      </c>
      <c r="AP132" s="80">
        <v>385.01828947971001</v>
      </c>
      <c r="AQ132" s="80">
        <v>367.57296340138498</v>
      </c>
      <c r="AR132" s="80">
        <v>326.78660178878903</v>
      </c>
      <c r="AS132" s="80">
        <v>317.60160811429898</v>
      </c>
      <c r="AT132" s="80">
        <v>327.39988133774898</v>
      </c>
      <c r="AU132" s="80">
        <v>349.24961656332499</v>
      </c>
      <c r="AV132" s="80">
        <v>373.07925166254699</v>
      </c>
      <c r="AW132" s="80">
        <v>369.26074418034602</v>
      </c>
      <c r="AX132" s="80">
        <v>383.12832983236899</v>
      </c>
      <c r="AY132" s="80">
        <v>413.83299971293002</v>
      </c>
      <c r="AZ132" s="80">
        <v>411.62959125467802</v>
      </c>
      <c r="BA132" s="80">
        <v>402.83629283591699</v>
      </c>
      <c r="BB132" s="80">
        <v>401.23089925461397</v>
      </c>
      <c r="BC132" s="80">
        <v>252.030540034442</v>
      </c>
      <c r="BD132" s="80">
        <v>0</v>
      </c>
      <c r="BE132" s="80">
        <v>0</v>
      </c>
      <c r="BF132" s="80">
        <v>0</v>
      </c>
      <c r="BG132" s="80">
        <v>0</v>
      </c>
      <c r="BH132" s="80">
        <v>0</v>
      </c>
      <c r="BI132" s="80">
        <v>0</v>
      </c>
      <c r="BJ132" s="80">
        <v>0</v>
      </c>
      <c r="BK132" s="80">
        <v>0</v>
      </c>
      <c r="BL132" s="80">
        <v>0</v>
      </c>
      <c r="BM132" s="80">
        <v>0</v>
      </c>
      <c r="BN132" s="80">
        <v>0</v>
      </c>
      <c r="BO132" s="80">
        <v>0</v>
      </c>
      <c r="BP132" s="80">
        <v>0</v>
      </c>
      <c r="BQ132" s="80">
        <v>0</v>
      </c>
      <c r="BR132" s="80">
        <v>0</v>
      </c>
      <c r="BS132" s="80">
        <v>0</v>
      </c>
      <c r="BT132" s="80">
        <v>0</v>
      </c>
      <c r="BU132" s="80">
        <v>0</v>
      </c>
      <c r="BV132" s="80">
        <v>0</v>
      </c>
      <c r="BW132" s="80">
        <v>0</v>
      </c>
      <c r="BX132" s="80">
        <v>0</v>
      </c>
      <c r="BY132" s="80">
        <v>0</v>
      </c>
      <c r="BZ132" s="80">
        <v>0</v>
      </c>
      <c r="CA132" s="80">
        <v>0</v>
      </c>
      <c r="CB132" s="80">
        <v>0</v>
      </c>
      <c r="CC132" s="80">
        <v>0</v>
      </c>
      <c r="CD132" s="80">
        <v>0</v>
      </c>
      <c r="CE132" s="80">
        <v>0</v>
      </c>
      <c r="CF132" s="80">
        <v>0</v>
      </c>
      <c r="CG132" s="80">
        <v>0</v>
      </c>
      <c r="CH132" s="80">
        <v>0</v>
      </c>
      <c r="CI132" s="80">
        <v>0</v>
      </c>
      <c r="CJ132" s="80">
        <v>0</v>
      </c>
      <c r="CK132" s="80">
        <v>0</v>
      </c>
      <c r="CL132" s="80">
        <v>0</v>
      </c>
      <c r="CM132" s="80">
        <v>0</v>
      </c>
      <c r="CN132" s="80">
        <v>0</v>
      </c>
      <c r="CO132" s="80">
        <v>0</v>
      </c>
      <c r="CP132" s="80">
        <v>0</v>
      </c>
      <c r="CQ132" s="80">
        <v>0</v>
      </c>
      <c r="CR132" s="80">
        <v>0</v>
      </c>
      <c r="CS132" s="80">
        <v>0</v>
      </c>
      <c r="CT132" s="80">
        <v>0</v>
      </c>
      <c r="CU132" s="80">
        <v>0</v>
      </c>
      <c r="CV132" s="80">
        <v>0</v>
      </c>
      <c r="CW132" s="80">
        <v>0</v>
      </c>
      <c r="CX132" s="80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s="80" t="s">
        <v>3</v>
      </c>
      <c r="B133" s="80" t="s">
        <v>24</v>
      </c>
      <c r="C133" s="80">
        <v>0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80">
        <v>0</v>
      </c>
      <c r="L133" s="80">
        <v>0</v>
      </c>
      <c r="M133" s="80">
        <v>0</v>
      </c>
      <c r="N133" s="80">
        <v>0</v>
      </c>
      <c r="O133" s="80">
        <v>0</v>
      </c>
      <c r="P133" s="80">
        <v>0</v>
      </c>
      <c r="Q133" s="80">
        <v>0</v>
      </c>
      <c r="R133" s="80">
        <v>0</v>
      </c>
      <c r="S133" s="80">
        <v>0</v>
      </c>
      <c r="T133" s="80">
        <v>0</v>
      </c>
      <c r="U133" s="80">
        <v>0</v>
      </c>
      <c r="V133" s="80">
        <v>0</v>
      </c>
      <c r="W133" s="80">
        <v>0</v>
      </c>
      <c r="X133" s="80">
        <v>0</v>
      </c>
      <c r="Y133" s="80">
        <v>0</v>
      </c>
      <c r="Z133" s="80">
        <v>0</v>
      </c>
      <c r="AA133" s="80">
        <v>0</v>
      </c>
      <c r="AB133" s="80">
        <v>0</v>
      </c>
      <c r="AC133" s="80">
        <v>0</v>
      </c>
      <c r="AD133" s="80">
        <v>0</v>
      </c>
      <c r="AE133" s="80">
        <v>0</v>
      </c>
      <c r="AF133" s="80">
        <v>0</v>
      </c>
      <c r="AG133" s="80">
        <v>0</v>
      </c>
      <c r="AH133" s="80">
        <v>0</v>
      </c>
      <c r="AI133" s="80">
        <v>0</v>
      </c>
      <c r="AJ133" s="80">
        <v>0</v>
      </c>
      <c r="AK133" s="80">
        <v>0</v>
      </c>
      <c r="AL133" s="80">
        <v>0</v>
      </c>
      <c r="AM133" s="80">
        <v>0</v>
      </c>
      <c r="AN133" s="80">
        <v>0</v>
      </c>
      <c r="AO133" s="80">
        <v>0</v>
      </c>
      <c r="AP133" s="80">
        <v>0</v>
      </c>
      <c r="AQ133" s="80">
        <v>0</v>
      </c>
      <c r="AR133" s="80">
        <v>0</v>
      </c>
      <c r="AS133" s="80">
        <v>0</v>
      </c>
      <c r="AT133" s="80">
        <v>0</v>
      </c>
      <c r="AU133" s="80">
        <v>0</v>
      </c>
      <c r="AV133" s="80">
        <v>0</v>
      </c>
      <c r="AW133" s="80">
        <v>0</v>
      </c>
      <c r="AX133" s="80">
        <v>0</v>
      </c>
      <c r="AY133" s="80">
        <v>0</v>
      </c>
      <c r="AZ133" s="80">
        <v>0</v>
      </c>
      <c r="BA133" s="80">
        <v>0</v>
      </c>
      <c r="BB133" s="80">
        <v>0</v>
      </c>
      <c r="BC133" s="80">
        <v>73.477079076071803</v>
      </c>
      <c r="BD133" s="80">
        <v>181.575203812909</v>
      </c>
      <c r="BE133" s="80">
        <v>307.656034607317</v>
      </c>
      <c r="BF133" s="80">
        <v>315.52281503978401</v>
      </c>
      <c r="BG133" s="80">
        <v>336.73321986652797</v>
      </c>
      <c r="BH133" s="80">
        <v>360.977337705114</v>
      </c>
      <c r="BI133" s="80">
        <v>439.92616082161499</v>
      </c>
      <c r="BJ133" s="80">
        <v>536.75611228449304</v>
      </c>
      <c r="BK133" s="80">
        <v>640.45427154570996</v>
      </c>
      <c r="BL133" s="80">
        <v>659.127357506218</v>
      </c>
      <c r="BM133" s="80">
        <v>649.43732523034396</v>
      </c>
      <c r="BN133" s="80">
        <v>617.21313292898196</v>
      </c>
      <c r="BO133" s="80">
        <v>610.35003346370195</v>
      </c>
      <c r="BP133" s="80">
        <v>630.38419027320003</v>
      </c>
      <c r="BQ133" s="80">
        <v>696.88830048675004</v>
      </c>
      <c r="BR133" s="80">
        <v>743.69247684104596</v>
      </c>
      <c r="BS133" s="80">
        <v>765.23538033065904</v>
      </c>
      <c r="BT133" s="80">
        <v>768.60421881539696</v>
      </c>
      <c r="BU133" s="80">
        <v>796.60378433517701</v>
      </c>
      <c r="BV133" s="80">
        <v>855.316860087804</v>
      </c>
      <c r="BW133" s="80">
        <v>858.49726713330006</v>
      </c>
      <c r="BX133" s="80">
        <v>871.92287146989099</v>
      </c>
      <c r="BY133" s="80">
        <v>845.21654390879098</v>
      </c>
      <c r="BZ133" s="80">
        <v>862.67678902584703</v>
      </c>
      <c r="CA133" s="80">
        <v>878.56915132938298</v>
      </c>
      <c r="CB133" s="80">
        <v>903.83788824080602</v>
      </c>
      <c r="CC133" s="80">
        <v>900.63972366450901</v>
      </c>
      <c r="CD133" s="80">
        <v>928.51962620613801</v>
      </c>
      <c r="CE133" s="80">
        <v>952.111661801845</v>
      </c>
      <c r="CF133" s="80">
        <v>955.76327540567604</v>
      </c>
      <c r="CG133" s="80">
        <v>932.01852995114098</v>
      </c>
      <c r="CH133" s="80">
        <v>889.13032270883195</v>
      </c>
      <c r="CI133" s="80">
        <v>822.711185994625</v>
      </c>
      <c r="CJ133" s="80">
        <v>800.70896032581697</v>
      </c>
      <c r="CK133" s="80">
        <v>820.45486439655394</v>
      </c>
      <c r="CL133" s="80">
        <v>842.59642568935396</v>
      </c>
      <c r="CM133" s="80">
        <v>804.75808016032897</v>
      </c>
      <c r="CN133" s="80">
        <v>747.55844704117897</v>
      </c>
      <c r="CO133" s="80">
        <v>702.59181443976297</v>
      </c>
      <c r="CP133" s="80">
        <v>680.87405181508097</v>
      </c>
      <c r="CQ133" s="80">
        <v>688.30138645617501</v>
      </c>
      <c r="CR133" s="80">
        <v>699.75582202921805</v>
      </c>
      <c r="CS133" s="80">
        <v>692.71657003961104</v>
      </c>
      <c r="CT133" s="80">
        <v>666.26597132494396</v>
      </c>
      <c r="CU133" s="80">
        <v>610.62596135716797</v>
      </c>
      <c r="CV133" s="80">
        <v>565.73740897270102</v>
      </c>
      <c r="CW133" s="80">
        <v>551.62694018478203</v>
      </c>
      <c r="CX133" s="80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s="80" t="s">
        <v>3</v>
      </c>
      <c r="B134" s="80" t="s">
        <v>25</v>
      </c>
      <c r="C134" s="80">
        <v>16.8876874169408</v>
      </c>
      <c r="D134" s="80">
        <v>14.643381551457299</v>
      </c>
      <c r="E134" s="80">
        <v>15.1593302509163</v>
      </c>
      <c r="F134" s="80">
        <v>18.148815965735299</v>
      </c>
      <c r="G134" s="80">
        <v>21.458511683730201</v>
      </c>
      <c r="H134" s="80">
        <v>20.185342194647099</v>
      </c>
      <c r="I134" s="80">
        <v>22.322769251707399</v>
      </c>
      <c r="J134" s="80">
        <v>20.595423672869501</v>
      </c>
      <c r="K134" s="80">
        <v>23.704900482940001</v>
      </c>
      <c r="L134" s="80">
        <v>32.219755271924399</v>
      </c>
      <c r="M134" s="80">
        <v>29.320400387083801</v>
      </c>
      <c r="N134" s="80">
        <v>69.165075182855801</v>
      </c>
      <c r="O134" s="80">
        <v>148.319708432547</v>
      </c>
      <c r="P134" s="80">
        <v>150.897613206399</v>
      </c>
      <c r="Q134" s="80">
        <v>122.560093903062</v>
      </c>
      <c r="R134" s="80">
        <v>77.861090644381306</v>
      </c>
      <c r="S134" s="80">
        <v>55.371228147315001</v>
      </c>
      <c r="T134" s="80">
        <v>44.557507099277899</v>
      </c>
      <c r="U134" s="80">
        <v>26.1736967257103</v>
      </c>
      <c r="V134" s="80">
        <v>24.1896559687634</v>
      </c>
      <c r="W134" s="80">
        <v>20.113533034453699</v>
      </c>
      <c r="X134" s="80">
        <v>4.3990969392367898</v>
      </c>
      <c r="Y134" s="80">
        <v>5.3801949188764802</v>
      </c>
      <c r="Z134" s="80">
        <v>9.3564233507730794</v>
      </c>
      <c r="AA134" s="80">
        <v>6.7628868952763597</v>
      </c>
      <c r="AB134" s="80">
        <v>3.0728893318994701</v>
      </c>
      <c r="AC134" s="80">
        <v>3.5265204274612199</v>
      </c>
      <c r="AD134" s="80">
        <v>8.0699428623753207</v>
      </c>
      <c r="AE134" s="80">
        <v>17.968225469530601</v>
      </c>
      <c r="AF134" s="80">
        <v>22.392451353544502</v>
      </c>
      <c r="AG134" s="80">
        <v>26.983024638228098</v>
      </c>
      <c r="AH134" s="80">
        <v>22.3232777172182</v>
      </c>
      <c r="AI134" s="80">
        <v>13.690060972149</v>
      </c>
      <c r="AJ134" s="80">
        <v>29.0521674363115</v>
      </c>
      <c r="AK134" s="80">
        <v>41.887019761345499</v>
      </c>
      <c r="AL134" s="80">
        <v>65.805048534083198</v>
      </c>
      <c r="AM134" s="80">
        <v>72.843418819495298</v>
      </c>
      <c r="AN134" s="80">
        <v>67.446025151851302</v>
      </c>
      <c r="AO134" s="80">
        <v>74.465944758275597</v>
      </c>
      <c r="AP134" s="80">
        <v>71.039437414744697</v>
      </c>
      <c r="AQ134" s="80">
        <v>59.8102515130171</v>
      </c>
      <c r="AR134" s="80">
        <v>64.477462061115006</v>
      </c>
      <c r="AS134" s="80">
        <v>79.512180057567505</v>
      </c>
      <c r="AT134" s="80">
        <v>331.726332453954</v>
      </c>
      <c r="AU134" s="80">
        <v>512.213120298425</v>
      </c>
      <c r="AV134" s="80">
        <v>231.182652533625</v>
      </c>
      <c r="AW134" s="80">
        <v>128.76634442128699</v>
      </c>
      <c r="AX134" s="80">
        <v>49.994473913249998</v>
      </c>
      <c r="AY134" s="80">
        <v>33.884060033759098</v>
      </c>
      <c r="AZ134" s="80">
        <v>36.783620016484399</v>
      </c>
      <c r="BA134" s="80">
        <v>43.998313615802303</v>
      </c>
      <c r="BB134" s="80">
        <v>42.684270586245098</v>
      </c>
      <c r="BC134" s="80">
        <v>22.809339032152099</v>
      </c>
      <c r="BD134" s="80">
        <v>0</v>
      </c>
      <c r="BE134" s="80">
        <v>0</v>
      </c>
      <c r="BF134" s="80">
        <v>0</v>
      </c>
      <c r="BG134" s="80">
        <v>0</v>
      </c>
      <c r="BH134" s="80">
        <v>0</v>
      </c>
      <c r="BI134" s="80">
        <v>0</v>
      </c>
      <c r="BJ134" s="80">
        <v>0</v>
      </c>
      <c r="BK134" s="80">
        <v>0</v>
      </c>
      <c r="BL134" s="80">
        <v>0</v>
      </c>
      <c r="BM134" s="80">
        <v>0</v>
      </c>
      <c r="BN134" s="80">
        <v>0</v>
      </c>
      <c r="BO134" s="80">
        <v>0</v>
      </c>
      <c r="BP134" s="80">
        <v>0</v>
      </c>
      <c r="BQ134" s="80">
        <v>0</v>
      </c>
      <c r="BR134" s="80">
        <v>0</v>
      </c>
      <c r="BS134" s="80">
        <v>0</v>
      </c>
      <c r="BT134" s="80">
        <v>0</v>
      </c>
      <c r="BU134" s="80">
        <v>0</v>
      </c>
      <c r="BV134" s="80">
        <v>0</v>
      </c>
      <c r="BW134" s="80">
        <v>0</v>
      </c>
      <c r="BX134" s="80">
        <v>0</v>
      </c>
      <c r="BY134" s="80">
        <v>0</v>
      </c>
      <c r="BZ134" s="80">
        <v>0</v>
      </c>
      <c r="CA134" s="80">
        <v>0</v>
      </c>
      <c r="CB134" s="80">
        <v>0</v>
      </c>
      <c r="CC134" s="80">
        <v>0</v>
      </c>
      <c r="CD134" s="80">
        <v>0</v>
      </c>
      <c r="CE134" s="80">
        <v>0</v>
      </c>
      <c r="CF134" s="80">
        <v>0</v>
      </c>
      <c r="CG134" s="80">
        <v>0</v>
      </c>
      <c r="CH134" s="80">
        <v>0</v>
      </c>
      <c r="CI134" s="80">
        <v>0</v>
      </c>
      <c r="CJ134" s="80">
        <v>0</v>
      </c>
      <c r="CK134" s="80">
        <v>0</v>
      </c>
      <c r="CL134" s="80">
        <v>0</v>
      </c>
      <c r="CM134" s="80">
        <v>0</v>
      </c>
      <c r="CN134" s="80">
        <v>0</v>
      </c>
      <c r="CO134" s="80">
        <v>0</v>
      </c>
      <c r="CP134" s="80">
        <v>0</v>
      </c>
      <c r="CQ134" s="80">
        <v>0</v>
      </c>
      <c r="CR134" s="80">
        <v>0</v>
      </c>
      <c r="CS134" s="80">
        <v>0</v>
      </c>
      <c r="CT134" s="80">
        <v>0</v>
      </c>
      <c r="CU134" s="80">
        <v>0</v>
      </c>
      <c r="CV134" s="80">
        <v>0</v>
      </c>
      <c r="CW134" s="80">
        <v>0</v>
      </c>
      <c r="CX134" s="80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s="80" t="s">
        <v>3</v>
      </c>
      <c r="B135" s="80" t="s">
        <v>26</v>
      </c>
      <c r="C135" s="80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>
        <v>0</v>
      </c>
      <c r="N135" s="80">
        <v>0</v>
      </c>
      <c r="O135" s="80">
        <v>0</v>
      </c>
      <c r="P135" s="80">
        <v>0</v>
      </c>
      <c r="Q135" s="80">
        <v>0</v>
      </c>
      <c r="R135" s="80">
        <v>0</v>
      </c>
      <c r="S135" s="80">
        <v>0</v>
      </c>
      <c r="T135" s="80">
        <v>0</v>
      </c>
      <c r="U135" s="80">
        <v>0</v>
      </c>
      <c r="V135" s="80">
        <v>0</v>
      </c>
      <c r="W135" s="80">
        <v>0</v>
      </c>
      <c r="X135" s="80">
        <v>0</v>
      </c>
      <c r="Y135" s="80">
        <v>0</v>
      </c>
      <c r="Z135" s="80">
        <v>0</v>
      </c>
      <c r="AA135" s="80">
        <v>0</v>
      </c>
      <c r="AB135" s="80">
        <v>0</v>
      </c>
      <c r="AC135" s="80">
        <v>0</v>
      </c>
      <c r="AD135" s="80">
        <v>0</v>
      </c>
      <c r="AE135" s="80">
        <v>0</v>
      </c>
      <c r="AF135" s="80">
        <v>0</v>
      </c>
      <c r="AG135" s="80">
        <v>0</v>
      </c>
      <c r="AH135" s="80">
        <v>0</v>
      </c>
      <c r="AI135" s="80">
        <v>0</v>
      </c>
      <c r="AJ135" s="80">
        <v>0</v>
      </c>
      <c r="AK135" s="80">
        <v>0</v>
      </c>
      <c r="AL135" s="80">
        <v>0</v>
      </c>
      <c r="AM135" s="80">
        <v>0</v>
      </c>
      <c r="AN135" s="80">
        <v>0</v>
      </c>
      <c r="AO135" s="80">
        <v>0</v>
      </c>
      <c r="AP135" s="80">
        <v>0</v>
      </c>
      <c r="AQ135" s="80">
        <v>0</v>
      </c>
      <c r="AR135" s="80">
        <v>0</v>
      </c>
      <c r="AS135" s="80">
        <v>0</v>
      </c>
      <c r="AT135" s="80">
        <v>0</v>
      </c>
      <c r="AU135" s="80">
        <v>0</v>
      </c>
      <c r="AV135" s="80">
        <v>0</v>
      </c>
      <c r="AW135" s="80">
        <v>0</v>
      </c>
      <c r="AX135" s="80">
        <v>0</v>
      </c>
      <c r="AY135" s="80">
        <v>0</v>
      </c>
      <c r="AZ135" s="80">
        <v>0</v>
      </c>
      <c r="BA135" s="80">
        <v>0</v>
      </c>
      <c r="BB135" s="80">
        <v>0</v>
      </c>
      <c r="BC135" s="80">
        <v>21.870637938823499</v>
      </c>
      <c r="BD135" s="80">
        <v>71.289244239648497</v>
      </c>
      <c r="BE135" s="80">
        <v>68.7540339661129</v>
      </c>
      <c r="BF135" s="80">
        <v>18.384942019387999</v>
      </c>
      <c r="BG135" s="80">
        <v>3.99769915606102</v>
      </c>
      <c r="BH135" s="80">
        <v>3.8806080824436702</v>
      </c>
      <c r="BI135" s="80">
        <v>6.5981044552146004</v>
      </c>
      <c r="BJ135" s="80">
        <v>8.6111829846892594</v>
      </c>
      <c r="BK135" s="80">
        <v>8.6624490984268601</v>
      </c>
      <c r="BL135" s="80">
        <v>8.1100165187227997</v>
      </c>
      <c r="BM135" s="80">
        <v>5.42607089296349</v>
      </c>
      <c r="BN135" s="80">
        <v>2.9958580074849701</v>
      </c>
      <c r="BO135" s="80">
        <v>3.3463041247370602</v>
      </c>
      <c r="BP135" s="80">
        <v>3.62681203343426</v>
      </c>
      <c r="BQ135" s="80">
        <v>1.9653453624485699</v>
      </c>
      <c r="BR135" s="80">
        <v>2.4659842679476101</v>
      </c>
      <c r="BS135" s="80">
        <v>4.7243924260906098</v>
      </c>
      <c r="BT135" s="80">
        <v>5.2928263413817396</v>
      </c>
      <c r="BU135" s="80">
        <v>2.82889517787244</v>
      </c>
      <c r="BV135" s="80">
        <v>2.0849076630311698</v>
      </c>
      <c r="BW135" s="80">
        <v>4.7737782371214497</v>
      </c>
      <c r="BX135" s="80">
        <v>13.829586089704801</v>
      </c>
      <c r="BY135" s="80">
        <v>22.8837978693658</v>
      </c>
      <c r="BZ135" s="80">
        <v>24.370945805182899</v>
      </c>
      <c r="CA135" s="80">
        <v>17.4800737044329</v>
      </c>
      <c r="CB135" s="80">
        <v>11.8829398851011</v>
      </c>
      <c r="CC135" s="80">
        <v>15.059948085496901</v>
      </c>
      <c r="CD135" s="80">
        <v>15.7153303625837</v>
      </c>
      <c r="CE135" s="80">
        <v>26.613822039938199</v>
      </c>
      <c r="CF135" s="80">
        <v>41.986198600248102</v>
      </c>
      <c r="CG135" s="80">
        <v>41.395251910507397</v>
      </c>
      <c r="CH135" s="80">
        <v>33.260967470850503</v>
      </c>
      <c r="CI135" s="80">
        <v>43.352733177405099</v>
      </c>
      <c r="CJ135" s="80">
        <v>62.818556346676402</v>
      </c>
      <c r="CK135" s="80">
        <v>74.820432318889601</v>
      </c>
      <c r="CL135" s="80">
        <v>251.26990851466101</v>
      </c>
      <c r="CM135" s="80">
        <v>440.48179200718698</v>
      </c>
      <c r="CN135" s="80">
        <v>207.93372062501501</v>
      </c>
      <c r="CO135" s="80">
        <v>54.998268171655297</v>
      </c>
      <c r="CP135" s="80">
        <v>83.294514036470801</v>
      </c>
      <c r="CQ135" s="80">
        <v>168.06453724401601</v>
      </c>
      <c r="CR135" s="80">
        <v>391.40016862815901</v>
      </c>
      <c r="CS135" s="80">
        <v>434.88292812462902</v>
      </c>
      <c r="CT135" s="80">
        <v>237.133817129139</v>
      </c>
      <c r="CU135" s="80">
        <v>198.66733722061301</v>
      </c>
      <c r="CV135" s="80">
        <v>111.815879555167</v>
      </c>
      <c r="CW135" s="80">
        <v>34.029970960064198</v>
      </c>
      <c r="CX135" s="80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s="80" t="s">
        <v>3</v>
      </c>
      <c r="B136" s="80" t="s">
        <v>27</v>
      </c>
      <c r="C136" s="80">
        <v>0</v>
      </c>
      <c r="D136" s="80">
        <v>0</v>
      </c>
      <c r="E136" s="80">
        <v>0</v>
      </c>
      <c r="F136" s="80">
        <v>0</v>
      </c>
      <c r="G136" s="80">
        <v>7.9713736796339502E-2</v>
      </c>
      <c r="H136" s="80">
        <v>0.18852151479137599</v>
      </c>
      <c r="I136" s="80">
        <v>0.42578953781185902</v>
      </c>
      <c r="J136" s="80">
        <v>0.59945653337889604</v>
      </c>
      <c r="K136" s="80">
        <v>13.820219982717401</v>
      </c>
      <c r="L136" s="80">
        <v>65.542936525279401</v>
      </c>
      <c r="M136" s="80">
        <v>75.8702421470541</v>
      </c>
      <c r="N136" s="80">
        <v>56.8470073381025</v>
      </c>
      <c r="O136" s="80">
        <v>23.8464356816094</v>
      </c>
      <c r="P136" s="80">
        <v>8.6715297814489301</v>
      </c>
      <c r="Q136" s="80">
        <v>7.0271652618331801</v>
      </c>
      <c r="R136" s="80">
        <v>5.2615827927134404</v>
      </c>
      <c r="S136" s="80">
        <v>6.8002868364630702</v>
      </c>
      <c r="T136" s="80">
        <v>6.0122025551901404</v>
      </c>
      <c r="U136" s="80">
        <v>6.0766347710687301</v>
      </c>
      <c r="V136" s="80">
        <v>5.6614024986778402</v>
      </c>
      <c r="W136" s="80">
        <v>8.4674365690395401</v>
      </c>
      <c r="X136" s="80">
        <v>14.2003554925133</v>
      </c>
      <c r="Y136" s="80">
        <v>19.5100263353517</v>
      </c>
      <c r="Z136" s="80">
        <v>31.198358966144301</v>
      </c>
      <c r="AA136" s="80">
        <v>29.339841649542301</v>
      </c>
      <c r="AB136" s="80">
        <v>26.622535242761401</v>
      </c>
      <c r="AC136" s="80">
        <v>30.031006235906698</v>
      </c>
      <c r="AD136" s="80">
        <v>27.340911429022601</v>
      </c>
      <c r="AE136" s="80">
        <v>28.4905505775858</v>
      </c>
      <c r="AF136" s="80">
        <v>26.700084137887099</v>
      </c>
      <c r="AG136" s="80">
        <v>40.363663612558902</v>
      </c>
      <c r="AH136" s="80">
        <v>62.796045759255598</v>
      </c>
      <c r="AI136" s="80">
        <v>93.220108324705194</v>
      </c>
      <c r="AJ136" s="80">
        <v>123.62680276302299</v>
      </c>
      <c r="AK136" s="80">
        <v>128.45502114569399</v>
      </c>
      <c r="AL136" s="80">
        <v>98.9736467994843</v>
      </c>
      <c r="AM136" s="80">
        <v>102.99134549333399</v>
      </c>
      <c r="AN136" s="80">
        <v>161.95697340062</v>
      </c>
      <c r="AO136" s="80">
        <v>265.91447797812998</v>
      </c>
      <c r="AP136" s="80">
        <v>325.313308775785</v>
      </c>
      <c r="AQ136" s="80">
        <v>297.04506242266098</v>
      </c>
      <c r="AR136" s="80">
        <v>230.16115355050701</v>
      </c>
      <c r="AS136" s="80">
        <v>174.05209057417201</v>
      </c>
      <c r="AT136" s="80">
        <v>165.31114210262299</v>
      </c>
      <c r="AU136" s="80">
        <v>248.995249853926</v>
      </c>
      <c r="AV136" s="80">
        <v>283.02243353944101</v>
      </c>
      <c r="AW136" s="80">
        <v>262.96022952223899</v>
      </c>
      <c r="AX136" s="80">
        <v>349.25903811763902</v>
      </c>
      <c r="AY136" s="80">
        <v>368.25118289991599</v>
      </c>
      <c r="AZ136" s="80">
        <v>305.31473958753998</v>
      </c>
      <c r="BA136" s="80">
        <v>199.315239487273</v>
      </c>
      <c r="BB136" s="80">
        <v>117.63648372769801</v>
      </c>
      <c r="BC136" s="80">
        <v>59.958464453410997</v>
      </c>
      <c r="BD136" s="80">
        <v>19.2974891281564</v>
      </c>
      <c r="BE136" s="80">
        <v>0</v>
      </c>
      <c r="BF136" s="80">
        <v>0</v>
      </c>
      <c r="BG136" s="80">
        <v>0</v>
      </c>
      <c r="BH136" s="80">
        <v>0</v>
      </c>
      <c r="BI136" s="80">
        <v>0</v>
      </c>
      <c r="BJ136" s="80">
        <v>0</v>
      </c>
      <c r="BK136" s="80">
        <v>0</v>
      </c>
      <c r="BL136" s="80">
        <v>0</v>
      </c>
      <c r="BM136" s="80">
        <v>0</v>
      </c>
      <c r="BN136" s="80">
        <v>0</v>
      </c>
      <c r="BO136" s="80">
        <v>0</v>
      </c>
      <c r="BP136" s="80">
        <v>0</v>
      </c>
      <c r="BQ136" s="80">
        <v>0</v>
      </c>
      <c r="BR136" s="80">
        <v>0</v>
      </c>
      <c r="BS136" s="80">
        <v>0</v>
      </c>
      <c r="BT136" s="80">
        <v>0</v>
      </c>
      <c r="BU136" s="80">
        <v>0</v>
      </c>
      <c r="BV136" s="80">
        <v>0</v>
      </c>
      <c r="BW136" s="80">
        <v>0</v>
      </c>
      <c r="BX136" s="80">
        <v>0</v>
      </c>
      <c r="BY136" s="80">
        <v>0</v>
      </c>
      <c r="BZ136" s="80">
        <v>0</v>
      </c>
      <c r="CA136" s="80">
        <v>0</v>
      </c>
      <c r="CB136" s="80">
        <v>0</v>
      </c>
      <c r="CC136" s="80">
        <v>0</v>
      </c>
      <c r="CD136" s="80">
        <v>0</v>
      </c>
      <c r="CE136" s="80">
        <v>0</v>
      </c>
      <c r="CF136" s="80">
        <v>0</v>
      </c>
      <c r="CG136" s="80">
        <v>0</v>
      </c>
      <c r="CH136" s="80">
        <v>0</v>
      </c>
      <c r="CI136" s="80">
        <v>0</v>
      </c>
      <c r="CJ136" s="80">
        <v>0</v>
      </c>
      <c r="CK136" s="80">
        <v>0</v>
      </c>
      <c r="CL136" s="80">
        <v>0</v>
      </c>
      <c r="CM136" s="80">
        <v>0</v>
      </c>
      <c r="CN136" s="80">
        <v>0</v>
      </c>
      <c r="CO136" s="80">
        <v>0</v>
      </c>
      <c r="CP136" s="80">
        <v>0</v>
      </c>
      <c r="CQ136" s="80">
        <v>0</v>
      </c>
      <c r="CR136" s="80">
        <v>0</v>
      </c>
      <c r="CS136" s="80">
        <v>0</v>
      </c>
      <c r="CT136" s="80">
        <v>0</v>
      </c>
      <c r="CU136" s="80">
        <v>0</v>
      </c>
      <c r="CV136" s="80">
        <v>0</v>
      </c>
      <c r="CW136" s="80">
        <v>0</v>
      </c>
      <c r="CX136" s="80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s="80" t="s">
        <v>3</v>
      </c>
      <c r="B137" s="80" t="s">
        <v>28</v>
      </c>
      <c r="C137" s="80">
        <v>0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0</v>
      </c>
      <c r="R137" s="80">
        <v>0</v>
      </c>
      <c r="S137" s="80">
        <v>0</v>
      </c>
      <c r="T137" s="80">
        <v>0</v>
      </c>
      <c r="U137" s="80">
        <v>0</v>
      </c>
      <c r="V137" s="80">
        <v>0</v>
      </c>
      <c r="W137" s="80">
        <v>0</v>
      </c>
      <c r="X137" s="80">
        <v>0</v>
      </c>
      <c r="Y137" s="80">
        <v>0</v>
      </c>
      <c r="Z137" s="80">
        <v>0</v>
      </c>
      <c r="AA137" s="80">
        <v>0</v>
      </c>
      <c r="AB137" s="80">
        <v>0</v>
      </c>
      <c r="AC137" s="80">
        <v>0</v>
      </c>
      <c r="AD137" s="80">
        <v>0</v>
      </c>
      <c r="AE137" s="80">
        <v>0</v>
      </c>
      <c r="AF137" s="80">
        <v>0</v>
      </c>
      <c r="AG137" s="80">
        <v>0</v>
      </c>
      <c r="AH137" s="80">
        <v>0</v>
      </c>
      <c r="AI137" s="80">
        <v>0</v>
      </c>
      <c r="AJ137" s="80">
        <v>0</v>
      </c>
      <c r="AK137" s="80">
        <v>0</v>
      </c>
      <c r="AL137" s="80">
        <v>0</v>
      </c>
      <c r="AM137" s="80">
        <v>0</v>
      </c>
      <c r="AN137" s="80">
        <v>0</v>
      </c>
      <c r="AO137" s="80">
        <v>0</v>
      </c>
      <c r="AP137" s="80">
        <v>0</v>
      </c>
      <c r="AQ137" s="80">
        <v>0</v>
      </c>
      <c r="AR137" s="80">
        <v>0</v>
      </c>
      <c r="AS137" s="80">
        <v>0</v>
      </c>
      <c r="AT137" s="80">
        <v>0</v>
      </c>
      <c r="AU137" s="80">
        <v>0</v>
      </c>
      <c r="AV137" s="80">
        <v>0</v>
      </c>
      <c r="AW137" s="80">
        <v>0</v>
      </c>
      <c r="AX137" s="80">
        <v>0</v>
      </c>
      <c r="AY137" s="80">
        <v>0</v>
      </c>
      <c r="AZ137" s="80">
        <v>0</v>
      </c>
      <c r="BA137" s="80">
        <v>0</v>
      </c>
      <c r="BB137" s="80">
        <v>0</v>
      </c>
      <c r="BC137" s="80">
        <v>140.646246805846</v>
      </c>
      <c r="BD137" s="80">
        <v>269.350070759777</v>
      </c>
      <c r="BE137" s="80">
        <v>204.39586262818199</v>
      </c>
      <c r="BF137" s="80">
        <v>126.91776320284799</v>
      </c>
      <c r="BG137" s="80">
        <v>111.530290955947</v>
      </c>
      <c r="BH137" s="80">
        <v>96.546413275379706</v>
      </c>
      <c r="BI137" s="80">
        <v>78.088185709609107</v>
      </c>
      <c r="BJ137" s="80">
        <v>155.07071770195799</v>
      </c>
      <c r="BK137" s="80">
        <v>236.13650034216701</v>
      </c>
      <c r="BL137" s="80">
        <v>224.30701032697601</v>
      </c>
      <c r="BM137" s="80">
        <v>173.056655245006</v>
      </c>
      <c r="BN137" s="80">
        <v>153.04514591102799</v>
      </c>
      <c r="BO137" s="80">
        <v>188.64360665607401</v>
      </c>
      <c r="BP137" s="80">
        <v>345.31696251202402</v>
      </c>
      <c r="BQ137" s="80">
        <v>289.41640402627797</v>
      </c>
      <c r="BR137" s="80">
        <v>227.58683555279501</v>
      </c>
      <c r="BS137" s="80">
        <v>286.55664583240002</v>
      </c>
      <c r="BT137" s="80">
        <v>291.46790521050798</v>
      </c>
      <c r="BU137" s="80">
        <v>272.47245646020298</v>
      </c>
      <c r="BV137" s="80">
        <v>266.69653371870498</v>
      </c>
      <c r="BW137" s="80">
        <v>326.82222011294698</v>
      </c>
      <c r="BX137" s="80">
        <v>337.29654544938001</v>
      </c>
      <c r="BY137" s="80">
        <v>276.80289999600802</v>
      </c>
      <c r="BZ137" s="80">
        <v>273.83902246446002</v>
      </c>
      <c r="CA137" s="80">
        <v>344.723953897846</v>
      </c>
      <c r="CB137" s="80">
        <v>447.32207976819097</v>
      </c>
      <c r="CC137" s="80">
        <v>508.40879108473399</v>
      </c>
      <c r="CD137" s="80">
        <v>533.532163980262</v>
      </c>
      <c r="CE137" s="80">
        <v>604.23053372465597</v>
      </c>
      <c r="CF137" s="80">
        <v>580.38795252993896</v>
      </c>
      <c r="CG137" s="80">
        <v>613.83435015294106</v>
      </c>
      <c r="CH137" s="80">
        <v>749.56316260581798</v>
      </c>
      <c r="CI137" s="80">
        <v>695.89391757808801</v>
      </c>
      <c r="CJ137" s="80">
        <v>616.816872821424</v>
      </c>
      <c r="CK137" s="80">
        <v>541.76327595983901</v>
      </c>
      <c r="CL137" s="80">
        <v>486.979381174575</v>
      </c>
      <c r="CM137" s="80">
        <v>476.612956865218</v>
      </c>
      <c r="CN137" s="80">
        <v>420.57739764079599</v>
      </c>
      <c r="CO137" s="80">
        <v>451.654139373357</v>
      </c>
      <c r="CP137" s="80">
        <v>524.02309716596005</v>
      </c>
      <c r="CQ137" s="80">
        <v>478.39840259183097</v>
      </c>
      <c r="CR137" s="80">
        <v>534.22250493111801</v>
      </c>
      <c r="CS137" s="80">
        <v>630.242171581864</v>
      </c>
      <c r="CT137" s="80">
        <v>506.16324916929102</v>
      </c>
      <c r="CU137" s="80">
        <v>381.50208540981498</v>
      </c>
      <c r="CV137" s="80">
        <v>385.94369422796899</v>
      </c>
      <c r="CW137" s="80">
        <v>307.58504337600499</v>
      </c>
      <c r="CX137" s="80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s="80" t="s">
        <v>3</v>
      </c>
      <c r="B138" s="80" t="s">
        <v>32</v>
      </c>
      <c r="C138" s="80">
        <v>0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0</v>
      </c>
      <c r="Q138" s="80">
        <v>0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>
        <v>0</v>
      </c>
      <c r="X138" s="80">
        <v>0</v>
      </c>
      <c r="Y138" s="80">
        <v>0</v>
      </c>
      <c r="Z138" s="80">
        <v>0</v>
      </c>
      <c r="AA138" s="80">
        <v>0</v>
      </c>
      <c r="AB138" s="80">
        <v>0</v>
      </c>
      <c r="AC138" s="80">
        <v>0</v>
      </c>
      <c r="AD138" s="80">
        <v>0</v>
      </c>
      <c r="AE138" s="80">
        <v>0</v>
      </c>
      <c r="AF138" s="80">
        <v>0</v>
      </c>
      <c r="AG138" s="80">
        <v>0</v>
      </c>
      <c r="AH138" s="80">
        <v>0</v>
      </c>
      <c r="AI138" s="80">
        <v>0</v>
      </c>
      <c r="AJ138" s="80">
        <v>0</v>
      </c>
      <c r="AK138" s="80">
        <v>0</v>
      </c>
      <c r="AL138" s="80">
        <v>0</v>
      </c>
      <c r="AM138" s="80">
        <v>0</v>
      </c>
      <c r="AN138" s="80">
        <v>0</v>
      </c>
      <c r="AO138" s="80">
        <v>0</v>
      </c>
      <c r="AP138" s="80">
        <v>0</v>
      </c>
      <c r="AQ138" s="80">
        <v>0</v>
      </c>
      <c r="AR138" s="80">
        <v>0</v>
      </c>
      <c r="AS138" s="80">
        <v>0</v>
      </c>
      <c r="AT138" s="80">
        <v>0</v>
      </c>
      <c r="AU138" s="80">
        <v>0</v>
      </c>
      <c r="AV138" s="80">
        <v>0</v>
      </c>
      <c r="AW138" s="80">
        <v>0</v>
      </c>
      <c r="AX138" s="80">
        <v>0</v>
      </c>
      <c r="AY138" s="80">
        <v>0</v>
      </c>
      <c r="AZ138" s="80">
        <v>0</v>
      </c>
      <c r="BA138" s="80">
        <v>0</v>
      </c>
      <c r="BB138" s="80">
        <v>0</v>
      </c>
      <c r="BC138" s="80">
        <v>0</v>
      </c>
      <c r="BD138" s="80">
        <v>0</v>
      </c>
      <c r="BE138" s="80">
        <v>0</v>
      </c>
      <c r="BF138" s="80">
        <v>0</v>
      </c>
      <c r="BG138" s="80">
        <v>0</v>
      </c>
      <c r="BH138" s="80">
        <v>0</v>
      </c>
      <c r="BI138" s="80">
        <v>0</v>
      </c>
      <c r="BJ138" s="80">
        <v>0</v>
      </c>
      <c r="BK138" s="80">
        <v>0</v>
      </c>
      <c r="BL138" s="80">
        <v>0</v>
      </c>
      <c r="BM138" s="80">
        <v>0</v>
      </c>
      <c r="BN138" s="80">
        <v>0</v>
      </c>
      <c r="BO138" s="80">
        <v>0</v>
      </c>
      <c r="BP138" s="80">
        <v>0</v>
      </c>
      <c r="BQ138" s="80">
        <v>0</v>
      </c>
      <c r="BR138" s="80">
        <v>0</v>
      </c>
      <c r="BS138" s="80">
        <v>0</v>
      </c>
      <c r="BT138" s="80">
        <v>0</v>
      </c>
      <c r="BU138" s="80">
        <v>0</v>
      </c>
      <c r="BV138" s="80">
        <v>0</v>
      </c>
      <c r="BW138" s="80">
        <v>0</v>
      </c>
      <c r="BX138" s="80">
        <v>0</v>
      </c>
      <c r="BY138" s="80">
        <v>0</v>
      </c>
      <c r="BZ138" s="80">
        <v>0</v>
      </c>
      <c r="CA138" s="80">
        <v>0</v>
      </c>
      <c r="CB138" s="80">
        <v>0</v>
      </c>
      <c r="CC138" s="80">
        <v>0</v>
      </c>
      <c r="CD138" s="80">
        <v>0</v>
      </c>
      <c r="CE138" s="80">
        <v>0</v>
      </c>
      <c r="CF138" s="80">
        <v>0</v>
      </c>
      <c r="CG138" s="80">
        <v>0</v>
      </c>
      <c r="CH138" s="80">
        <v>0</v>
      </c>
      <c r="CI138" s="80">
        <v>0</v>
      </c>
      <c r="CJ138" s="80">
        <v>0</v>
      </c>
      <c r="CK138" s="80">
        <v>0</v>
      </c>
      <c r="CL138" s="80">
        <v>0</v>
      </c>
      <c r="CM138" s="80">
        <v>0</v>
      </c>
      <c r="CN138" s="80">
        <v>0</v>
      </c>
      <c r="CO138" s="80">
        <v>0</v>
      </c>
      <c r="CP138" s="80">
        <v>0</v>
      </c>
      <c r="CQ138" s="80">
        <v>0</v>
      </c>
      <c r="CR138" s="80">
        <v>0</v>
      </c>
      <c r="CS138" s="80">
        <v>0</v>
      </c>
      <c r="CT138" s="80">
        <v>0</v>
      </c>
      <c r="CU138" s="80">
        <v>0</v>
      </c>
      <c r="CV138" s="80">
        <v>0</v>
      </c>
      <c r="CW138" s="80">
        <v>0</v>
      </c>
      <c r="CX138" s="80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s="80" t="s">
        <v>3</v>
      </c>
      <c r="B139" s="80" t="s">
        <v>33</v>
      </c>
      <c r="C139" s="80">
        <v>0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  <c r="L139" s="80">
        <v>0</v>
      </c>
      <c r="M139" s="80">
        <v>0</v>
      </c>
      <c r="N139" s="80">
        <v>0</v>
      </c>
      <c r="O139" s="80">
        <v>0</v>
      </c>
      <c r="P139" s="80">
        <v>0</v>
      </c>
      <c r="Q139" s="80">
        <v>0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0</v>
      </c>
      <c r="Z139" s="80">
        <v>0</v>
      </c>
      <c r="AA139" s="80">
        <v>0</v>
      </c>
      <c r="AB139" s="80">
        <v>0</v>
      </c>
      <c r="AC139" s="80">
        <v>0</v>
      </c>
      <c r="AD139" s="80">
        <v>0</v>
      </c>
      <c r="AE139" s="80">
        <v>0</v>
      </c>
      <c r="AF139" s="80">
        <v>0</v>
      </c>
      <c r="AG139" s="80">
        <v>0</v>
      </c>
      <c r="AH139" s="80">
        <v>0</v>
      </c>
      <c r="AI139" s="80">
        <v>0</v>
      </c>
      <c r="AJ139" s="80">
        <v>0</v>
      </c>
      <c r="AK139" s="80">
        <v>0</v>
      </c>
      <c r="AL139" s="80">
        <v>0</v>
      </c>
      <c r="AM139" s="80">
        <v>0</v>
      </c>
      <c r="AN139" s="80">
        <v>0</v>
      </c>
      <c r="AO139" s="80">
        <v>0</v>
      </c>
      <c r="AP139" s="80">
        <v>0</v>
      </c>
      <c r="AQ139" s="80">
        <v>0</v>
      </c>
      <c r="AR139" s="80">
        <v>0</v>
      </c>
      <c r="AS139" s="80">
        <v>0</v>
      </c>
      <c r="AT139" s="80">
        <v>0</v>
      </c>
      <c r="AU139" s="80">
        <v>0</v>
      </c>
      <c r="AV139" s="80">
        <v>0</v>
      </c>
      <c r="AW139" s="80">
        <v>0</v>
      </c>
      <c r="AX139" s="80">
        <v>0</v>
      </c>
      <c r="AY139" s="80">
        <v>0</v>
      </c>
      <c r="AZ139" s="80">
        <v>0</v>
      </c>
      <c r="BA139" s="80">
        <v>0</v>
      </c>
      <c r="BB139" s="80">
        <v>0</v>
      </c>
      <c r="BC139" s="80">
        <v>0</v>
      </c>
      <c r="BD139" s="80">
        <v>0</v>
      </c>
      <c r="BE139" s="80">
        <v>0</v>
      </c>
      <c r="BF139" s="80">
        <v>0</v>
      </c>
      <c r="BG139" s="80">
        <v>0</v>
      </c>
      <c r="BH139" s="80">
        <v>0</v>
      </c>
      <c r="BI139" s="80">
        <v>0</v>
      </c>
      <c r="BJ139" s="80">
        <v>0</v>
      </c>
      <c r="BK139" s="80">
        <v>0</v>
      </c>
      <c r="BL139" s="80">
        <v>0</v>
      </c>
      <c r="BM139" s="80">
        <v>0</v>
      </c>
      <c r="BN139" s="80">
        <v>0</v>
      </c>
      <c r="BO139" s="80">
        <v>0</v>
      </c>
      <c r="BP139" s="80">
        <v>0</v>
      </c>
      <c r="BQ139" s="80">
        <v>0</v>
      </c>
      <c r="BR139" s="80">
        <v>0</v>
      </c>
      <c r="BS139" s="80">
        <v>0</v>
      </c>
      <c r="BT139" s="80">
        <v>0</v>
      </c>
      <c r="BU139" s="80">
        <v>0</v>
      </c>
      <c r="BV139" s="80">
        <v>0</v>
      </c>
      <c r="BW139" s="80">
        <v>0</v>
      </c>
      <c r="BX139" s="80">
        <v>0</v>
      </c>
      <c r="BY139" s="80">
        <v>0</v>
      </c>
      <c r="BZ139" s="80">
        <v>0</v>
      </c>
      <c r="CA139" s="80">
        <v>0</v>
      </c>
      <c r="CB139" s="80">
        <v>0</v>
      </c>
      <c r="CC139" s="80">
        <v>0</v>
      </c>
      <c r="CD139" s="80">
        <v>0</v>
      </c>
      <c r="CE139" s="80">
        <v>0</v>
      </c>
      <c r="CF139" s="80">
        <v>0</v>
      </c>
      <c r="CG139" s="80">
        <v>0</v>
      </c>
      <c r="CH139" s="80">
        <v>0</v>
      </c>
      <c r="CI139" s="80">
        <v>0</v>
      </c>
      <c r="CJ139" s="80">
        <v>0</v>
      </c>
      <c r="CK139" s="80">
        <v>0</v>
      </c>
      <c r="CL139" s="80">
        <v>0</v>
      </c>
      <c r="CM139" s="80">
        <v>0</v>
      </c>
      <c r="CN139" s="80">
        <v>0</v>
      </c>
      <c r="CO139" s="80">
        <v>0</v>
      </c>
      <c r="CP139" s="80">
        <v>0</v>
      </c>
      <c r="CQ139" s="80">
        <v>0</v>
      </c>
      <c r="CR139" s="80">
        <v>0</v>
      </c>
      <c r="CS139" s="80">
        <v>0</v>
      </c>
      <c r="CT139" s="80">
        <v>0</v>
      </c>
      <c r="CU139" s="80">
        <v>0</v>
      </c>
      <c r="CV139" s="80">
        <v>0</v>
      </c>
      <c r="CW139" s="80">
        <v>0</v>
      </c>
      <c r="CX139" s="80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s="80" t="s">
        <v>3</v>
      </c>
      <c r="B140" s="80" t="s">
        <v>101</v>
      </c>
      <c r="C140" s="80">
        <v>0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>
        <v>0</v>
      </c>
      <c r="N140" s="80">
        <v>0</v>
      </c>
      <c r="O140" s="80">
        <v>0</v>
      </c>
      <c r="P140" s="80">
        <v>0</v>
      </c>
      <c r="Q140" s="80">
        <v>0</v>
      </c>
      <c r="R140" s="80">
        <v>0</v>
      </c>
      <c r="S140" s="80">
        <v>0</v>
      </c>
      <c r="T140" s="80">
        <v>0</v>
      </c>
      <c r="U140" s="80">
        <v>0</v>
      </c>
      <c r="V140" s="80">
        <v>0</v>
      </c>
      <c r="W140" s="80">
        <v>0</v>
      </c>
      <c r="X140" s="80">
        <v>0</v>
      </c>
      <c r="Y140" s="80">
        <v>0</v>
      </c>
      <c r="Z140" s="80">
        <v>0</v>
      </c>
      <c r="AA140" s="80">
        <v>0</v>
      </c>
      <c r="AB140" s="80">
        <v>0</v>
      </c>
      <c r="AC140" s="80">
        <v>0</v>
      </c>
      <c r="AD140" s="80">
        <v>0</v>
      </c>
      <c r="AE140" s="80">
        <v>0</v>
      </c>
      <c r="AF140" s="80">
        <v>0</v>
      </c>
      <c r="AG140" s="80">
        <v>0</v>
      </c>
      <c r="AH140" s="80">
        <v>0</v>
      </c>
      <c r="AI140" s="80">
        <v>0</v>
      </c>
      <c r="AJ140" s="80">
        <v>0</v>
      </c>
      <c r="AK140" s="80">
        <v>0</v>
      </c>
      <c r="AL140" s="80">
        <v>0</v>
      </c>
      <c r="AM140" s="80">
        <v>0</v>
      </c>
      <c r="AN140" s="80">
        <v>0</v>
      </c>
      <c r="AO140" s="80">
        <v>0</v>
      </c>
      <c r="AP140" s="80">
        <v>0</v>
      </c>
      <c r="AQ140" s="80">
        <v>0</v>
      </c>
      <c r="AR140" s="80">
        <v>0</v>
      </c>
      <c r="AS140" s="80">
        <v>0</v>
      </c>
      <c r="AT140" s="80">
        <v>0</v>
      </c>
      <c r="AU140" s="80">
        <v>0</v>
      </c>
      <c r="AV140" s="80">
        <v>0</v>
      </c>
      <c r="AW140" s="80">
        <v>0</v>
      </c>
      <c r="AX140" s="80">
        <v>0</v>
      </c>
      <c r="AY140" s="80">
        <v>0</v>
      </c>
      <c r="AZ140" s="80">
        <v>0</v>
      </c>
      <c r="BA140" s="80">
        <v>0</v>
      </c>
      <c r="BB140" s="80">
        <v>0</v>
      </c>
      <c r="BC140" s="80">
        <v>0</v>
      </c>
      <c r="BD140" s="80">
        <v>0</v>
      </c>
      <c r="BE140" s="80">
        <v>0</v>
      </c>
      <c r="BF140" s="80">
        <v>0</v>
      </c>
      <c r="BG140" s="80">
        <v>0</v>
      </c>
      <c r="BH140" s="80">
        <v>0</v>
      </c>
      <c r="BI140" s="80">
        <v>0</v>
      </c>
      <c r="BJ140" s="80">
        <v>0</v>
      </c>
      <c r="BK140" s="80">
        <v>0</v>
      </c>
      <c r="BL140" s="80">
        <v>0</v>
      </c>
      <c r="BM140" s="80">
        <v>0</v>
      </c>
      <c r="BN140" s="80">
        <v>0</v>
      </c>
      <c r="BO140" s="80">
        <v>0</v>
      </c>
      <c r="BP140" s="80">
        <v>0</v>
      </c>
      <c r="BQ140" s="80">
        <v>0</v>
      </c>
      <c r="BR140" s="80">
        <v>0</v>
      </c>
      <c r="BS140" s="80">
        <v>0</v>
      </c>
      <c r="BT140" s="80">
        <v>0</v>
      </c>
      <c r="BU140" s="80">
        <v>0</v>
      </c>
      <c r="BV140" s="80">
        <v>0</v>
      </c>
      <c r="BW140" s="80">
        <v>0</v>
      </c>
      <c r="BX140" s="80">
        <v>0</v>
      </c>
      <c r="BY140" s="80">
        <v>0</v>
      </c>
      <c r="BZ140" s="80">
        <v>0</v>
      </c>
      <c r="CA140" s="80">
        <v>0</v>
      </c>
      <c r="CB140" s="80">
        <v>0</v>
      </c>
      <c r="CC140" s="80">
        <v>0</v>
      </c>
      <c r="CD140" s="80">
        <v>0</v>
      </c>
      <c r="CE140" s="80">
        <v>0</v>
      </c>
      <c r="CF140" s="80">
        <v>0</v>
      </c>
      <c r="CG140" s="80">
        <v>0</v>
      </c>
      <c r="CH140" s="80">
        <v>0</v>
      </c>
      <c r="CI140" s="80">
        <v>0</v>
      </c>
      <c r="CJ140" s="80">
        <v>0</v>
      </c>
      <c r="CK140" s="80">
        <v>0</v>
      </c>
      <c r="CL140" s="80">
        <v>0</v>
      </c>
      <c r="CM140" s="80">
        <v>0</v>
      </c>
      <c r="CN140" s="80">
        <v>0</v>
      </c>
      <c r="CO140" s="80">
        <v>0</v>
      </c>
      <c r="CP140" s="80">
        <v>0</v>
      </c>
      <c r="CQ140" s="80">
        <v>0</v>
      </c>
      <c r="CR140" s="80">
        <v>0</v>
      </c>
      <c r="CS140" s="80">
        <v>0</v>
      </c>
      <c r="CT140" s="80">
        <v>0</v>
      </c>
      <c r="CU140" s="80">
        <v>0</v>
      </c>
      <c r="CV140" s="80">
        <v>0</v>
      </c>
      <c r="CW140" s="80">
        <v>0</v>
      </c>
      <c r="CX140" s="8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s="80" t="s">
        <v>3</v>
      </c>
      <c r="B141" s="80" t="s">
        <v>102</v>
      </c>
      <c r="C141" s="80">
        <v>0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0</v>
      </c>
      <c r="N141" s="80">
        <v>0</v>
      </c>
      <c r="O141" s="80">
        <v>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  <c r="Z141" s="80">
        <v>0</v>
      </c>
      <c r="AA141" s="80">
        <v>0</v>
      </c>
      <c r="AB141" s="80">
        <v>0</v>
      </c>
      <c r="AC141" s="80">
        <v>0</v>
      </c>
      <c r="AD141" s="80">
        <v>0</v>
      </c>
      <c r="AE141" s="80">
        <v>0</v>
      </c>
      <c r="AF141" s="80">
        <v>0</v>
      </c>
      <c r="AG141" s="80">
        <v>0</v>
      </c>
      <c r="AH141" s="80">
        <v>0</v>
      </c>
      <c r="AI141" s="80">
        <v>0</v>
      </c>
      <c r="AJ141" s="80">
        <v>0</v>
      </c>
      <c r="AK141" s="80">
        <v>0</v>
      </c>
      <c r="AL141" s="80">
        <v>0</v>
      </c>
      <c r="AM141" s="80">
        <v>0</v>
      </c>
      <c r="AN141" s="80">
        <v>0</v>
      </c>
      <c r="AO141" s="80">
        <v>0</v>
      </c>
      <c r="AP141" s="80">
        <v>0</v>
      </c>
      <c r="AQ141" s="80">
        <v>0</v>
      </c>
      <c r="AR141" s="80">
        <v>0</v>
      </c>
      <c r="AS141" s="80">
        <v>0</v>
      </c>
      <c r="AT141" s="80">
        <v>0</v>
      </c>
      <c r="AU141" s="80">
        <v>0</v>
      </c>
      <c r="AV141" s="80">
        <v>0</v>
      </c>
      <c r="AW141" s="80">
        <v>0</v>
      </c>
      <c r="AX141" s="80">
        <v>0</v>
      </c>
      <c r="AY141" s="80">
        <v>0</v>
      </c>
      <c r="AZ141" s="80">
        <v>0</v>
      </c>
      <c r="BA141" s="80">
        <v>0</v>
      </c>
      <c r="BB141" s="80">
        <v>0</v>
      </c>
      <c r="BC141" s="80">
        <v>0</v>
      </c>
      <c r="BD141" s="80">
        <v>0</v>
      </c>
      <c r="BE141" s="80">
        <v>0</v>
      </c>
      <c r="BF141" s="80">
        <v>0</v>
      </c>
      <c r="BG141" s="80">
        <v>0</v>
      </c>
      <c r="BH141" s="80">
        <v>0</v>
      </c>
      <c r="BI141" s="80">
        <v>0</v>
      </c>
      <c r="BJ141" s="80">
        <v>0</v>
      </c>
      <c r="BK141" s="80">
        <v>0</v>
      </c>
      <c r="BL141" s="80">
        <v>0</v>
      </c>
      <c r="BM141" s="80">
        <v>0</v>
      </c>
      <c r="BN141" s="80">
        <v>0</v>
      </c>
      <c r="BO141" s="80">
        <v>0</v>
      </c>
      <c r="BP141" s="80">
        <v>0</v>
      </c>
      <c r="BQ141" s="80">
        <v>0</v>
      </c>
      <c r="BR141" s="80">
        <v>0</v>
      </c>
      <c r="BS141" s="80">
        <v>0</v>
      </c>
      <c r="BT141" s="80">
        <v>0</v>
      </c>
      <c r="BU141" s="80">
        <v>0</v>
      </c>
      <c r="BV141" s="80">
        <v>0</v>
      </c>
      <c r="BW141" s="80">
        <v>0</v>
      </c>
      <c r="BX141" s="80">
        <v>0</v>
      </c>
      <c r="BY141" s="80">
        <v>0</v>
      </c>
      <c r="BZ141" s="80">
        <v>0</v>
      </c>
      <c r="CA141" s="80">
        <v>0</v>
      </c>
      <c r="CB141" s="80">
        <v>0</v>
      </c>
      <c r="CC141" s="80">
        <v>0</v>
      </c>
      <c r="CD141" s="80">
        <v>0</v>
      </c>
      <c r="CE141" s="80">
        <v>0</v>
      </c>
      <c r="CF141" s="80">
        <v>0</v>
      </c>
      <c r="CG141" s="80">
        <v>0</v>
      </c>
      <c r="CH141" s="80">
        <v>0</v>
      </c>
      <c r="CI141" s="80">
        <v>0</v>
      </c>
      <c r="CJ141" s="80">
        <v>0</v>
      </c>
      <c r="CK141" s="80">
        <v>0</v>
      </c>
      <c r="CL141" s="80">
        <v>0</v>
      </c>
      <c r="CM141" s="80">
        <v>0</v>
      </c>
      <c r="CN141" s="80">
        <v>0</v>
      </c>
      <c r="CO141" s="80">
        <v>0</v>
      </c>
      <c r="CP141" s="80">
        <v>0</v>
      </c>
      <c r="CQ141" s="80">
        <v>0</v>
      </c>
      <c r="CR141" s="80">
        <v>0</v>
      </c>
      <c r="CS141" s="80">
        <v>0</v>
      </c>
      <c r="CT141" s="80">
        <v>0</v>
      </c>
      <c r="CU141" s="80">
        <v>0</v>
      </c>
      <c r="CV141" s="80">
        <v>0</v>
      </c>
      <c r="CW141" s="80">
        <v>0</v>
      </c>
      <c r="CX141" s="80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s="80" t="s">
        <v>3</v>
      </c>
      <c r="B142" s="80" t="s">
        <v>35</v>
      </c>
      <c r="C142" s="80">
        <v>0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>
        <v>0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0</v>
      </c>
      <c r="Z142" s="80">
        <v>0</v>
      </c>
      <c r="AA142" s="80">
        <v>0</v>
      </c>
      <c r="AB142" s="80">
        <v>0</v>
      </c>
      <c r="AC142" s="80">
        <v>0</v>
      </c>
      <c r="AD142" s="80">
        <v>0</v>
      </c>
      <c r="AE142" s="80">
        <v>0</v>
      </c>
      <c r="AF142" s="80">
        <v>0</v>
      </c>
      <c r="AG142" s="80">
        <v>0</v>
      </c>
      <c r="AH142" s="80">
        <v>0</v>
      </c>
      <c r="AI142" s="80">
        <v>0</v>
      </c>
      <c r="AJ142" s="80">
        <v>0</v>
      </c>
      <c r="AK142" s="80">
        <v>0</v>
      </c>
      <c r="AL142" s="80">
        <v>0</v>
      </c>
      <c r="AM142" s="80">
        <v>0</v>
      </c>
      <c r="AN142" s="80">
        <v>0</v>
      </c>
      <c r="AO142" s="80">
        <v>0</v>
      </c>
      <c r="AP142" s="80">
        <v>0</v>
      </c>
      <c r="AQ142" s="80">
        <v>0</v>
      </c>
      <c r="AR142" s="80">
        <v>0</v>
      </c>
      <c r="AS142" s="80">
        <v>0</v>
      </c>
      <c r="AT142" s="80">
        <v>0</v>
      </c>
      <c r="AU142" s="80">
        <v>0</v>
      </c>
      <c r="AV142" s="80">
        <v>0</v>
      </c>
      <c r="AW142" s="80">
        <v>0</v>
      </c>
      <c r="AX142" s="80">
        <v>0</v>
      </c>
      <c r="AY142" s="80">
        <v>0</v>
      </c>
      <c r="AZ142" s="80">
        <v>0</v>
      </c>
      <c r="BA142" s="80">
        <v>0</v>
      </c>
      <c r="BB142" s="80">
        <v>0</v>
      </c>
      <c r="BC142" s="80">
        <v>0</v>
      </c>
      <c r="BD142" s="80">
        <v>0</v>
      </c>
      <c r="BE142" s="80">
        <v>0</v>
      </c>
      <c r="BF142" s="80">
        <v>0</v>
      </c>
      <c r="BG142" s="80">
        <v>0</v>
      </c>
      <c r="BH142" s="80">
        <v>0</v>
      </c>
      <c r="BI142" s="80">
        <v>0</v>
      </c>
      <c r="BJ142" s="80">
        <v>0</v>
      </c>
      <c r="BK142" s="80">
        <v>0</v>
      </c>
      <c r="BL142" s="80">
        <v>0</v>
      </c>
      <c r="BM142" s="80">
        <v>0</v>
      </c>
      <c r="BN142" s="80">
        <v>0</v>
      </c>
      <c r="BO142" s="80">
        <v>0</v>
      </c>
      <c r="BP142" s="80">
        <v>0</v>
      </c>
      <c r="BQ142" s="80">
        <v>0</v>
      </c>
      <c r="BR142" s="80">
        <v>0</v>
      </c>
      <c r="BS142" s="80">
        <v>0</v>
      </c>
      <c r="BT142" s="80">
        <v>0</v>
      </c>
      <c r="BU142" s="80">
        <v>0</v>
      </c>
      <c r="BV142" s="80">
        <v>0</v>
      </c>
      <c r="BW142" s="80">
        <v>0</v>
      </c>
      <c r="BX142" s="80">
        <v>0</v>
      </c>
      <c r="BY142" s="80">
        <v>0</v>
      </c>
      <c r="BZ142" s="80">
        <v>0</v>
      </c>
      <c r="CA142" s="80">
        <v>0</v>
      </c>
      <c r="CB142" s="80">
        <v>0</v>
      </c>
      <c r="CC142" s="80">
        <v>0</v>
      </c>
      <c r="CD142" s="80">
        <v>0</v>
      </c>
      <c r="CE142" s="80">
        <v>0</v>
      </c>
      <c r="CF142" s="80">
        <v>0</v>
      </c>
      <c r="CG142" s="80">
        <v>0</v>
      </c>
      <c r="CH142" s="80">
        <v>0</v>
      </c>
      <c r="CI142" s="80">
        <v>0</v>
      </c>
      <c r="CJ142" s="80">
        <v>0</v>
      </c>
      <c r="CK142" s="80">
        <v>0</v>
      </c>
      <c r="CL142" s="80">
        <v>0</v>
      </c>
      <c r="CM142" s="80">
        <v>0</v>
      </c>
      <c r="CN142" s="80">
        <v>0</v>
      </c>
      <c r="CO142" s="80">
        <v>0</v>
      </c>
      <c r="CP142" s="80">
        <v>0</v>
      </c>
      <c r="CQ142" s="80">
        <v>0</v>
      </c>
      <c r="CR142" s="80">
        <v>0</v>
      </c>
      <c r="CS142" s="80">
        <v>0</v>
      </c>
      <c r="CT142" s="80">
        <v>0</v>
      </c>
      <c r="CU142" s="80">
        <v>0</v>
      </c>
      <c r="CV142" s="80">
        <v>0</v>
      </c>
      <c r="CW142" s="80">
        <v>0</v>
      </c>
      <c r="CX142" s="80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s="80" t="s">
        <v>3</v>
      </c>
      <c r="B143" s="80" t="s">
        <v>115</v>
      </c>
      <c r="C143" s="80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  <c r="O143" s="80">
        <v>0</v>
      </c>
      <c r="P143" s="80">
        <v>0</v>
      </c>
      <c r="Q143" s="80">
        <v>0</v>
      </c>
      <c r="R143" s="80">
        <v>0</v>
      </c>
      <c r="S143" s="80">
        <v>0</v>
      </c>
      <c r="T143" s="80">
        <v>0</v>
      </c>
      <c r="U143" s="80">
        <v>0</v>
      </c>
      <c r="V143" s="80">
        <v>0</v>
      </c>
      <c r="W143" s="80">
        <v>0</v>
      </c>
      <c r="X143" s="80">
        <v>0</v>
      </c>
      <c r="Y143" s="80">
        <v>0</v>
      </c>
      <c r="Z143" s="80">
        <v>0</v>
      </c>
      <c r="AA143" s="80">
        <v>0</v>
      </c>
      <c r="AB143" s="80">
        <v>0</v>
      </c>
      <c r="AC143" s="80">
        <v>0</v>
      </c>
      <c r="AD143" s="80">
        <v>0</v>
      </c>
      <c r="AE143" s="80">
        <v>0</v>
      </c>
      <c r="AF143" s="80">
        <v>0</v>
      </c>
      <c r="AG143" s="80">
        <v>0</v>
      </c>
      <c r="AH143" s="80">
        <v>0</v>
      </c>
      <c r="AI143" s="80">
        <v>0</v>
      </c>
      <c r="AJ143" s="80">
        <v>0</v>
      </c>
      <c r="AK143" s="80">
        <v>0</v>
      </c>
      <c r="AL143" s="80">
        <v>0</v>
      </c>
      <c r="AM143" s="80">
        <v>0</v>
      </c>
      <c r="AN143" s="80">
        <v>0</v>
      </c>
      <c r="AO143" s="80">
        <v>0</v>
      </c>
      <c r="AP143" s="80">
        <v>0</v>
      </c>
      <c r="AQ143" s="80">
        <v>0</v>
      </c>
      <c r="AR143" s="80">
        <v>0</v>
      </c>
      <c r="AS143" s="80">
        <v>0</v>
      </c>
      <c r="AT143" s="80">
        <v>0</v>
      </c>
      <c r="AU143" s="80">
        <v>0</v>
      </c>
      <c r="AV143" s="80">
        <v>0</v>
      </c>
      <c r="AW143" s="80">
        <v>0</v>
      </c>
      <c r="AX143" s="80">
        <v>0</v>
      </c>
      <c r="AY143" s="80">
        <v>0</v>
      </c>
      <c r="AZ143" s="80">
        <v>0</v>
      </c>
      <c r="BA143" s="80">
        <v>0</v>
      </c>
      <c r="BB143" s="80">
        <v>0</v>
      </c>
      <c r="BC143" s="80">
        <v>0</v>
      </c>
      <c r="BD143" s="80">
        <v>0</v>
      </c>
      <c r="BE143" s="80">
        <v>0</v>
      </c>
      <c r="BF143" s="80">
        <v>0</v>
      </c>
      <c r="BG143" s="80">
        <v>0</v>
      </c>
      <c r="BH143" s="80">
        <v>0</v>
      </c>
      <c r="BI143" s="80">
        <v>0</v>
      </c>
      <c r="BJ143" s="80">
        <v>0</v>
      </c>
      <c r="BK143" s="80">
        <v>0</v>
      </c>
      <c r="BL143" s="80">
        <v>0</v>
      </c>
      <c r="BM143" s="80">
        <v>0</v>
      </c>
      <c r="BN143" s="80">
        <v>0</v>
      </c>
      <c r="BO143" s="80">
        <v>0</v>
      </c>
      <c r="BP143" s="80">
        <v>0</v>
      </c>
      <c r="BQ143" s="80">
        <v>0</v>
      </c>
      <c r="BR143" s="80">
        <v>0</v>
      </c>
      <c r="BS143" s="80">
        <v>0</v>
      </c>
      <c r="BT143" s="80">
        <v>0</v>
      </c>
      <c r="BU143" s="80">
        <v>0</v>
      </c>
      <c r="BV143" s="80">
        <v>0</v>
      </c>
      <c r="BW143" s="80">
        <v>0</v>
      </c>
      <c r="BX143" s="80">
        <v>0</v>
      </c>
      <c r="BY143" s="80">
        <v>0</v>
      </c>
      <c r="BZ143" s="80">
        <v>0</v>
      </c>
      <c r="CA143" s="80">
        <v>0</v>
      </c>
      <c r="CB143" s="80">
        <v>0</v>
      </c>
      <c r="CC143" s="80">
        <v>0</v>
      </c>
      <c r="CD143" s="80">
        <v>0</v>
      </c>
      <c r="CE143" s="80">
        <v>0</v>
      </c>
      <c r="CF143" s="80">
        <v>0</v>
      </c>
      <c r="CG143" s="80">
        <v>0</v>
      </c>
      <c r="CH143" s="80">
        <v>0</v>
      </c>
      <c r="CI143" s="80">
        <v>0</v>
      </c>
      <c r="CJ143" s="80">
        <v>0</v>
      </c>
      <c r="CK143" s="80">
        <v>0</v>
      </c>
      <c r="CL143" s="80">
        <v>0</v>
      </c>
      <c r="CM143" s="80">
        <v>0</v>
      </c>
      <c r="CN143" s="80">
        <v>0</v>
      </c>
      <c r="CO143" s="80">
        <v>0</v>
      </c>
      <c r="CP143" s="80">
        <v>0</v>
      </c>
      <c r="CQ143" s="80">
        <v>0</v>
      </c>
      <c r="CR143" s="80">
        <v>0</v>
      </c>
      <c r="CS143" s="80">
        <v>0</v>
      </c>
      <c r="CT143" s="80">
        <v>0</v>
      </c>
      <c r="CU143" s="80">
        <v>0</v>
      </c>
      <c r="CV143" s="80">
        <v>0</v>
      </c>
      <c r="CW143" s="80">
        <v>0</v>
      </c>
      <c r="CX143" s="80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s="80" t="s">
        <v>3</v>
      </c>
      <c r="B144" s="80" t="s">
        <v>116</v>
      </c>
      <c r="C144" s="80">
        <v>0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80">
        <v>0</v>
      </c>
      <c r="L144" s="80">
        <v>0</v>
      </c>
      <c r="M144" s="80">
        <v>0</v>
      </c>
      <c r="N144" s="80">
        <v>0</v>
      </c>
      <c r="O144" s="80">
        <v>0</v>
      </c>
      <c r="P144" s="80">
        <v>0</v>
      </c>
      <c r="Q144" s="80">
        <v>0</v>
      </c>
      <c r="R144" s="80">
        <v>0</v>
      </c>
      <c r="S144" s="80">
        <v>0</v>
      </c>
      <c r="T144" s="80">
        <v>0</v>
      </c>
      <c r="U144" s="80">
        <v>0</v>
      </c>
      <c r="V144" s="80">
        <v>0</v>
      </c>
      <c r="W144" s="80">
        <v>0</v>
      </c>
      <c r="X144" s="80">
        <v>0</v>
      </c>
      <c r="Y144" s="80">
        <v>0</v>
      </c>
      <c r="Z144" s="80">
        <v>0</v>
      </c>
      <c r="AA144" s="80">
        <v>0</v>
      </c>
      <c r="AB144" s="80">
        <v>0</v>
      </c>
      <c r="AC144" s="80">
        <v>0</v>
      </c>
      <c r="AD144" s="80">
        <v>0</v>
      </c>
      <c r="AE144" s="80">
        <v>0</v>
      </c>
      <c r="AF144" s="80">
        <v>0</v>
      </c>
      <c r="AG144" s="80">
        <v>0</v>
      </c>
      <c r="AH144" s="80">
        <v>0</v>
      </c>
      <c r="AI144" s="80">
        <v>0</v>
      </c>
      <c r="AJ144" s="80">
        <v>0</v>
      </c>
      <c r="AK144" s="80">
        <v>0</v>
      </c>
      <c r="AL144" s="80">
        <v>0</v>
      </c>
      <c r="AM144" s="80">
        <v>0</v>
      </c>
      <c r="AN144" s="80">
        <v>0</v>
      </c>
      <c r="AO144" s="80">
        <v>0</v>
      </c>
      <c r="AP144" s="80">
        <v>0</v>
      </c>
      <c r="AQ144" s="80">
        <v>0</v>
      </c>
      <c r="AR144" s="80">
        <v>0</v>
      </c>
      <c r="AS144" s="80">
        <v>0</v>
      </c>
      <c r="AT144" s="80">
        <v>0</v>
      </c>
      <c r="AU144" s="80">
        <v>0</v>
      </c>
      <c r="AV144" s="80">
        <v>0</v>
      </c>
      <c r="AW144" s="80">
        <v>0</v>
      </c>
      <c r="AX144" s="80">
        <v>0</v>
      </c>
      <c r="AY144" s="80">
        <v>0</v>
      </c>
      <c r="AZ144" s="80">
        <v>0</v>
      </c>
      <c r="BA144" s="80">
        <v>0</v>
      </c>
      <c r="BB144" s="80">
        <v>0</v>
      </c>
      <c r="BC144" s="80">
        <v>0</v>
      </c>
      <c r="BD144" s="80">
        <v>0</v>
      </c>
      <c r="BE144" s="80">
        <v>0</v>
      </c>
      <c r="BF144" s="80">
        <v>0</v>
      </c>
      <c r="BG144" s="80">
        <v>0</v>
      </c>
      <c r="BH144" s="80">
        <v>0</v>
      </c>
      <c r="BI144" s="80">
        <v>0</v>
      </c>
      <c r="BJ144" s="80">
        <v>0</v>
      </c>
      <c r="BK144" s="80">
        <v>0</v>
      </c>
      <c r="BL144" s="80">
        <v>0</v>
      </c>
      <c r="BM144" s="80">
        <v>0</v>
      </c>
      <c r="BN144" s="80">
        <v>0</v>
      </c>
      <c r="BO144" s="80">
        <v>0</v>
      </c>
      <c r="BP144" s="80">
        <v>0</v>
      </c>
      <c r="BQ144" s="80">
        <v>0</v>
      </c>
      <c r="BR144" s="80">
        <v>0</v>
      </c>
      <c r="BS144" s="80">
        <v>0</v>
      </c>
      <c r="BT144" s="80">
        <v>0</v>
      </c>
      <c r="BU144" s="80">
        <v>0</v>
      </c>
      <c r="BV144" s="80">
        <v>0</v>
      </c>
      <c r="BW144" s="80">
        <v>0</v>
      </c>
      <c r="BX144" s="80">
        <v>0</v>
      </c>
      <c r="BY144" s="80">
        <v>0</v>
      </c>
      <c r="BZ144" s="80">
        <v>0</v>
      </c>
      <c r="CA144" s="80">
        <v>0</v>
      </c>
      <c r="CB144" s="80">
        <v>0</v>
      </c>
      <c r="CC144" s="80">
        <v>0</v>
      </c>
      <c r="CD144" s="80">
        <v>0</v>
      </c>
      <c r="CE144" s="80">
        <v>0</v>
      </c>
      <c r="CF144" s="80">
        <v>0</v>
      </c>
      <c r="CG144" s="80">
        <v>0</v>
      </c>
      <c r="CH144" s="80">
        <v>0</v>
      </c>
      <c r="CI144" s="80">
        <v>0</v>
      </c>
      <c r="CJ144" s="80">
        <v>0</v>
      </c>
      <c r="CK144" s="80">
        <v>0</v>
      </c>
      <c r="CL144" s="80">
        <v>0</v>
      </c>
      <c r="CM144" s="80">
        <v>0</v>
      </c>
      <c r="CN144" s="80">
        <v>0</v>
      </c>
      <c r="CO144" s="80">
        <v>0</v>
      </c>
      <c r="CP144" s="80">
        <v>0</v>
      </c>
      <c r="CQ144" s="80">
        <v>0</v>
      </c>
      <c r="CR144" s="80">
        <v>0</v>
      </c>
      <c r="CS144" s="80">
        <v>0</v>
      </c>
      <c r="CT144" s="80">
        <v>0</v>
      </c>
      <c r="CU144" s="80">
        <v>0</v>
      </c>
      <c r="CV144" s="80">
        <v>0</v>
      </c>
      <c r="CW144" s="80">
        <v>0</v>
      </c>
      <c r="CX144" s="80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s="80" t="s">
        <v>3</v>
      </c>
      <c r="B145" s="80" t="s">
        <v>129</v>
      </c>
      <c r="C145" s="80">
        <v>0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  <c r="Q145" s="80">
        <v>0</v>
      </c>
      <c r="R145" s="80">
        <v>0</v>
      </c>
      <c r="S145" s="80">
        <v>0</v>
      </c>
      <c r="T145" s="80">
        <v>0</v>
      </c>
      <c r="U145" s="80">
        <v>0</v>
      </c>
      <c r="V145" s="80">
        <v>0</v>
      </c>
      <c r="W145" s="80">
        <v>0</v>
      </c>
      <c r="X145" s="80">
        <v>0</v>
      </c>
      <c r="Y145" s="80">
        <v>0</v>
      </c>
      <c r="Z145" s="80">
        <v>0</v>
      </c>
      <c r="AA145" s="80">
        <v>0</v>
      </c>
      <c r="AB145" s="80">
        <v>0</v>
      </c>
      <c r="AC145" s="80">
        <v>0</v>
      </c>
      <c r="AD145" s="80">
        <v>0</v>
      </c>
      <c r="AE145" s="80">
        <v>0</v>
      </c>
      <c r="AF145" s="80">
        <v>0</v>
      </c>
      <c r="AG145" s="80">
        <v>0</v>
      </c>
      <c r="AH145" s="80">
        <v>0</v>
      </c>
      <c r="AI145" s="80">
        <v>0</v>
      </c>
      <c r="AJ145" s="80">
        <v>0</v>
      </c>
      <c r="AK145" s="80">
        <v>0</v>
      </c>
      <c r="AL145" s="80">
        <v>0</v>
      </c>
      <c r="AM145" s="80">
        <v>0</v>
      </c>
      <c r="AN145" s="80">
        <v>0</v>
      </c>
      <c r="AO145" s="80">
        <v>0</v>
      </c>
      <c r="AP145" s="80">
        <v>0</v>
      </c>
      <c r="AQ145" s="80">
        <v>0</v>
      </c>
      <c r="AR145" s="80">
        <v>0</v>
      </c>
      <c r="AS145" s="80">
        <v>0</v>
      </c>
      <c r="AT145" s="80">
        <v>0</v>
      </c>
      <c r="AU145" s="80">
        <v>0</v>
      </c>
      <c r="AV145" s="80">
        <v>0</v>
      </c>
      <c r="AW145" s="80">
        <v>0</v>
      </c>
      <c r="AX145" s="80">
        <v>0</v>
      </c>
      <c r="AY145" s="80">
        <v>0</v>
      </c>
      <c r="AZ145" s="80">
        <v>0</v>
      </c>
      <c r="BA145" s="80">
        <v>0</v>
      </c>
      <c r="BB145" s="80">
        <v>0</v>
      </c>
      <c r="BC145" s="80">
        <v>0</v>
      </c>
      <c r="BD145" s="80">
        <v>0</v>
      </c>
      <c r="BE145" s="80">
        <v>0</v>
      </c>
      <c r="BF145" s="80">
        <v>0</v>
      </c>
      <c r="BG145" s="80">
        <v>0</v>
      </c>
      <c r="BH145" s="80">
        <v>0</v>
      </c>
      <c r="BI145" s="80">
        <v>0</v>
      </c>
      <c r="BJ145" s="80">
        <v>0</v>
      </c>
      <c r="BK145" s="80">
        <v>0</v>
      </c>
      <c r="BL145" s="80">
        <v>0</v>
      </c>
      <c r="BM145" s="80">
        <v>0</v>
      </c>
      <c r="BN145" s="80">
        <v>0</v>
      </c>
      <c r="BO145" s="80">
        <v>0</v>
      </c>
      <c r="BP145" s="80">
        <v>0</v>
      </c>
      <c r="BQ145" s="80">
        <v>0</v>
      </c>
      <c r="BR145" s="80">
        <v>0</v>
      </c>
      <c r="BS145" s="80">
        <v>0</v>
      </c>
      <c r="BT145" s="80">
        <v>0</v>
      </c>
      <c r="BU145" s="80">
        <v>0</v>
      </c>
      <c r="BV145" s="80">
        <v>0</v>
      </c>
      <c r="BW145" s="80">
        <v>0</v>
      </c>
      <c r="BX145" s="80">
        <v>0</v>
      </c>
      <c r="BY145" s="80">
        <v>0</v>
      </c>
      <c r="BZ145" s="80">
        <v>0</v>
      </c>
      <c r="CA145" s="80">
        <v>0</v>
      </c>
      <c r="CB145" s="80">
        <v>0</v>
      </c>
      <c r="CC145" s="80">
        <v>0</v>
      </c>
      <c r="CD145" s="80">
        <v>0</v>
      </c>
      <c r="CE145" s="80">
        <v>0</v>
      </c>
      <c r="CF145" s="80">
        <v>0</v>
      </c>
      <c r="CG145" s="80">
        <v>0</v>
      </c>
      <c r="CH145" s="80">
        <v>0</v>
      </c>
      <c r="CI145" s="80">
        <v>0</v>
      </c>
      <c r="CJ145" s="80">
        <v>0</v>
      </c>
      <c r="CK145" s="80">
        <v>0</v>
      </c>
      <c r="CL145" s="80">
        <v>0</v>
      </c>
      <c r="CM145" s="80">
        <v>0</v>
      </c>
      <c r="CN145" s="80">
        <v>0</v>
      </c>
      <c r="CO145" s="80">
        <v>0</v>
      </c>
      <c r="CP145" s="80">
        <v>0</v>
      </c>
      <c r="CQ145" s="80">
        <v>0</v>
      </c>
      <c r="CR145" s="80">
        <v>0</v>
      </c>
      <c r="CS145" s="80">
        <v>0</v>
      </c>
      <c r="CT145" s="80">
        <v>0</v>
      </c>
      <c r="CU145" s="80">
        <v>0</v>
      </c>
      <c r="CV145" s="80">
        <v>0</v>
      </c>
      <c r="CW145" s="80">
        <v>0</v>
      </c>
      <c r="CX145" s="80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s="80" t="s">
        <v>3</v>
      </c>
      <c r="B146" s="80" t="s">
        <v>37</v>
      </c>
      <c r="C146" s="80">
        <v>0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0">
        <v>0</v>
      </c>
      <c r="V146" s="80">
        <v>0</v>
      </c>
      <c r="W146" s="80">
        <v>0</v>
      </c>
      <c r="X146" s="80">
        <v>0</v>
      </c>
      <c r="Y146" s="80">
        <v>0</v>
      </c>
      <c r="Z146" s="80">
        <v>0</v>
      </c>
      <c r="AA146" s="80">
        <v>0</v>
      </c>
      <c r="AB146" s="80">
        <v>0</v>
      </c>
      <c r="AC146" s="80">
        <v>0</v>
      </c>
      <c r="AD146" s="80">
        <v>0</v>
      </c>
      <c r="AE146" s="80">
        <v>0</v>
      </c>
      <c r="AF146" s="80">
        <v>0</v>
      </c>
      <c r="AG146" s="80">
        <v>0</v>
      </c>
      <c r="AH146" s="80">
        <v>0</v>
      </c>
      <c r="AI146" s="80">
        <v>0</v>
      </c>
      <c r="AJ146" s="80">
        <v>0</v>
      </c>
      <c r="AK146" s="80">
        <v>0</v>
      </c>
      <c r="AL146" s="80">
        <v>0</v>
      </c>
      <c r="AM146" s="80">
        <v>0</v>
      </c>
      <c r="AN146" s="80">
        <v>0</v>
      </c>
      <c r="AO146" s="80">
        <v>0</v>
      </c>
      <c r="AP146" s="80">
        <v>0</v>
      </c>
      <c r="AQ146" s="80">
        <v>0</v>
      </c>
      <c r="AR146" s="80">
        <v>0</v>
      </c>
      <c r="AS146" s="80">
        <v>0</v>
      </c>
      <c r="AT146" s="80">
        <v>0</v>
      </c>
      <c r="AU146" s="80">
        <v>0</v>
      </c>
      <c r="AV146" s="80">
        <v>0</v>
      </c>
      <c r="AW146" s="80">
        <v>0</v>
      </c>
      <c r="AX146" s="80">
        <v>0</v>
      </c>
      <c r="AY146" s="80">
        <v>0</v>
      </c>
      <c r="AZ146" s="80">
        <v>0</v>
      </c>
      <c r="BA146" s="80">
        <v>0</v>
      </c>
      <c r="BB146" s="80">
        <v>0</v>
      </c>
      <c r="BC146" s="80">
        <v>0</v>
      </c>
      <c r="BD146" s="80">
        <v>0</v>
      </c>
      <c r="BE146" s="80">
        <v>0</v>
      </c>
      <c r="BF146" s="80">
        <v>0</v>
      </c>
      <c r="BG146" s="80">
        <v>0</v>
      </c>
      <c r="BH146" s="80">
        <v>0</v>
      </c>
      <c r="BI146" s="80">
        <v>0</v>
      </c>
      <c r="BJ146" s="80">
        <v>0</v>
      </c>
      <c r="BK146" s="80">
        <v>0</v>
      </c>
      <c r="BL146" s="80">
        <v>0</v>
      </c>
      <c r="BM146" s="80">
        <v>0</v>
      </c>
      <c r="BN146" s="80">
        <v>0</v>
      </c>
      <c r="BO146" s="80">
        <v>0</v>
      </c>
      <c r="BP146" s="80">
        <v>0</v>
      </c>
      <c r="BQ146" s="80">
        <v>0</v>
      </c>
      <c r="BR146" s="80">
        <v>0</v>
      </c>
      <c r="BS146" s="80">
        <v>0</v>
      </c>
      <c r="BT146" s="80">
        <v>0</v>
      </c>
      <c r="BU146" s="80">
        <v>0</v>
      </c>
      <c r="BV146" s="80">
        <v>0</v>
      </c>
      <c r="BW146" s="80">
        <v>0</v>
      </c>
      <c r="BX146" s="80">
        <v>0</v>
      </c>
      <c r="BY146" s="80">
        <v>0</v>
      </c>
      <c r="BZ146" s="80">
        <v>0</v>
      </c>
      <c r="CA146" s="80">
        <v>0</v>
      </c>
      <c r="CB146" s="80">
        <v>0</v>
      </c>
      <c r="CC146" s="80">
        <v>0</v>
      </c>
      <c r="CD146" s="80">
        <v>0</v>
      </c>
      <c r="CE146" s="80">
        <v>0</v>
      </c>
      <c r="CF146" s="80">
        <v>0</v>
      </c>
      <c r="CG146" s="80">
        <v>0</v>
      </c>
      <c r="CH146" s="80">
        <v>0</v>
      </c>
      <c r="CI146" s="80">
        <v>0</v>
      </c>
      <c r="CJ146" s="80">
        <v>0</v>
      </c>
      <c r="CK146" s="80">
        <v>0</v>
      </c>
      <c r="CL146" s="80">
        <v>0</v>
      </c>
      <c r="CM146" s="80">
        <v>0</v>
      </c>
      <c r="CN146" s="80">
        <v>0</v>
      </c>
      <c r="CO146" s="80">
        <v>0</v>
      </c>
      <c r="CP146" s="80">
        <v>0</v>
      </c>
      <c r="CQ146" s="80">
        <v>0</v>
      </c>
      <c r="CR146" s="80">
        <v>0</v>
      </c>
      <c r="CS146" s="80">
        <v>0</v>
      </c>
      <c r="CT146" s="80">
        <v>0</v>
      </c>
      <c r="CU146" s="80">
        <v>0</v>
      </c>
      <c r="CV146" s="80">
        <v>0</v>
      </c>
      <c r="CW146" s="80">
        <v>0</v>
      </c>
      <c r="CX146" s="80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s="80" t="s">
        <v>3</v>
      </c>
      <c r="B147" s="80" t="s">
        <v>38</v>
      </c>
      <c r="C147" s="80">
        <v>1761.1350863528301</v>
      </c>
      <c r="D147" s="80">
        <v>1761.1350863528301</v>
      </c>
      <c r="E147" s="80">
        <v>1761.1350863528301</v>
      </c>
      <c r="F147" s="80">
        <v>1761.1350863528301</v>
      </c>
      <c r="G147" s="80">
        <v>1761.1350863528301</v>
      </c>
      <c r="H147" s="80">
        <v>1761.1350863528301</v>
      </c>
      <c r="I147" s="80">
        <v>1761.1350863528301</v>
      </c>
      <c r="J147" s="80">
        <v>1761.1350863528301</v>
      </c>
      <c r="K147" s="80">
        <v>1761.1350863528301</v>
      </c>
      <c r="L147" s="80">
        <v>1761.1350863528301</v>
      </c>
      <c r="M147" s="80">
        <v>1761.1350863528301</v>
      </c>
      <c r="N147" s="80">
        <v>1761.1350863528301</v>
      </c>
      <c r="O147" s="80">
        <v>1761.1350863528301</v>
      </c>
      <c r="P147" s="80">
        <v>1761.1350863528301</v>
      </c>
      <c r="Q147" s="80">
        <v>1761.1350863528301</v>
      </c>
      <c r="R147" s="80">
        <v>1761.1350863528301</v>
      </c>
      <c r="S147" s="80">
        <v>1761.1350863528301</v>
      </c>
      <c r="T147" s="80">
        <v>1761.1350863528301</v>
      </c>
      <c r="U147" s="80">
        <v>1761.1350863528301</v>
      </c>
      <c r="V147" s="80">
        <v>1761.1350863528301</v>
      </c>
      <c r="W147" s="80">
        <v>1761.1350863528301</v>
      </c>
      <c r="X147" s="80">
        <v>1761.1350863528301</v>
      </c>
      <c r="Y147" s="80">
        <v>1761.1350863528301</v>
      </c>
      <c r="Z147" s="80">
        <v>1761.1350863528301</v>
      </c>
      <c r="AA147" s="80">
        <v>1761.1350863528301</v>
      </c>
      <c r="AB147" s="80">
        <v>1761.1350863528301</v>
      </c>
      <c r="AC147" s="80">
        <v>1761.1350863528301</v>
      </c>
      <c r="AD147" s="80">
        <v>1761.1350863528301</v>
      </c>
      <c r="AE147" s="80">
        <v>1761.1350863528301</v>
      </c>
      <c r="AF147" s="80">
        <v>1761.1350863528301</v>
      </c>
      <c r="AG147" s="80">
        <v>1761.1350863528301</v>
      </c>
      <c r="AH147" s="80">
        <v>1761.1350863528301</v>
      </c>
      <c r="AI147" s="80">
        <v>1761.1350863528301</v>
      </c>
      <c r="AJ147" s="80">
        <v>1761.1350863528301</v>
      </c>
      <c r="AK147" s="80">
        <v>1761.1350863528301</v>
      </c>
      <c r="AL147" s="80">
        <v>1761.1350863528301</v>
      </c>
      <c r="AM147" s="80">
        <v>1761.1350863528301</v>
      </c>
      <c r="AN147" s="80">
        <v>1761.1350863528301</v>
      </c>
      <c r="AO147" s="80">
        <v>1761.1350863528301</v>
      </c>
      <c r="AP147" s="80">
        <v>1761.1350863528301</v>
      </c>
      <c r="AQ147" s="80">
        <v>1761.1350863528301</v>
      </c>
      <c r="AR147" s="80">
        <v>1761.1350863528301</v>
      </c>
      <c r="AS147" s="80">
        <v>1761.1350863528301</v>
      </c>
      <c r="AT147" s="80">
        <v>1761.1350863528301</v>
      </c>
      <c r="AU147" s="80">
        <v>1761.1350863528301</v>
      </c>
      <c r="AV147" s="80">
        <v>1761.1350863528301</v>
      </c>
      <c r="AW147" s="80">
        <v>1761.1350863528301</v>
      </c>
      <c r="AX147" s="80">
        <v>1761.1350863528301</v>
      </c>
      <c r="AY147" s="80">
        <v>1761.1350863528301</v>
      </c>
      <c r="AZ147" s="80">
        <v>1761.1350863528301</v>
      </c>
      <c r="BA147" s="80">
        <v>1761.1350863528301</v>
      </c>
      <c r="BB147" s="80">
        <v>1761.1350863528301</v>
      </c>
      <c r="BC147" s="80">
        <v>1761.1350863528301</v>
      </c>
      <c r="BD147" s="80">
        <v>1761.1350863528301</v>
      </c>
      <c r="BE147" s="80">
        <v>1761.1350863528301</v>
      </c>
      <c r="BF147" s="80">
        <v>1761.1350863528301</v>
      </c>
      <c r="BG147" s="80">
        <v>1761.1350863528301</v>
      </c>
      <c r="BH147" s="80">
        <v>1761.1350863528301</v>
      </c>
      <c r="BI147" s="80">
        <v>1761.1350863528301</v>
      </c>
      <c r="BJ147" s="80">
        <v>1761.1350863528301</v>
      </c>
      <c r="BK147" s="80">
        <v>1761.1350863528301</v>
      </c>
      <c r="BL147" s="80">
        <v>1761.1350863528301</v>
      </c>
      <c r="BM147" s="80">
        <v>1761.1350863528301</v>
      </c>
      <c r="BN147" s="80">
        <v>1761.1350863528301</v>
      </c>
      <c r="BO147" s="80">
        <v>1761.1350863528301</v>
      </c>
      <c r="BP147" s="80">
        <v>1761.1350863528301</v>
      </c>
      <c r="BQ147" s="80">
        <v>1761.1350863528301</v>
      </c>
      <c r="BR147" s="80">
        <v>1761.1350863528301</v>
      </c>
      <c r="BS147" s="80">
        <v>1761.1350863528301</v>
      </c>
      <c r="BT147" s="80">
        <v>1761.1350863528301</v>
      </c>
      <c r="BU147" s="80">
        <v>1761.1350863528301</v>
      </c>
      <c r="BV147" s="80">
        <v>1761.1350863528301</v>
      </c>
      <c r="BW147" s="80">
        <v>1761.1350863528301</v>
      </c>
      <c r="BX147" s="80">
        <v>1761.1350863528301</v>
      </c>
      <c r="BY147" s="80">
        <v>1761.1350863528301</v>
      </c>
      <c r="BZ147" s="80">
        <v>1761.1350863528301</v>
      </c>
      <c r="CA147" s="80">
        <v>1761.1350863528301</v>
      </c>
      <c r="CB147" s="80">
        <v>1761.1350863528301</v>
      </c>
      <c r="CC147" s="80">
        <v>1761.1350863528301</v>
      </c>
      <c r="CD147" s="80">
        <v>1761.1350863528301</v>
      </c>
      <c r="CE147" s="80">
        <v>1761.1350863528301</v>
      </c>
      <c r="CF147" s="80">
        <v>1761.1350863528301</v>
      </c>
      <c r="CG147" s="80">
        <v>1761.1350863528301</v>
      </c>
      <c r="CH147" s="80">
        <v>1761.1350863528301</v>
      </c>
      <c r="CI147" s="80">
        <v>1761.1350863528301</v>
      </c>
      <c r="CJ147" s="80">
        <v>1761.1350863528301</v>
      </c>
      <c r="CK147" s="80">
        <v>1761.1350863528301</v>
      </c>
      <c r="CL147" s="80">
        <v>1761.1350863528301</v>
      </c>
      <c r="CM147" s="80">
        <v>1761.1350863528301</v>
      </c>
      <c r="CN147" s="80">
        <v>1761.1350863528301</v>
      </c>
      <c r="CO147" s="80">
        <v>1761.1350863528301</v>
      </c>
      <c r="CP147" s="80">
        <v>1761.1350863528301</v>
      </c>
      <c r="CQ147" s="80">
        <v>1761.1350863528301</v>
      </c>
      <c r="CR147" s="80">
        <v>1761.1350863528301</v>
      </c>
      <c r="CS147" s="80">
        <v>1761.1350863528301</v>
      </c>
      <c r="CT147" s="80">
        <v>1761.1350863528301</v>
      </c>
      <c r="CU147" s="80">
        <v>1761.1350863528301</v>
      </c>
      <c r="CV147" s="80">
        <v>1761.1350863528301</v>
      </c>
      <c r="CW147" s="80">
        <v>1761.1350863528301</v>
      </c>
      <c r="CX147" s="80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s="80" t="s">
        <v>3</v>
      </c>
      <c r="B148" s="80" t="s">
        <v>154</v>
      </c>
      <c r="C148" s="80">
        <v>0</v>
      </c>
      <c r="D148" s="80">
        <v>0</v>
      </c>
      <c r="E148" s="80">
        <v>0</v>
      </c>
      <c r="F148" s="80">
        <v>0</v>
      </c>
      <c r="G148" s="80">
        <v>0</v>
      </c>
      <c r="H148" s="80">
        <v>-21.995949840814799</v>
      </c>
      <c r="I148" s="80">
        <v>21.030326256665901</v>
      </c>
      <c r="J148" s="80">
        <v>-145.099772819073</v>
      </c>
      <c r="K148" s="80">
        <v>11.2375342509034</v>
      </c>
      <c r="L148" s="80">
        <v>16.2394877174901</v>
      </c>
      <c r="M148" s="80">
        <v>-281.92085751291</v>
      </c>
      <c r="N148" s="80">
        <v>-627.60590226506099</v>
      </c>
      <c r="O148" s="80">
        <v>-552.24628718347697</v>
      </c>
      <c r="P148" s="80">
        <v>-525.05650695762995</v>
      </c>
      <c r="Q148" s="80">
        <v>-492.01866544160902</v>
      </c>
      <c r="R148" s="80">
        <v>-495.45711044858302</v>
      </c>
      <c r="S148" s="80">
        <v>-467.51570969303202</v>
      </c>
      <c r="T148" s="80">
        <v>-404.88514713912798</v>
      </c>
      <c r="U148" s="80">
        <v>-449.633163251349</v>
      </c>
      <c r="V148" s="80">
        <v>-451.480875244473</v>
      </c>
      <c r="W148" s="80">
        <v>-427.52956853443197</v>
      </c>
      <c r="X148" s="80">
        <v>-410.62039624709399</v>
      </c>
      <c r="Y148" s="80">
        <v>-420.93691706596701</v>
      </c>
      <c r="Z148" s="80">
        <v>-394.825763586086</v>
      </c>
      <c r="AA148" s="80">
        <v>-415.50623322068202</v>
      </c>
      <c r="AB148" s="80">
        <v>-384.489977205473</v>
      </c>
      <c r="AC148" s="80">
        <v>-368.69860927680901</v>
      </c>
      <c r="AD148" s="80">
        <v>-377.56002740992398</v>
      </c>
      <c r="AE148" s="80">
        <v>-367.353154344122</v>
      </c>
      <c r="AF148" s="80">
        <v>-361.21417225052397</v>
      </c>
      <c r="AG148" s="80">
        <v>-299.50590487525</v>
      </c>
      <c r="AH148" s="80">
        <v>-324.89115029097201</v>
      </c>
      <c r="AI148" s="80">
        <v>-340.72558467941099</v>
      </c>
      <c r="AJ148" s="80">
        <v>-280.44488308485802</v>
      </c>
      <c r="AK148" s="80">
        <v>-237.485403642612</v>
      </c>
      <c r="AL148" s="80">
        <v>-264.03132635487498</v>
      </c>
      <c r="AM148" s="80">
        <v>-265.55851519134501</v>
      </c>
      <c r="AN148" s="80">
        <v>-270.64315614417001</v>
      </c>
      <c r="AO148" s="80">
        <v>-210.945313263336</v>
      </c>
      <c r="AP148" s="80">
        <v>-168.98788258144401</v>
      </c>
      <c r="AQ148" s="80">
        <v>-241.27266648441599</v>
      </c>
      <c r="AR148" s="80">
        <v>-234.363487166933</v>
      </c>
      <c r="AS148" s="80">
        <v>-205.796700776265</v>
      </c>
      <c r="AT148" s="80">
        <v>-203.665180966034</v>
      </c>
      <c r="AU148" s="80">
        <v>-161.07681859881799</v>
      </c>
      <c r="AV148" s="80">
        <v>-202.12067493671</v>
      </c>
      <c r="AW148" s="80">
        <v>-179.24372224199001</v>
      </c>
      <c r="AX148" s="80">
        <v>-184.752490351033</v>
      </c>
      <c r="AY148" s="80">
        <v>-183.58790863828199</v>
      </c>
      <c r="AZ148" s="80">
        <v>-162.06757451559201</v>
      </c>
      <c r="BA148" s="80">
        <v>-213.453109615617</v>
      </c>
      <c r="BB148" s="80">
        <v>-270.04643204336998</v>
      </c>
      <c r="BC148" s="80">
        <v>-225.41350848131299</v>
      </c>
      <c r="BD148" s="80">
        <v>-177.04300393936199</v>
      </c>
      <c r="BE148" s="80">
        <v>-185.805350339276</v>
      </c>
      <c r="BF148" s="80">
        <v>-178.725428766123</v>
      </c>
      <c r="BG148" s="80">
        <v>-138.73443180133299</v>
      </c>
      <c r="BH148" s="80">
        <v>-128.33163933271399</v>
      </c>
      <c r="BI148" s="80">
        <v>-172.108478855117</v>
      </c>
      <c r="BJ148" s="80">
        <v>-181.37111005998199</v>
      </c>
      <c r="BK148" s="80">
        <v>-223.41027417468601</v>
      </c>
      <c r="BL148" s="80">
        <v>-244.89178728063899</v>
      </c>
      <c r="BM148" s="80">
        <v>-300.85545149421199</v>
      </c>
      <c r="BN148" s="80">
        <v>-316.90777711957901</v>
      </c>
      <c r="BO148" s="80">
        <v>-328.83119143194199</v>
      </c>
      <c r="BP148" s="80">
        <v>-256.12593470373901</v>
      </c>
      <c r="BQ148" s="80">
        <v>-251.22552994968399</v>
      </c>
      <c r="BR148" s="80">
        <v>-273.60978311189803</v>
      </c>
      <c r="BS148" s="80">
        <v>-221.82143739170601</v>
      </c>
      <c r="BT148" s="80">
        <v>-156.643177158752</v>
      </c>
      <c r="BU148" s="80">
        <v>-204.14259694339401</v>
      </c>
      <c r="BV148" s="80">
        <v>-219.79450114856499</v>
      </c>
      <c r="BW148" s="80">
        <v>-223.14791448370701</v>
      </c>
      <c r="BX148" s="80">
        <v>-252.527019284891</v>
      </c>
      <c r="BY148" s="80">
        <v>-198.02490247245001</v>
      </c>
      <c r="BZ148" s="80">
        <v>-207.55119299597399</v>
      </c>
      <c r="CA148" s="80">
        <v>-196.29532589193701</v>
      </c>
      <c r="CB148" s="80">
        <v>-189.21355932532001</v>
      </c>
      <c r="CC148" s="80">
        <v>-159.47395327127799</v>
      </c>
      <c r="CD148" s="80">
        <v>-160.337484851526</v>
      </c>
      <c r="CE148" s="80">
        <v>-162.125994862753</v>
      </c>
      <c r="CF148" s="80">
        <v>-188.15148152568</v>
      </c>
      <c r="CG148" s="80">
        <v>-114.34897251784599</v>
      </c>
      <c r="CH148" s="80">
        <v>-136.493269843192</v>
      </c>
      <c r="CI148" s="80">
        <v>-121.228058726467</v>
      </c>
      <c r="CJ148" s="80">
        <v>-139.12700764692801</v>
      </c>
      <c r="CK148" s="80">
        <v>-89.134645145210001</v>
      </c>
      <c r="CL148" s="80">
        <v>-152.27192297219599</v>
      </c>
      <c r="CM148" s="80">
        <v>-95.647565304530801</v>
      </c>
      <c r="CN148" s="80">
        <v>-97.826600801596101</v>
      </c>
      <c r="CO148" s="80">
        <v>-94.570955166451398</v>
      </c>
      <c r="CP148" s="80">
        <v>-66.292079604150203</v>
      </c>
      <c r="CQ148" s="80">
        <v>-140.54005890092401</v>
      </c>
      <c r="CR148" s="80">
        <v>-81.379269835214302</v>
      </c>
      <c r="CS148" s="80">
        <v>-66.523199764555201</v>
      </c>
      <c r="CT148" s="80">
        <v>-114.843539647775</v>
      </c>
      <c r="CU148" s="80">
        <v>-27.481868462256202</v>
      </c>
      <c r="CV148" s="80">
        <v>-90.802048889321597</v>
      </c>
      <c r="CW148" s="80">
        <v>-28.446222063874</v>
      </c>
      <c r="CX148" s="80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s="80" t="s">
        <v>3</v>
      </c>
      <c r="B149" s="80" t="s">
        <v>95</v>
      </c>
      <c r="C149" s="80">
        <v>0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0</v>
      </c>
      <c r="S149" s="80">
        <v>0</v>
      </c>
      <c r="T149" s="80">
        <v>0</v>
      </c>
      <c r="U149" s="80">
        <v>0</v>
      </c>
      <c r="V149" s="80">
        <v>0</v>
      </c>
      <c r="W149" s="80">
        <v>0</v>
      </c>
      <c r="X149" s="80">
        <v>0</v>
      </c>
      <c r="Y149" s="80">
        <v>0</v>
      </c>
      <c r="Z149" s="80">
        <v>0</v>
      </c>
      <c r="AA149" s="80">
        <v>0</v>
      </c>
      <c r="AB149" s="80">
        <v>0</v>
      </c>
      <c r="AC149" s="80">
        <v>0</v>
      </c>
      <c r="AD149" s="80">
        <v>0</v>
      </c>
      <c r="AE149" s="80">
        <v>0</v>
      </c>
      <c r="AF149" s="80">
        <v>0</v>
      </c>
      <c r="AG149" s="80">
        <v>0</v>
      </c>
      <c r="AH149" s="80">
        <v>0</v>
      </c>
      <c r="AI149" s="80">
        <v>0</v>
      </c>
      <c r="AJ149" s="80">
        <v>0</v>
      </c>
      <c r="AK149" s="80">
        <v>0</v>
      </c>
      <c r="AL149" s="80">
        <v>0</v>
      </c>
      <c r="AM149" s="80">
        <v>0</v>
      </c>
      <c r="AN149" s="80">
        <v>0</v>
      </c>
      <c r="AO149" s="80">
        <v>0</v>
      </c>
      <c r="AP149" s="80">
        <v>0</v>
      </c>
      <c r="AQ149" s="80">
        <v>0</v>
      </c>
      <c r="AR149" s="80">
        <v>0</v>
      </c>
      <c r="AS149" s="80">
        <v>0</v>
      </c>
      <c r="AT149" s="80">
        <v>0</v>
      </c>
      <c r="AU149" s="80">
        <v>0</v>
      </c>
      <c r="AV149" s="80">
        <v>0</v>
      </c>
      <c r="AW149" s="80">
        <v>0</v>
      </c>
      <c r="AX149" s="80">
        <v>0</v>
      </c>
      <c r="AY149" s="80">
        <v>0</v>
      </c>
      <c r="AZ149" s="80">
        <v>0</v>
      </c>
      <c r="BA149" s="80">
        <v>-494.83277291839602</v>
      </c>
      <c r="BB149" s="80">
        <v>-395.86621833471702</v>
      </c>
      <c r="BC149" s="80">
        <v>0</v>
      </c>
      <c r="BD149" s="80">
        <v>0</v>
      </c>
      <c r="BE149" s="80">
        <v>0</v>
      </c>
      <c r="BF149" s="80">
        <v>0</v>
      </c>
      <c r="BG149" s="80">
        <v>0</v>
      </c>
      <c r="BH149" s="80">
        <v>0</v>
      </c>
      <c r="BI149" s="80">
        <v>0</v>
      </c>
      <c r="BJ149" s="80">
        <v>0</v>
      </c>
      <c r="BK149" s="80">
        <v>0</v>
      </c>
      <c r="BL149" s="80">
        <v>0</v>
      </c>
      <c r="BM149" s="80">
        <v>0</v>
      </c>
      <c r="BN149" s="80">
        <v>0</v>
      </c>
      <c r="BO149" s="80">
        <v>0</v>
      </c>
      <c r="BP149" s="80">
        <v>0</v>
      </c>
      <c r="BQ149" s="80">
        <v>0</v>
      </c>
      <c r="BR149" s="80">
        <v>0</v>
      </c>
      <c r="BS149" s="80">
        <v>0</v>
      </c>
      <c r="BT149" s="80">
        <v>0</v>
      </c>
      <c r="BU149" s="80">
        <v>0</v>
      </c>
      <c r="BV149" s="80">
        <v>0</v>
      </c>
      <c r="BW149" s="80">
        <v>0</v>
      </c>
      <c r="BX149" s="80">
        <v>0</v>
      </c>
      <c r="BY149" s="80">
        <v>0</v>
      </c>
      <c r="BZ149" s="80">
        <v>0</v>
      </c>
      <c r="CA149" s="80">
        <v>0</v>
      </c>
      <c r="CB149" s="80">
        <v>0</v>
      </c>
      <c r="CC149" s="80">
        <v>0</v>
      </c>
      <c r="CD149" s="80">
        <v>0</v>
      </c>
      <c r="CE149" s="80">
        <v>0</v>
      </c>
      <c r="CF149" s="80">
        <v>0</v>
      </c>
      <c r="CG149" s="80">
        <v>0</v>
      </c>
      <c r="CH149" s="80">
        <v>0</v>
      </c>
      <c r="CI149" s="80">
        <v>0</v>
      </c>
      <c r="CJ149" s="80">
        <v>0</v>
      </c>
      <c r="CK149" s="80">
        <v>0</v>
      </c>
      <c r="CL149" s="80">
        <v>0</v>
      </c>
      <c r="CM149" s="80">
        <v>0</v>
      </c>
      <c r="CN149" s="80">
        <v>0</v>
      </c>
      <c r="CO149" s="80">
        <v>0</v>
      </c>
      <c r="CP149" s="80">
        <v>0</v>
      </c>
      <c r="CQ149" s="80">
        <v>0</v>
      </c>
      <c r="CR149" s="80">
        <v>0</v>
      </c>
      <c r="CS149" s="80">
        <v>0</v>
      </c>
      <c r="CT149" s="80">
        <v>0</v>
      </c>
      <c r="CU149" s="80">
        <v>0</v>
      </c>
      <c r="CV149" s="80">
        <v>0</v>
      </c>
      <c r="CW149" s="80">
        <v>0</v>
      </c>
      <c r="CX149" s="80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s="80" t="s">
        <v>3</v>
      </c>
      <c r="B150" s="80" t="s">
        <v>104</v>
      </c>
      <c r="C150" s="80">
        <v>0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>
        <v>0</v>
      </c>
      <c r="Q150" s="80">
        <v>0</v>
      </c>
      <c r="R150" s="80">
        <v>0</v>
      </c>
      <c r="S150" s="80">
        <v>0</v>
      </c>
      <c r="T150" s="80">
        <v>0</v>
      </c>
      <c r="U150" s="80">
        <v>0</v>
      </c>
      <c r="V150" s="80">
        <v>0</v>
      </c>
      <c r="W150" s="80">
        <v>0</v>
      </c>
      <c r="X150" s="80">
        <v>0</v>
      </c>
      <c r="Y150" s="80">
        <v>0</v>
      </c>
      <c r="Z150" s="80">
        <v>0</v>
      </c>
      <c r="AA150" s="80">
        <v>0</v>
      </c>
      <c r="AB150" s="80">
        <v>0</v>
      </c>
      <c r="AC150" s="80">
        <v>0</v>
      </c>
      <c r="AD150" s="80">
        <v>0</v>
      </c>
      <c r="AE150" s="80">
        <v>0</v>
      </c>
      <c r="AF150" s="80">
        <v>0</v>
      </c>
      <c r="AG150" s="80">
        <v>0</v>
      </c>
      <c r="AH150" s="80">
        <v>0</v>
      </c>
      <c r="AI150" s="80">
        <v>0</v>
      </c>
      <c r="AJ150" s="80">
        <v>0</v>
      </c>
      <c r="AK150" s="80">
        <v>0</v>
      </c>
      <c r="AL150" s="80">
        <v>0</v>
      </c>
      <c r="AM150" s="80">
        <v>0</v>
      </c>
      <c r="AN150" s="80">
        <v>0</v>
      </c>
      <c r="AO150" s="80">
        <v>0</v>
      </c>
      <c r="AP150" s="80">
        <v>0</v>
      </c>
      <c r="AQ150" s="80">
        <v>0</v>
      </c>
      <c r="AR150" s="80">
        <v>0</v>
      </c>
      <c r="AS150" s="80">
        <v>0</v>
      </c>
      <c r="AT150" s="80">
        <v>0</v>
      </c>
      <c r="AU150" s="80">
        <v>0</v>
      </c>
      <c r="AV150" s="80">
        <v>0</v>
      </c>
      <c r="AW150" s="80">
        <v>0</v>
      </c>
      <c r="AX150" s="80">
        <v>0</v>
      </c>
      <c r="AY150" s="80">
        <v>0</v>
      </c>
      <c r="AZ150" s="80">
        <v>0</v>
      </c>
      <c r="BA150" s="80">
        <v>0</v>
      </c>
      <c r="BB150" s="80">
        <v>0</v>
      </c>
      <c r="BC150" s="80">
        <v>0</v>
      </c>
      <c r="BD150" s="80">
        <v>0</v>
      </c>
      <c r="BE150" s="80">
        <v>0</v>
      </c>
      <c r="BF150" s="80">
        <v>0</v>
      </c>
      <c r="BG150" s="80">
        <v>0</v>
      </c>
      <c r="BH150" s="80">
        <v>0</v>
      </c>
      <c r="BI150" s="80">
        <v>0</v>
      </c>
      <c r="BJ150" s="80">
        <v>0</v>
      </c>
      <c r="BK150" s="80">
        <v>0</v>
      </c>
      <c r="BL150" s="80">
        <v>0</v>
      </c>
      <c r="BM150" s="80">
        <v>0</v>
      </c>
      <c r="BN150" s="80">
        <v>0</v>
      </c>
      <c r="BO150" s="80">
        <v>0</v>
      </c>
      <c r="BP150" s="80">
        <v>0</v>
      </c>
      <c r="BQ150" s="80">
        <v>0</v>
      </c>
      <c r="BR150" s="80">
        <v>0</v>
      </c>
      <c r="BS150" s="80">
        <v>0</v>
      </c>
      <c r="BT150" s="80">
        <v>0</v>
      </c>
      <c r="BU150" s="80">
        <v>0</v>
      </c>
      <c r="BV150" s="80">
        <v>0</v>
      </c>
      <c r="BW150" s="80">
        <v>0</v>
      </c>
      <c r="BX150" s="80">
        <v>0</v>
      </c>
      <c r="BY150" s="80">
        <v>0</v>
      </c>
      <c r="BZ150" s="80">
        <v>0</v>
      </c>
      <c r="CA150" s="80">
        <v>0</v>
      </c>
      <c r="CB150" s="80">
        <v>0</v>
      </c>
      <c r="CC150" s="80">
        <v>0</v>
      </c>
      <c r="CD150" s="80">
        <v>0</v>
      </c>
      <c r="CE150" s="80">
        <v>0</v>
      </c>
      <c r="CF150" s="80">
        <v>0</v>
      </c>
      <c r="CG150" s="80">
        <v>0</v>
      </c>
      <c r="CH150" s="80">
        <v>0</v>
      </c>
      <c r="CI150" s="80">
        <v>0</v>
      </c>
      <c r="CJ150" s="80">
        <v>0</v>
      </c>
      <c r="CK150" s="80">
        <v>0</v>
      </c>
      <c r="CL150" s="80">
        <v>0</v>
      </c>
      <c r="CM150" s="80">
        <v>0</v>
      </c>
      <c r="CN150" s="80">
        <v>0</v>
      </c>
      <c r="CO150" s="80">
        <v>0</v>
      </c>
      <c r="CP150" s="80">
        <v>0</v>
      </c>
      <c r="CQ150" s="80">
        <v>0</v>
      </c>
      <c r="CR150" s="80">
        <v>0</v>
      </c>
      <c r="CS150" s="80">
        <v>0</v>
      </c>
      <c r="CT150" s="80">
        <v>0</v>
      </c>
      <c r="CU150" s="80">
        <v>0</v>
      </c>
      <c r="CV150" s="80">
        <v>0</v>
      </c>
      <c r="CW150" s="80">
        <v>0</v>
      </c>
      <c r="CX150" s="8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s="80" t="s">
        <v>3</v>
      </c>
      <c r="B151" s="80" t="s">
        <v>164</v>
      </c>
      <c r="C151" s="80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-2003.6281531362499</v>
      </c>
      <c r="K151" s="80">
        <v>0</v>
      </c>
      <c r="L151" s="80">
        <v>0</v>
      </c>
      <c r="M151" s="80">
        <v>0</v>
      </c>
      <c r="N151" s="80">
        <v>0</v>
      </c>
      <c r="O151" s="80">
        <v>0</v>
      </c>
      <c r="P151" s="80">
        <v>0</v>
      </c>
      <c r="Q151" s="80">
        <v>0</v>
      </c>
      <c r="R151" s="80">
        <v>0</v>
      </c>
      <c r="S151" s="80">
        <v>0</v>
      </c>
      <c r="T151" s="80">
        <v>0</v>
      </c>
      <c r="U151" s="80">
        <v>0</v>
      </c>
      <c r="V151" s="80">
        <v>0</v>
      </c>
      <c r="W151" s="80">
        <v>0</v>
      </c>
      <c r="X151" s="80">
        <v>0</v>
      </c>
      <c r="Y151" s="80">
        <v>0</v>
      </c>
      <c r="Z151" s="80">
        <v>0</v>
      </c>
      <c r="AA151" s="80">
        <v>0</v>
      </c>
      <c r="AB151" s="80">
        <v>0</v>
      </c>
      <c r="AC151" s="80">
        <v>0</v>
      </c>
      <c r="AD151" s="80">
        <v>0</v>
      </c>
      <c r="AE151" s="80">
        <v>0</v>
      </c>
      <c r="AF151" s="80">
        <v>0</v>
      </c>
      <c r="AG151" s="80">
        <v>0</v>
      </c>
      <c r="AH151" s="80">
        <v>0</v>
      </c>
      <c r="AI151" s="80">
        <v>0</v>
      </c>
      <c r="AJ151" s="80">
        <v>0</v>
      </c>
      <c r="AK151" s="80">
        <v>0</v>
      </c>
      <c r="AL151" s="80">
        <v>0</v>
      </c>
      <c r="AM151" s="80">
        <v>0</v>
      </c>
      <c r="AN151" s="80">
        <v>0</v>
      </c>
      <c r="AO151" s="80">
        <v>0</v>
      </c>
      <c r="AP151" s="80">
        <v>0</v>
      </c>
      <c r="AQ151" s="80">
        <v>0</v>
      </c>
      <c r="AR151" s="80">
        <v>0</v>
      </c>
      <c r="AS151" s="80">
        <v>0</v>
      </c>
      <c r="AT151" s="80">
        <v>0</v>
      </c>
      <c r="AU151" s="80">
        <v>0</v>
      </c>
      <c r="AV151" s="80">
        <v>0</v>
      </c>
      <c r="AW151" s="80">
        <v>0</v>
      </c>
      <c r="AX151" s="80">
        <v>0</v>
      </c>
      <c r="AY151" s="80">
        <v>0</v>
      </c>
      <c r="AZ151" s="80">
        <v>0</v>
      </c>
      <c r="BA151" s="80">
        <v>0</v>
      </c>
      <c r="BB151" s="80">
        <v>0</v>
      </c>
      <c r="BC151" s="80">
        <v>0</v>
      </c>
      <c r="BD151" s="80">
        <v>0</v>
      </c>
      <c r="BE151" s="80">
        <v>0</v>
      </c>
      <c r="BF151" s="80">
        <v>0</v>
      </c>
      <c r="BG151" s="80">
        <v>0</v>
      </c>
      <c r="BH151" s="80">
        <v>0</v>
      </c>
      <c r="BI151" s="80">
        <v>0</v>
      </c>
      <c r="BJ151" s="80">
        <v>0</v>
      </c>
      <c r="BK151" s="80">
        <v>0</v>
      </c>
      <c r="BL151" s="80">
        <v>0</v>
      </c>
      <c r="BM151" s="80">
        <v>0</v>
      </c>
      <c r="BN151" s="80">
        <v>0</v>
      </c>
      <c r="BO151" s="80">
        <v>0</v>
      </c>
      <c r="BP151" s="80">
        <v>0</v>
      </c>
      <c r="BQ151" s="80">
        <v>0</v>
      </c>
      <c r="BR151" s="80">
        <v>0</v>
      </c>
      <c r="BS151" s="80">
        <v>0</v>
      </c>
      <c r="BT151" s="80">
        <v>0</v>
      </c>
      <c r="BU151" s="80">
        <v>0</v>
      </c>
      <c r="BV151" s="80">
        <v>0</v>
      </c>
      <c r="BW151" s="80">
        <v>0</v>
      </c>
      <c r="BX151" s="80">
        <v>0</v>
      </c>
      <c r="BY151" s="80">
        <v>0</v>
      </c>
      <c r="BZ151" s="80">
        <v>0</v>
      </c>
      <c r="CA151" s="80">
        <v>0</v>
      </c>
      <c r="CB151" s="80">
        <v>0</v>
      </c>
      <c r="CC151" s="80">
        <v>0</v>
      </c>
      <c r="CD151" s="80">
        <v>0</v>
      </c>
      <c r="CE151" s="80">
        <v>0</v>
      </c>
      <c r="CF151" s="80">
        <v>0</v>
      </c>
      <c r="CG151" s="80">
        <v>0</v>
      </c>
      <c r="CH151" s="80">
        <v>0</v>
      </c>
      <c r="CI151" s="80">
        <v>0</v>
      </c>
      <c r="CJ151" s="80">
        <v>0</v>
      </c>
      <c r="CK151" s="80">
        <v>0</v>
      </c>
      <c r="CL151" s="80">
        <v>0</v>
      </c>
      <c r="CM151" s="80">
        <v>0</v>
      </c>
      <c r="CN151" s="80">
        <v>0</v>
      </c>
      <c r="CO151" s="80">
        <v>0</v>
      </c>
      <c r="CP151" s="80">
        <v>0</v>
      </c>
      <c r="CQ151" s="80">
        <v>0</v>
      </c>
      <c r="CR151" s="80">
        <v>0</v>
      </c>
      <c r="CS151" s="80">
        <v>0</v>
      </c>
      <c r="CT151" s="80">
        <v>0</v>
      </c>
      <c r="CU151" s="80">
        <v>0</v>
      </c>
      <c r="CV151" s="80">
        <v>0</v>
      </c>
      <c r="CW151" s="80">
        <v>0</v>
      </c>
      <c r="CX151" s="80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s="80" t="s">
        <v>3</v>
      </c>
      <c r="B152" s="80" t="s">
        <v>167</v>
      </c>
      <c r="C152" s="80">
        <v>0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>
        <v>0</v>
      </c>
      <c r="P152" s="80">
        <v>0</v>
      </c>
      <c r="Q152" s="80">
        <v>0</v>
      </c>
      <c r="R152" s="80">
        <v>0</v>
      </c>
      <c r="S152" s="80">
        <v>0</v>
      </c>
      <c r="T152" s="80">
        <v>0</v>
      </c>
      <c r="U152" s="80">
        <v>0</v>
      </c>
      <c r="V152" s="80">
        <v>0</v>
      </c>
      <c r="W152" s="80">
        <v>0</v>
      </c>
      <c r="X152" s="80">
        <v>0</v>
      </c>
      <c r="Y152" s="80">
        <v>0</v>
      </c>
      <c r="Z152" s="80">
        <v>0</v>
      </c>
      <c r="AA152" s="80">
        <v>0</v>
      </c>
      <c r="AB152" s="80">
        <v>0</v>
      </c>
      <c r="AC152" s="80">
        <v>0</v>
      </c>
      <c r="AD152" s="80">
        <v>0</v>
      </c>
      <c r="AE152" s="80">
        <v>0</v>
      </c>
      <c r="AF152" s="80">
        <v>0</v>
      </c>
      <c r="AG152" s="80">
        <v>0</v>
      </c>
      <c r="AH152" s="80">
        <v>0</v>
      </c>
      <c r="AI152" s="80">
        <v>0</v>
      </c>
      <c r="AJ152" s="80">
        <v>0</v>
      </c>
      <c r="AK152" s="80">
        <v>0</v>
      </c>
      <c r="AL152" s="80">
        <v>0</v>
      </c>
      <c r="AM152" s="80">
        <v>0</v>
      </c>
      <c r="AN152" s="80">
        <v>0</v>
      </c>
      <c r="AO152" s="80">
        <v>0</v>
      </c>
      <c r="AP152" s="80">
        <v>0</v>
      </c>
      <c r="AQ152" s="80">
        <v>0</v>
      </c>
      <c r="AR152" s="80">
        <v>0</v>
      </c>
      <c r="AS152" s="80">
        <v>0</v>
      </c>
      <c r="AT152" s="80">
        <v>0</v>
      </c>
      <c r="AU152" s="80">
        <v>0</v>
      </c>
      <c r="AV152" s="80">
        <v>0</v>
      </c>
      <c r="AW152" s="80">
        <v>0</v>
      </c>
      <c r="AX152" s="80">
        <v>0</v>
      </c>
      <c r="AY152" s="80">
        <v>0</v>
      </c>
      <c r="AZ152" s="80">
        <v>0</v>
      </c>
      <c r="BA152" s="80">
        <v>0</v>
      </c>
      <c r="BB152" s="80">
        <v>0</v>
      </c>
      <c r="BC152" s="80">
        <v>0</v>
      </c>
      <c r="BD152" s="80">
        <v>0</v>
      </c>
      <c r="BE152" s="80">
        <v>0</v>
      </c>
      <c r="BF152" s="80">
        <v>0</v>
      </c>
      <c r="BG152" s="80">
        <v>0</v>
      </c>
      <c r="BH152" s="80">
        <v>0</v>
      </c>
      <c r="BI152" s="80">
        <v>0</v>
      </c>
      <c r="BJ152" s="80">
        <v>0</v>
      </c>
      <c r="BK152" s="80">
        <v>0</v>
      </c>
      <c r="BL152" s="80">
        <v>0</v>
      </c>
      <c r="BM152" s="80">
        <v>0</v>
      </c>
      <c r="BN152" s="80">
        <v>0</v>
      </c>
      <c r="BO152" s="80">
        <v>0</v>
      </c>
      <c r="BP152" s="80">
        <v>0</v>
      </c>
      <c r="BQ152" s="80">
        <v>0</v>
      </c>
      <c r="BR152" s="80">
        <v>0</v>
      </c>
      <c r="BS152" s="80">
        <v>0</v>
      </c>
      <c r="BT152" s="80">
        <v>0</v>
      </c>
      <c r="BU152" s="80">
        <v>0</v>
      </c>
      <c r="BV152" s="80">
        <v>0</v>
      </c>
      <c r="BW152" s="80">
        <v>0</v>
      </c>
      <c r="BX152" s="80">
        <v>0</v>
      </c>
      <c r="BY152" s="80">
        <v>0</v>
      </c>
      <c r="BZ152" s="80">
        <v>0</v>
      </c>
      <c r="CA152" s="80">
        <v>0</v>
      </c>
      <c r="CB152" s="80">
        <v>0</v>
      </c>
      <c r="CC152" s="80">
        <v>0</v>
      </c>
      <c r="CD152" s="80">
        <v>0</v>
      </c>
      <c r="CE152" s="80">
        <v>0</v>
      </c>
      <c r="CF152" s="80">
        <v>0</v>
      </c>
      <c r="CG152" s="80">
        <v>0</v>
      </c>
      <c r="CH152" s="80">
        <v>0</v>
      </c>
      <c r="CI152" s="80">
        <v>0</v>
      </c>
      <c r="CJ152" s="80">
        <v>0</v>
      </c>
      <c r="CK152" s="80">
        <v>0</v>
      </c>
      <c r="CL152" s="80">
        <v>0</v>
      </c>
      <c r="CM152" s="80">
        <v>0</v>
      </c>
      <c r="CN152" s="80">
        <v>0</v>
      </c>
      <c r="CO152" s="80">
        <v>0</v>
      </c>
      <c r="CP152" s="80">
        <v>0</v>
      </c>
      <c r="CQ152" s="80">
        <v>0</v>
      </c>
      <c r="CR152" s="80">
        <v>0</v>
      </c>
      <c r="CS152" s="80">
        <v>-3388.7107953784698</v>
      </c>
      <c r="CT152" s="80">
        <v>0</v>
      </c>
      <c r="CU152" s="80">
        <v>0</v>
      </c>
      <c r="CV152" s="80">
        <v>0</v>
      </c>
      <c r="CW152" s="80">
        <v>0</v>
      </c>
      <c r="CX152" s="80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s="80" t="s">
        <v>3</v>
      </c>
      <c r="B153" s="80" t="s">
        <v>155</v>
      </c>
      <c r="C153" s="80">
        <v>0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>
        <v>0</v>
      </c>
      <c r="T153" s="80">
        <v>0</v>
      </c>
      <c r="U153" s="80">
        <v>0</v>
      </c>
      <c r="V153" s="80">
        <v>0</v>
      </c>
      <c r="W153" s="80">
        <v>0</v>
      </c>
      <c r="X153" s="80">
        <v>0</v>
      </c>
      <c r="Y153" s="80">
        <v>0</v>
      </c>
      <c r="Z153" s="80">
        <v>0</v>
      </c>
      <c r="AA153" s="80">
        <v>0</v>
      </c>
      <c r="AB153" s="80">
        <v>0</v>
      </c>
      <c r="AC153" s="80">
        <v>0</v>
      </c>
      <c r="AD153" s="80">
        <v>0</v>
      </c>
      <c r="AE153" s="80">
        <v>0</v>
      </c>
      <c r="AF153" s="80">
        <v>0</v>
      </c>
      <c r="AG153" s="80">
        <v>0</v>
      </c>
      <c r="AH153" s="80">
        <v>0</v>
      </c>
      <c r="AI153" s="80">
        <v>0</v>
      </c>
      <c r="AJ153" s="80">
        <v>0</v>
      </c>
      <c r="AK153" s="80">
        <v>0</v>
      </c>
      <c r="AL153" s="80">
        <v>0</v>
      </c>
      <c r="AM153" s="80">
        <v>0</v>
      </c>
      <c r="AN153" s="80">
        <v>0</v>
      </c>
      <c r="AO153" s="80">
        <v>0</v>
      </c>
      <c r="AP153" s="80">
        <v>0</v>
      </c>
      <c r="AQ153" s="80">
        <v>0</v>
      </c>
      <c r="AR153" s="80">
        <v>0</v>
      </c>
      <c r="AS153" s="80">
        <v>0</v>
      </c>
      <c r="AT153" s="80">
        <v>0</v>
      </c>
      <c r="AU153" s="80">
        <v>0</v>
      </c>
      <c r="AV153" s="80">
        <v>0</v>
      </c>
      <c r="AW153" s="80">
        <v>0</v>
      </c>
      <c r="AX153" s="80">
        <v>0</v>
      </c>
      <c r="AY153" s="80">
        <v>0</v>
      </c>
      <c r="AZ153" s="80">
        <v>0</v>
      </c>
      <c r="BA153" s="80">
        <v>0</v>
      </c>
      <c r="BB153" s="80">
        <v>0</v>
      </c>
      <c r="BC153" s="80">
        <v>0</v>
      </c>
      <c r="BD153" s="80">
        <v>0</v>
      </c>
      <c r="BE153" s="80">
        <v>0</v>
      </c>
      <c r="BF153" s="80">
        <v>0</v>
      </c>
      <c r="BG153" s="80">
        <v>0</v>
      </c>
      <c r="BH153" s="80">
        <v>0</v>
      </c>
      <c r="BI153" s="80">
        <v>0</v>
      </c>
      <c r="BJ153" s="80">
        <v>0</v>
      </c>
      <c r="BK153" s="80">
        <v>0</v>
      </c>
      <c r="BL153" s="80">
        <v>0</v>
      </c>
      <c r="BM153" s="80">
        <v>0</v>
      </c>
      <c r="BN153" s="80">
        <v>0</v>
      </c>
      <c r="BO153" s="80">
        <v>0</v>
      </c>
      <c r="BP153" s="80">
        <v>0</v>
      </c>
      <c r="BQ153" s="80">
        <v>0</v>
      </c>
      <c r="BR153" s="80">
        <v>0</v>
      </c>
      <c r="BS153" s="80">
        <v>0</v>
      </c>
      <c r="BT153" s="80">
        <v>0</v>
      </c>
      <c r="BU153" s="80">
        <v>0</v>
      </c>
      <c r="BV153" s="80">
        <v>0</v>
      </c>
      <c r="BW153" s="80">
        <v>0</v>
      </c>
      <c r="BX153" s="80">
        <v>-1709.0692141915299</v>
      </c>
      <c r="BY153" s="80">
        <v>0</v>
      </c>
      <c r="BZ153" s="80">
        <v>0</v>
      </c>
      <c r="CA153" s="80">
        <v>0</v>
      </c>
      <c r="CB153" s="80">
        <v>0</v>
      </c>
      <c r="CC153" s="80">
        <v>0</v>
      </c>
      <c r="CD153" s="80">
        <v>0</v>
      </c>
      <c r="CE153" s="80">
        <v>0</v>
      </c>
      <c r="CF153" s="80">
        <v>0</v>
      </c>
      <c r="CG153" s="80">
        <v>0</v>
      </c>
      <c r="CH153" s="80">
        <v>0</v>
      </c>
      <c r="CI153" s="80">
        <v>0</v>
      </c>
      <c r="CJ153" s="80">
        <v>0</v>
      </c>
      <c r="CK153" s="80">
        <v>0</v>
      </c>
      <c r="CL153" s="80">
        <v>0</v>
      </c>
      <c r="CM153" s="80">
        <v>0</v>
      </c>
      <c r="CN153" s="80">
        <v>0</v>
      </c>
      <c r="CO153" s="80">
        <v>0</v>
      </c>
      <c r="CP153" s="80">
        <v>0</v>
      </c>
      <c r="CQ153" s="80">
        <v>0</v>
      </c>
      <c r="CR153" s="80">
        <v>0</v>
      </c>
      <c r="CS153" s="80">
        <v>0</v>
      </c>
      <c r="CT153" s="80">
        <v>0</v>
      </c>
      <c r="CU153" s="80">
        <v>0</v>
      </c>
      <c r="CV153" s="80">
        <v>0</v>
      </c>
      <c r="CW153" s="80">
        <v>0</v>
      </c>
      <c r="CX153" s="80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s="80" t="s">
        <v>3</v>
      </c>
      <c r="B154" s="80" t="s">
        <v>160</v>
      </c>
      <c r="C154" s="80">
        <v>0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>
        <v>0</v>
      </c>
      <c r="L154" s="80">
        <v>0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>
        <v>0</v>
      </c>
      <c r="S154" s="80">
        <v>0</v>
      </c>
      <c r="T154" s="80">
        <v>0</v>
      </c>
      <c r="U154" s="80">
        <v>0</v>
      </c>
      <c r="V154" s="80">
        <v>0</v>
      </c>
      <c r="W154" s="80">
        <v>0</v>
      </c>
      <c r="X154" s="80">
        <v>0</v>
      </c>
      <c r="Y154" s="80">
        <v>0</v>
      </c>
      <c r="Z154" s="80">
        <v>0</v>
      </c>
      <c r="AA154" s="80">
        <v>0</v>
      </c>
      <c r="AB154" s="80">
        <v>0</v>
      </c>
      <c r="AC154" s="80">
        <v>0</v>
      </c>
      <c r="AD154" s="80">
        <v>0</v>
      </c>
      <c r="AE154" s="80">
        <v>0</v>
      </c>
      <c r="AF154" s="80">
        <v>0</v>
      </c>
      <c r="AG154" s="80">
        <v>0</v>
      </c>
      <c r="AH154" s="80">
        <v>0</v>
      </c>
      <c r="AI154" s="80">
        <v>0</v>
      </c>
      <c r="AJ154" s="80">
        <v>0</v>
      </c>
      <c r="AK154" s="80">
        <v>0</v>
      </c>
      <c r="AL154" s="80">
        <v>0</v>
      </c>
      <c r="AM154" s="80">
        <v>0</v>
      </c>
      <c r="AN154" s="80">
        <v>0</v>
      </c>
      <c r="AO154" s="80">
        <v>0</v>
      </c>
      <c r="AP154" s="80">
        <v>0</v>
      </c>
      <c r="AQ154" s="80">
        <v>0</v>
      </c>
      <c r="AR154" s="80">
        <v>0</v>
      </c>
      <c r="AS154" s="80">
        <v>0</v>
      </c>
      <c r="AT154" s="80">
        <v>0</v>
      </c>
      <c r="AU154" s="80">
        <v>0</v>
      </c>
      <c r="AV154" s="80">
        <v>0</v>
      </c>
      <c r="AW154" s="80">
        <v>0</v>
      </c>
      <c r="AX154" s="80">
        <v>0</v>
      </c>
      <c r="AY154" s="80">
        <v>0</v>
      </c>
      <c r="AZ154" s="80">
        <v>0</v>
      </c>
      <c r="BA154" s="80">
        <v>0</v>
      </c>
      <c r="BB154" s="80">
        <v>0</v>
      </c>
      <c r="BC154" s="80">
        <v>0</v>
      </c>
      <c r="BD154" s="80">
        <v>0</v>
      </c>
      <c r="BE154" s="80">
        <v>0</v>
      </c>
      <c r="BF154" s="80">
        <v>0</v>
      </c>
      <c r="BG154" s="80">
        <v>0</v>
      </c>
      <c r="BH154" s="80">
        <v>0</v>
      </c>
      <c r="BI154" s="80">
        <v>16.544748776162599</v>
      </c>
      <c r="BJ154" s="80">
        <v>13.9365829298905</v>
      </c>
      <c r="BK154" s="80">
        <v>14.1540948655159</v>
      </c>
      <c r="BL154" s="80">
        <v>15.2930664557</v>
      </c>
      <c r="BM154" s="80">
        <v>14.8975902091083</v>
      </c>
      <c r="BN154" s="80">
        <v>9.6852132790300605</v>
      </c>
      <c r="BO154" s="80">
        <v>0</v>
      </c>
      <c r="BP154" s="80">
        <v>0</v>
      </c>
      <c r="BQ154" s="80">
        <v>0</v>
      </c>
      <c r="BR154" s="80">
        <v>0</v>
      </c>
      <c r="BS154" s="80">
        <v>0</v>
      </c>
      <c r="BT154" s="80">
        <v>0</v>
      </c>
      <c r="BU154" s="80">
        <v>0</v>
      </c>
      <c r="BV154" s="80">
        <v>0</v>
      </c>
      <c r="BW154" s="80">
        <v>0</v>
      </c>
      <c r="BX154" s="80">
        <v>0</v>
      </c>
      <c r="BY154" s="80">
        <v>0</v>
      </c>
      <c r="BZ154" s="80">
        <v>0</v>
      </c>
      <c r="CA154" s="80">
        <v>0</v>
      </c>
      <c r="CB154" s="80">
        <v>0</v>
      </c>
      <c r="CC154" s="80">
        <v>0</v>
      </c>
      <c r="CD154" s="80">
        <v>0</v>
      </c>
      <c r="CE154" s="80">
        <v>0</v>
      </c>
      <c r="CF154" s="80">
        <v>0</v>
      </c>
      <c r="CG154" s="80">
        <v>0</v>
      </c>
      <c r="CH154" s="80">
        <v>0</v>
      </c>
      <c r="CI154" s="80">
        <v>0</v>
      </c>
      <c r="CJ154" s="80">
        <v>0</v>
      </c>
      <c r="CK154" s="80">
        <v>0</v>
      </c>
      <c r="CL154" s="80">
        <v>0</v>
      </c>
      <c r="CM154" s="80">
        <v>0</v>
      </c>
      <c r="CN154" s="80">
        <v>0</v>
      </c>
      <c r="CO154" s="80">
        <v>0</v>
      </c>
      <c r="CP154" s="80">
        <v>0</v>
      </c>
      <c r="CQ154" s="80">
        <v>0</v>
      </c>
      <c r="CR154" s="80">
        <v>0</v>
      </c>
      <c r="CS154" s="80">
        <v>0</v>
      </c>
      <c r="CT154" s="80">
        <v>0</v>
      </c>
      <c r="CU154" s="80">
        <v>0</v>
      </c>
      <c r="CV154" s="80">
        <v>0</v>
      </c>
      <c r="CW154" s="80">
        <v>0</v>
      </c>
      <c r="CX154" s="80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s="80" t="s">
        <v>3</v>
      </c>
      <c r="B155" s="80" t="s">
        <v>168</v>
      </c>
      <c r="C155" s="80">
        <v>0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>
        <v>2154.3741860896898</v>
      </c>
      <c r="U155" s="80">
        <v>1749.8217559014699</v>
      </c>
      <c r="V155" s="80">
        <v>1777.6457767550301</v>
      </c>
      <c r="W155" s="80">
        <v>1645.1504393571399</v>
      </c>
      <c r="X155" s="80">
        <v>1938.8484372558</v>
      </c>
      <c r="Y155" s="80">
        <v>1698.59022544095</v>
      </c>
      <c r="Z155" s="80">
        <v>0</v>
      </c>
      <c r="AA155" s="80">
        <v>0</v>
      </c>
      <c r="AB155" s="80">
        <v>0</v>
      </c>
      <c r="AC155" s="80">
        <v>0</v>
      </c>
      <c r="AD155" s="80">
        <v>0</v>
      </c>
      <c r="AE155" s="80">
        <v>0</v>
      </c>
      <c r="AF155" s="80">
        <v>0</v>
      </c>
      <c r="AG155" s="80">
        <v>0</v>
      </c>
      <c r="AH155" s="80">
        <v>0</v>
      </c>
      <c r="AI155" s="80">
        <v>0</v>
      </c>
      <c r="AJ155" s="80">
        <v>0</v>
      </c>
      <c r="AK155" s="80">
        <v>0</v>
      </c>
      <c r="AL155" s="80">
        <v>0</v>
      </c>
      <c r="AM155" s="80">
        <v>0</v>
      </c>
      <c r="AN155" s="80">
        <v>0</v>
      </c>
      <c r="AO155" s="80">
        <v>0</v>
      </c>
      <c r="AP155" s="80">
        <v>0</v>
      </c>
      <c r="AQ155" s="80">
        <v>0</v>
      </c>
      <c r="AR155" s="80">
        <v>0</v>
      </c>
      <c r="AS155" s="80">
        <v>0</v>
      </c>
      <c r="AT155" s="80">
        <v>0</v>
      </c>
      <c r="AU155" s="80">
        <v>0</v>
      </c>
      <c r="AV155" s="80">
        <v>0</v>
      </c>
      <c r="AW155" s="80">
        <v>0</v>
      </c>
      <c r="AX155" s="80">
        <v>0</v>
      </c>
      <c r="AY155" s="80">
        <v>0</v>
      </c>
      <c r="AZ155" s="80">
        <v>0</v>
      </c>
      <c r="BA155" s="80">
        <v>0</v>
      </c>
      <c r="BB155" s="80">
        <v>0</v>
      </c>
      <c r="BC155" s="80">
        <v>0</v>
      </c>
      <c r="BD155" s="80">
        <v>0</v>
      </c>
      <c r="BE155" s="80">
        <v>0</v>
      </c>
      <c r="BF155" s="80">
        <v>0</v>
      </c>
      <c r="BG155" s="80">
        <v>0</v>
      </c>
      <c r="BH155" s="80">
        <v>0</v>
      </c>
      <c r="BI155" s="80">
        <v>0</v>
      </c>
      <c r="BJ155" s="80">
        <v>0</v>
      </c>
      <c r="BK155" s="80">
        <v>0</v>
      </c>
      <c r="BL155" s="80">
        <v>0</v>
      </c>
      <c r="BM155" s="80">
        <v>0</v>
      </c>
      <c r="BN155" s="80">
        <v>0</v>
      </c>
      <c r="BO155" s="80">
        <v>0</v>
      </c>
      <c r="BP155" s="80">
        <v>0</v>
      </c>
      <c r="BQ155" s="80">
        <v>0</v>
      </c>
      <c r="BR155" s="80">
        <v>0</v>
      </c>
      <c r="BS155" s="80">
        <v>0</v>
      </c>
      <c r="BT155" s="80">
        <v>0</v>
      </c>
      <c r="BU155" s="80">
        <v>0</v>
      </c>
      <c r="BV155" s="80">
        <v>0</v>
      </c>
      <c r="BW155" s="80">
        <v>0</v>
      </c>
      <c r="BX155" s="80">
        <v>0</v>
      </c>
      <c r="BY155" s="80">
        <v>0</v>
      </c>
      <c r="BZ155" s="80">
        <v>0</v>
      </c>
      <c r="CA155" s="80">
        <v>0</v>
      </c>
      <c r="CB155" s="80">
        <v>0</v>
      </c>
      <c r="CC155" s="80">
        <v>0</v>
      </c>
      <c r="CD155" s="80">
        <v>0</v>
      </c>
      <c r="CE155" s="80">
        <v>0</v>
      </c>
      <c r="CF155" s="80">
        <v>0</v>
      </c>
      <c r="CG155" s="80">
        <v>0</v>
      </c>
      <c r="CH155" s="80">
        <v>0</v>
      </c>
      <c r="CI155" s="80">
        <v>0</v>
      </c>
      <c r="CJ155" s="80">
        <v>0</v>
      </c>
      <c r="CK155" s="80">
        <v>0</v>
      </c>
      <c r="CL155" s="80">
        <v>0</v>
      </c>
      <c r="CM155" s="80">
        <v>0</v>
      </c>
      <c r="CN155" s="80">
        <v>0</v>
      </c>
      <c r="CO155" s="80">
        <v>0</v>
      </c>
      <c r="CP155" s="80">
        <v>0</v>
      </c>
      <c r="CQ155" s="80">
        <v>0</v>
      </c>
      <c r="CR155" s="80">
        <v>0</v>
      </c>
      <c r="CS155" s="80">
        <v>0</v>
      </c>
      <c r="CT155" s="80">
        <v>0</v>
      </c>
      <c r="CU155" s="80">
        <v>0</v>
      </c>
      <c r="CV155" s="80">
        <v>0</v>
      </c>
      <c r="CW155" s="80">
        <v>0</v>
      </c>
      <c r="CX155" s="80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s="80" t="s">
        <v>3</v>
      </c>
      <c r="B156" s="80" t="s">
        <v>118</v>
      </c>
      <c r="C156" s="80">
        <v>3591.1581010783102</v>
      </c>
      <c r="D156" s="80">
        <v>4076.8268332734001</v>
      </c>
      <c r="E156" s="80">
        <v>4157.2768494255397</v>
      </c>
      <c r="F156" s="80">
        <v>4199.43147043514</v>
      </c>
      <c r="G156" s="80">
        <v>4086.6233297052199</v>
      </c>
      <c r="H156" s="80">
        <v>4251.3825878765201</v>
      </c>
      <c r="I156" s="80">
        <v>4037.6408475461599</v>
      </c>
      <c r="J156" s="80">
        <v>3440.64829226235</v>
      </c>
      <c r="K156" s="80">
        <v>4595.4474171027896</v>
      </c>
      <c r="L156" s="80">
        <v>4283.7407124543397</v>
      </c>
      <c r="M156" s="80">
        <v>3858.3352764912602</v>
      </c>
      <c r="N156" s="80">
        <v>3067.7877007971601</v>
      </c>
      <c r="O156" s="80">
        <v>2454.7645149885502</v>
      </c>
      <c r="P156" s="80">
        <v>3019.3989456945901</v>
      </c>
      <c r="Q156" s="80">
        <v>3310.3252033664699</v>
      </c>
      <c r="R156" s="80">
        <v>2871.2640451045199</v>
      </c>
      <c r="S156" s="80">
        <v>3362.27632080788</v>
      </c>
      <c r="T156" s="80">
        <v>3643.7029455761899</v>
      </c>
      <c r="U156" s="80">
        <v>3250.0619071344399</v>
      </c>
      <c r="V156" s="80">
        <v>3083.8183313219401</v>
      </c>
      <c r="W156" s="80">
        <v>2786.6579395570898</v>
      </c>
      <c r="X156" s="80">
        <v>2558.36988634313</v>
      </c>
      <c r="Y156" s="80">
        <v>2830.8906052643401</v>
      </c>
      <c r="Z156" s="80">
        <v>3777.5883968109101</v>
      </c>
      <c r="AA156" s="80">
        <v>3592.9392822477298</v>
      </c>
      <c r="AB156" s="80">
        <v>3440.94515579058</v>
      </c>
      <c r="AC156" s="80">
        <v>3404.7278053457198</v>
      </c>
      <c r="AD156" s="80">
        <v>3809.0559308039801</v>
      </c>
      <c r="AE156" s="80">
        <v>3897.8181257467299</v>
      </c>
      <c r="AF156" s="80">
        <v>3565.3309741217199</v>
      </c>
      <c r="AG156" s="80">
        <v>3909.0989398197098</v>
      </c>
      <c r="AH156" s="80">
        <v>4172.1200258373601</v>
      </c>
      <c r="AI156" s="80">
        <v>3943.2382455669099</v>
      </c>
      <c r="AJ156" s="80">
        <v>4026.95376052967</v>
      </c>
      <c r="AK156" s="80">
        <v>3841.1171918535301</v>
      </c>
      <c r="AL156" s="80">
        <v>3230.7657777990598</v>
      </c>
      <c r="AM156" s="80">
        <v>4415.5481189913698</v>
      </c>
      <c r="AN156" s="80">
        <v>4237.1331385211797</v>
      </c>
      <c r="AO156" s="80">
        <v>4054.2652051274399</v>
      </c>
      <c r="AP156" s="80">
        <v>4066.7334733133598</v>
      </c>
      <c r="AQ156" s="80">
        <v>3385.1348124821002</v>
      </c>
      <c r="AR156" s="80">
        <v>4391.5021732042096</v>
      </c>
      <c r="AS156" s="80">
        <v>4346.9726439687402</v>
      </c>
      <c r="AT156" s="80">
        <v>3501.5053155508499</v>
      </c>
      <c r="AU156" s="80">
        <v>4592.1819182921699</v>
      </c>
      <c r="AV156" s="80">
        <v>4132.9340401101199</v>
      </c>
      <c r="AW156" s="80">
        <v>4919.3255264089303</v>
      </c>
      <c r="AX156" s="80">
        <v>3860.4133211889098</v>
      </c>
      <c r="AY156" s="80">
        <v>4822.8448797320398</v>
      </c>
      <c r="AZ156" s="80">
        <v>5018.1810813117299</v>
      </c>
      <c r="BA156" s="80">
        <v>2390.9388564176802</v>
      </c>
      <c r="BB156" s="80">
        <v>1782.9623505891</v>
      </c>
      <c r="BC156" s="80">
        <v>3591.1581010783102</v>
      </c>
      <c r="BD156" s="80">
        <v>4076.8268332734001</v>
      </c>
      <c r="BE156" s="80">
        <v>4157.2768494255397</v>
      </c>
      <c r="BF156" s="80">
        <v>4199.43147043514</v>
      </c>
      <c r="BG156" s="80">
        <v>4086.6233297052199</v>
      </c>
      <c r="BH156" s="80">
        <v>4251.3825878765201</v>
      </c>
      <c r="BI156" s="80">
        <v>4037.6408475461599</v>
      </c>
      <c r="BJ156" s="80">
        <v>3440.64829226235</v>
      </c>
      <c r="BK156" s="80">
        <v>4595.4474171027896</v>
      </c>
      <c r="BL156" s="80">
        <v>4283.7407124543397</v>
      </c>
      <c r="BM156" s="80">
        <v>3858.3352764912602</v>
      </c>
      <c r="BN156" s="80">
        <v>3067.7877007971601</v>
      </c>
      <c r="BO156" s="80">
        <v>2454.7645149885502</v>
      </c>
      <c r="BP156" s="80">
        <v>3019.3989456945901</v>
      </c>
      <c r="BQ156" s="80">
        <v>3310.3252033664699</v>
      </c>
      <c r="BR156" s="80">
        <v>2871.2640451045199</v>
      </c>
      <c r="BS156" s="80">
        <v>3362.27632080788</v>
      </c>
      <c r="BT156" s="80">
        <v>3643.7029455761899</v>
      </c>
      <c r="BU156" s="80">
        <v>3250.0619071344399</v>
      </c>
      <c r="BV156" s="80">
        <v>3083.8183313219401</v>
      </c>
      <c r="BW156" s="80">
        <v>2786.6579395570898</v>
      </c>
      <c r="BX156" s="80">
        <v>2558.36988634313</v>
      </c>
      <c r="BY156" s="80">
        <v>2830.8906052643401</v>
      </c>
      <c r="BZ156" s="80">
        <v>3777.5883968109101</v>
      </c>
      <c r="CA156" s="80">
        <v>3592.9392822477298</v>
      </c>
      <c r="CB156" s="80">
        <v>3440.94515579058</v>
      </c>
      <c r="CC156" s="80">
        <v>3404.7278053457198</v>
      </c>
      <c r="CD156" s="80">
        <v>3809.0559308039801</v>
      </c>
      <c r="CE156" s="80">
        <v>3897.8181257467299</v>
      </c>
      <c r="CF156" s="80">
        <v>3565.3309741217199</v>
      </c>
      <c r="CG156" s="80">
        <v>3909.0989398197098</v>
      </c>
      <c r="CH156" s="80">
        <v>4172.1200258373601</v>
      </c>
      <c r="CI156" s="80">
        <v>3943.2382455669099</v>
      </c>
      <c r="CJ156" s="80">
        <v>4026.95376052967</v>
      </c>
      <c r="CK156" s="80">
        <v>3841.1171918535301</v>
      </c>
      <c r="CL156" s="80">
        <v>3230.7657777990598</v>
      </c>
      <c r="CM156" s="80">
        <v>4415.5481189913698</v>
      </c>
      <c r="CN156" s="80">
        <v>4237.1331385211797</v>
      </c>
      <c r="CO156" s="80">
        <v>4054.2652051274399</v>
      </c>
      <c r="CP156" s="80">
        <v>4066.7334733133598</v>
      </c>
      <c r="CQ156" s="80">
        <v>3385.1348124821002</v>
      </c>
      <c r="CR156" s="80">
        <v>4391.5021732042096</v>
      </c>
      <c r="CS156" s="80">
        <v>4346.9726439687402</v>
      </c>
      <c r="CT156" s="80">
        <v>3501.5053155508499</v>
      </c>
      <c r="CU156" s="80">
        <v>4592.1819182921699</v>
      </c>
      <c r="CV156" s="80">
        <v>4132.9340401101199</v>
      </c>
      <c r="CW156" s="80">
        <v>4919.3255264089303</v>
      </c>
      <c r="CX156" s="80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s="80" t="s">
        <v>3</v>
      </c>
      <c r="B157" s="80" t="s">
        <v>105</v>
      </c>
      <c r="C157" s="80">
        <v>3367.7581787290501</v>
      </c>
      <c r="D157" s="80">
        <v>3367.7581787290501</v>
      </c>
      <c r="E157" s="80">
        <v>3367.7581787290501</v>
      </c>
      <c r="F157" s="80">
        <v>3354.9154517347802</v>
      </c>
      <c r="G157" s="80">
        <v>3322.8086342491001</v>
      </c>
      <c r="H157" s="80">
        <v>3322.8086342491001</v>
      </c>
      <c r="I157" s="80">
        <v>3322.8086342491001</v>
      </c>
      <c r="J157" s="80">
        <v>3326.5132670359098</v>
      </c>
      <c r="K157" s="80">
        <v>3348.74106375676</v>
      </c>
      <c r="L157" s="80">
        <v>3348.74106375676</v>
      </c>
      <c r="M157" s="80">
        <v>3348.74106375676</v>
      </c>
      <c r="N157" s="80">
        <v>3348.74106375676</v>
      </c>
      <c r="O157" s="80">
        <v>3207.965017858</v>
      </c>
      <c r="P157" s="80">
        <v>2701.4182281415701</v>
      </c>
      <c r="Q157" s="80">
        <v>3151.6545994984899</v>
      </c>
      <c r="R157" s="80">
        <v>3151.6545994984899</v>
      </c>
      <c r="S157" s="80">
        <v>2704.8758854092498</v>
      </c>
      <c r="T157" s="80">
        <v>2109.1709332902701</v>
      </c>
      <c r="U157" s="80">
        <v>2109.1709332902701</v>
      </c>
      <c r="V157" s="80">
        <v>2109.1709332902701</v>
      </c>
      <c r="W157" s="80">
        <v>2109.1709332902701</v>
      </c>
      <c r="X157" s="80">
        <v>2290.6979398439398</v>
      </c>
      <c r="Y157" s="80">
        <v>2290.6979398439398</v>
      </c>
      <c r="Z157" s="80">
        <v>2290.6979398439398</v>
      </c>
      <c r="AA157" s="80">
        <v>2290.6979398439398</v>
      </c>
      <c r="AB157" s="80">
        <v>2220.30991689456</v>
      </c>
      <c r="AC157" s="80">
        <v>2192.1547077148098</v>
      </c>
      <c r="AD157" s="80">
        <v>2192.1547077148098</v>
      </c>
      <c r="AE157" s="80">
        <v>2192.1547077148098</v>
      </c>
      <c r="AF157" s="80">
        <v>2196.10631602074</v>
      </c>
      <c r="AG157" s="80">
        <v>2205.9853367855599</v>
      </c>
      <c r="AH157" s="80">
        <v>2205.9853367855599</v>
      </c>
      <c r="AI157" s="80">
        <v>2205.9853367855599</v>
      </c>
      <c r="AJ157" s="80">
        <v>2205.9853367855599</v>
      </c>
      <c r="AK157" s="80">
        <v>2363.0617669462899</v>
      </c>
      <c r="AL157" s="80">
        <v>2389.2411719730799</v>
      </c>
      <c r="AM157" s="80">
        <v>2389.2411719730799</v>
      </c>
      <c r="AN157" s="80">
        <v>2389.2411719730799</v>
      </c>
      <c r="AO157" s="80">
        <v>2458.3943173268599</v>
      </c>
      <c r="AP157" s="80">
        <v>2510.2591763421901</v>
      </c>
      <c r="AQ157" s="80">
        <v>2510.2591763421901</v>
      </c>
      <c r="AR157" s="80">
        <v>2510.2591763421901</v>
      </c>
      <c r="AS157" s="80">
        <v>2547.0585286911701</v>
      </c>
      <c r="AT157" s="80">
        <v>2767.8546427850201</v>
      </c>
      <c r="AU157" s="80">
        <v>2767.8546427850201</v>
      </c>
      <c r="AV157" s="80">
        <v>2767.8546427850201</v>
      </c>
      <c r="AW157" s="80">
        <v>2767.8546427850201</v>
      </c>
      <c r="AX157" s="80">
        <v>3062.7434126150602</v>
      </c>
      <c r="AY157" s="80">
        <v>3111.8915409200699</v>
      </c>
      <c r="AZ157" s="80">
        <v>3111.8915409200699</v>
      </c>
      <c r="BA157" s="80">
        <v>3111.8915409200699</v>
      </c>
      <c r="BB157" s="80">
        <v>3231.1807166553399</v>
      </c>
      <c r="BC157" s="80">
        <v>0</v>
      </c>
      <c r="BD157" s="80">
        <v>0</v>
      </c>
      <c r="BE157" s="80">
        <v>0</v>
      </c>
      <c r="BF157" s="80">
        <v>0</v>
      </c>
      <c r="BG157" s="80">
        <v>0</v>
      </c>
      <c r="BH157" s="80">
        <v>0</v>
      </c>
      <c r="BI157" s="80">
        <v>0</v>
      </c>
      <c r="BJ157" s="80">
        <v>0</v>
      </c>
      <c r="BK157" s="80">
        <v>0</v>
      </c>
      <c r="BL157" s="80">
        <v>0</v>
      </c>
      <c r="BM157" s="80">
        <v>0</v>
      </c>
      <c r="BN157" s="80">
        <v>0</v>
      </c>
      <c r="BO157" s="80">
        <v>0</v>
      </c>
      <c r="BP157" s="80">
        <v>0</v>
      </c>
      <c r="BQ157" s="80">
        <v>0</v>
      </c>
      <c r="BR157" s="80">
        <v>0</v>
      </c>
      <c r="BS157" s="80">
        <v>0</v>
      </c>
      <c r="BT157" s="80">
        <v>0</v>
      </c>
      <c r="BU157" s="80">
        <v>0</v>
      </c>
      <c r="BV157" s="80">
        <v>0</v>
      </c>
      <c r="BW157" s="80">
        <v>0</v>
      </c>
      <c r="BX157" s="80">
        <v>0</v>
      </c>
      <c r="BY157" s="80">
        <v>0</v>
      </c>
      <c r="BZ157" s="80">
        <v>0</v>
      </c>
      <c r="CA157" s="80">
        <v>0</v>
      </c>
      <c r="CB157" s="80">
        <v>0</v>
      </c>
      <c r="CC157" s="80">
        <v>0</v>
      </c>
      <c r="CD157" s="80">
        <v>0</v>
      </c>
      <c r="CE157" s="80">
        <v>0</v>
      </c>
      <c r="CF157" s="80">
        <v>0</v>
      </c>
      <c r="CG157" s="80">
        <v>0</v>
      </c>
      <c r="CH157" s="80">
        <v>0</v>
      </c>
      <c r="CI157" s="80">
        <v>0</v>
      </c>
      <c r="CJ157" s="80">
        <v>0</v>
      </c>
      <c r="CK157" s="80">
        <v>0</v>
      </c>
      <c r="CL157" s="80">
        <v>0</v>
      </c>
      <c r="CM157" s="80">
        <v>0</v>
      </c>
      <c r="CN157" s="80">
        <v>0</v>
      </c>
      <c r="CO157" s="80">
        <v>0</v>
      </c>
      <c r="CP157" s="80">
        <v>0</v>
      </c>
      <c r="CQ157" s="80">
        <v>0</v>
      </c>
      <c r="CR157" s="80">
        <v>0</v>
      </c>
      <c r="CS157" s="80">
        <v>0</v>
      </c>
      <c r="CT157" s="80">
        <v>0</v>
      </c>
      <c r="CU157" s="80">
        <v>0</v>
      </c>
      <c r="CV157" s="80">
        <v>0</v>
      </c>
      <c r="CW157" s="80">
        <v>0</v>
      </c>
      <c r="CX157" s="80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s="80" t="s">
        <v>3</v>
      </c>
      <c r="B158" s="80" t="s">
        <v>106</v>
      </c>
      <c r="C158" s="80">
        <v>0</v>
      </c>
      <c r="D158" s="80">
        <v>0</v>
      </c>
      <c r="E158" s="80">
        <v>0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  <c r="X158" s="80">
        <v>0</v>
      </c>
      <c r="Y158" s="80">
        <v>0</v>
      </c>
      <c r="Z158" s="80">
        <v>0</v>
      </c>
      <c r="AA158" s="80">
        <v>0</v>
      </c>
      <c r="AB158" s="80">
        <v>0</v>
      </c>
      <c r="AC158" s="80">
        <v>0</v>
      </c>
      <c r="AD158" s="80">
        <v>0</v>
      </c>
      <c r="AE158" s="80">
        <v>0</v>
      </c>
      <c r="AF158" s="80">
        <v>0</v>
      </c>
      <c r="AG158" s="80">
        <v>0</v>
      </c>
      <c r="AH158" s="80">
        <v>0</v>
      </c>
      <c r="AI158" s="80">
        <v>0</v>
      </c>
      <c r="AJ158" s="80">
        <v>0</v>
      </c>
      <c r="AK158" s="80">
        <v>0</v>
      </c>
      <c r="AL158" s="80">
        <v>0</v>
      </c>
      <c r="AM158" s="80">
        <v>0</v>
      </c>
      <c r="AN158" s="80">
        <v>0</v>
      </c>
      <c r="AO158" s="80">
        <v>0</v>
      </c>
      <c r="AP158" s="80">
        <v>0</v>
      </c>
      <c r="AQ158" s="80">
        <v>0</v>
      </c>
      <c r="AR158" s="80">
        <v>0</v>
      </c>
      <c r="AS158" s="80">
        <v>0</v>
      </c>
      <c r="AT158" s="80">
        <v>0</v>
      </c>
      <c r="AU158" s="80">
        <v>0</v>
      </c>
      <c r="AV158" s="80">
        <v>0</v>
      </c>
      <c r="AW158" s="80">
        <v>0</v>
      </c>
      <c r="AX158" s="80">
        <v>0</v>
      </c>
      <c r="AY158" s="80">
        <v>0</v>
      </c>
      <c r="AZ158" s="80">
        <v>0</v>
      </c>
      <c r="BA158" s="80">
        <v>0</v>
      </c>
      <c r="BB158" s="80">
        <v>0</v>
      </c>
      <c r="BC158" s="80">
        <v>3451.0922867613099</v>
      </c>
      <c r="BD158" s="80">
        <v>3451.0922867613099</v>
      </c>
      <c r="BE158" s="80">
        <v>3451.0922867613099</v>
      </c>
      <c r="BF158" s="80">
        <v>3451.0922867613099</v>
      </c>
      <c r="BG158" s="80">
        <v>3644.6772697004899</v>
      </c>
      <c r="BH158" s="80">
        <v>3644.6772697004899</v>
      </c>
      <c r="BI158" s="80">
        <v>3644.6772697004899</v>
      </c>
      <c r="BJ158" s="80">
        <v>3644.6772697004899</v>
      </c>
      <c r="BK158" s="80">
        <v>3720.3513993949</v>
      </c>
      <c r="BL158" s="80">
        <v>3720.3513993949</v>
      </c>
      <c r="BM158" s="80">
        <v>3720.3513993949</v>
      </c>
      <c r="BN158" s="80">
        <v>3720.3513993949</v>
      </c>
      <c r="BO158" s="80">
        <v>3957.68156029697</v>
      </c>
      <c r="BP158" s="80">
        <v>4135.6791809735196</v>
      </c>
      <c r="BQ158" s="80">
        <v>4135.6791809735196</v>
      </c>
      <c r="BR158" s="80">
        <v>4135.6791809735196</v>
      </c>
      <c r="BS158" s="80">
        <v>4104.5044564482496</v>
      </c>
      <c r="BT158" s="80">
        <v>4026.5676451350701</v>
      </c>
      <c r="BU158" s="80">
        <v>4026.5676451350701</v>
      </c>
      <c r="BV158" s="80">
        <v>4026.5676451350701</v>
      </c>
      <c r="BW158" s="80">
        <v>4026.5676451350701</v>
      </c>
      <c r="BX158" s="80">
        <v>4147.2439981361204</v>
      </c>
      <c r="BY158" s="80">
        <v>4167.3567236362896</v>
      </c>
      <c r="BZ158" s="80">
        <v>4167.3567236362896</v>
      </c>
      <c r="CA158" s="80">
        <v>4167.3567236362896</v>
      </c>
      <c r="CB158" s="80">
        <v>4254.8470795620597</v>
      </c>
      <c r="CC158" s="80">
        <v>4320.4648465063801</v>
      </c>
      <c r="CD158" s="80">
        <v>4320.4648465063801</v>
      </c>
      <c r="CE158" s="80">
        <v>4320.4648465063801</v>
      </c>
      <c r="CF158" s="80">
        <v>4327.5043004314402</v>
      </c>
      <c r="CG158" s="80">
        <v>4369.74102398181</v>
      </c>
      <c r="CH158" s="80">
        <v>4369.74102398181</v>
      </c>
      <c r="CI158" s="80">
        <v>4369.74102398181</v>
      </c>
      <c r="CJ158" s="80">
        <v>4369.74102398181</v>
      </c>
      <c r="CK158" s="80">
        <v>4379.7973867318897</v>
      </c>
      <c r="CL158" s="80">
        <v>4383.8199318319303</v>
      </c>
      <c r="CM158" s="80">
        <v>4383.8199318319303</v>
      </c>
      <c r="CN158" s="80">
        <v>4383.8199318319303</v>
      </c>
      <c r="CO158" s="80">
        <v>4433.5989274448602</v>
      </c>
      <c r="CP158" s="80">
        <v>4499.9709215954399</v>
      </c>
      <c r="CQ158" s="80">
        <v>4499.9709215954399</v>
      </c>
      <c r="CR158" s="80">
        <v>4499.9709215954399</v>
      </c>
      <c r="CS158" s="80">
        <v>4499.9709215954399</v>
      </c>
      <c r="CT158" s="80">
        <v>4605.5627304713598</v>
      </c>
      <c r="CU158" s="80">
        <v>4605.5627304713598</v>
      </c>
      <c r="CV158" s="80">
        <v>4605.5627304713598</v>
      </c>
      <c r="CW158" s="80">
        <v>4605.5627304713598</v>
      </c>
      <c r="CX158" s="80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s="80" t="s">
        <v>3</v>
      </c>
      <c r="B159" s="80" t="s">
        <v>41</v>
      </c>
      <c r="C159" s="80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0</v>
      </c>
      <c r="L159" s="80">
        <v>0</v>
      </c>
      <c r="M159" s="80">
        <v>0</v>
      </c>
      <c r="N159" s="80">
        <v>0</v>
      </c>
      <c r="O159" s="80">
        <v>0</v>
      </c>
      <c r="P159" s="80">
        <v>0</v>
      </c>
      <c r="Q159" s="80">
        <v>0</v>
      </c>
      <c r="R159" s="80">
        <v>0</v>
      </c>
      <c r="S159" s="80">
        <v>0</v>
      </c>
      <c r="T159" s="80">
        <v>0</v>
      </c>
      <c r="U159" s="80">
        <v>0</v>
      </c>
      <c r="V159" s="80">
        <v>0</v>
      </c>
      <c r="W159" s="80">
        <v>0</v>
      </c>
      <c r="X159" s="80">
        <v>0</v>
      </c>
      <c r="Y159" s="80">
        <v>0</v>
      </c>
      <c r="Z159" s="80">
        <v>0</v>
      </c>
      <c r="AA159" s="80">
        <v>0</v>
      </c>
      <c r="AB159" s="80">
        <v>0</v>
      </c>
      <c r="AC159" s="80">
        <v>0</v>
      </c>
      <c r="AD159" s="80">
        <v>0</v>
      </c>
      <c r="AE159" s="80">
        <v>0</v>
      </c>
      <c r="AF159" s="80">
        <v>0</v>
      </c>
      <c r="AG159" s="80">
        <v>0</v>
      </c>
      <c r="AH159" s="80">
        <v>0</v>
      </c>
      <c r="AI159" s="80">
        <v>0</v>
      </c>
      <c r="AJ159" s="80">
        <v>0</v>
      </c>
      <c r="AK159" s="80">
        <v>0</v>
      </c>
      <c r="AL159" s="80">
        <v>0</v>
      </c>
      <c r="AM159" s="80">
        <v>0</v>
      </c>
      <c r="AN159" s="80">
        <v>0</v>
      </c>
      <c r="AO159" s="80">
        <v>0</v>
      </c>
      <c r="AP159" s="80">
        <v>0</v>
      </c>
      <c r="AQ159" s="80">
        <v>0</v>
      </c>
      <c r="AR159" s="80">
        <v>0</v>
      </c>
      <c r="AS159" s="80">
        <v>0</v>
      </c>
      <c r="AT159" s="80">
        <v>0</v>
      </c>
      <c r="AU159" s="80">
        <v>0</v>
      </c>
      <c r="AV159" s="80">
        <v>0</v>
      </c>
      <c r="AW159" s="80">
        <v>0</v>
      </c>
      <c r="AX159" s="80">
        <v>0</v>
      </c>
      <c r="AY159" s="80">
        <v>0</v>
      </c>
      <c r="AZ159" s="80">
        <v>0</v>
      </c>
      <c r="BA159" s="80">
        <v>0</v>
      </c>
      <c r="BB159" s="80">
        <v>0</v>
      </c>
      <c r="BC159" s="80">
        <v>0</v>
      </c>
      <c r="BD159" s="80">
        <v>0</v>
      </c>
      <c r="BE159" s="80">
        <v>0</v>
      </c>
      <c r="BF159" s="80">
        <v>0</v>
      </c>
      <c r="BG159" s="80">
        <v>0</v>
      </c>
      <c r="BH159" s="80">
        <v>0</v>
      </c>
      <c r="BI159" s="80">
        <v>0</v>
      </c>
      <c r="BJ159" s="80">
        <v>0</v>
      </c>
      <c r="BK159" s="80">
        <v>0</v>
      </c>
      <c r="BL159" s="80">
        <v>0</v>
      </c>
      <c r="BM159" s="80">
        <v>0</v>
      </c>
      <c r="BN159" s="80">
        <v>0</v>
      </c>
      <c r="BO159" s="80">
        <v>0</v>
      </c>
      <c r="BP159" s="80">
        <v>0</v>
      </c>
      <c r="BQ159" s="80">
        <v>0</v>
      </c>
      <c r="BR159" s="80">
        <v>58.428492593632001</v>
      </c>
      <c r="BS159" s="80">
        <v>456.77883950603098</v>
      </c>
      <c r="BT159" s="80">
        <v>902.44976562797899</v>
      </c>
      <c r="BU159" s="80">
        <v>644.79597727420503</v>
      </c>
      <c r="BV159" s="80">
        <v>309.562515012289</v>
      </c>
      <c r="BW159" s="80">
        <v>0</v>
      </c>
      <c r="BX159" s="80">
        <v>0</v>
      </c>
      <c r="BY159" s="80">
        <v>0</v>
      </c>
      <c r="BZ159" s="80">
        <v>0</v>
      </c>
      <c r="CA159" s="80">
        <v>0</v>
      </c>
      <c r="CB159" s="80">
        <v>0</v>
      </c>
      <c r="CC159" s="80">
        <v>0</v>
      </c>
      <c r="CD159" s="80">
        <v>0</v>
      </c>
      <c r="CE159" s="80">
        <v>0</v>
      </c>
      <c r="CF159" s="80">
        <v>0</v>
      </c>
      <c r="CG159" s="80">
        <v>0</v>
      </c>
      <c r="CH159" s="80">
        <v>0</v>
      </c>
      <c r="CI159" s="80">
        <v>0</v>
      </c>
      <c r="CJ159" s="80">
        <v>0</v>
      </c>
      <c r="CK159" s="80">
        <v>71.911990884469802</v>
      </c>
      <c r="CL159" s="80">
        <v>309.46018065863598</v>
      </c>
      <c r="CM159" s="80">
        <v>292.17673243128502</v>
      </c>
      <c r="CN159" s="80">
        <v>200.69611167001301</v>
      </c>
      <c r="CO159" s="80">
        <v>44.521691412957701</v>
      </c>
      <c r="CP159" s="80">
        <v>50.097645344919798</v>
      </c>
      <c r="CQ159" s="80">
        <v>242.87274039567899</v>
      </c>
      <c r="CR159" s="80">
        <v>272.06178971274602</v>
      </c>
      <c r="CS159" s="80">
        <v>184.18872348178701</v>
      </c>
      <c r="CT159" s="80">
        <v>50.565988507983398</v>
      </c>
      <c r="CU159" s="80">
        <v>0</v>
      </c>
      <c r="CV159" s="80">
        <v>78.653740029888993</v>
      </c>
      <c r="CW159" s="80">
        <v>251.53159924091699</v>
      </c>
      <c r="CX159" s="80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s="80" t="s">
        <v>3</v>
      </c>
      <c r="B160" s="80" t="s">
        <v>119</v>
      </c>
      <c r="C160" s="80">
        <v>0</v>
      </c>
      <c r="D160" s="80">
        <v>0</v>
      </c>
      <c r="E160" s="80">
        <v>0</v>
      </c>
      <c r="F160" s="80">
        <v>0</v>
      </c>
      <c r="G160" s="80">
        <v>0</v>
      </c>
      <c r="H160" s="80">
        <v>0</v>
      </c>
      <c r="I160" s="80">
        <v>0</v>
      </c>
      <c r="J160" s="80">
        <v>0</v>
      </c>
      <c r="K160" s="80">
        <v>0</v>
      </c>
      <c r="L160" s="80">
        <v>0</v>
      </c>
      <c r="M160" s="80">
        <v>0</v>
      </c>
      <c r="N160" s="80">
        <v>0</v>
      </c>
      <c r="O160" s="80">
        <v>0</v>
      </c>
      <c r="P160" s="80">
        <v>0</v>
      </c>
      <c r="Q160" s="80">
        <v>0</v>
      </c>
      <c r="R160" s="80">
        <v>0</v>
      </c>
      <c r="S160" s="80">
        <v>0</v>
      </c>
      <c r="T160" s="80">
        <v>0</v>
      </c>
      <c r="U160" s="80">
        <v>0</v>
      </c>
      <c r="V160" s="80">
        <v>0</v>
      </c>
      <c r="W160" s="80">
        <v>0</v>
      </c>
      <c r="X160" s="80">
        <v>0</v>
      </c>
      <c r="Y160" s="80">
        <v>0</v>
      </c>
      <c r="Z160" s="80">
        <v>0</v>
      </c>
      <c r="AA160" s="80">
        <v>0</v>
      </c>
      <c r="AB160" s="80">
        <v>0</v>
      </c>
      <c r="AC160" s="80">
        <v>0</v>
      </c>
      <c r="AD160" s="80">
        <v>0</v>
      </c>
      <c r="AE160" s="80">
        <v>0</v>
      </c>
      <c r="AF160" s="80">
        <v>0</v>
      </c>
      <c r="AG160" s="80">
        <v>0</v>
      </c>
      <c r="AH160" s="80">
        <v>0</v>
      </c>
      <c r="AI160" s="80">
        <v>0</v>
      </c>
      <c r="AJ160" s="80">
        <v>0</v>
      </c>
      <c r="AK160" s="80">
        <v>0</v>
      </c>
      <c r="AL160" s="80">
        <v>0</v>
      </c>
      <c r="AM160" s="80">
        <v>0</v>
      </c>
      <c r="AN160" s="80">
        <v>0</v>
      </c>
      <c r="AO160" s="80">
        <v>0</v>
      </c>
      <c r="AP160" s="80">
        <v>0</v>
      </c>
      <c r="AQ160" s="80">
        <v>0</v>
      </c>
      <c r="AR160" s="80">
        <v>0</v>
      </c>
      <c r="AS160" s="80">
        <v>0</v>
      </c>
      <c r="AT160" s="80">
        <v>0</v>
      </c>
      <c r="AU160" s="80">
        <v>0</v>
      </c>
      <c r="AV160" s="80">
        <v>0</v>
      </c>
      <c r="AW160" s="80">
        <v>0</v>
      </c>
      <c r="AX160" s="80">
        <v>0</v>
      </c>
      <c r="AY160" s="80">
        <v>0</v>
      </c>
      <c r="AZ160" s="80">
        <v>0</v>
      </c>
      <c r="BA160" s="80">
        <v>0</v>
      </c>
      <c r="BB160" s="80">
        <v>0</v>
      </c>
      <c r="BC160" s="80">
        <v>0</v>
      </c>
      <c r="BD160" s="80">
        <v>0</v>
      </c>
      <c r="BE160" s="80">
        <v>0</v>
      </c>
      <c r="BF160" s="80">
        <v>0</v>
      </c>
      <c r="BG160" s="80">
        <v>0</v>
      </c>
      <c r="BH160" s="80">
        <v>0</v>
      </c>
      <c r="BI160" s="80">
        <v>0</v>
      </c>
      <c r="BJ160" s="80">
        <v>0</v>
      </c>
      <c r="BK160" s="80">
        <v>0</v>
      </c>
      <c r="BL160" s="80">
        <v>0</v>
      </c>
      <c r="BM160" s="80">
        <v>0</v>
      </c>
      <c r="BN160" s="80">
        <v>0</v>
      </c>
      <c r="BO160" s="80">
        <v>0</v>
      </c>
      <c r="BP160" s="80">
        <v>0</v>
      </c>
      <c r="BQ160" s="80">
        <v>0</v>
      </c>
      <c r="BR160" s="80">
        <v>0</v>
      </c>
      <c r="BS160" s="80">
        <v>0</v>
      </c>
      <c r="BT160" s="80">
        <v>0</v>
      </c>
      <c r="BU160" s="80">
        <v>0</v>
      </c>
      <c r="BV160" s="80">
        <v>0</v>
      </c>
      <c r="BW160" s="80">
        <v>0</v>
      </c>
      <c r="BX160" s="80">
        <v>0</v>
      </c>
      <c r="BY160" s="80">
        <v>0</v>
      </c>
      <c r="BZ160" s="80">
        <v>0</v>
      </c>
      <c r="CA160" s="80">
        <v>0</v>
      </c>
      <c r="CB160" s="80">
        <v>0</v>
      </c>
      <c r="CC160" s="80">
        <v>0</v>
      </c>
      <c r="CD160" s="80">
        <v>0</v>
      </c>
      <c r="CE160" s="80">
        <v>0</v>
      </c>
      <c r="CF160" s="80">
        <v>0.77299102409310805</v>
      </c>
      <c r="CG160" s="80">
        <v>2.1063734016327702</v>
      </c>
      <c r="CH160" s="80">
        <v>3.72240108960905</v>
      </c>
      <c r="CI160" s="80">
        <v>3.0309369969549902</v>
      </c>
      <c r="CJ160" s="80">
        <v>1.66443347665214</v>
      </c>
      <c r="CK160" s="80">
        <v>8.9485096356912694E-2</v>
      </c>
      <c r="CL160" s="80">
        <v>14.4166715862508</v>
      </c>
      <c r="CM160" s="80">
        <v>27.969113216858702</v>
      </c>
      <c r="CN160" s="80">
        <v>38.394997568604403</v>
      </c>
      <c r="CO160" s="80">
        <v>14.871356160711899</v>
      </c>
      <c r="CP160" s="80">
        <v>11.887579609068201</v>
      </c>
      <c r="CQ160" s="80">
        <v>22.4325263366377</v>
      </c>
      <c r="CR160" s="80">
        <v>46.757382971927498</v>
      </c>
      <c r="CS160" s="80">
        <v>79.911216235827396</v>
      </c>
      <c r="CT160" s="80">
        <v>97.214363924694993</v>
      </c>
      <c r="CU160" s="80">
        <v>98.639482819127096</v>
      </c>
      <c r="CV160" s="80">
        <v>76.626105435237093</v>
      </c>
      <c r="CW160" s="80">
        <v>55.449009263972897</v>
      </c>
      <c r="CX160" s="8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s="80" t="s">
        <v>3</v>
      </c>
      <c r="B161" s="80" t="s">
        <v>132</v>
      </c>
      <c r="C161" s="80">
        <v>0</v>
      </c>
      <c r="D161" s="80">
        <v>0</v>
      </c>
      <c r="E161" s="80">
        <v>0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0</v>
      </c>
      <c r="L161" s="80">
        <v>0</v>
      </c>
      <c r="M161" s="80">
        <v>0</v>
      </c>
      <c r="N161" s="80">
        <v>0</v>
      </c>
      <c r="O161" s="80">
        <v>0</v>
      </c>
      <c r="P161" s="80">
        <v>0</v>
      </c>
      <c r="Q161" s="80">
        <v>0</v>
      </c>
      <c r="R161" s="80">
        <v>0</v>
      </c>
      <c r="S161" s="80">
        <v>0</v>
      </c>
      <c r="T161" s="80">
        <v>0</v>
      </c>
      <c r="U161" s="80">
        <v>0</v>
      </c>
      <c r="V161" s="80">
        <v>0</v>
      </c>
      <c r="W161" s="80">
        <v>0</v>
      </c>
      <c r="X161" s="80">
        <v>0</v>
      </c>
      <c r="Y161" s="80">
        <v>0</v>
      </c>
      <c r="Z161" s="80">
        <v>0</v>
      </c>
      <c r="AA161" s="80">
        <v>0</v>
      </c>
      <c r="AB161" s="80">
        <v>0</v>
      </c>
      <c r="AC161" s="80">
        <v>0</v>
      </c>
      <c r="AD161" s="80">
        <v>0</v>
      </c>
      <c r="AE161" s="80">
        <v>0</v>
      </c>
      <c r="AF161" s="80">
        <v>0</v>
      </c>
      <c r="AG161" s="80">
        <v>0</v>
      </c>
      <c r="AH161" s="80">
        <v>0</v>
      </c>
      <c r="AI161" s="80">
        <v>0</v>
      </c>
      <c r="AJ161" s="80">
        <v>0</v>
      </c>
      <c r="AK161" s="80">
        <v>0</v>
      </c>
      <c r="AL161" s="80">
        <v>0</v>
      </c>
      <c r="AM161" s="80">
        <v>0</v>
      </c>
      <c r="AN161" s="80">
        <v>0</v>
      </c>
      <c r="AO161" s="80">
        <v>0</v>
      </c>
      <c r="AP161" s="80">
        <v>0</v>
      </c>
      <c r="AQ161" s="80">
        <v>0</v>
      </c>
      <c r="AR161" s="80">
        <v>0</v>
      </c>
      <c r="AS161" s="80">
        <v>0</v>
      </c>
      <c r="AT161" s="80">
        <v>0</v>
      </c>
      <c r="AU161" s="80">
        <v>0</v>
      </c>
      <c r="AV161" s="80">
        <v>0</v>
      </c>
      <c r="AW161" s="80">
        <v>0</v>
      </c>
      <c r="AX161" s="80">
        <v>0</v>
      </c>
      <c r="AY161" s="80">
        <v>0</v>
      </c>
      <c r="AZ161" s="80">
        <v>0</v>
      </c>
      <c r="BA161" s="80">
        <v>0</v>
      </c>
      <c r="BB161" s="80">
        <v>0</v>
      </c>
      <c r="BC161" s="80">
        <v>0</v>
      </c>
      <c r="BD161" s="80">
        <v>0</v>
      </c>
      <c r="BE161" s="80">
        <v>0</v>
      </c>
      <c r="BF161" s="80">
        <v>0</v>
      </c>
      <c r="BG161" s="80">
        <v>0</v>
      </c>
      <c r="BH161" s="80">
        <v>0</v>
      </c>
      <c r="BI161" s="80">
        <v>0</v>
      </c>
      <c r="BJ161" s="80">
        <v>0</v>
      </c>
      <c r="BK161" s="80">
        <v>0</v>
      </c>
      <c r="BL161" s="80">
        <v>0</v>
      </c>
      <c r="BM161" s="80">
        <v>0</v>
      </c>
      <c r="BN161" s="80">
        <v>0</v>
      </c>
      <c r="BO161" s="80">
        <v>0</v>
      </c>
      <c r="BP161" s="80">
        <v>0</v>
      </c>
      <c r="BQ161" s="80">
        <v>0</v>
      </c>
      <c r="BR161" s="80">
        <v>0</v>
      </c>
      <c r="BS161" s="80">
        <v>0</v>
      </c>
      <c r="BT161" s="80">
        <v>0</v>
      </c>
      <c r="BU161" s="80">
        <v>0</v>
      </c>
      <c r="BV161" s="80">
        <v>0</v>
      </c>
      <c r="BW161" s="80">
        <v>0</v>
      </c>
      <c r="BX161" s="80">
        <v>0</v>
      </c>
      <c r="BY161" s="80">
        <v>0</v>
      </c>
      <c r="BZ161" s="80">
        <v>0</v>
      </c>
      <c r="CA161" s="80">
        <v>0</v>
      </c>
      <c r="CB161" s="80">
        <v>0</v>
      </c>
      <c r="CC161" s="80">
        <v>0</v>
      </c>
      <c r="CD161" s="80">
        <v>0</v>
      </c>
      <c r="CE161" s="80">
        <v>0</v>
      </c>
      <c r="CF161" s="80">
        <v>0</v>
      </c>
      <c r="CG161" s="80">
        <v>0</v>
      </c>
      <c r="CH161" s="80">
        <v>0</v>
      </c>
      <c r="CI161" s="80">
        <v>0</v>
      </c>
      <c r="CJ161" s="80">
        <v>0</v>
      </c>
      <c r="CK161" s="80">
        <v>0</v>
      </c>
      <c r="CL161" s="80">
        <v>0</v>
      </c>
      <c r="CM161" s="80">
        <v>0</v>
      </c>
      <c r="CN161" s="80">
        <v>0</v>
      </c>
      <c r="CO161" s="80">
        <v>0</v>
      </c>
      <c r="CP161" s="80">
        <v>0</v>
      </c>
      <c r="CQ161" s="80">
        <v>0</v>
      </c>
      <c r="CR161" s="80">
        <v>565.234869565792</v>
      </c>
      <c r="CS161" s="80">
        <v>565.234869565792</v>
      </c>
      <c r="CT161" s="80">
        <v>0</v>
      </c>
      <c r="CU161" s="80">
        <v>0</v>
      </c>
      <c r="CV161" s="80">
        <v>0</v>
      </c>
      <c r="CW161" s="80">
        <v>0</v>
      </c>
      <c r="CX161" s="80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s="80" t="s">
        <v>3</v>
      </c>
      <c r="B162" s="80" t="s">
        <v>47</v>
      </c>
      <c r="C162" s="80">
        <v>0</v>
      </c>
      <c r="D162" s="80">
        <v>0</v>
      </c>
      <c r="E162" s="80">
        <v>0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>
        <v>0</v>
      </c>
      <c r="U162" s="80">
        <v>0</v>
      </c>
      <c r="V162" s="80">
        <v>0</v>
      </c>
      <c r="W162" s="80">
        <v>0</v>
      </c>
      <c r="X162" s="80">
        <v>0</v>
      </c>
      <c r="Y162" s="80">
        <v>0</v>
      </c>
      <c r="Z162" s="80">
        <v>0</v>
      </c>
      <c r="AA162" s="80">
        <v>0</v>
      </c>
      <c r="AB162" s="80">
        <v>0</v>
      </c>
      <c r="AC162" s="80">
        <v>0</v>
      </c>
      <c r="AD162" s="80">
        <v>0</v>
      </c>
      <c r="AE162" s="80">
        <v>0</v>
      </c>
      <c r="AF162" s="80">
        <v>0</v>
      </c>
      <c r="AG162" s="80">
        <v>0</v>
      </c>
      <c r="AH162" s="80">
        <v>0</v>
      </c>
      <c r="AI162" s="80">
        <v>0</v>
      </c>
      <c r="AJ162" s="80">
        <v>0</v>
      </c>
      <c r="AK162" s="80">
        <v>0</v>
      </c>
      <c r="AL162" s="80">
        <v>0</v>
      </c>
      <c r="AM162" s="80">
        <v>0</v>
      </c>
      <c r="AN162" s="80">
        <v>0</v>
      </c>
      <c r="AO162" s="80">
        <v>0</v>
      </c>
      <c r="AP162" s="80">
        <v>0</v>
      </c>
      <c r="AQ162" s="80">
        <v>0</v>
      </c>
      <c r="AR162" s="80">
        <v>0</v>
      </c>
      <c r="AS162" s="80">
        <v>0</v>
      </c>
      <c r="AT162" s="80">
        <v>0</v>
      </c>
      <c r="AU162" s="80">
        <v>0</v>
      </c>
      <c r="AV162" s="80">
        <v>0</v>
      </c>
      <c r="AW162" s="80">
        <v>0</v>
      </c>
      <c r="AX162" s="80">
        <v>0</v>
      </c>
      <c r="AY162" s="80">
        <v>0</v>
      </c>
      <c r="AZ162" s="80">
        <v>0</v>
      </c>
      <c r="BA162" s="80">
        <v>0</v>
      </c>
      <c r="BB162" s="80">
        <v>0</v>
      </c>
      <c r="BC162" s="80">
        <v>0</v>
      </c>
      <c r="BD162" s="80">
        <v>0</v>
      </c>
      <c r="BE162" s="80">
        <v>0</v>
      </c>
      <c r="BF162" s="80">
        <v>0</v>
      </c>
      <c r="BG162" s="80">
        <v>0</v>
      </c>
      <c r="BH162" s="80">
        <v>0</v>
      </c>
      <c r="BI162" s="80">
        <v>0</v>
      </c>
      <c r="BJ162" s="80">
        <v>0</v>
      </c>
      <c r="BK162" s="80">
        <v>0</v>
      </c>
      <c r="BL162" s="80">
        <v>0</v>
      </c>
      <c r="BM162" s="80">
        <v>0</v>
      </c>
      <c r="BN162" s="80">
        <v>0</v>
      </c>
      <c r="BO162" s="80">
        <v>0</v>
      </c>
      <c r="BP162" s="80">
        <v>0</v>
      </c>
      <c r="BQ162" s="80">
        <v>0</v>
      </c>
      <c r="BR162" s="80">
        <v>0</v>
      </c>
      <c r="BS162" s="80">
        <v>0</v>
      </c>
      <c r="BT162" s="80">
        <v>0</v>
      </c>
      <c r="BU162" s="80">
        <v>0</v>
      </c>
      <c r="BV162" s="80">
        <v>0</v>
      </c>
      <c r="BW162" s="80">
        <v>0</v>
      </c>
      <c r="BX162" s="80">
        <v>0</v>
      </c>
      <c r="BY162" s="80">
        <v>0</v>
      </c>
      <c r="BZ162" s="80">
        <v>0</v>
      </c>
      <c r="CA162" s="80">
        <v>0</v>
      </c>
      <c r="CB162" s="80">
        <v>0</v>
      </c>
      <c r="CC162" s="80">
        <v>0</v>
      </c>
      <c r="CD162" s="80">
        <v>0</v>
      </c>
      <c r="CE162" s="80">
        <v>0</v>
      </c>
      <c r="CF162" s="80">
        <v>0</v>
      </c>
      <c r="CG162" s="80">
        <v>0</v>
      </c>
      <c r="CH162" s="80">
        <v>0</v>
      </c>
      <c r="CI162" s="80">
        <v>0</v>
      </c>
      <c r="CJ162" s="80">
        <v>0</v>
      </c>
      <c r="CK162" s="80">
        <v>0</v>
      </c>
      <c r="CL162" s="80">
        <v>0</v>
      </c>
      <c r="CM162" s="80">
        <v>0</v>
      </c>
      <c r="CN162" s="80">
        <v>0</v>
      </c>
      <c r="CO162" s="80">
        <v>0</v>
      </c>
      <c r="CP162" s="80">
        <v>0</v>
      </c>
      <c r="CQ162" s="80">
        <v>0</v>
      </c>
      <c r="CR162" s="80">
        <v>0</v>
      </c>
      <c r="CS162" s="80">
        <v>0</v>
      </c>
      <c r="CT162" s="80">
        <v>0</v>
      </c>
      <c r="CU162" s="80">
        <v>0</v>
      </c>
      <c r="CV162" s="80">
        <v>0</v>
      </c>
      <c r="CW162" s="80">
        <v>0</v>
      </c>
      <c r="CX162" s="80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s="80" t="s">
        <v>3</v>
      </c>
      <c r="B163" s="80" t="s">
        <v>49</v>
      </c>
      <c r="C163" s="80">
        <v>0</v>
      </c>
      <c r="D163" s="80">
        <v>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  <c r="O163" s="80">
        <v>0</v>
      </c>
      <c r="P163" s="80">
        <v>0</v>
      </c>
      <c r="Q163" s="80">
        <v>0</v>
      </c>
      <c r="R163" s="80">
        <v>0</v>
      </c>
      <c r="S163" s="80">
        <v>0</v>
      </c>
      <c r="T163" s="80">
        <v>0</v>
      </c>
      <c r="U163" s="80">
        <v>0</v>
      </c>
      <c r="V163" s="80">
        <v>0</v>
      </c>
      <c r="W163" s="80">
        <v>0</v>
      </c>
      <c r="X163" s="80">
        <v>0</v>
      </c>
      <c r="Y163" s="80">
        <v>0</v>
      </c>
      <c r="Z163" s="80">
        <v>0</v>
      </c>
      <c r="AA163" s="80">
        <v>0</v>
      </c>
      <c r="AB163" s="80">
        <v>0</v>
      </c>
      <c r="AC163" s="80">
        <v>0</v>
      </c>
      <c r="AD163" s="80">
        <v>0</v>
      </c>
      <c r="AE163" s="80">
        <v>0</v>
      </c>
      <c r="AF163" s="80">
        <v>0</v>
      </c>
      <c r="AG163" s="80">
        <v>0</v>
      </c>
      <c r="AH163" s="80">
        <v>0</v>
      </c>
      <c r="AI163" s="80">
        <v>0</v>
      </c>
      <c r="AJ163" s="80">
        <v>0</v>
      </c>
      <c r="AK163" s="80">
        <v>0</v>
      </c>
      <c r="AL163" s="80">
        <v>0</v>
      </c>
      <c r="AM163" s="80">
        <v>0</v>
      </c>
      <c r="AN163" s="80">
        <v>0</v>
      </c>
      <c r="AO163" s="80">
        <v>0</v>
      </c>
      <c r="AP163" s="80">
        <v>0</v>
      </c>
      <c r="AQ163" s="80">
        <v>0</v>
      </c>
      <c r="AR163" s="80">
        <v>0</v>
      </c>
      <c r="AS163" s="80">
        <v>0</v>
      </c>
      <c r="AT163" s="80">
        <v>0</v>
      </c>
      <c r="AU163" s="80">
        <v>0</v>
      </c>
      <c r="AV163" s="80">
        <v>0</v>
      </c>
      <c r="AW163" s="80">
        <v>0</v>
      </c>
      <c r="AX163" s="80">
        <v>0</v>
      </c>
      <c r="AY163" s="80">
        <v>0</v>
      </c>
      <c r="AZ163" s="80">
        <v>0</v>
      </c>
      <c r="BA163" s="80">
        <v>0</v>
      </c>
      <c r="BB163" s="80">
        <v>0</v>
      </c>
      <c r="BC163" s="80">
        <v>0</v>
      </c>
      <c r="BD163" s="80">
        <v>0</v>
      </c>
      <c r="BE163" s="80">
        <v>0</v>
      </c>
      <c r="BF163" s="80">
        <v>0</v>
      </c>
      <c r="BG163" s="80">
        <v>0</v>
      </c>
      <c r="BH163" s="80">
        <v>0</v>
      </c>
      <c r="BI163" s="80">
        <v>0</v>
      </c>
      <c r="BJ163" s="80">
        <v>0</v>
      </c>
      <c r="BK163" s="80">
        <v>0</v>
      </c>
      <c r="BL163" s="80">
        <v>0</v>
      </c>
      <c r="BM163" s="80">
        <v>0</v>
      </c>
      <c r="BN163" s="80">
        <v>0</v>
      </c>
      <c r="BO163" s="80">
        <v>0</v>
      </c>
      <c r="BP163" s="80">
        <v>0</v>
      </c>
      <c r="BQ163" s="80">
        <v>0</v>
      </c>
      <c r="BR163" s="80">
        <v>0</v>
      </c>
      <c r="BS163" s="80">
        <v>0</v>
      </c>
      <c r="BT163" s="80">
        <v>0</v>
      </c>
      <c r="BU163" s="80">
        <v>0</v>
      </c>
      <c r="BV163" s="80">
        <v>0</v>
      </c>
      <c r="BW163" s="80">
        <v>0</v>
      </c>
      <c r="BX163" s="80">
        <v>0</v>
      </c>
      <c r="BY163" s="80">
        <v>0</v>
      </c>
      <c r="BZ163" s="80">
        <v>0</v>
      </c>
      <c r="CA163" s="80">
        <v>0</v>
      </c>
      <c r="CB163" s="80">
        <v>0</v>
      </c>
      <c r="CC163" s="80">
        <v>0</v>
      </c>
      <c r="CD163" s="80">
        <v>0</v>
      </c>
      <c r="CE163" s="80">
        <v>0</v>
      </c>
      <c r="CF163" s="80">
        <v>0</v>
      </c>
      <c r="CG163" s="80">
        <v>0</v>
      </c>
      <c r="CH163" s="80">
        <v>0</v>
      </c>
      <c r="CI163" s="80">
        <v>0</v>
      </c>
      <c r="CJ163" s="80">
        <v>0</v>
      </c>
      <c r="CK163" s="80">
        <v>0</v>
      </c>
      <c r="CL163" s="80">
        <v>0</v>
      </c>
      <c r="CM163" s="80">
        <v>0</v>
      </c>
      <c r="CN163" s="80">
        <v>0</v>
      </c>
      <c r="CO163" s="80">
        <v>0</v>
      </c>
      <c r="CP163" s="80">
        <v>0</v>
      </c>
      <c r="CQ163" s="80">
        <v>0</v>
      </c>
      <c r="CR163" s="80">
        <v>0</v>
      </c>
      <c r="CS163" s="80">
        <v>0</v>
      </c>
      <c r="CT163" s="80">
        <v>0</v>
      </c>
      <c r="CU163" s="80">
        <v>0</v>
      </c>
      <c r="CV163" s="80">
        <v>0</v>
      </c>
      <c r="CW163" s="80">
        <v>0</v>
      </c>
      <c r="CX163" s="80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s="80" t="s">
        <v>3</v>
      </c>
      <c r="B164" s="80" t="s">
        <v>50</v>
      </c>
      <c r="C164" s="80">
        <v>0</v>
      </c>
      <c r="D164" s="80">
        <v>0</v>
      </c>
      <c r="E164" s="80">
        <v>0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  <c r="O164" s="80">
        <v>0</v>
      </c>
      <c r="P164" s="80">
        <v>0</v>
      </c>
      <c r="Q164" s="80">
        <v>0</v>
      </c>
      <c r="R164" s="80">
        <v>0</v>
      </c>
      <c r="S164" s="80">
        <v>0</v>
      </c>
      <c r="T164" s="80">
        <v>0</v>
      </c>
      <c r="U164" s="80">
        <v>0</v>
      </c>
      <c r="V164" s="80">
        <v>0</v>
      </c>
      <c r="W164" s="80">
        <v>0</v>
      </c>
      <c r="X164" s="80">
        <v>0</v>
      </c>
      <c r="Y164" s="80">
        <v>0</v>
      </c>
      <c r="Z164" s="80">
        <v>0</v>
      </c>
      <c r="AA164" s="80">
        <v>0</v>
      </c>
      <c r="AB164" s="80">
        <v>0</v>
      </c>
      <c r="AC164" s="80">
        <v>0</v>
      </c>
      <c r="AD164" s="80">
        <v>0</v>
      </c>
      <c r="AE164" s="80">
        <v>0</v>
      </c>
      <c r="AF164" s="80">
        <v>0</v>
      </c>
      <c r="AG164" s="80">
        <v>0</v>
      </c>
      <c r="AH164" s="80">
        <v>0</v>
      </c>
      <c r="AI164" s="80">
        <v>0</v>
      </c>
      <c r="AJ164" s="80">
        <v>0</v>
      </c>
      <c r="AK164" s="80">
        <v>0</v>
      </c>
      <c r="AL164" s="80">
        <v>0</v>
      </c>
      <c r="AM164" s="80">
        <v>0</v>
      </c>
      <c r="AN164" s="80">
        <v>0</v>
      </c>
      <c r="AO164" s="80">
        <v>0</v>
      </c>
      <c r="AP164" s="80">
        <v>0</v>
      </c>
      <c r="AQ164" s="80">
        <v>0</v>
      </c>
      <c r="AR164" s="80">
        <v>0</v>
      </c>
      <c r="AS164" s="80">
        <v>0</v>
      </c>
      <c r="AT164" s="80">
        <v>0</v>
      </c>
      <c r="AU164" s="80">
        <v>0</v>
      </c>
      <c r="AV164" s="80">
        <v>0</v>
      </c>
      <c r="AW164" s="80">
        <v>0</v>
      </c>
      <c r="AX164" s="80">
        <v>0</v>
      </c>
      <c r="AY164" s="80">
        <v>0</v>
      </c>
      <c r="AZ164" s="80">
        <v>0</v>
      </c>
      <c r="BA164" s="80">
        <v>0</v>
      </c>
      <c r="BB164" s="80">
        <v>0</v>
      </c>
      <c r="BC164" s="80">
        <v>0</v>
      </c>
      <c r="BD164" s="80">
        <v>0</v>
      </c>
      <c r="BE164" s="80">
        <v>0</v>
      </c>
      <c r="BF164" s="80">
        <v>0</v>
      </c>
      <c r="BG164" s="80">
        <v>0</v>
      </c>
      <c r="BH164" s="80">
        <v>0</v>
      </c>
      <c r="BI164" s="80">
        <v>0</v>
      </c>
      <c r="BJ164" s="80">
        <v>0</v>
      </c>
      <c r="BK164" s="80">
        <v>0</v>
      </c>
      <c r="BL164" s="80">
        <v>0</v>
      </c>
      <c r="BM164" s="80">
        <v>0</v>
      </c>
      <c r="BN164" s="80">
        <v>0</v>
      </c>
      <c r="BO164" s="80">
        <v>0</v>
      </c>
      <c r="BP164" s="80">
        <v>0</v>
      </c>
      <c r="BQ164" s="80">
        <v>0</v>
      </c>
      <c r="BR164" s="80">
        <v>0</v>
      </c>
      <c r="BS164" s="80">
        <v>0</v>
      </c>
      <c r="BT164" s="80">
        <v>0</v>
      </c>
      <c r="BU164" s="80">
        <v>0</v>
      </c>
      <c r="BV164" s="80">
        <v>0</v>
      </c>
      <c r="BW164" s="80">
        <v>0</v>
      </c>
      <c r="BX164" s="80">
        <v>0</v>
      </c>
      <c r="BY164" s="80">
        <v>0</v>
      </c>
      <c r="BZ164" s="80">
        <v>0</v>
      </c>
      <c r="CA164" s="80">
        <v>0</v>
      </c>
      <c r="CB164" s="80">
        <v>0</v>
      </c>
      <c r="CC164" s="80">
        <v>0</v>
      </c>
      <c r="CD164" s="80">
        <v>0</v>
      </c>
      <c r="CE164" s="80">
        <v>0</v>
      </c>
      <c r="CF164" s="80">
        <v>0</v>
      </c>
      <c r="CG164" s="80">
        <v>0</v>
      </c>
      <c r="CH164" s="80">
        <v>0</v>
      </c>
      <c r="CI164" s="80">
        <v>0</v>
      </c>
      <c r="CJ164" s="80">
        <v>0</v>
      </c>
      <c r="CK164" s="80">
        <v>0</v>
      </c>
      <c r="CL164" s="80">
        <v>0</v>
      </c>
      <c r="CM164" s="80">
        <v>0</v>
      </c>
      <c r="CN164" s="80">
        <v>0</v>
      </c>
      <c r="CO164" s="80">
        <v>0</v>
      </c>
      <c r="CP164" s="80">
        <v>0</v>
      </c>
      <c r="CQ164" s="80">
        <v>0</v>
      </c>
      <c r="CR164" s="80">
        <v>0</v>
      </c>
      <c r="CS164" s="80">
        <v>0</v>
      </c>
      <c r="CT164" s="80">
        <v>0</v>
      </c>
      <c r="CU164" s="80">
        <v>0</v>
      </c>
      <c r="CV164" s="80">
        <v>0</v>
      </c>
      <c r="CW164" s="80">
        <v>0</v>
      </c>
      <c r="CX164" s="80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s="80" t="s">
        <v>3</v>
      </c>
      <c r="B165" s="80" t="s">
        <v>120</v>
      </c>
      <c r="C165" s="80">
        <v>0</v>
      </c>
      <c r="D165" s="80">
        <v>0</v>
      </c>
      <c r="E165" s="80">
        <v>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>
        <v>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  <c r="Z165" s="80">
        <v>0</v>
      </c>
      <c r="AA165" s="80">
        <v>0</v>
      </c>
      <c r="AB165" s="80">
        <v>0</v>
      </c>
      <c r="AC165" s="80">
        <v>0</v>
      </c>
      <c r="AD165" s="80">
        <v>0</v>
      </c>
      <c r="AE165" s="80">
        <v>0</v>
      </c>
      <c r="AF165" s="80">
        <v>0</v>
      </c>
      <c r="AG165" s="80">
        <v>0</v>
      </c>
      <c r="AH165" s="80">
        <v>0</v>
      </c>
      <c r="AI165" s="80">
        <v>0</v>
      </c>
      <c r="AJ165" s="80">
        <v>0</v>
      </c>
      <c r="AK165" s="80">
        <v>0</v>
      </c>
      <c r="AL165" s="80">
        <v>0</v>
      </c>
      <c r="AM165" s="80">
        <v>0</v>
      </c>
      <c r="AN165" s="80">
        <v>0</v>
      </c>
      <c r="AO165" s="80">
        <v>0</v>
      </c>
      <c r="AP165" s="80">
        <v>0</v>
      </c>
      <c r="AQ165" s="80">
        <v>0</v>
      </c>
      <c r="AR165" s="80">
        <v>0</v>
      </c>
      <c r="AS165" s="80">
        <v>0</v>
      </c>
      <c r="AT165" s="80">
        <v>0</v>
      </c>
      <c r="AU165" s="80">
        <v>0</v>
      </c>
      <c r="AV165" s="80">
        <v>0</v>
      </c>
      <c r="AW165" s="80">
        <v>0</v>
      </c>
      <c r="AX165" s="80">
        <v>0</v>
      </c>
      <c r="AY165" s="80">
        <v>0</v>
      </c>
      <c r="AZ165" s="80">
        <v>0</v>
      </c>
      <c r="BA165" s="80">
        <v>0</v>
      </c>
      <c r="BB165" s="80">
        <v>0</v>
      </c>
      <c r="BC165" s="80">
        <v>0</v>
      </c>
      <c r="BD165" s="80">
        <v>0</v>
      </c>
      <c r="BE165" s="80">
        <v>0</v>
      </c>
      <c r="BF165" s="80">
        <v>0</v>
      </c>
      <c r="BG165" s="80">
        <v>0</v>
      </c>
      <c r="BH165" s="80">
        <v>0</v>
      </c>
      <c r="BI165" s="80">
        <v>0</v>
      </c>
      <c r="BJ165" s="80">
        <v>0</v>
      </c>
      <c r="BK165" s="80">
        <v>0</v>
      </c>
      <c r="BL165" s="80">
        <v>0</v>
      </c>
      <c r="BM165" s="80">
        <v>0</v>
      </c>
      <c r="BN165" s="80">
        <v>0</v>
      </c>
      <c r="BO165" s="80">
        <v>0</v>
      </c>
      <c r="BP165" s="80">
        <v>0</v>
      </c>
      <c r="BQ165" s="80">
        <v>0</v>
      </c>
      <c r="BR165" s="80">
        <v>0</v>
      </c>
      <c r="BS165" s="80">
        <v>0</v>
      </c>
      <c r="BT165" s="80">
        <v>0</v>
      </c>
      <c r="BU165" s="80">
        <v>0</v>
      </c>
      <c r="BV165" s="80">
        <v>0</v>
      </c>
      <c r="BW165" s="80">
        <v>0</v>
      </c>
      <c r="BX165" s="80">
        <v>0</v>
      </c>
      <c r="BY165" s="80">
        <v>0</v>
      </c>
      <c r="BZ165" s="80">
        <v>0</v>
      </c>
      <c r="CA165" s="80">
        <v>0</v>
      </c>
      <c r="CB165" s="80">
        <v>0</v>
      </c>
      <c r="CC165" s="80">
        <v>0</v>
      </c>
      <c r="CD165" s="80">
        <v>0</v>
      </c>
      <c r="CE165" s="80">
        <v>0</v>
      </c>
      <c r="CF165" s="80">
        <v>0</v>
      </c>
      <c r="CG165" s="80">
        <v>0</v>
      </c>
      <c r="CH165" s="80">
        <v>0</v>
      </c>
      <c r="CI165" s="80">
        <v>0</v>
      </c>
      <c r="CJ165" s="80">
        <v>0</v>
      </c>
      <c r="CK165" s="80">
        <v>0</v>
      </c>
      <c r="CL165" s="80">
        <v>0</v>
      </c>
      <c r="CM165" s="80">
        <v>0</v>
      </c>
      <c r="CN165" s="80">
        <v>0</v>
      </c>
      <c r="CO165" s="80">
        <v>0</v>
      </c>
      <c r="CP165" s="80">
        <v>0</v>
      </c>
      <c r="CQ165" s="80">
        <v>0</v>
      </c>
      <c r="CR165" s="80">
        <v>0</v>
      </c>
      <c r="CS165" s="80">
        <v>0</v>
      </c>
      <c r="CT165" s="80">
        <v>0</v>
      </c>
      <c r="CU165" s="80">
        <v>0</v>
      </c>
      <c r="CV165" s="80">
        <v>0</v>
      </c>
      <c r="CW165" s="80">
        <v>0</v>
      </c>
      <c r="CX165" s="80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s="80" t="s">
        <v>3</v>
      </c>
      <c r="B166" s="80" t="s">
        <v>133</v>
      </c>
      <c r="C166" s="80">
        <v>0</v>
      </c>
      <c r="D166" s="80">
        <v>0</v>
      </c>
      <c r="E166" s="80">
        <v>0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0</v>
      </c>
      <c r="M166" s="80">
        <v>0</v>
      </c>
      <c r="N166" s="80">
        <v>0</v>
      </c>
      <c r="O166" s="80">
        <v>0</v>
      </c>
      <c r="P166" s="80">
        <v>0</v>
      </c>
      <c r="Q166" s="80">
        <v>0</v>
      </c>
      <c r="R166" s="80">
        <v>0</v>
      </c>
      <c r="S166" s="80">
        <v>0</v>
      </c>
      <c r="T166" s="80">
        <v>0</v>
      </c>
      <c r="U166" s="80">
        <v>0</v>
      </c>
      <c r="V166" s="80">
        <v>0</v>
      </c>
      <c r="W166" s="80">
        <v>0</v>
      </c>
      <c r="X166" s="80">
        <v>0</v>
      </c>
      <c r="Y166" s="80">
        <v>0</v>
      </c>
      <c r="Z166" s="80">
        <v>0</v>
      </c>
      <c r="AA166" s="80">
        <v>0</v>
      </c>
      <c r="AB166" s="80">
        <v>0</v>
      </c>
      <c r="AC166" s="80">
        <v>0</v>
      </c>
      <c r="AD166" s="80">
        <v>0</v>
      </c>
      <c r="AE166" s="80">
        <v>0</v>
      </c>
      <c r="AF166" s="80">
        <v>0</v>
      </c>
      <c r="AG166" s="80">
        <v>0</v>
      </c>
      <c r="AH166" s="80">
        <v>0</v>
      </c>
      <c r="AI166" s="80">
        <v>0</v>
      </c>
      <c r="AJ166" s="80">
        <v>0</v>
      </c>
      <c r="AK166" s="80">
        <v>0</v>
      </c>
      <c r="AL166" s="80">
        <v>0</v>
      </c>
      <c r="AM166" s="80">
        <v>0</v>
      </c>
      <c r="AN166" s="80">
        <v>0</v>
      </c>
      <c r="AO166" s="80">
        <v>0</v>
      </c>
      <c r="AP166" s="80">
        <v>0</v>
      </c>
      <c r="AQ166" s="80">
        <v>0</v>
      </c>
      <c r="AR166" s="80">
        <v>0</v>
      </c>
      <c r="AS166" s="80">
        <v>0</v>
      </c>
      <c r="AT166" s="80">
        <v>0</v>
      </c>
      <c r="AU166" s="80">
        <v>0</v>
      </c>
      <c r="AV166" s="80">
        <v>0</v>
      </c>
      <c r="AW166" s="80">
        <v>0</v>
      </c>
      <c r="AX166" s="80">
        <v>0</v>
      </c>
      <c r="AY166" s="80">
        <v>0</v>
      </c>
      <c r="AZ166" s="80">
        <v>0</v>
      </c>
      <c r="BA166" s="80">
        <v>0</v>
      </c>
      <c r="BB166" s="80">
        <v>0</v>
      </c>
      <c r="BC166" s="80">
        <v>0</v>
      </c>
      <c r="BD166" s="80">
        <v>0</v>
      </c>
      <c r="BE166" s="80">
        <v>0</v>
      </c>
      <c r="BF166" s="80">
        <v>0</v>
      </c>
      <c r="BG166" s="80">
        <v>0</v>
      </c>
      <c r="BH166" s="80">
        <v>0</v>
      </c>
      <c r="BI166" s="80">
        <v>0</v>
      </c>
      <c r="BJ166" s="80">
        <v>0</v>
      </c>
      <c r="BK166" s="80">
        <v>0</v>
      </c>
      <c r="BL166" s="80">
        <v>0</v>
      </c>
      <c r="BM166" s="80">
        <v>0</v>
      </c>
      <c r="BN166" s="80">
        <v>0</v>
      </c>
      <c r="BO166" s="80">
        <v>0</v>
      </c>
      <c r="BP166" s="80">
        <v>0</v>
      </c>
      <c r="BQ166" s="80">
        <v>0</v>
      </c>
      <c r="BR166" s="80">
        <v>0</v>
      </c>
      <c r="BS166" s="80">
        <v>0</v>
      </c>
      <c r="BT166" s="80">
        <v>0</v>
      </c>
      <c r="BU166" s="80">
        <v>0</v>
      </c>
      <c r="BV166" s="80">
        <v>0</v>
      </c>
      <c r="BW166" s="80">
        <v>0</v>
      </c>
      <c r="BX166" s="80">
        <v>0</v>
      </c>
      <c r="BY166" s="80">
        <v>0</v>
      </c>
      <c r="BZ166" s="80">
        <v>0</v>
      </c>
      <c r="CA166" s="80">
        <v>0</v>
      </c>
      <c r="CB166" s="80">
        <v>0</v>
      </c>
      <c r="CC166" s="80">
        <v>0</v>
      </c>
      <c r="CD166" s="80">
        <v>0</v>
      </c>
      <c r="CE166" s="80">
        <v>0</v>
      </c>
      <c r="CF166" s="80">
        <v>0</v>
      </c>
      <c r="CG166" s="80">
        <v>0</v>
      </c>
      <c r="CH166" s="80">
        <v>0</v>
      </c>
      <c r="CI166" s="80">
        <v>0</v>
      </c>
      <c r="CJ166" s="80">
        <v>0</v>
      </c>
      <c r="CK166" s="80">
        <v>0</v>
      </c>
      <c r="CL166" s="80">
        <v>0</v>
      </c>
      <c r="CM166" s="80">
        <v>0</v>
      </c>
      <c r="CN166" s="80">
        <v>0</v>
      </c>
      <c r="CO166" s="80">
        <v>0</v>
      </c>
      <c r="CP166" s="80">
        <v>0</v>
      </c>
      <c r="CQ166" s="80">
        <v>0</v>
      </c>
      <c r="CR166" s="80">
        <v>0</v>
      </c>
      <c r="CS166" s="80">
        <v>0</v>
      </c>
      <c r="CT166" s="80">
        <v>0</v>
      </c>
      <c r="CU166" s="80">
        <v>0</v>
      </c>
      <c r="CV166" s="80">
        <v>0</v>
      </c>
      <c r="CW166" s="80">
        <v>0</v>
      </c>
      <c r="CX166" s="80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s="80" t="s">
        <v>3</v>
      </c>
      <c r="B167" s="80" t="s">
        <v>51</v>
      </c>
      <c r="C167" s="80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  <c r="O167" s="80">
        <v>0</v>
      </c>
      <c r="P167" s="80">
        <v>0</v>
      </c>
      <c r="Q167" s="80">
        <v>0</v>
      </c>
      <c r="R167" s="80">
        <v>0</v>
      </c>
      <c r="S167" s="80">
        <v>0</v>
      </c>
      <c r="T167" s="80">
        <v>0</v>
      </c>
      <c r="U167" s="80">
        <v>0</v>
      </c>
      <c r="V167" s="80">
        <v>0</v>
      </c>
      <c r="W167" s="80">
        <v>0</v>
      </c>
      <c r="X167" s="80">
        <v>0</v>
      </c>
      <c r="Y167" s="80">
        <v>0</v>
      </c>
      <c r="Z167" s="80">
        <v>0</v>
      </c>
      <c r="AA167" s="80">
        <v>0</v>
      </c>
      <c r="AB167" s="80">
        <v>0</v>
      </c>
      <c r="AC167" s="80">
        <v>0</v>
      </c>
      <c r="AD167" s="80">
        <v>0</v>
      </c>
      <c r="AE167" s="80">
        <v>0</v>
      </c>
      <c r="AF167" s="80">
        <v>0</v>
      </c>
      <c r="AG167" s="80">
        <v>0</v>
      </c>
      <c r="AH167" s="80">
        <v>0</v>
      </c>
      <c r="AI167" s="80">
        <v>0</v>
      </c>
      <c r="AJ167" s="80">
        <v>0</v>
      </c>
      <c r="AK167" s="80">
        <v>0</v>
      </c>
      <c r="AL167" s="80">
        <v>0</v>
      </c>
      <c r="AM167" s="80">
        <v>0</v>
      </c>
      <c r="AN167" s="80">
        <v>0</v>
      </c>
      <c r="AO167" s="80">
        <v>0</v>
      </c>
      <c r="AP167" s="80">
        <v>0</v>
      </c>
      <c r="AQ167" s="80">
        <v>0</v>
      </c>
      <c r="AR167" s="80">
        <v>0</v>
      </c>
      <c r="AS167" s="80">
        <v>0</v>
      </c>
      <c r="AT167" s="80">
        <v>0</v>
      </c>
      <c r="AU167" s="80">
        <v>0</v>
      </c>
      <c r="AV167" s="80">
        <v>0</v>
      </c>
      <c r="AW167" s="80">
        <v>0</v>
      </c>
      <c r="AX167" s="80">
        <v>0</v>
      </c>
      <c r="AY167" s="80">
        <v>0</v>
      </c>
      <c r="AZ167" s="80">
        <v>0</v>
      </c>
      <c r="BA167" s="80">
        <v>0</v>
      </c>
      <c r="BB167" s="80">
        <v>0</v>
      </c>
      <c r="BC167" s="80">
        <v>0</v>
      </c>
      <c r="BD167" s="80">
        <v>0</v>
      </c>
      <c r="BE167" s="80">
        <v>0</v>
      </c>
      <c r="BF167" s="80">
        <v>0</v>
      </c>
      <c r="BG167" s="80">
        <v>0</v>
      </c>
      <c r="BH167" s="80">
        <v>0</v>
      </c>
      <c r="BI167" s="80">
        <v>0</v>
      </c>
      <c r="BJ167" s="80">
        <v>0</v>
      </c>
      <c r="BK167" s="80">
        <v>0</v>
      </c>
      <c r="BL167" s="80">
        <v>0</v>
      </c>
      <c r="BM167" s="80">
        <v>0</v>
      </c>
      <c r="BN167" s="80">
        <v>0</v>
      </c>
      <c r="BO167" s="80">
        <v>0</v>
      </c>
      <c r="BP167" s="80">
        <v>0</v>
      </c>
      <c r="BQ167" s="80">
        <v>0</v>
      </c>
      <c r="BR167" s="80">
        <v>0</v>
      </c>
      <c r="BS167" s="80">
        <v>0</v>
      </c>
      <c r="BT167" s="80">
        <v>0</v>
      </c>
      <c r="BU167" s="80">
        <v>0</v>
      </c>
      <c r="BV167" s="80">
        <v>0</v>
      </c>
      <c r="BW167" s="80">
        <v>0</v>
      </c>
      <c r="BX167" s="80">
        <v>0</v>
      </c>
      <c r="BY167" s="80">
        <v>0</v>
      </c>
      <c r="BZ167" s="80">
        <v>0</v>
      </c>
      <c r="CA167" s="80">
        <v>0</v>
      </c>
      <c r="CB167" s="80">
        <v>0</v>
      </c>
      <c r="CC167" s="80">
        <v>0</v>
      </c>
      <c r="CD167" s="80">
        <v>0</v>
      </c>
      <c r="CE167" s="80">
        <v>0</v>
      </c>
      <c r="CF167" s="80">
        <v>0</v>
      </c>
      <c r="CG167" s="80">
        <v>0</v>
      </c>
      <c r="CH167" s="80">
        <v>0</v>
      </c>
      <c r="CI167" s="80">
        <v>0</v>
      </c>
      <c r="CJ167" s="80">
        <v>0</v>
      </c>
      <c r="CK167" s="80">
        <v>0</v>
      </c>
      <c r="CL167" s="80">
        <v>0</v>
      </c>
      <c r="CM167" s="80">
        <v>0</v>
      </c>
      <c r="CN167" s="80">
        <v>0</v>
      </c>
      <c r="CO167" s="80">
        <v>0</v>
      </c>
      <c r="CP167" s="80">
        <v>0</v>
      </c>
      <c r="CQ167" s="80">
        <v>0</v>
      </c>
      <c r="CR167" s="80">
        <v>0</v>
      </c>
      <c r="CS167" s="80">
        <v>0</v>
      </c>
      <c r="CT167" s="80">
        <v>0</v>
      </c>
      <c r="CU167" s="80">
        <v>0</v>
      </c>
      <c r="CV167" s="80">
        <v>0</v>
      </c>
      <c r="CW167" s="80">
        <v>0</v>
      </c>
      <c r="CX167" s="80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s="80" t="s">
        <v>3</v>
      </c>
      <c r="B168" s="80" t="s">
        <v>147</v>
      </c>
      <c r="C168" s="80">
        <v>-328.65450512630002</v>
      </c>
      <c r="D168" s="80">
        <v>-328.65450512630002</v>
      </c>
      <c r="E168" s="80">
        <v>-328.65450512630002</v>
      </c>
      <c r="F168" s="80">
        <v>-328.65450512630002</v>
      </c>
      <c r="G168" s="80">
        <v>-328.65450512630002</v>
      </c>
      <c r="H168" s="80">
        <v>-328.65450512630002</v>
      </c>
      <c r="I168" s="80">
        <v>-328.65450512630002</v>
      </c>
      <c r="J168" s="80">
        <v>-328.65450512630002</v>
      </c>
      <c r="K168" s="80">
        <v>-310.39592150817202</v>
      </c>
      <c r="L168" s="80">
        <v>-310.39592150817202</v>
      </c>
      <c r="M168" s="80">
        <v>-310.39592150817202</v>
      </c>
      <c r="N168" s="80">
        <v>-310.39592150817202</v>
      </c>
      <c r="O168" s="80">
        <v>-310.39592150817202</v>
      </c>
      <c r="P168" s="80">
        <v>-273.87875427191699</v>
      </c>
      <c r="Q168" s="80">
        <v>-273.87875427191699</v>
      </c>
      <c r="R168" s="80">
        <v>-273.87875427191699</v>
      </c>
      <c r="S168" s="80">
        <v>-273.87875427191699</v>
      </c>
      <c r="T168" s="80">
        <v>-273.87875427191699</v>
      </c>
      <c r="U168" s="80">
        <v>-273.87875427191699</v>
      </c>
      <c r="V168" s="80">
        <v>-273.87875427191699</v>
      </c>
      <c r="W168" s="80">
        <v>-273.87875427191699</v>
      </c>
      <c r="X168" s="80">
        <v>-219.10300341753299</v>
      </c>
      <c r="Y168" s="80">
        <v>-219.10300341753299</v>
      </c>
      <c r="Z168" s="80">
        <v>-219.10300341753299</v>
      </c>
      <c r="AA168" s="80">
        <v>-219.10300341753299</v>
      </c>
      <c r="AB168" s="80">
        <v>-219.10300341753299</v>
      </c>
      <c r="AC168" s="80">
        <v>-164.32725256315001</v>
      </c>
      <c r="AD168" s="80">
        <v>-164.32725256315001</v>
      </c>
      <c r="AE168" s="80">
        <v>-164.32725256315001</v>
      </c>
      <c r="AF168" s="80">
        <v>-164.32725256315001</v>
      </c>
      <c r="AG168" s="80">
        <v>-146.06866894502201</v>
      </c>
      <c r="AH168" s="80">
        <v>-146.06866894502201</v>
      </c>
      <c r="AI168" s="80">
        <v>-146.06866894502201</v>
      </c>
      <c r="AJ168" s="80">
        <v>-146.06866894502201</v>
      </c>
      <c r="AK168" s="80">
        <v>-146.06866894502201</v>
      </c>
      <c r="AL168" s="80">
        <v>-146.06866894502201</v>
      </c>
      <c r="AM168" s="80">
        <v>-146.06866894502201</v>
      </c>
      <c r="AN168" s="80">
        <v>-146.06866894502201</v>
      </c>
      <c r="AO168" s="80">
        <v>-146.06866894502201</v>
      </c>
      <c r="AP168" s="80">
        <v>-146.06866894502201</v>
      </c>
      <c r="AQ168" s="80">
        <v>-146.06866894502201</v>
      </c>
      <c r="AR168" s="80">
        <v>-146.06866894502201</v>
      </c>
      <c r="AS168" s="80">
        <v>-146.06866894502201</v>
      </c>
      <c r="AT168" s="80">
        <v>-146.06866894502201</v>
      </c>
      <c r="AU168" s="80">
        <v>-146.06866894502201</v>
      </c>
      <c r="AV168" s="80">
        <v>-146.06866894502201</v>
      </c>
      <c r="AW168" s="80">
        <v>-146.06866894502201</v>
      </c>
      <c r="AX168" s="80">
        <v>-146.06866894502201</v>
      </c>
      <c r="AY168" s="80">
        <v>-146.06866894502201</v>
      </c>
      <c r="AZ168" s="80">
        <v>-146.06866894502201</v>
      </c>
      <c r="BA168" s="80">
        <v>-146.06866894502201</v>
      </c>
      <c r="BB168" s="80">
        <v>-146.06866894502201</v>
      </c>
      <c r="BC168" s="80">
        <v>-146.06866894502201</v>
      </c>
      <c r="BD168" s="80">
        <v>-146.06866894502201</v>
      </c>
      <c r="BE168" s="80">
        <v>-146.06866894502201</v>
      </c>
      <c r="BF168" s="80">
        <v>-146.06866894502201</v>
      </c>
      <c r="BG168" s="80">
        <v>-146.06866894502201</v>
      </c>
      <c r="BH168" s="80">
        <v>-146.06866894502201</v>
      </c>
      <c r="BI168" s="80">
        <v>-146.06866894502201</v>
      </c>
      <c r="BJ168" s="80">
        <v>-146.06866894502201</v>
      </c>
      <c r="BK168" s="80">
        <v>-146.06866894502201</v>
      </c>
      <c r="BL168" s="80">
        <v>-146.06866894502201</v>
      </c>
      <c r="BM168" s="80">
        <v>-146.06866894502201</v>
      </c>
      <c r="BN168" s="80">
        <v>-146.06866894502201</v>
      </c>
      <c r="BO168" s="80">
        <v>-146.06866894502201</v>
      </c>
      <c r="BP168" s="80">
        <v>-200.84441979940499</v>
      </c>
      <c r="BQ168" s="80">
        <v>-200.84441979940499</v>
      </c>
      <c r="BR168" s="80">
        <v>-200.84441979940499</v>
      </c>
      <c r="BS168" s="80">
        <v>-200.84441979940499</v>
      </c>
      <c r="BT168" s="80">
        <v>-255.62017065378899</v>
      </c>
      <c r="BU168" s="80">
        <v>-255.62017065378899</v>
      </c>
      <c r="BV168" s="80">
        <v>-255.62017065378899</v>
      </c>
      <c r="BW168" s="80">
        <v>-255.62017065378899</v>
      </c>
      <c r="BX168" s="80">
        <v>-255.62017065378899</v>
      </c>
      <c r="BY168" s="80">
        <v>-310.39592150817202</v>
      </c>
      <c r="BZ168" s="80">
        <v>-310.39592150817202</v>
      </c>
      <c r="CA168" s="80">
        <v>-310.39592150817202</v>
      </c>
      <c r="CB168" s="80">
        <v>-310.39592150817202</v>
      </c>
      <c r="CC168" s="80">
        <v>-310.39592150817202</v>
      </c>
      <c r="CD168" s="80">
        <v>-310.39592150817202</v>
      </c>
      <c r="CE168" s="80">
        <v>-310.39592150817202</v>
      </c>
      <c r="CF168" s="80">
        <v>-310.39592150817202</v>
      </c>
      <c r="CG168" s="80">
        <v>-383.430255980683</v>
      </c>
      <c r="CH168" s="80">
        <v>-383.430255980683</v>
      </c>
      <c r="CI168" s="80">
        <v>-383.430255980683</v>
      </c>
      <c r="CJ168" s="80">
        <v>-383.430255980683</v>
      </c>
      <c r="CK168" s="80">
        <v>-383.430255980683</v>
      </c>
      <c r="CL168" s="80">
        <v>-456.46459045319398</v>
      </c>
      <c r="CM168" s="80">
        <v>-456.46459045319398</v>
      </c>
      <c r="CN168" s="80">
        <v>-456.46459045319398</v>
      </c>
      <c r="CO168" s="80">
        <v>-456.46459045319398</v>
      </c>
      <c r="CP168" s="80">
        <v>-456.46459045319398</v>
      </c>
      <c r="CQ168" s="80">
        <v>-456.46459045319398</v>
      </c>
      <c r="CR168" s="80">
        <v>-456.46459045319398</v>
      </c>
      <c r="CS168" s="80">
        <v>-456.46459045319398</v>
      </c>
      <c r="CT168" s="80">
        <v>-566.01609216196096</v>
      </c>
      <c r="CU168" s="80">
        <v>-566.01609216196096</v>
      </c>
      <c r="CV168" s="80">
        <v>-566.01609216196096</v>
      </c>
      <c r="CW168" s="80">
        <v>-566.01609216196096</v>
      </c>
      <c r="CX168" s="80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s="80" t="s">
        <v>3</v>
      </c>
      <c r="B169" s="80" t="s">
        <v>107</v>
      </c>
      <c r="C169" s="80">
        <v>-2188.85608516906</v>
      </c>
      <c r="D169" s="80">
        <v>-2188.85608516906</v>
      </c>
      <c r="E169" s="80">
        <v>-2188.85608516906</v>
      </c>
      <c r="F169" s="80">
        <v>-2188.85608516906</v>
      </c>
      <c r="G169" s="80">
        <v>-2267.0295167822401</v>
      </c>
      <c r="H169" s="80">
        <v>-2267.0295167822401</v>
      </c>
      <c r="I169" s="80">
        <v>-2267.0295167822401</v>
      </c>
      <c r="J169" s="80">
        <v>-2267.0295167822401</v>
      </c>
      <c r="K169" s="80">
        <v>-2384.28966420202</v>
      </c>
      <c r="L169" s="80">
        <v>-2384.28966420202</v>
      </c>
      <c r="M169" s="80">
        <v>-2384.28966420202</v>
      </c>
      <c r="N169" s="80">
        <v>-2384.28966420202</v>
      </c>
      <c r="O169" s="80">
        <v>-2384.28966420202</v>
      </c>
      <c r="P169" s="80">
        <v>-2462.4630958152002</v>
      </c>
      <c r="Q169" s="80">
        <v>-2462.4630958152002</v>
      </c>
      <c r="R169" s="80">
        <v>-2462.4630958152002</v>
      </c>
      <c r="S169" s="80">
        <v>-2462.4630958152002</v>
      </c>
      <c r="T169" s="80">
        <v>-2521.0931695250802</v>
      </c>
      <c r="U169" s="80">
        <v>-2521.0931695250802</v>
      </c>
      <c r="V169" s="80">
        <v>-2521.0931695250802</v>
      </c>
      <c r="W169" s="80">
        <v>-2521.0931695250802</v>
      </c>
      <c r="X169" s="80">
        <v>-2599.2666011382598</v>
      </c>
      <c r="Y169" s="80">
        <v>-2599.2666011382598</v>
      </c>
      <c r="Z169" s="80">
        <v>-2599.2666011382598</v>
      </c>
      <c r="AA169" s="80">
        <v>-2599.2666011382598</v>
      </c>
      <c r="AB169" s="80">
        <v>-2599.2666011382598</v>
      </c>
      <c r="AC169" s="80">
        <v>-2696.9833906547401</v>
      </c>
      <c r="AD169" s="80">
        <v>-2696.9833906547401</v>
      </c>
      <c r="AE169" s="80">
        <v>-2696.9833906547401</v>
      </c>
      <c r="AF169" s="80">
        <v>-2696.9833906547401</v>
      </c>
      <c r="AG169" s="80">
        <v>-2814.2435380745101</v>
      </c>
      <c r="AH169" s="80">
        <v>-2814.2435380745101</v>
      </c>
      <c r="AI169" s="80">
        <v>-2814.2435380745101</v>
      </c>
      <c r="AJ169" s="80">
        <v>-2814.2435380745101</v>
      </c>
      <c r="AK169" s="80">
        <v>-2814.2435380745101</v>
      </c>
      <c r="AL169" s="80">
        <v>-2853.3302538810999</v>
      </c>
      <c r="AM169" s="80">
        <v>-2853.3302538810999</v>
      </c>
      <c r="AN169" s="80">
        <v>-2853.3302538810999</v>
      </c>
      <c r="AO169" s="80">
        <v>-2853.3302538810999</v>
      </c>
      <c r="AP169" s="80">
        <v>-2794.7001801712099</v>
      </c>
      <c r="AQ169" s="80">
        <v>-2794.7001801712099</v>
      </c>
      <c r="AR169" s="80">
        <v>-2794.7001801712099</v>
      </c>
      <c r="AS169" s="80">
        <v>-2794.7001801712099</v>
      </c>
      <c r="AT169" s="80">
        <v>-2755.6134643646201</v>
      </c>
      <c r="AU169" s="80">
        <v>-2755.6134643646201</v>
      </c>
      <c r="AV169" s="80">
        <v>-2755.6134643646201</v>
      </c>
      <c r="AW169" s="80">
        <v>-2755.6134643646201</v>
      </c>
      <c r="AX169" s="80">
        <v>-2755.6134643646201</v>
      </c>
      <c r="AY169" s="80">
        <v>-2716.5267485580298</v>
      </c>
      <c r="AZ169" s="80">
        <v>-2716.5267485580298</v>
      </c>
      <c r="BA169" s="80">
        <v>-2716.5267485580298</v>
      </c>
      <c r="BB169" s="80">
        <v>-2716.5267485580298</v>
      </c>
      <c r="BC169" s="80">
        <v>-2775.1568222679198</v>
      </c>
      <c r="BD169" s="80">
        <v>-2775.1568222679198</v>
      </c>
      <c r="BE169" s="80">
        <v>-2775.1568222679198</v>
      </c>
      <c r="BF169" s="80">
        <v>-2775.1568222679198</v>
      </c>
      <c r="BG169" s="80">
        <v>-2814.2435380745101</v>
      </c>
      <c r="BH169" s="80">
        <v>-2814.2435380745101</v>
      </c>
      <c r="BI169" s="80">
        <v>-2814.2435380745101</v>
      </c>
      <c r="BJ169" s="80">
        <v>-2814.2435380745101</v>
      </c>
      <c r="BK169" s="80">
        <v>-2775.1568222679198</v>
      </c>
      <c r="BL169" s="80">
        <v>-2775.1568222679198</v>
      </c>
      <c r="BM169" s="80">
        <v>-2775.1568222679198</v>
      </c>
      <c r="BN169" s="80">
        <v>-2775.1568222679198</v>
      </c>
      <c r="BO169" s="80">
        <v>-2775.1568222679198</v>
      </c>
      <c r="BP169" s="80">
        <v>-2814.2435380745101</v>
      </c>
      <c r="BQ169" s="80">
        <v>-2814.2435380745101</v>
      </c>
      <c r="BR169" s="80">
        <v>-2814.2435380745101</v>
      </c>
      <c r="BS169" s="80">
        <v>-2814.2435380745101</v>
      </c>
      <c r="BT169" s="80">
        <v>-2872.8736117844001</v>
      </c>
      <c r="BU169" s="80">
        <v>-2872.8736117844001</v>
      </c>
      <c r="BV169" s="80">
        <v>-2872.8736117844001</v>
      </c>
      <c r="BW169" s="80">
        <v>-2872.8736117844001</v>
      </c>
      <c r="BX169" s="80">
        <v>-2872.8736117844001</v>
      </c>
      <c r="BY169" s="80">
        <v>-2872.8736117844001</v>
      </c>
      <c r="BZ169" s="80">
        <v>-2872.8736117844001</v>
      </c>
      <c r="CA169" s="80">
        <v>-2872.8736117844001</v>
      </c>
      <c r="CB169" s="80">
        <v>-2872.8736117844001</v>
      </c>
      <c r="CC169" s="80">
        <v>-2853.3302538810999</v>
      </c>
      <c r="CD169" s="80">
        <v>-2853.3302538810999</v>
      </c>
      <c r="CE169" s="80">
        <v>-2853.3302538810999</v>
      </c>
      <c r="CF169" s="80">
        <v>-2853.3302538810999</v>
      </c>
      <c r="CG169" s="80">
        <v>-2755.6134643646201</v>
      </c>
      <c r="CH169" s="80">
        <v>-2755.6134643646201</v>
      </c>
      <c r="CI169" s="80">
        <v>-2755.6134643646201</v>
      </c>
      <c r="CJ169" s="80">
        <v>-2755.6134643646201</v>
      </c>
      <c r="CK169" s="80">
        <v>-2755.6134643646201</v>
      </c>
      <c r="CL169" s="80">
        <v>-2677.44003275144</v>
      </c>
      <c r="CM169" s="80">
        <v>-2677.44003275144</v>
      </c>
      <c r="CN169" s="80">
        <v>-2677.44003275144</v>
      </c>
      <c r="CO169" s="80">
        <v>-2677.44003275144</v>
      </c>
      <c r="CP169" s="80">
        <v>-2579.7232432349701</v>
      </c>
      <c r="CQ169" s="80">
        <v>-2579.7232432349701</v>
      </c>
      <c r="CR169" s="80">
        <v>-2579.7232432349701</v>
      </c>
      <c r="CS169" s="80">
        <v>-2579.7232432349701</v>
      </c>
      <c r="CT169" s="80">
        <v>-2462.4630958152002</v>
      </c>
      <c r="CU169" s="80">
        <v>-2462.4630958152002</v>
      </c>
      <c r="CV169" s="80">
        <v>-2462.4630958152002</v>
      </c>
      <c r="CW169" s="80">
        <v>-2462.4630958152002</v>
      </c>
      <c r="CX169" s="80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s="80" t="s">
        <v>4</v>
      </c>
      <c r="B170" s="80" t="s">
        <v>123</v>
      </c>
      <c r="C170" s="80">
        <v>0</v>
      </c>
      <c r="D170" s="80">
        <v>0</v>
      </c>
      <c r="E170" s="80">
        <v>0</v>
      </c>
      <c r="F170" s="80">
        <v>0</v>
      </c>
      <c r="G170" s="80">
        <v>0</v>
      </c>
      <c r="H170" s="80">
        <v>0</v>
      </c>
      <c r="I170" s="80">
        <v>0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  <c r="O170" s="80">
        <v>0</v>
      </c>
      <c r="P170" s="80">
        <v>0</v>
      </c>
      <c r="Q170" s="80">
        <v>0</v>
      </c>
      <c r="R170" s="80">
        <v>0</v>
      </c>
      <c r="S170" s="80">
        <v>0</v>
      </c>
      <c r="T170" s="80">
        <v>0</v>
      </c>
      <c r="U170" s="80">
        <v>0</v>
      </c>
      <c r="V170" s="80">
        <v>0</v>
      </c>
      <c r="W170" s="80">
        <v>0</v>
      </c>
      <c r="X170" s="80">
        <v>0</v>
      </c>
      <c r="Y170" s="80">
        <v>0</v>
      </c>
      <c r="Z170" s="80">
        <v>0</v>
      </c>
      <c r="AA170" s="80">
        <v>0</v>
      </c>
      <c r="AB170" s="80">
        <v>0</v>
      </c>
      <c r="AC170" s="80">
        <v>0</v>
      </c>
      <c r="AD170" s="80">
        <v>0</v>
      </c>
      <c r="AE170" s="80">
        <v>0</v>
      </c>
      <c r="AF170" s="80">
        <v>0</v>
      </c>
      <c r="AG170" s="80">
        <v>0</v>
      </c>
      <c r="AH170" s="80">
        <v>0</v>
      </c>
      <c r="AI170" s="80">
        <v>0</v>
      </c>
      <c r="AJ170" s="80">
        <v>0</v>
      </c>
      <c r="AK170" s="80">
        <v>0</v>
      </c>
      <c r="AL170" s="80">
        <v>0</v>
      </c>
      <c r="AM170" s="80">
        <v>0</v>
      </c>
      <c r="AN170" s="80">
        <v>0</v>
      </c>
      <c r="AO170" s="80">
        <v>0</v>
      </c>
      <c r="AP170" s="80">
        <v>0</v>
      </c>
      <c r="AQ170" s="80">
        <v>0</v>
      </c>
      <c r="AR170" s="80">
        <v>0</v>
      </c>
      <c r="AS170" s="80">
        <v>0</v>
      </c>
      <c r="AT170" s="80">
        <v>0</v>
      </c>
      <c r="AU170" s="80">
        <v>0</v>
      </c>
      <c r="AV170" s="80">
        <v>0</v>
      </c>
      <c r="AW170" s="80">
        <v>0</v>
      </c>
      <c r="AX170" s="80">
        <v>0</v>
      </c>
      <c r="AY170" s="80">
        <v>0</v>
      </c>
      <c r="AZ170" s="80">
        <v>0</v>
      </c>
      <c r="BA170" s="80">
        <v>0</v>
      </c>
      <c r="BB170" s="80">
        <v>0</v>
      </c>
      <c r="BC170" s="80">
        <v>0</v>
      </c>
      <c r="BD170" s="80">
        <v>0</v>
      </c>
      <c r="BE170" s="80">
        <v>0</v>
      </c>
      <c r="BF170" s="80">
        <v>0</v>
      </c>
      <c r="BG170" s="80">
        <v>0</v>
      </c>
      <c r="BH170" s="80">
        <v>0</v>
      </c>
      <c r="BI170" s="80">
        <v>0</v>
      </c>
      <c r="BJ170" s="80">
        <v>0</v>
      </c>
      <c r="BK170" s="80">
        <v>0</v>
      </c>
      <c r="BL170" s="80">
        <v>0</v>
      </c>
      <c r="BM170" s="80">
        <v>0</v>
      </c>
      <c r="BN170" s="80">
        <v>0</v>
      </c>
      <c r="BO170" s="80">
        <v>0</v>
      </c>
      <c r="BP170" s="80">
        <v>0</v>
      </c>
      <c r="BQ170" s="80">
        <v>0</v>
      </c>
      <c r="BR170" s="80">
        <v>0</v>
      </c>
      <c r="BS170" s="80">
        <v>0</v>
      </c>
      <c r="BT170" s="80">
        <v>0</v>
      </c>
      <c r="BU170" s="80">
        <v>0</v>
      </c>
      <c r="BV170" s="80">
        <v>0</v>
      </c>
      <c r="BW170" s="80">
        <v>0</v>
      </c>
      <c r="BX170" s="80">
        <v>0</v>
      </c>
      <c r="BY170" s="80">
        <v>0</v>
      </c>
      <c r="BZ170" s="80">
        <v>0</v>
      </c>
      <c r="CA170" s="80">
        <v>0</v>
      </c>
      <c r="CB170" s="80">
        <v>0</v>
      </c>
      <c r="CC170" s="80">
        <v>0</v>
      </c>
      <c r="CD170" s="80">
        <v>0</v>
      </c>
      <c r="CE170" s="80">
        <v>0</v>
      </c>
      <c r="CF170" s="80">
        <v>0</v>
      </c>
      <c r="CG170" s="80">
        <v>0</v>
      </c>
      <c r="CH170" s="80">
        <v>0</v>
      </c>
      <c r="CI170" s="80">
        <v>0</v>
      </c>
      <c r="CJ170" s="80">
        <v>0</v>
      </c>
      <c r="CK170" s="80">
        <v>0</v>
      </c>
      <c r="CL170" s="80">
        <v>0</v>
      </c>
      <c r="CM170" s="80">
        <v>0</v>
      </c>
      <c r="CN170" s="80">
        <v>0</v>
      </c>
      <c r="CO170" s="80">
        <v>0</v>
      </c>
      <c r="CP170" s="80">
        <v>0</v>
      </c>
      <c r="CQ170" s="80">
        <v>0</v>
      </c>
      <c r="CR170" s="80">
        <v>0</v>
      </c>
      <c r="CS170" s="80">
        <v>0</v>
      </c>
      <c r="CT170" s="80">
        <v>0</v>
      </c>
      <c r="CU170" s="80">
        <v>0</v>
      </c>
      <c r="CV170" s="80">
        <v>0</v>
      </c>
      <c r="CW170" s="80">
        <v>0</v>
      </c>
      <c r="CX170" s="8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s="80" t="s">
        <v>4</v>
      </c>
      <c r="B171" s="80" t="s">
        <v>15</v>
      </c>
      <c r="C171" s="80">
        <v>0</v>
      </c>
      <c r="D171" s="80">
        <v>0</v>
      </c>
      <c r="E171" s="80">
        <v>0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0</v>
      </c>
      <c r="P171" s="80">
        <v>0</v>
      </c>
      <c r="Q171" s="80">
        <v>0</v>
      </c>
      <c r="R171" s="80">
        <v>0</v>
      </c>
      <c r="S171" s="80">
        <v>0</v>
      </c>
      <c r="T171" s="80">
        <v>0</v>
      </c>
      <c r="U171" s="80">
        <v>0</v>
      </c>
      <c r="V171" s="80">
        <v>0</v>
      </c>
      <c r="W171" s="80">
        <v>0</v>
      </c>
      <c r="X171" s="80">
        <v>0</v>
      </c>
      <c r="Y171" s="80">
        <v>0</v>
      </c>
      <c r="Z171" s="80">
        <v>0</v>
      </c>
      <c r="AA171" s="80">
        <v>0</v>
      </c>
      <c r="AB171" s="80">
        <v>0</v>
      </c>
      <c r="AC171" s="80">
        <v>0</v>
      </c>
      <c r="AD171" s="80">
        <v>0</v>
      </c>
      <c r="AE171" s="80">
        <v>0</v>
      </c>
      <c r="AF171" s="80">
        <v>0</v>
      </c>
      <c r="AG171" s="80">
        <v>0</v>
      </c>
      <c r="AH171" s="80">
        <v>0</v>
      </c>
      <c r="AI171" s="80">
        <v>0</v>
      </c>
      <c r="AJ171" s="80">
        <v>0</v>
      </c>
      <c r="AK171" s="80">
        <v>0</v>
      </c>
      <c r="AL171" s="80">
        <v>0</v>
      </c>
      <c r="AM171" s="80">
        <v>0</v>
      </c>
      <c r="AN171" s="80">
        <v>0</v>
      </c>
      <c r="AO171" s="80">
        <v>0</v>
      </c>
      <c r="AP171" s="80">
        <v>0</v>
      </c>
      <c r="AQ171" s="80">
        <v>0</v>
      </c>
      <c r="AR171" s="80">
        <v>0</v>
      </c>
      <c r="AS171" s="80">
        <v>0</v>
      </c>
      <c r="AT171" s="80">
        <v>0</v>
      </c>
      <c r="AU171" s="80">
        <v>0</v>
      </c>
      <c r="AV171" s="80">
        <v>0</v>
      </c>
      <c r="AW171" s="80">
        <v>0</v>
      </c>
      <c r="AX171" s="80">
        <v>0</v>
      </c>
      <c r="AY171" s="80">
        <v>0</v>
      </c>
      <c r="AZ171" s="80">
        <v>0</v>
      </c>
      <c r="BA171" s="80">
        <v>0</v>
      </c>
      <c r="BB171" s="80">
        <v>0</v>
      </c>
      <c r="BC171" s="80">
        <v>0</v>
      </c>
      <c r="BD171" s="80">
        <v>0</v>
      </c>
      <c r="BE171" s="80">
        <v>0</v>
      </c>
      <c r="BF171" s="80">
        <v>0</v>
      </c>
      <c r="BG171" s="80">
        <v>0</v>
      </c>
      <c r="BH171" s="80">
        <v>0</v>
      </c>
      <c r="BI171" s="80">
        <v>0</v>
      </c>
      <c r="BJ171" s="80">
        <v>0</v>
      </c>
      <c r="BK171" s="80">
        <v>0</v>
      </c>
      <c r="BL171" s="80">
        <v>0</v>
      </c>
      <c r="BM171" s="80">
        <v>0</v>
      </c>
      <c r="BN171" s="80">
        <v>0</v>
      </c>
      <c r="BO171" s="80">
        <v>0</v>
      </c>
      <c r="BP171" s="80">
        <v>0</v>
      </c>
      <c r="BQ171" s="80">
        <v>0</v>
      </c>
      <c r="BR171" s="80">
        <v>0</v>
      </c>
      <c r="BS171" s="80">
        <v>0</v>
      </c>
      <c r="BT171" s="80">
        <v>0</v>
      </c>
      <c r="BU171" s="80">
        <v>0</v>
      </c>
      <c r="BV171" s="80">
        <v>0</v>
      </c>
      <c r="BW171" s="80">
        <v>0</v>
      </c>
      <c r="BX171" s="80">
        <v>0</v>
      </c>
      <c r="BY171" s="80">
        <v>0</v>
      </c>
      <c r="BZ171" s="80">
        <v>0</v>
      </c>
      <c r="CA171" s="80">
        <v>0</v>
      </c>
      <c r="CB171" s="80">
        <v>0</v>
      </c>
      <c r="CC171" s="80">
        <v>0</v>
      </c>
      <c r="CD171" s="80">
        <v>0</v>
      </c>
      <c r="CE171" s="80">
        <v>0</v>
      </c>
      <c r="CF171" s="80">
        <v>0</v>
      </c>
      <c r="CG171" s="80">
        <v>0</v>
      </c>
      <c r="CH171" s="80">
        <v>0</v>
      </c>
      <c r="CI171" s="80">
        <v>0</v>
      </c>
      <c r="CJ171" s="80">
        <v>0</v>
      </c>
      <c r="CK171" s="80">
        <v>0</v>
      </c>
      <c r="CL171" s="80">
        <v>0</v>
      </c>
      <c r="CM171" s="80">
        <v>0</v>
      </c>
      <c r="CN171" s="80">
        <v>0</v>
      </c>
      <c r="CO171" s="80">
        <v>0</v>
      </c>
      <c r="CP171" s="80">
        <v>0</v>
      </c>
      <c r="CQ171" s="80">
        <v>0</v>
      </c>
      <c r="CR171" s="80">
        <v>0</v>
      </c>
      <c r="CS171" s="80">
        <v>0</v>
      </c>
      <c r="CT171" s="80">
        <v>0</v>
      </c>
      <c r="CU171" s="80">
        <v>0</v>
      </c>
      <c r="CV171" s="80">
        <v>0</v>
      </c>
      <c r="CW171" s="80">
        <v>0</v>
      </c>
      <c r="CX171" s="80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s="80" t="s">
        <v>4</v>
      </c>
      <c r="B172" s="80" t="s">
        <v>16</v>
      </c>
      <c r="C172" s="80">
        <v>0</v>
      </c>
      <c r="D172" s="80">
        <v>0</v>
      </c>
      <c r="E172" s="80">
        <v>0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  <c r="N172" s="80">
        <v>0</v>
      </c>
      <c r="O172" s="80">
        <v>0</v>
      </c>
      <c r="P172" s="80">
        <v>0</v>
      </c>
      <c r="Q172" s="80">
        <v>0</v>
      </c>
      <c r="R172" s="80">
        <v>0</v>
      </c>
      <c r="S172" s="80">
        <v>0</v>
      </c>
      <c r="T172" s="80">
        <v>0</v>
      </c>
      <c r="U172" s="80">
        <v>0</v>
      </c>
      <c r="V172" s="80">
        <v>0</v>
      </c>
      <c r="W172" s="80">
        <v>0</v>
      </c>
      <c r="X172" s="80">
        <v>0</v>
      </c>
      <c r="Y172" s="80">
        <v>0</v>
      </c>
      <c r="Z172" s="80">
        <v>0</v>
      </c>
      <c r="AA172" s="80">
        <v>0</v>
      </c>
      <c r="AB172" s="80">
        <v>0</v>
      </c>
      <c r="AC172" s="80">
        <v>0</v>
      </c>
      <c r="AD172" s="80">
        <v>0</v>
      </c>
      <c r="AE172" s="80">
        <v>0</v>
      </c>
      <c r="AF172" s="80">
        <v>0</v>
      </c>
      <c r="AG172" s="80">
        <v>0</v>
      </c>
      <c r="AH172" s="80">
        <v>0</v>
      </c>
      <c r="AI172" s="80">
        <v>0</v>
      </c>
      <c r="AJ172" s="80">
        <v>0</v>
      </c>
      <c r="AK172" s="80">
        <v>0</v>
      </c>
      <c r="AL172" s="80">
        <v>0</v>
      </c>
      <c r="AM172" s="80">
        <v>0</v>
      </c>
      <c r="AN172" s="80">
        <v>0</v>
      </c>
      <c r="AO172" s="80">
        <v>0</v>
      </c>
      <c r="AP172" s="80">
        <v>0</v>
      </c>
      <c r="AQ172" s="80">
        <v>0</v>
      </c>
      <c r="AR172" s="80">
        <v>0</v>
      </c>
      <c r="AS172" s="80">
        <v>0</v>
      </c>
      <c r="AT172" s="80">
        <v>0</v>
      </c>
      <c r="AU172" s="80">
        <v>0</v>
      </c>
      <c r="AV172" s="80">
        <v>0</v>
      </c>
      <c r="AW172" s="80">
        <v>0</v>
      </c>
      <c r="AX172" s="80">
        <v>0</v>
      </c>
      <c r="AY172" s="80">
        <v>0</v>
      </c>
      <c r="AZ172" s="80">
        <v>0</v>
      </c>
      <c r="BA172" s="80">
        <v>0</v>
      </c>
      <c r="BB172" s="80">
        <v>0</v>
      </c>
      <c r="BC172" s="80">
        <v>0</v>
      </c>
      <c r="BD172" s="80">
        <v>0</v>
      </c>
      <c r="BE172" s="80">
        <v>0</v>
      </c>
      <c r="BF172" s="80">
        <v>0</v>
      </c>
      <c r="BG172" s="80">
        <v>0</v>
      </c>
      <c r="BH172" s="80">
        <v>0</v>
      </c>
      <c r="BI172" s="80">
        <v>0</v>
      </c>
      <c r="BJ172" s="80">
        <v>0</v>
      </c>
      <c r="BK172" s="80">
        <v>0</v>
      </c>
      <c r="BL172" s="80">
        <v>0</v>
      </c>
      <c r="BM172" s="80">
        <v>0</v>
      </c>
      <c r="BN172" s="80">
        <v>0</v>
      </c>
      <c r="BO172" s="80">
        <v>0</v>
      </c>
      <c r="BP172" s="80">
        <v>0</v>
      </c>
      <c r="BQ172" s="80">
        <v>0</v>
      </c>
      <c r="BR172" s="80">
        <v>0</v>
      </c>
      <c r="BS172" s="80">
        <v>0</v>
      </c>
      <c r="BT172" s="80">
        <v>0</v>
      </c>
      <c r="BU172" s="80">
        <v>0</v>
      </c>
      <c r="BV172" s="80">
        <v>0</v>
      </c>
      <c r="BW172" s="80">
        <v>0</v>
      </c>
      <c r="BX172" s="80">
        <v>0</v>
      </c>
      <c r="BY172" s="80">
        <v>0</v>
      </c>
      <c r="BZ172" s="80">
        <v>0</v>
      </c>
      <c r="CA172" s="80">
        <v>0</v>
      </c>
      <c r="CB172" s="80">
        <v>0</v>
      </c>
      <c r="CC172" s="80">
        <v>0</v>
      </c>
      <c r="CD172" s="80">
        <v>0</v>
      </c>
      <c r="CE172" s="80">
        <v>0</v>
      </c>
      <c r="CF172" s="80">
        <v>0</v>
      </c>
      <c r="CG172" s="80">
        <v>0</v>
      </c>
      <c r="CH172" s="80">
        <v>0</v>
      </c>
      <c r="CI172" s="80">
        <v>0</v>
      </c>
      <c r="CJ172" s="80">
        <v>0</v>
      </c>
      <c r="CK172" s="80">
        <v>0</v>
      </c>
      <c r="CL172" s="80">
        <v>0</v>
      </c>
      <c r="CM172" s="80">
        <v>0</v>
      </c>
      <c r="CN172" s="80">
        <v>0</v>
      </c>
      <c r="CO172" s="80">
        <v>0</v>
      </c>
      <c r="CP172" s="80">
        <v>0</v>
      </c>
      <c r="CQ172" s="80">
        <v>0</v>
      </c>
      <c r="CR172" s="80">
        <v>0</v>
      </c>
      <c r="CS172" s="80">
        <v>0</v>
      </c>
      <c r="CT172" s="80">
        <v>0</v>
      </c>
      <c r="CU172" s="80">
        <v>0</v>
      </c>
      <c r="CV172" s="80">
        <v>0</v>
      </c>
      <c r="CW172" s="80">
        <v>0</v>
      </c>
      <c r="CX172" s="80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s="80" t="s">
        <v>4</v>
      </c>
      <c r="B173" s="80" t="s">
        <v>108</v>
      </c>
      <c r="C173" s="80">
        <v>0</v>
      </c>
      <c r="D173" s="80">
        <v>0</v>
      </c>
      <c r="E173" s="80">
        <v>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0</v>
      </c>
      <c r="L173" s="80">
        <v>0</v>
      </c>
      <c r="M173" s="80">
        <v>0</v>
      </c>
      <c r="N173" s="80">
        <v>0</v>
      </c>
      <c r="O173" s="80">
        <v>0</v>
      </c>
      <c r="P173" s="80">
        <v>0</v>
      </c>
      <c r="Q173" s="80">
        <v>0</v>
      </c>
      <c r="R173" s="80">
        <v>0</v>
      </c>
      <c r="S173" s="80">
        <v>0</v>
      </c>
      <c r="T173" s="80">
        <v>0</v>
      </c>
      <c r="U173" s="80">
        <v>0</v>
      </c>
      <c r="V173" s="80">
        <v>0</v>
      </c>
      <c r="W173" s="80">
        <v>0</v>
      </c>
      <c r="X173" s="80">
        <v>0</v>
      </c>
      <c r="Y173" s="80">
        <v>0</v>
      </c>
      <c r="Z173" s="80">
        <v>0</v>
      </c>
      <c r="AA173" s="80">
        <v>0</v>
      </c>
      <c r="AB173" s="80">
        <v>0</v>
      </c>
      <c r="AC173" s="80">
        <v>0</v>
      </c>
      <c r="AD173" s="80">
        <v>0</v>
      </c>
      <c r="AE173" s="80">
        <v>0</v>
      </c>
      <c r="AF173" s="80">
        <v>0</v>
      </c>
      <c r="AG173" s="80">
        <v>0</v>
      </c>
      <c r="AH173" s="80">
        <v>0</v>
      </c>
      <c r="AI173" s="80">
        <v>0</v>
      </c>
      <c r="AJ173" s="80">
        <v>0</v>
      </c>
      <c r="AK173" s="80">
        <v>0</v>
      </c>
      <c r="AL173" s="80">
        <v>0</v>
      </c>
      <c r="AM173" s="80">
        <v>0</v>
      </c>
      <c r="AN173" s="80">
        <v>0</v>
      </c>
      <c r="AO173" s="80">
        <v>0</v>
      </c>
      <c r="AP173" s="80">
        <v>0</v>
      </c>
      <c r="AQ173" s="80">
        <v>0</v>
      </c>
      <c r="AR173" s="80">
        <v>0</v>
      </c>
      <c r="AS173" s="80">
        <v>0</v>
      </c>
      <c r="AT173" s="80">
        <v>0</v>
      </c>
      <c r="AU173" s="80">
        <v>0</v>
      </c>
      <c r="AV173" s="80">
        <v>0</v>
      </c>
      <c r="AW173" s="80">
        <v>0</v>
      </c>
      <c r="AX173" s="80">
        <v>0</v>
      </c>
      <c r="AY173" s="80">
        <v>0</v>
      </c>
      <c r="AZ173" s="80">
        <v>0</v>
      </c>
      <c r="BA173" s="80">
        <v>0</v>
      </c>
      <c r="BB173" s="80">
        <v>0</v>
      </c>
      <c r="BC173" s="80">
        <v>0</v>
      </c>
      <c r="BD173" s="80">
        <v>0</v>
      </c>
      <c r="BE173" s="80">
        <v>0</v>
      </c>
      <c r="BF173" s="80">
        <v>0</v>
      </c>
      <c r="BG173" s="80">
        <v>0</v>
      </c>
      <c r="BH173" s="80">
        <v>0</v>
      </c>
      <c r="BI173" s="80">
        <v>0</v>
      </c>
      <c r="BJ173" s="80">
        <v>0</v>
      </c>
      <c r="BK173" s="80">
        <v>0</v>
      </c>
      <c r="BL173" s="80">
        <v>0</v>
      </c>
      <c r="BM173" s="80">
        <v>0</v>
      </c>
      <c r="BN173" s="80">
        <v>0</v>
      </c>
      <c r="BO173" s="80">
        <v>0</v>
      </c>
      <c r="BP173" s="80">
        <v>0</v>
      </c>
      <c r="BQ173" s="80">
        <v>0</v>
      </c>
      <c r="BR173" s="80">
        <v>0</v>
      </c>
      <c r="BS173" s="80">
        <v>0</v>
      </c>
      <c r="BT173" s="80">
        <v>0</v>
      </c>
      <c r="BU173" s="80">
        <v>0</v>
      </c>
      <c r="BV173" s="80">
        <v>0</v>
      </c>
      <c r="BW173" s="80">
        <v>0</v>
      </c>
      <c r="BX173" s="80">
        <v>0</v>
      </c>
      <c r="BY173" s="80">
        <v>0</v>
      </c>
      <c r="BZ173" s="80">
        <v>0</v>
      </c>
      <c r="CA173" s="80">
        <v>0</v>
      </c>
      <c r="CB173" s="80">
        <v>0</v>
      </c>
      <c r="CC173" s="80">
        <v>0</v>
      </c>
      <c r="CD173" s="80">
        <v>0</v>
      </c>
      <c r="CE173" s="80">
        <v>0</v>
      </c>
      <c r="CF173" s="80">
        <v>0</v>
      </c>
      <c r="CG173" s="80">
        <v>0</v>
      </c>
      <c r="CH173" s="80">
        <v>0</v>
      </c>
      <c r="CI173" s="80">
        <v>0</v>
      </c>
      <c r="CJ173" s="80">
        <v>0</v>
      </c>
      <c r="CK173" s="80">
        <v>0</v>
      </c>
      <c r="CL173" s="80">
        <v>0</v>
      </c>
      <c r="CM173" s="80">
        <v>0</v>
      </c>
      <c r="CN173" s="80">
        <v>0</v>
      </c>
      <c r="CO173" s="80">
        <v>0</v>
      </c>
      <c r="CP173" s="80">
        <v>0</v>
      </c>
      <c r="CQ173" s="80">
        <v>0</v>
      </c>
      <c r="CR173" s="80">
        <v>0</v>
      </c>
      <c r="CS173" s="80">
        <v>0</v>
      </c>
      <c r="CT173" s="80">
        <v>0</v>
      </c>
      <c r="CU173" s="80">
        <v>0</v>
      </c>
      <c r="CV173" s="80">
        <v>0</v>
      </c>
      <c r="CW173" s="80">
        <v>0</v>
      </c>
      <c r="CX173" s="80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s="80" t="s">
        <v>4</v>
      </c>
      <c r="B174" s="80" t="s">
        <v>109</v>
      </c>
      <c r="C174" s="80">
        <v>0</v>
      </c>
      <c r="D174" s="80">
        <v>0</v>
      </c>
      <c r="E174" s="80">
        <v>0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>
        <v>0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>
        <v>0</v>
      </c>
      <c r="R174" s="80">
        <v>0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  <c r="X174" s="80">
        <v>0</v>
      </c>
      <c r="Y174" s="80">
        <v>0</v>
      </c>
      <c r="Z174" s="80">
        <v>0</v>
      </c>
      <c r="AA174" s="80">
        <v>0</v>
      </c>
      <c r="AB174" s="80">
        <v>0</v>
      </c>
      <c r="AC174" s="80">
        <v>0</v>
      </c>
      <c r="AD174" s="80">
        <v>0</v>
      </c>
      <c r="AE174" s="80">
        <v>0</v>
      </c>
      <c r="AF174" s="80">
        <v>0</v>
      </c>
      <c r="AG174" s="80">
        <v>0</v>
      </c>
      <c r="AH174" s="80">
        <v>0</v>
      </c>
      <c r="AI174" s="80">
        <v>0</v>
      </c>
      <c r="AJ174" s="80">
        <v>0</v>
      </c>
      <c r="AK174" s="80">
        <v>0</v>
      </c>
      <c r="AL174" s="80">
        <v>0</v>
      </c>
      <c r="AM174" s="80">
        <v>0</v>
      </c>
      <c r="AN174" s="80">
        <v>0</v>
      </c>
      <c r="AO174" s="80">
        <v>0</v>
      </c>
      <c r="AP174" s="80">
        <v>0</v>
      </c>
      <c r="AQ174" s="80">
        <v>0</v>
      </c>
      <c r="AR174" s="80">
        <v>0</v>
      </c>
      <c r="AS174" s="80">
        <v>0</v>
      </c>
      <c r="AT174" s="80">
        <v>0</v>
      </c>
      <c r="AU174" s="80">
        <v>0</v>
      </c>
      <c r="AV174" s="80">
        <v>0</v>
      </c>
      <c r="AW174" s="80">
        <v>0</v>
      </c>
      <c r="AX174" s="80">
        <v>0</v>
      </c>
      <c r="AY174" s="80">
        <v>0</v>
      </c>
      <c r="AZ174" s="80">
        <v>0</v>
      </c>
      <c r="BA174" s="80">
        <v>0</v>
      </c>
      <c r="BB174" s="80">
        <v>0</v>
      </c>
      <c r="BC174" s="80">
        <v>0</v>
      </c>
      <c r="BD174" s="80">
        <v>0</v>
      </c>
      <c r="BE174" s="80">
        <v>0</v>
      </c>
      <c r="BF174" s="80">
        <v>0</v>
      </c>
      <c r="BG174" s="80">
        <v>0</v>
      </c>
      <c r="BH174" s="80">
        <v>0</v>
      </c>
      <c r="BI174" s="80">
        <v>0</v>
      </c>
      <c r="BJ174" s="80">
        <v>0</v>
      </c>
      <c r="BK174" s="80">
        <v>0</v>
      </c>
      <c r="BL174" s="80">
        <v>0</v>
      </c>
      <c r="BM174" s="80">
        <v>0</v>
      </c>
      <c r="BN174" s="80">
        <v>0</v>
      </c>
      <c r="BO174" s="80">
        <v>0</v>
      </c>
      <c r="BP174" s="80">
        <v>0</v>
      </c>
      <c r="BQ174" s="80">
        <v>0</v>
      </c>
      <c r="BR174" s="80">
        <v>0</v>
      </c>
      <c r="BS174" s="80">
        <v>0</v>
      </c>
      <c r="BT174" s="80">
        <v>0</v>
      </c>
      <c r="BU174" s="80">
        <v>0</v>
      </c>
      <c r="BV174" s="80">
        <v>0</v>
      </c>
      <c r="BW174" s="80">
        <v>0</v>
      </c>
      <c r="BX174" s="80">
        <v>0</v>
      </c>
      <c r="BY174" s="80">
        <v>0</v>
      </c>
      <c r="BZ174" s="80">
        <v>0</v>
      </c>
      <c r="CA174" s="80">
        <v>0</v>
      </c>
      <c r="CB174" s="80">
        <v>0</v>
      </c>
      <c r="CC174" s="80">
        <v>0</v>
      </c>
      <c r="CD174" s="80">
        <v>0</v>
      </c>
      <c r="CE174" s="80">
        <v>0</v>
      </c>
      <c r="CF174" s="80">
        <v>0</v>
      </c>
      <c r="CG174" s="80">
        <v>0</v>
      </c>
      <c r="CH174" s="80">
        <v>0</v>
      </c>
      <c r="CI174" s="80">
        <v>0</v>
      </c>
      <c r="CJ174" s="80">
        <v>0</v>
      </c>
      <c r="CK174" s="80">
        <v>0</v>
      </c>
      <c r="CL174" s="80">
        <v>0</v>
      </c>
      <c r="CM174" s="80">
        <v>0</v>
      </c>
      <c r="CN174" s="80">
        <v>0</v>
      </c>
      <c r="CO174" s="80">
        <v>0</v>
      </c>
      <c r="CP174" s="80">
        <v>0</v>
      </c>
      <c r="CQ174" s="80">
        <v>0</v>
      </c>
      <c r="CR174" s="80">
        <v>0</v>
      </c>
      <c r="CS174" s="80">
        <v>0</v>
      </c>
      <c r="CT174" s="80">
        <v>0</v>
      </c>
      <c r="CU174" s="80">
        <v>0</v>
      </c>
      <c r="CV174" s="80">
        <v>0</v>
      </c>
      <c r="CW174" s="80">
        <v>0</v>
      </c>
      <c r="CX174" s="80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s="80" t="s">
        <v>4</v>
      </c>
      <c r="B175" s="80" t="s">
        <v>113</v>
      </c>
      <c r="C175" s="80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>
        <v>0</v>
      </c>
      <c r="U175" s="80">
        <v>0</v>
      </c>
      <c r="V175" s="80">
        <v>0</v>
      </c>
      <c r="W175" s="80">
        <v>0</v>
      </c>
      <c r="X175" s="80">
        <v>0</v>
      </c>
      <c r="Y175" s="80">
        <v>0</v>
      </c>
      <c r="Z175" s="80">
        <v>0</v>
      </c>
      <c r="AA175" s="80">
        <v>0</v>
      </c>
      <c r="AB175" s="80">
        <v>0</v>
      </c>
      <c r="AC175" s="80">
        <v>0</v>
      </c>
      <c r="AD175" s="80">
        <v>0</v>
      </c>
      <c r="AE175" s="80">
        <v>0</v>
      </c>
      <c r="AF175" s="80">
        <v>0</v>
      </c>
      <c r="AG175" s="80">
        <v>0</v>
      </c>
      <c r="AH175" s="80">
        <v>0</v>
      </c>
      <c r="AI175" s="80">
        <v>0</v>
      </c>
      <c r="AJ175" s="80">
        <v>0</v>
      </c>
      <c r="AK175" s="80">
        <v>0</v>
      </c>
      <c r="AL175" s="80">
        <v>0</v>
      </c>
      <c r="AM175" s="80">
        <v>0</v>
      </c>
      <c r="AN175" s="80">
        <v>0</v>
      </c>
      <c r="AO175" s="80">
        <v>0</v>
      </c>
      <c r="AP175" s="80">
        <v>0</v>
      </c>
      <c r="AQ175" s="80">
        <v>0</v>
      </c>
      <c r="AR175" s="80">
        <v>0</v>
      </c>
      <c r="AS175" s="80">
        <v>0</v>
      </c>
      <c r="AT175" s="80">
        <v>0</v>
      </c>
      <c r="AU175" s="80">
        <v>0</v>
      </c>
      <c r="AV175" s="80">
        <v>0</v>
      </c>
      <c r="AW175" s="80">
        <v>0</v>
      </c>
      <c r="AX175" s="80">
        <v>0</v>
      </c>
      <c r="AY175" s="80">
        <v>0</v>
      </c>
      <c r="AZ175" s="80">
        <v>0</v>
      </c>
      <c r="BA175" s="80">
        <v>0</v>
      </c>
      <c r="BB175" s="80">
        <v>0</v>
      </c>
      <c r="BC175" s="80">
        <v>0</v>
      </c>
      <c r="BD175" s="80">
        <v>0</v>
      </c>
      <c r="BE175" s="80">
        <v>0</v>
      </c>
      <c r="BF175" s="80">
        <v>0</v>
      </c>
      <c r="BG175" s="80">
        <v>0</v>
      </c>
      <c r="BH175" s="80">
        <v>0</v>
      </c>
      <c r="BI175" s="80">
        <v>0</v>
      </c>
      <c r="BJ175" s="80">
        <v>0</v>
      </c>
      <c r="BK175" s="80">
        <v>0</v>
      </c>
      <c r="BL175" s="80">
        <v>0</v>
      </c>
      <c r="BM175" s="80">
        <v>0</v>
      </c>
      <c r="BN175" s="80">
        <v>0</v>
      </c>
      <c r="BO175" s="80">
        <v>0</v>
      </c>
      <c r="BP175" s="80">
        <v>0</v>
      </c>
      <c r="BQ175" s="80">
        <v>0</v>
      </c>
      <c r="BR175" s="80">
        <v>0</v>
      </c>
      <c r="BS175" s="80">
        <v>0</v>
      </c>
      <c r="BT175" s="80">
        <v>0</v>
      </c>
      <c r="BU175" s="80">
        <v>0</v>
      </c>
      <c r="BV175" s="80">
        <v>0</v>
      </c>
      <c r="BW175" s="80">
        <v>0</v>
      </c>
      <c r="BX175" s="80">
        <v>0</v>
      </c>
      <c r="BY175" s="80">
        <v>0</v>
      </c>
      <c r="BZ175" s="80">
        <v>0</v>
      </c>
      <c r="CA175" s="80">
        <v>0</v>
      </c>
      <c r="CB175" s="80">
        <v>0</v>
      </c>
      <c r="CC175" s="80">
        <v>0</v>
      </c>
      <c r="CD175" s="80">
        <v>0</v>
      </c>
      <c r="CE175" s="80">
        <v>0</v>
      </c>
      <c r="CF175" s="80">
        <v>0</v>
      </c>
      <c r="CG175" s="80">
        <v>0</v>
      </c>
      <c r="CH175" s="80">
        <v>0</v>
      </c>
      <c r="CI175" s="80">
        <v>0</v>
      </c>
      <c r="CJ175" s="80">
        <v>0</v>
      </c>
      <c r="CK175" s="80">
        <v>0</v>
      </c>
      <c r="CL175" s="80">
        <v>0</v>
      </c>
      <c r="CM175" s="80">
        <v>0</v>
      </c>
      <c r="CN175" s="80">
        <v>0</v>
      </c>
      <c r="CO175" s="80">
        <v>0</v>
      </c>
      <c r="CP175" s="80">
        <v>0</v>
      </c>
      <c r="CQ175" s="80">
        <v>0</v>
      </c>
      <c r="CR175" s="80">
        <v>0</v>
      </c>
      <c r="CS175" s="80">
        <v>0</v>
      </c>
      <c r="CT175" s="80">
        <v>0</v>
      </c>
      <c r="CU175" s="80">
        <v>0</v>
      </c>
      <c r="CV175" s="80">
        <v>0</v>
      </c>
      <c r="CW175" s="80">
        <v>0</v>
      </c>
      <c r="CX175" s="80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s="80" t="s">
        <v>4</v>
      </c>
      <c r="B176" s="80" t="s">
        <v>124</v>
      </c>
      <c r="C176" s="80">
        <v>0</v>
      </c>
      <c r="D176" s="80">
        <v>0</v>
      </c>
      <c r="E176" s="80">
        <v>0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  <c r="Q176" s="80">
        <v>0</v>
      </c>
      <c r="R176" s="80">
        <v>0</v>
      </c>
      <c r="S176" s="80">
        <v>0</v>
      </c>
      <c r="T176" s="80">
        <v>0</v>
      </c>
      <c r="U176" s="80">
        <v>0</v>
      </c>
      <c r="V176" s="80">
        <v>0</v>
      </c>
      <c r="W176" s="80">
        <v>0</v>
      </c>
      <c r="X176" s="80">
        <v>0</v>
      </c>
      <c r="Y176" s="80">
        <v>0</v>
      </c>
      <c r="Z176" s="80">
        <v>0</v>
      </c>
      <c r="AA176" s="80">
        <v>0</v>
      </c>
      <c r="AB176" s="80">
        <v>0</v>
      </c>
      <c r="AC176" s="80">
        <v>0</v>
      </c>
      <c r="AD176" s="80">
        <v>0</v>
      </c>
      <c r="AE176" s="80">
        <v>0</v>
      </c>
      <c r="AF176" s="80">
        <v>0</v>
      </c>
      <c r="AG176" s="80">
        <v>0</v>
      </c>
      <c r="AH176" s="80">
        <v>0</v>
      </c>
      <c r="AI176" s="80">
        <v>0</v>
      </c>
      <c r="AJ176" s="80">
        <v>0</v>
      </c>
      <c r="AK176" s="80">
        <v>0</v>
      </c>
      <c r="AL176" s="80">
        <v>0</v>
      </c>
      <c r="AM176" s="80">
        <v>0</v>
      </c>
      <c r="AN176" s="80">
        <v>0</v>
      </c>
      <c r="AO176" s="80">
        <v>0</v>
      </c>
      <c r="AP176" s="80">
        <v>0</v>
      </c>
      <c r="AQ176" s="80">
        <v>0</v>
      </c>
      <c r="AR176" s="80">
        <v>0</v>
      </c>
      <c r="AS176" s="80">
        <v>0</v>
      </c>
      <c r="AT176" s="80">
        <v>0</v>
      </c>
      <c r="AU176" s="80">
        <v>0</v>
      </c>
      <c r="AV176" s="80">
        <v>0</v>
      </c>
      <c r="AW176" s="80">
        <v>0</v>
      </c>
      <c r="AX176" s="80">
        <v>0</v>
      </c>
      <c r="AY176" s="80">
        <v>0</v>
      </c>
      <c r="AZ176" s="80">
        <v>0</v>
      </c>
      <c r="BA176" s="80">
        <v>0</v>
      </c>
      <c r="BB176" s="80">
        <v>0</v>
      </c>
      <c r="BC176" s="80">
        <v>0</v>
      </c>
      <c r="BD176" s="80">
        <v>0</v>
      </c>
      <c r="BE176" s="80">
        <v>0</v>
      </c>
      <c r="BF176" s="80">
        <v>0</v>
      </c>
      <c r="BG176" s="80">
        <v>0</v>
      </c>
      <c r="BH176" s="80">
        <v>0</v>
      </c>
      <c r="BI176" s="80">
        <v>0</v>
      </c>
      <c r="BJ176" s="80">
        <v>0</v>
      </c>
      <c r="BK176" s="80">
        <v>0</v>
      </c>
      <c r="BL176" s="80">
        <v>0</v>
      </c>
      <c r="BM176" s="80">
        <v>0</v>
      </c>
      <c r="BN176" s="80">
        <v>0</v>
      </c>
      <c r="BO176" s="80">
        <v>0</v>
      </c>
      <c r="BP176" s="80">
        <v>0</v>
      </c>
      <c r="BQ176" s="80">
        <v>0</v>
      </c>
      <c r="BR176" s="80">
        <v>0</v>
      </c>
      <c r="BS176" s="80">
        <v>0</v>
      </c>
      <c r="BT176" s="80">
        <v>0</v>
      </c>
      <c r="BU176" s="80">
        <v>0</v>
      </c>
      <c r="BV176" s="80">
        <v>0</v>
      </c>
      <c r="BW176" s="80">
        <v>0</v>
      </c>
      <c r="BX176" s="80">
        <v>0</v>
      </c>
      <c r="BY176" s="80">
        <v>0</v>
      </c>
      <c r="BZ176" s="80">
        <v>0</v>
      </c>
      <c r="CA176" s="80">
        <v>0</v>
      </c>
      <c r="CB176" s="80">
        <v>0</v>
      </c>
      <c r="CC176" s="80">
        <v>0</v>
      </c>
      <c r="CD176" s="80">
        <v>0</v>
      </c>
      <c r="CE176" s="80">
        <v>0</v>
      </c>
      <c r="CF176" s="80">
        <v>0</v>
      </c>
      <c r="CG176" s="80">
        <v>0</v>
      </c>
      <c r="CH176" s="80">
        <v>0</v>
      </c>
      <c r="CI176" s="80">
        <v>0</v>
      </c>
      <c r="CJ176" s="80">
        <v>0</v>
      </c>
      <c r="CK176" s="80">
        <v>0</v>
      </c>
      <c r="CL176" s="80">
        <v>0</v>
      </c>
      <c r="CM176" s="80">
        <v>0</v>
      </c>
      <c r="CN176" s="80">
        <v>0</v>
      </c>
      <c r="CO176" s="80">
        <v>0</v>
      </c>
      <c r="CP176" s="80">
        <v>0</v>
      </c>
      <c r="CQ176" s="80">
        <v>0</v>
      </c>
      <c r="CR176" s="80">
        <v>0</v>
      </c>
      <c r="CS176" s="80">
        <v>0</v>
      </c>
      <c r="CT176" s="80">
        <v>0</v>
      </c>
      <c r="CU176" s="80">
        <v>0</v>
      </c>
      <c r="CV176" s="80">
        <v>0</v>
      </c>
      <c r="CW176" s="80">
        <v>0</v>
      </c>
      <c r="CX176" s="80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s="80" t="s">
        <v>4</v>
      </c>
      <c r="B177" s="80" t="s">
        <v>125</v>
      </c>
      <c r="C177" s="80">
        <v>0</v>
      </c>
      <c r="D177" s="80">
        <v>0</v>
      </c>
      <c r="E177" s="80">
        <v>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>
        <v>0</v>
      </c>
      <c r="R177" s="80">
        <v>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  <c r="Z177" s="80">
        <v>0</v>
      </c>
      <c r="AA177" s="80">
        <v>0</v>
      </c>
      <c r="AB177" s="80">
        <v>0</v>
      </c>
      <c r="AC177" s="80">
        <v>0</v>
      </c>
      <c r="AD177" s="80">
        <v>0</v>
      </c>
      <c r="AE177" s="80">
        <v>0</v>
      </c>
      <c r="AF177" s="80">
        <v>0</v>
      </c>
      <c r="AG177" s="80">
        <v>0</v>
      </c>
      <c r="AH177" s="80">
        <v>0</v>
      </c>
      <c r="AI177" s="80">
        <v>0</v>
      </c>
      <c r="AJ177" s="80">
        <v>0</v>
      </c>
      <c r="AK177" s="80">
        <v>0</v>
      </c>
      <c r="AL177" s="80">
        <v>0</v>
      </c>
      <c r="AM177" s="80">
        <v>0</v>
      </c>
      <c r="AN177" s="80">
        <v>0</v>
      </c>
      <c r="AO177" s="80">
        <v>0</v>
      </c>
      <c r="AP177" s="80">
        <v>0</v>
      </c>
      <c r="AQ177" s="80">
        <v>0</v>
      </c>
      <c r="AR177" s="80">
        <v>0</v>
      </c>
      <c r="AS177" s="80">
        <v>0</v>
      </c>
      <c r="AT177" s="80">
        <v>0</v>
      </c>
      <c r="AU177" s="80">
        <v>0</v>
      </c>
      <c r="AV177" s="80">
        <v>0</v>
      </c>
      <c r="AW177" s="80">
        <v>0</v>
      </c>
      <c r="AX177" s="80">
        <v>0</v>
      </c>
      <c r="AY177" s="80">
        <v>0</v>
      </c>
      <c r="AZ177" s="80">
        <v>0</v>
      </c>
      <c r="BA177" s="80">
        <v>0</v>
      </c>
      <c r="BB177" s="80">
        <v>0</v>
      </c>
      <c r="BC177" s="80">
        <v>0</v>
      </c>
      <c r="BD177" s="80">
        <v>0</v>
      </c>
      <c r="BE177" s="80">
        <v>0</v>
      </c>
      <c r="BF177" s="80">
        <v>0</v>
      </c>
      <c r="BG177" s="80">
        <v>0</v>
      </c>
      <c r="BH177" s="80">
        <v>0</v>
      </c>
      <c r="BI177" s="80">
        <v>0</v>
      </c>
      <c r="BJ177" s="80">
        <v>0</v>
      </c>
      <c r="BK177" s="80">
        <v>0</v>
      </c>
      <c r="BL177" s="80">
        <v>0</v>
      </c>
      <c r="BM177" s="80">
        <v>0</v>
      </c>
      <c r="BN177" s="80">
        <v>0</v>
      </c>
      <c r="BO177" s="80">
        <v>0</v>
      </c>
      <c r="BP177" s="80">
        <v>0</v>
      </c>
      <c r="BQ177" s="80">
        <v>0</v>
      </c>
      <c r="BR177" s="80">
        <v>0</v>
      </c>
      <c r="BS177" s="80">
        <v>0</v>
      </c>
      <c r="BT177" s="80">
        <v>0</v>
      </c>
      <c r="BU177" s="80">
        <v>0</v>
      </c>
      <c r="BV177" s="80">
        <v>0</v>
      </c>
      <c r="BW177" s="80">
        <v>0</v>
      </c>
      <c r="BX177" s="80">
        <v>0</v>
      </c>
      <c r="BY177" s="80">
        <v>0</v>
      </c>
      <c r="BZ177" s="80">
        <v>0</v>
      </c>
      <c r="CA177" s="80">
        <v>0</v>
      </c>
      <c r="CB177" s="80">
        <v>0</v>
      </c>
      <c r="CC177" s="80">
        <v>0</v>
      </c>
      <c r="CD177" s="80">
        <v>0</v>
      </c>
      <c r="CE177" s="80">
        <v>0</v>
      </c>
      <c r="CF177" s="80">
        <v>0</v>
      </c>
      <c r="CG177" s="80">
        <v>0</v>
      </c>
      <c r="CH177" s="80">
        <v>0</v>
      </c>
      <c r="CI177" s="80">
        <v>0</v>
      </c>
      <c r="CJ177" s="80">
        <v>0</v>
      </c>
      <c r="CK177" s="80">
        <v>0</v>
      </c>
      <c r="CL177" s="80">
        <v>0</v>
      </c>
      <c r="CM177" s="80">
        <v>0</v>
      </c>
      <c r="CN177" s="80">
        <v>0</v>
      </c>
      <c r="CO177" s="80">
        <v>0</v>
      </c>
      <c r="CP177" s="80">
        <v>0</v>
      </c>
      <c r="CQ177" s="80">
        <v>0</v>
      </c>
      <c r="CR177" s="80">
        <v>0</v>
      </c>
      <c r="CS177" s="80">
        <v>0</v>
      </c>
      <c r="CT177" s="80">
        <v>0</v>
      </c>
      <c r="CU177" s="80">
        <v>0</v>
      </c>
      <c r="CV177" s="80">
        <v>0</v>
      </c>
      <c r="CW177" s="80">
        <v>0</v>
      </c>
      <c r="CX177" s="80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s="80" t="s">
        <v>4</v>
      </c>
      <c r="B178" s="80" t="s">
        <v>159</v>
      </c>
      <c r="C178" s="80">
        <v>0</v>
      </c>
      <c r="D178" s="80">
        <v>0</v>
      </c>
      <c r="E178" s="80">
        <v>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0</v>
      </c>
      <c r="Q178" s="80">
        <v>0</v>
      </c>
      <c r="R178" s="80">
        <v>0</v>
      </c>
      <c r="S178" s="80">
        <v>0</v>
      </c>
      <c r="T178" s="80">
        <v>0</v>
      </c>
      <c r="U178" s="80">
        <v>0</v>
      </c>
      <c r="V178" s="80">
        <v>0</v>
      </c>
      <c r="W178" s="80">
        <v>0</v>
      </c>
      <c r="X178" s="80">
        <v>0</v>
      </c>
      <c r="Y178" s="80">
        <v>0</v>
      </c>
      <c r="Z178" s="80">
        <v>0</v>
      </c>
      <c r="AA178" s="80">
        <v>0</v>
      </c>
      <c r="AB178" s="80">
        <v>0</v>
      </c>
      <c r="AC178" s="80">
        <v>0</v>
      </c>
      <c r="AD178" s="80">
        <v>0</v>
      </c>
      <c r="AE178" s="80">
        <v>0</v>
      </c>
      <c r="AF178" s="80">
        <v>0</v>
      </c>
      <c r="AG178" s="80">
        <v>0</v>
      </c>
      <c r="AH178" s="80">
        <v>0</v>
      </c>
      <c r="AI178" s="80">
        <v>0</v>
      </c>
      <c r="AJ178" s="80">
        <v>0</v>
      </c>
      <c r="AK178" s="80">
        <v>0</v>
      </c>
      <c r="AL178" s="80">
        <v>0</v>
      </c>
      <c r="AM178" s="80">
        <v>0</v>
      </c>
      <c r="AN178" s="80">
        <v>0</v>
      </c>
      <c r="AO178" s="80">
        <v>0</v>
      </c>
      <c r="AP178" s="80">
        <v>0</v>
      </c>
      <c r="AQ178" s="80">
        <v>0</v>
      </c>
      <c r="AR178" s="80">
        <v>0</v>
      </c>
      <c r="AS178" s="80">
        <v>0</v>
      </c>
      <c r="AT178" s="80">
        <v>0</v>
      </c>
      <c r="AU178" s="80">
        <v>0</v>
      </c>
      <c r="AV178" s="80">
        <v>0</v>
      </c>
      <c r="AW178" s="80">
        <v>0</v>
      </c>
      <c r="AX178" s="80">
        <v>0</v>
      </c>
      <c r="AY178" s="80">
        <v>0</v>
      </c>
      <c r="AZ178" s="80">
        <v>0</v>
      </c>
      <c r="BA178" s="80">
        <v>0</v>
      </c>
      <c r="BB178" s="80">
        <v>0</v>
      </c>
      <c r="BC178" s="80">
        <v>0</v>
      </c>
      <c r="BD178" s="80">
        <v>0</v>
      </c>
      <c r="BE178" s="80">
        <v>0</v>
      </c>
      <c r="BF178" s="80">
        <v>0</v>
      </c>
      <c r="BG178" s="80">
        <v>0</v>
      </c>
      <c r="BH178" s="80">
        <v>0</v>
      </c>
      <c r="BI178" s="80">
        <v>0</v>
      </c>
      <c r="BJ178" s="80">
        <v>0</v>
      </c>
      <c r="BK178" s="80">
        <v>0</v>
      </c>
      <c r="BL178" s="80">
        <v>0</v>
      </c>
      <c r="BM178" s="80">
        <v>0</v>
      </c>
      <c r="BN178" s="80">
        <v>0</v>
      </c>
      <c r="BO178" s="80">
        <v>0</v>
      </c>
      <c r="BP178" s="80">
        <v>0</v>
      </c>
      <c r="BQ178" s="80">
        <v>0</v>
      </c>
      <c r="BR178" s="80">
        <v>0</v>
      </c>
      <c r="BS178" s="80">
        <v>0</v>
      </c>
      <c r="BT178" s="80">
        <v>0</v>
      </c>
      <c r="BU178" s="80">
        <v>0</v>
      </c>
      <c r="BV178" s="80">
        <v>0</v>
      </c>
      <c r="BW178" s="80">
        <v>0</v>
      </c>
      <c r="BX178" s="80">
        <v>0</v>
      </c>
      <c r="BY178" s="80">
        <v>0</v>
      </c>
      <c r="BZ178" s="80">
        <v>0</v>
      </c>
      <c r="CA178" s="80">
        <v>0</v>
      </c>
      <c r="CB178" s="80">
        <v>0</v>
      </c>
      <c r="CC178" s="80">
        <v>0</v>
      </c>
      <c r="CD178" s="80">
        <v>0</v>
      </c>
      <c r="CE178" s="80">
        <v>0</v>
      </c>
      <c r="CF178" s="80">
        <v>0</v>
      </c>
      <c r="CG178" s="80">
        <v>0</v>
      </c>
      <c r="CH178" s="80">
        <v>0</v>
      </c>
      <c r="CI178" s="80">
        <v>0</v>
      </c>
      <c r="CJ178" s="80">
        <v>0</v>
      </c>
      <c r="CK178" s="80">
        <v>0</v>
      </c>
      <c r="CL178" s="80">
        <v>0</v>
      </c>
      <c r="CM178" s="80">
        <v>0</v>
      </c>
      <c r="CN178" s="80">
        <v>0</v>
      </c>
      <c r="CO178" s="80">
        <v>0</v>
      </c>
      <c r="CP178" s="80">
        <v>0</v>
      </c>
      <c r="CQ178" s="80">
        <v>0</v>
      </c>
      <c r="CR178" s="80">
        <v>0</v>
      </c>
      <c r="CS178" s="80">
        <v>0</v>
      </c>
      <c r="CT178" s="80">
        <v>0</v>
      </c>
      <c r="CU178" s="80">
        <v>0</v>
      </c>
      <c r="CV178" s="80">
        <v>0</v>
      </c>
      <c r="CW178" s="80">
        <v>0</v>
      </c>
      <c r="CX178" s="80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s="80" t="s">
        <v>4</v>
      </c>
      <c r="B179" s="80" t="s">
        <v>17</v>
      </c>
      <c r="C179" s="80">
        <v>0</v>
      </c>
      <c r="D179" s="80">
        <v>0</v>
      </c>
      <c r="E179" s="80">
        <v>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0</v>
      </c>
      <c r="U179" s="80">
        <v>0</v>
      </c>
      <c r="V179" s="80">
        <v>0</v>
      </c>
      <c r="W179" s="80">
        <v>0</v>
      </c>
      <c r="X179" s="80">
        <v>0</v>
      </c>
      <c r="Y179" s="80">
        <v>0</v>
      </c>
      <c r="Z179" s="80">
        <v>0</v>
      </c>
      <c r="AA179" s="80">
        <v>0</v>
      </c>
      <c r="AB179" s="80">
        <v>0</v>
      </c>
      <c r="AC179" s="80">
        <v>0</v>
      </c>
      <c r="AD179" s="80">
        <v>0</v>
      </c>
      <c r="AE179" s="80">
        <v>0</v>
      </c>
      <c r="AF179" s="80">
        <v>0</v>
      </c>
      <c r="AG179" s="80">
        <v>0</v>
      </c>
      <c r="AH179" s="80">
        <v>0</v>
      </c>
      <c r="AI179" s="80">
        <v>0</v>
      </c>
      <c r="AJ179" s="80">
        <v>0</v>
      </c>
      <c r="AK179" s="80">
        <v>0</v>
      </c>
      <c r="AL179" s="80">
        <v>0</v>
      </c>
      <c r="AM179" s="80">
        <v>0</v>
      </c>
      <c r="AN179" s="80">
        <v>0</v>
      </c>
      <c r="AO179" s="80">
        <v>0</v>
      </c>
      <c r="AP179" s="80">
        <v>0</v>
      </c>
      <c r="AQ179" s="80">
        <v>0</v>
      </c>
      <c r="AR179" s="80">
        <v>0</v>
      </c>
      <c r="AS179" s="80">
        <v>0</v>
      </c>
      <c r="AT179" s="80">
        <v>0</v>
      </c>
      <c r="AU179" s="80">
        <v>0</v>
      </c>
      <c r="AV179" s="80">
        <v>0</v>
      </c>
      <c r="AW179" s="80">
        <v>0</v>
      </c>
      <c r="AX179" s="80">
        <v>0</v>
      </c>
      <c r="AY179" s="80">
        <v>0</v>
      </c>
      <c r="AZ179" s="80">
        <v>0</v>
      </c>
      <c r="BA179" s="80">
        <v>0</v>
      </c>
      <c r="BB179" s="80">
        <v>0</v>
      </c>
      <c r="BC179" s="80">
        <v>0</v>
      </c>
      <c r="BD179" s="80">
        <v>0</v>
      </c>
      <c r="BE179" s="80">
        <v>0</v>
      </c>
      <c r="BF179" s="80">
        <v>0</v>
      </c>
      <c r="BG179" s="80">
        <v>0</v>
      </c>
      <c r="BH179" s="80">
        <v>0</v>
      </c>
      <c r="BI179" s="80">
        <v>0</v>
      </c>
      <c r="BJ179" s="80">
        <v>0</v>
      </c>
      <c r="BK179" s="80">
        <v>0</v>
      </c>
      <c r="BL179" s="80">
        <v>0</v>
      </c>
      <c r="BM179" s="80">
        <v>0</v>
      </c>
      <c r="BN179" s="80">
        <v>0</v>
      </c>
      <c r="BO179" s="80">
        <v>0</v>
      </c>
      <c r="BP179" s="80">
        <v>0</v>
      </c>
      <c r="BQ179" s="80">
        <v>0</v>
      </c>
      <c r="BR179" s="80">
        <v>0</v>
      </c>
      <c r="BS179" s="80">
        <v>0</v>
      </c>
      <c r="BT179" s="80">
        <v>0</v>
      </c>
      <c r="BU179" s="80">
        <v>0</v>
      </c>
      <c r="BV179" s="80">
        <v>0</v>
      </c>
      <c r="BW179" s="80">
        <v>0</v>
      </c>
      <c r="BX179" s="80">
        <v>0</v>
      </c>
      <c r="BY179" s="80">
        <v>0</v>
      </c>
      <c r="BZ179" s="80">
        <v>0</v>
      </c>
      <c r="CA179" s="80">
        <v>0</v>
      </c>
      <c r="CB179" s="80">
        <v>0</v>
      </c>
      <c r="CC179" s="80">
        <v>0</v>
      </c>
      <c r="CD179" s="80">
        <v>0</v>
      </c>
      <c r="CE179" s="80">
        <v>0</v>
      </c>
      <c r="CF179" s="80">
        <v>0</v>
      </c>
      <c r="CG179" s="80">
        <v>0</v>
      </c>
      <c r="CH179" s="80">
        <v>0</v>
      </c>
      <c r="CI179" s="80">
        <v>0</v>
      </c>
      <c r="CJ179" s="80">
        <v>0</v>
      </c>
      <c r="CK179" s="80">
        <v>0</v>
      </c>
      <c r="CL179" s="80">
        <v>0</v>
      </c>
      <c r="CM179" s="80">
        <v>0</v>
      </c>
      <c r="CN179" s="80">
        <v>0</v>
      </c>
      <c r="CO179" s="80">
        <v>0</v>
      </c>
      <c r="CP179" s="80">
        <v>0</v>
      </c>
      <c r="CQ179" s="80">
        <v>0</v>
      </c>
      <c r="CR179" s="80">
        <v>0</v>
      </c>
      <c r="CS179" s="80">
        <v>0</v>
      </c>
      <c r="CT179" s="80">
        <v>0</v>
      </c>
      <c r="CU179" s="80">
        <v>0</v>
      </c>
      <c r="CV179" s="80">
        <v>0</v>
      </c>
      <c r="CW179" s="80">
        <v>0</v>
      </c>
      <c r="CX179" s="80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s="80" t="s">
        <v>4</v>
      </c>
      <c r="B180" s="80" t="s">
        <v>127</v>
      </c>
      <c r="C180" s="80">
        <v>0</v>
      </c>
      <c r="D180" s="80">
        <v>0</v>
      </c>
      <c r="E180" s="80">
        <v>0</v>
      </c>
      <c r="F180" s="80">
        <v>0</v>
      </c>
      <c r="G180" s="80">
        <v>0</v>
      </c>
      <c r="H180" s="80">
        <v>0</v>
      </c>
      <c r="I180" s="80">
        <v>0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  <c r="Q180" s="80">
        <v>0</v>
      </c>
      <c r="R180" s="80">
        <v>0</v>
      </c>
      <c r="S180" s="80">
        <v>0</v>
      </c>
      <c r="T180" s="80">
        <v>0</v>
      </c>
      <c r="U180" s="80">
        <v>0</v>
      </c>
      <c r="V180" s="80">
        <v>0</v>
      </c>
      <c r="W180" s="80">
        <v>0</v>
      </c>
      <c r="X180" s="80">
        <v>0</v>
      </c>
      <c r="Y180" s="80">
        <v>0</v>
      </c>
      <c r="Z180" s="80">
        <v>0</v>
      </c>
      <c r="AA180" s="80">
        <v>0</v>
      </c>
      <c r="AB180" s="80">
        <v>0</v>
      </c>
      <c r="AC180" s="80">
        <v>0</v>
      </c>
      <c r="AD180" s="80">
        <v>0</v>
      </c>
      <c r="AE180" s="80">
        <v>0</v>
      </c>
      <c r="AF180" s="80">
        <v>0</v>
      </c>
      <c r="AG180" s="80">
        <v>0</v>
      </c>
      <c r="AH180" s="80">
        <v>0</v>
      </c>
      <c r="AI180" s="80">
        <v>0</v>
      </c>
      <c r="AJ180" s="80">
        <v>0</v>
      </c>
      <c r="AK180" s="80">
        <v>0</v>
      </c>
      <c r="AL180" s="80">
        <v>0</v>
      </c>
      <c r="AM180" s="80">
        <v>0</v>
      </c>
      <c r="AN180" s="80">
        <v>0</v>
      </c>
      <c r="AO180" s="80">
        <v>0</v>
      </c>
      <c r="AP180" s="80">
        <v>0</v>
      </c>
      <c r="AQ180" s="80">
        <v>0</v>
      </c>
      <c r="AR180" s="80">
        <v>0</v>
      </c>
      <c r="AS180" s="80">
        <v>0</v>
      </c>
      <c r="AT180" s="80">
        <v>0</v>
      </c>
      <c r="AU180" s="80">
        <v>0</v>
      </c>
      <c r="AV180" s="80">
        <v>0</v>
      </c>
      <c r="AW180" s="80">
        <v>0</v>
      </c>
      <c r="AX180" s="80">
        <v>0</v>
      </c>
      <c r="AY180" s="80">
        <v>0</v>
      </c>
      <c r="AZ180" s="80">
        <v>0</v>
      </c>
      <c r="BA180" s="80">
        <v>0</v>
      </c>
      <c r="BB180" s="80">
        <v>0</v>
      </c>
      <c r="BC180" s="80">
        <v>0</v>
      </c>
      <c r="BD180" s="80">
        <v>0</v>
      </c>
      <c r="BE180" s="80">
        <v>0</v>
      </c>
      <c r="BF180" s="80">
        <v>0</v>
      </c>
      <c r="BG180" s="80">
        <v>0</v>
      </c>
      <c r="BH180" s="80">
        <v>0</v>
      </c>
      <c r="BI180" s="80">
        <v>0</v>
      </c>
      <c r="BJ180" s="80">
        <v>0</v>
      </c>
      <c r="BK180" s="80">
        <v>0</v>
      </c>
      <c r="BL180" s="80">
        <v>0</v>
      </c>
      <c r="BM180" s="80">
        <v>0</v>
      </c>
      <c r="BN180" s="80">
        <v>0</v>
      </c>
      <c r="BO180" s="80">
        <v>0</v>
      </c>
      <c r="BP180" s="80">
        <v>0</v>
      </c>
      <c r="BQ180" s="80">
        <v>0</v>
      </c>
      <c r="BR180" s="80">
        <v>0</v>
      </c>
      <c r="BS180" s="80">
        <v>0</v>
      </c>
      <c r="BT180" s="80">
        <v>0</v>
      </c>
      <c r="BU180" s="80">
        <v>0</v>
      </c>
      <c r="BV180" s="80">
        <v>0</v>
      </c>
      <c r="BW180" s="80">
        <v>0</v>
      </c>
      <c r="BX180" s="80">
        <v>0</v>
      </c>
      <c r="BY180" s="80">
        <v>0</v>
      </c>
      <c r="BZ180" s="80">
        <v>0</v>
      </c>
      <c r="CA180" s="80">
        <v>0</v>
      </c>
      <c r="CB180" s="80">
        <v>0</v>
      </c>
      <c r="CC180" s="80">
        <v>0</v>
      </c>
      <c r="CD180" s="80">
        <v>0</v>
      </c>
      <c r="CE180" s="80">
        <v>0</v>
      </c>
      <c r="CF180" s="80">
        <v>0</v>
      </c>
      <c r="CG180" s="80">
        <v>0</v>
      </c>
      <c r="CH180" s="80">
        <v>0</v>
      </c>
      <c r="CI180" s="80">
        <v>0</v>
      </c>
      <c r="CJ180" s="80">
        <v>0</v>
      </c>
      <c r="CK180" s="80">
        <v>0</v>
      </c>
      <c r="CL180" s="80">
        <v>0</v>
      </c>
      <c r="CM180" s="80">
        <v>0</v>
      </c>
      <c r="CN180" s="80">
        <v>0</v>
      </c>
      <c r="CO180" s="80">
        <v>0</v>
      </c>
      <c r="CP180" s="80">
        <v>0</v>
      </c>
      <c r="CQ180" s="80">
        <v>0</v>
      </c>
      <c r="CR180" s="80">
        <v>0</v>
      </c>
      <c r="CS180" s="80">
        <v>0</v>
      </c>
      <c r="CT180" s="80">
        <v>0</v>
      </c>
      <c r="CU180" s="80">
        <v>0</v>
      </c>
      <c r="CV180" s="80">
        <v>0</v>
      </c>
      <c r="CW180" s="80">
        <v>0</v>
      </c>
      <c r="CX180" s="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s="80" t="s">
        <v>4</v>
      </c>
      <c r="B181" s="80" t="s">
        <v>128</v>
      </c>
      <c r="C181" s="80">
        <v>0</v>
      </c>
      <c r="D181" s="80">
        <v>0</v>
      </c>
      <c r="E181" s="80">
        <v>0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>
        <v>0</v>
      </c>
      <c r="O181" s="80">
        <v>0</v>
      </c>
      <c r="P181" s="80">
        <v>0</v>
      </c>
      <c r="Q181" s="80">
        <v>0</v>
      </c>
      <c r="R181" s="80">
        <v>0</v>
      </c>
      <c r="S181" s="80">
        <v>0</v>
      </c>
      <c r="T181" s="80">
        <v>0</v>
      </c>
      <c r="U181" s="80">
        <v>0</v>
      </c>
      <c r="V181" s="80">
        <v>0</v>
      </c>
      <c r="W181" s="80">
        <v>0</v>
      </c>
      <c r="X181" s="80">
        <v>0</v>
      </c>
      <c r="Y181" s="80">
        <v>0</v>
      </c>
      <c r="Z181" s="80">
        <v>0</v>
      </c>
      <c r="AA181" s="80">
        <v>0</v>
      </c>
      <c r="AB181" s="80">
        <v>0</v>
      </c>
      <c r="AC181" s="80">
        <v>0</v>
      </c>
      <c r="AD181" s="80">
        <v>0</v>
      </c>
      <c r="AE181" s="80">
        <v>0</v>
      </c>
      <c r="AF181" s="80">
        <v>0</v>
      </c>
      <c r="AG181" s="80">
        <v>0</v>
      </c>
      <c r="AH181" s="80">
        <v>0</v>
      </c>
      <c r="AI181" s="80">
        <v>0</v>
      </c>
      <c r="AJ181" s="80">
        <v>0</v>
      </c>
      <c r="AK181" s="80">
        <v>0</v>
      </c>
      <c r="AL181" s="80">
        <v>0</v>
      </c>
      <c r="AM181" s="80">
        <v>0</v>
      </c>
      <c r="AN181" s="80">
        <v>0</v>
      </c>
      <c r="AO181" s="80">
        <v>0</v>
      </c>
      <c r="AP181" s="80">
        <v>0</v>
      </c>
      <c r="AQ181" s="80">
        <v>0</v>
      </c>
      <c r="AR181" s="80">
        <v>0</v>
      </c>
      <c r="AS181" s="80">
        <v>0</v>
      </c>
      <c r="AT181" s="80">
        <v>0</v>
      </c>
      <c r="AU181" s="80">
        <v>0</v>
      </c>
      <c r="AV181" s="80">
        <v>0</v>
      </c>
      <c r="AW181" s="80">
        <v>0</v>
      </c>
      <c r="AX181" s="80">
        <v>0</v>
      </c>
      <c r="AY181" s="80">
        <v>0</v>
      </c>
      <c r="AZ181" s="80">
        <v>0</v>
      </c>
      <c r="BA181" s="80">
        <v>0</v>
      </c>
      <c r="BB181" s="80">
        <v>0</v>
      </c>
      <c r="BC181" s="80">
        <v>-748.11961859772396</v>
      </c>
      <c r="BD181" s="80">
        <v>-748.11961859772396</v>
      </c>
      <c r="BE181" s="80">
        <v>-748.11961859772396</v>
      </c>
      <c r="BF181" s="80">
        <v>-748.11961859772396</v>
      </c>
      <c r="BG181" s="80">
        <v>-838.67525096485599</v>
      </c>
      <c r="BH181" s="80">
        <v>-838.67525096485599</v>
      </c>
      <c r="BI181" s="80">
        <v>-838.67525096485599</v>
      </c>
      <c r="BJ181" s="80">
        <v>-838.67525096485599</v>
      </c>
      <c r="BK181" s="80">
        <v>-1088.7398002637401</v>
      </c>
      <c r="BL181" s="80">
        <v>-1088.7398002637401</v>
      </c>
      <c r="BM181" s="80">
        <v>-1088.7398002637401</v>
      </c>
      <c r="BN181" s="80">
        <v>-1088.7398002637401</v>
      </c>
      <c r="BO181" s="80">
        <v>-1141.6201931375899</v>
      </c>
      <c r="BP181" s="80">
        <v>-1141.6201931375899</v>
      </c>
      <c r="BQ181" s="80">
        <v>-1141.6201931375899</v>
      </c>
      <c r="BR181" s="80">
        <v>-1141.6201931375899</v>
      </c>
      <c r="BS181" s="80">
        <v>-1327.9838352173999</v>
      </c>
      <c r="BT181" s="80">
        <v>-1327.9838352173999</v>
      </c>
      <c r="BU181" s="80">
        <v>-1327.9838352173999</v>
      </c>
      <c r="BV181" s="80">
        <v>-1327.9838352173999</v>
      </c>
      <c r="BW181" s="80">
        <v>-1327.9838352173999</v>
      </c>
      <c r="BX181" s="80">
        <v>-1321.1375076372001</v>
      </c>
      <c r="BY181" s="80">
        <v>-1321.1375076372001</v>
      </c>
      <c r="BZ181" s="80">
        <v>-1321.1375076372001</v>
      </c>
      <c r="CA181" s="80">
        <v>-1321.1375076372001</v>
      </c>
      <c r="CB181" s="80">
        <v>-1263.1738346761099</v>
      </c>
      <c r="CC181" s="80">
        <v>-1263.1738346761099</v>
      </c>
      <c r="CD181" s="80">
        <v>-1263.1738346761099</v>
      </c>
      <c r="CE181" s="80">
        <v>-1263.1738346761099</v>
      </c>
      <c r="CF181" s="80">
        <v>-1294.35204691678</v>
      </c>
      <c r="CG181" s="80">
        <v>-1294.35204691678</v>
      </c>
      <c r="CH181" s="80">
        <v>-1294.35204691678</v>
      </c>
      <c r="CI181" s="80">
        <v>-1294.35204691678</v>
      </c>
      <c r="CJ181" s="80">
        <v>-1294.35204691678</v>
      </c>
      <c r="CK181" s="80">
        <v>-1238.6921864145099</v>
      </c>
      <c r="CL181" s="80">
        <v>-1238.6921864145099</v>
      </c>
      <c r="CM181" s="80">
        <v>-1238.6921864145099</v>
      </c>
      <c r="CN181" s="80">
        <v>-1238.6921864145099</v>
      </c>
      <c r="CO181" s="80">
        <v>-1275.98340040216</v>
      </c>
      <c r="CP181" s="80">
        <v>-1275.98340040216</v>
      </c>
      <c r="CQ181" s="80">
        <v>-1275.98340040216</v>
      </c>
      <c r="CR181" s="80">
        <v>-1275.98340040216</v>
      </c>
      <c r="CS181" s="80">
        <v>-1275.98340040216</v>
      </c>
      <c r="CT181" s="80">
        <v>-1358.9885363052099</v>
      </c>
      <c r="CU181" s="80">
        <v>-1358.9885363052099</v>
      </c>
      <c r="CV181" s="80">
        <v>-1358.9885363052099</v>
      </c>
      <c r="CW181" s="80">
        <v>-1358.9885363052099</v>
      </c>
      <c r="CX181" s="80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s="80" t="s">
        <v>4</v>
      </c>
      <c r="B182" s="80" t="s">
        <v>18</v>
      </c>
      <c r="C182" s="80">
        <v>26.893425809735501</v>
      </c>
      <c r="D182" s="80">
        <v>26.893425809735501</v>
      </c>
      <c r="E182" s="80">
        <v>26.893425809735501</v>
      </c>
      <c r="F182" s="80">
        <v>26.893425809735501</v>
      </c>
      <c r="G182" s="80">
        <v>26.119942324057199</v>
      </c>
      <c r="H182" s="80">
        <v>26.119942324057199</v>
      </c>
      <c r="I182" s="80">
        <v>26.119942324057199</v>
      </c>
      <c r="J182" s="80">
        <v>26.119942324057199</v>
      </c>
      <c r="K182" s="80">
        <v>23.858990596690099</v>
      </c>
      <c r="L182" s="80">
        <v>23.858990596690099</v>
      </c>
      <c r="M182" s="80">
        <v>23.858990596690099</v>
      </c>
      <c r="N182" s="80">
        <v>23.858990596690099</v>
      </c>
      <c r="O182" s="80">
        <v>23.858990596690099</v>
      </c>
      <c r="P182" s="80">
        <v>17.314130333258898</v>
      </c>
      <c r="Q182" s="80">
        <v>17.314130333258898</v>
      </c>
      <c r="R182" s="80">
        <v>17.314130333258898</v>
      </c>
      <c r="S182" s="80">
        <v>17.314130333258898</v>
      </c>
      <c r="T182" s="80">
        <v>18.4743555617762</v>
      </c>
      <c r="U182" s="80">
        <v>18.4743555617762</v>
      </c>
      <c r="V182" s="80">
        <v>18.4743555617762</v>
      </c>
      <c r="W182" s="80">
        <v>18.4743555617762</v>
      </c>
      <c r="X182" s="80">
        <v>21.1517983968163</v>
      </c>
      <c r="Y182" s="80">
        <v>21.1517983968163</v>
      </c>
      <c r="Z182" s="80">
        <v>21.1517983968163</v>
      </c>
      <c r="AA182" s="80">
        <v>21.1517983968163</v>
      </c>
      <c r="AB182" s="80">
        <v>21.1517983968163</v>
      </c>
      <c r="AC182" s="80">
        <v>23.442499489017202</v>
      </c>
      <c r="AD182" s="80">
        <v>23.442499489017202</v>
      </c>
      <c r="AE182" s="80">
        <v>23.442499489017202</v>
      </c>
      <c r="AF182" s="80">
        <v>23.442499489017202</v>
      </c>
      <c r="AG182" s="80">
        <v>23.858990596690099</v>
      </c>
      <c r="AH182" s="80">
        <v>23.858990596690099</v>
      </c>
      <c r="AI182" s="80">
        <v>23.858990596690099</v>
      </c>
      <c r="AJ182" s="80">
        <v>23.858990596690099</v>
      </c>
      <c r="AK182" s="80">
        <v>23.858990596690099</v>
      </c>
      <c r="AL182" s="80">
        <v>24.810970271371001</v>
      </c>
      <c r="AM182" s="80">
        <v>24.810970271371001</v>
      </c>
      <c r="AN182" s="80">
        <v>24.810970271371001</v>
      </c>
      <c r="AO182" s="80">
        <v>24.810970271371001</v>
      </c>
      <c r="AP182" s="80">
        <v>24.513476623033199</v>
      </c>
      <c r="AQ182" s="80">
        <v>24.513476623033199</v>
      </c>
      <c r="AR182" s="80">
        <v>24.513476623033199</v>
      </c>
      <c r="AS182" s="80">
        <v>24.513476623033199</v>
      </c>
      <c r="AT182" s="80">
        <v>24.3052310691968</v>
      </c>
      <c r="AU182" s="80">
        <v>24.3052310691968</v>
      </c>
      <c r="AV182" s="80">
        <v>24.3052310691968</v>
      </c>
      <c r="AW182" s="80">
        <v>24.3052310691968</v>
      </c>
      <c r="AX182" s="80">
        <v>24.3052310691968</v>
      </c>
      <c r="AY182" s="80">
        <v>23.353251394515901</v>
      </c>
      <c r="AZ182" s="80">
        <v>23.353251394515901</v>
      </c>
      <c r="BA182" s="80">
        <v>23.353251394515901</v>
      </c>
      <c r="BB182" s="80">
        <v>23.353251394515901</v>
      </c>
      <c r="BC182" s="80">
        <v>22.550018544003802</v>
      </c>
      <c r="BD182" s="80">
        <v>22.550018544003802</v>
      </c>
      <c r="BE182" s="80">
        <v>22.550018544003802</v>
      </c>
      <c r="BF182" s="80">
        <v>22.550018544003802</v>
      </c>
      <c r="BG182" s="80">
        <v>23.204504570347002</v>
      </c>
      <c r="BH182" s="80">
        <v>23.204504570347002</v>
      </c>
      <c r="BI182" s="80">
        <v>23.204504570347002</v>
      </c>
      <c r="BJ182" s="80">
        <v>23.204504570347002</v>
      </c>
      <c r="BK182" s="80">
        <v>20.289066816636701</v>
      </c>
      <c r="BL182" s="80">
        <v>20.289066816636701</v>
      </c>
      <c r="BM182" s="80">
        <v>20.289066816636701</v>
      </c>
      <c r="BN182" s="80">
        <v>20.289066816636701</v>
      </c>
      <c r="BO182" s="80">
        <v>20.289066816636701</v>
      </c>
      <c r="BP182" s="80">
        <v>21.568289504489201</v>
      </c>
      <c r="BQ182" s="80">
        <v>21.568289504489201</v>
      </c>
      <c r="BR182" s="80">
        <v>21.568289504489201</v>
      </c>
      <c r="BS182" s="80">
        <v>21.568289504489201</v>
      </c>
      <c r="BT182" s="80">
        <v>22.669016003338999</v>
      </c>
      <c r="BU182" s="80">
        <v>22.669016003338999</v>
      </c>
      <c r="BV182" s="80">
        <v>22.669016003338999</v>
      </c>
      <c r="BW182" s="80">
        <v>22.669016003338999</v>
      </c>
      <c r="BX182" s="80">
        <v>22.669016003338999</v>
      </c>
      <c r="BY182" s="80">
        <v>24.067236150526501</v>
      </c>
      <c r="BZ182" s="80">
        <v>24.067236150526501</v>
      </c>
      <c r="CA182" s="80">
        <v>24.067236150526501</v>
      </c>
      <c r="CB182" s="80">
        <v>24.067236150526501</v>
      </c>
      <c r="CC182" s="80">
        <v>24.4539778933656</v>
      </c>
      <c r="CD182" s="80">
        <v>24.4539778933656</v>
      </c>
      <c r="CE182" s="80">
        <v>24.4539778933656</v>
      </c>
      <c r="CF182" s="80">
        <v>24.4539778933656</v>
      </c>
      <c r="CG182" s="80">
        <v>24.334980434030498</v>
      </c>
      <c r="CH182" s="80">
        <v>24.334980434030498</v>
      </c>
      <c r="CI182" s="80">
        <v>24.334980434030498</v>
      </c>
      <c r="CJ182" s="80">
        <v>24.334980434030498</v>
      </c>
      <c r="CK182" s="80">
        <v>24.334980434030498</v>
      </c>
      <c r="CL182" s="80">
        <v>22.401271719835002</v>
      </c>
      <c r="CM182" s="80">
        <v>22.401271719835002</v>
      </c>
      <c r="CN182" s="80">
        <v>22.401271719835002</v>
      </c>
      <c r="CO182" s="80">
        <v>22.401271719835002</v>
      </c>
      <c r="CP182" s="80">
        <v>22.698765368172701</v>
      </c>
      <c r="CQ182" s="80">
        <v>22.698765368172701</v>
      </c>
      <c r="CR182" s="80">
        <v>22.698765368172701</v>
      </c>
      <c r="CS182" s="80">
        <v>22.698765368172701</v>
      </c>
      <c r="CT182" s="80">
        <v>22.282274260499801</v>
      </c>
      <c r="CU182" s="80">
        <v>22.282274260499801</v>
      </c>
      <c r="CV182" s="80">
        <v>22.282274260499801</v>
      </c>
      <c r="CW182" s="80">
        <v>22.282274260499801</v>
      </c>
      <c r="CX182" s="80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s="80" t="s">
        <v>4</v>
      </c>
      <c r="B183" s="80" t="s">
        <v>19</v>
      </c>
      <c r="C183" s="80">
        <v>0</v>
      </c>
      <c r="D183" s="80">
        <v>0</v>
      </c>
      <c r="E183" s="80">
        <v>0</v>
      </c>
      <c r="F183" s="80">
        <v>0</v>
      </c>
      <c r="G183" s="80">
        <v>0</v>
      </c>
      <c r="H183" s="80">
        <v>0</v>
      </c>
      <c r="I183" s="80">
        <v>0</v>
      </c>
      <c r="J183" s="80">
        <v>0</v>
      </c>
      <c r="K183" s="80">
        <v>0</v>
      </c>
      <c r="L183" s="80">
        <v>0</v>
      </c>
      <c r="M183" s="80">
        <v>0</v>
      </c>
      <c r="N183" s="80">
        <v>0</v>
      </c>
      <c r="O183" s="80">
        <v>0</v>
      </c>
      <c r="P183" s="80">
        <v>0</v>
      </c>
      <c r="Q183" s="80">
        <v>0</v>
      </c>
      <c r="R183" s="80">
        <v>0</v>
      </c>
      <c r="S183" s="80">
        <v>0</v>
      </c>
      <c r="T183" s="80">
        <v>0</v>
      </c>
      <c r="U183" s="80">
        <v>0</v>
      </c>
      <c r="V183" s="80">
        <v>0</v>
      </c>
      <c r="W183" s="80">
        <v>0</v>
      </c>
      <c r="X183" s="80">
        <v>0</v>
      </c>
      <c r="Y183" s="80">
        <v>0</v>
      </c>
      <c r="Z183" s="80">
        <v>0</v>
      </c>
      <c r="AA183" s="80">
        <v>0</v>
      </c>
      <c r="AB183" s="80">
        <v>0</v>
      </c>
      <c r="AC183" s="80">
        <v>0</v>
      </c>
      <c r="AD183" s="80">
        <v>0</v>
      </c>
      <c r="AE183" s="80">
        <v>0</v>
      </c>
      <c r="AF183" s="80">
        <v>0</v>
      </c>
      <c r="AG183" s="80">
        <v>0</v>
      </c>
      <c r="AH183" s="80">
        <v>0</v>
      </c>
      <c r="AI183" s="80">
        <v>0</v>
      </c>
      <c r="AJ183" s="80">
        <v>0</v>
      </c>
      <c r="AK183" s="80">
        <v>0</v>
      </c>
      <c r="AL183" s="80">
        <v>0</v>
      </c>
      <c r="AM183" s="80">
        <v>0</v>
      </c>
      <c r="AN183" s="80">
        <v>0</v>
      </c>
      <c r="AO183" s="80">
        <v>0</v>
      </c>
      <c r="AP183" s="80">
        <v>0</v>
      </c>
      <c r="AQ183" s="80">
        <v>0</v>
      </c>
      <c r="AR183" s="80">
        <v>0</v>
      </c>
      <c r="AS183" s="80">
        <v>0</v>
      </c>
      <c r="AT183" s="80">
        <v>0</v>
      </c>
      <c r="AU183" s="80">
        <v>0</v>
      </c>
      <c r="AV183" s="80">
        <v>0</v>
      </c>
      <c r="AW183" s="80">
        <v>0</v>
      </c>
      <c r="AX183" s="80">
        <v>0</v>
      </c>
      <c r="AY183" s="80">
        <v>0</v>
      </c>
      <c r="AZ183" s="80">
        <v>0</v>
      </c>
      <c r="BA183" s="80">
        <v>0</v>
      </c>
      <c r="BB183" s="80">
        <v>0</v>
      </c>
      <c r="BC183" s="80">
        <v>0</v>
      </c>
      <c r="BD183" s="80">
        <v>0</v>
      </c>
      <c r="BE183" s="80">
        <v>0</v>
      </c>
      <c r="BF183" s="80">
        <v>0</v>
      </c>
      <c r="BG183" s="80">
        <v>0</v>
      </c>
      <c r="BH183" s="80">
        <v>0</v>
      </c>
      <c r="BI183" s="80">
        <v>0</v>
      </c>
      <c r="BJ183" s="80">
        <v>0</v>
      </c>
      <c r="BK183" s="80">
        <v>0</v>
      </c>
      <c r="BL183" s="80">
        <v>0</v>
      </c>
      <c r="BM183" s="80">
        <v>0</v>
      </c>
      <c r="BN183" s="80">
        <v>0</v>
      </c>
      <c r="BO183" s="80">
        <v>0</v>
      </c>
      <c r="BP183" s="80">
        <v>0</v>
      </c>
      <c r="BQ183" s="80">
        <v>0</v>
      </c>
      <c r="BR183" s="80">
        <v>0</v>
      </c>
      <c r="BS183" s="80">
        <v>0</v>
      </c>
      <c r="BT183" s="80">
        <v>0</v>
      </c>
      <c r="BU183" s="80">
        <v>0</v>
      </c>
      <c r="BV183" s="80">
        <v>0</v>
      </c>
      <c r="BW183" s="80">
        <v>0</v>
      </c>
      <c r="BX183" s="80">
        <v>0</v>
      </c>
      <c r="BY183" s="80">
        <v>0</v>
      </c>
      <c r="BZ183" s="80">
        <v>0</v>
      </c>
      <c r="CA183" s="80">
        <v>0</v>
      </c>
      <c r="CB183" s="80">
        <v>0</v>
      </c>
      <c r="CC183" s="80">
        <v>0</v>
      </c>
      <c r="CD183" s="80">
        <v>0</v>
      </c>
      <c r="CE183" s="80">
        <v>0</v>
      </c>
      <c r="CF183" s="80">
        <v>0</v>
      </c>
      <c r="CG183" s="80">
        <v>0</v>
      </c>
      <c r="CH183" s="80">
        <v>0</v>
      </c>
      <c r="CI183" s="80">
        <v>0</v>
      </c>
      <c r="CJ183" s="80">
        <v>0</v>
      </c>
      <c r="CK183" s="80">
        <v>0</v>
      </c>
      <c r="CL183" s="80">
        <v>0</v>
      </c>
      <c r="CM183" s="80">
        <v>0</v>
      </c>
      <c r="CN183" s="80">
        <v>0</v>
      </c>
      <c r="CO183" s="80">
        <v>0</v>
      </c>
      <c r="CP183" s="80">
        <v>0</v>
      </c>
      <c r="CQ183" s="80">
        <v>0</v>
      </c>
      <c r="CR183" s="80">
        <v>0</v>
      </c>
      <c r="CS183" s="80">
        <v>0</v>
      </c>
      <c r="CT183" s="80">
        <v>0</v>
      </c>
      <c r="CU183" s="80">
        <v>0</v>
      </c>
      <c r="CV183" s="80">
        <v>0</v>
      </c>
      <c r="CW183" s="80">
        <v>0</v>
      </c>
      <c r="CX183" s="80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s="80" t="s">
        <v>4</v>
      </c>
      <c r="B184" s="80" t="s">
        <v>20</v>
      </c>
      <c r="C184" s="80">
        <v>0</v>
      </c>
      <c r="D184" s="80">
        <v>0</v>
      </c>
      <c r="E184" s="80">
        <v>0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0</v>
      </c>
      <c r="M184" s="80">
        <v>0</v>
      </c>
      <c r="N184" s="80">
        <v>0</v>
      </c>
      <c r="O184" s="80">
        <v>0</v>
      </c>
      <c r="P184" s="80">
        <v>0</v>
      </c>
      <c r="Q184" s="80">
        <v>0</v>
      </c>
      <c r="R184" s="80">
        <v>0</v>
      </c>
      <c r="S184" s="80">
        <v>0</v>
      </c>
      <c r="T184" s="80">
        <v>0</v>
      </c>
      <c r="U184" s="80">
        <v>0</v>
      </c>
      <c r="V184" s="80">
        <v>0</v>
      </c>
      <c r="W184" s="80">
        <v>0</v>
      </c>
      <c r="X184" s="80">
        <v>0</v>
      </c>
      <c r="Y184" s="80">
        <v>0</v>
      </c>
      <c r="Z184" s="80">
        <v>0</v>
      </c>
      <c r="AA184" s="80">
        <v>0</v>
      </c>
      <c r="AB184" s="80">
        <v>0</v>
      </c>
      <c r="AC184" s="80">
        <v>0</v>
      </c>
      <c r="AD184" s="80">
        <v>0</v>
      </c>
      <c r="AE184" s="80">
        <v>0</v>
      </c>
      <c r="AF184" s="80">
        <v>0</v>
      </c>
      <c r="AG184" s="80">
        <v>0</v>
      </c>
      <c r="AH184" s="80">
        <v>0</v>
      </c>
      <c r="AI184" s="80">
        <v>0</v>
      </c>
      <c r="AJ184" s="80">
        <v>0</v>
      </c>
      <c r="AK184" s="80">
        <v>0</v>
      </c>
      <c r="AL184" s="80">
        <v>0</v>
      </c>
      <c r="AM184" s="80">
        <v>0</v>
      </c>
      <c r="AN184" s="80">
        <v>0</v>
      </c>
      <c r="AO184" s="80">
        <v>0</v>
      </c>
      <c r="AP184" s="80">
        <v>0</v>
      </c>
      <c r="AQ184" s="80">
        <v>0</v>
      </c>
      <c r="AR184" s="80">
        <v>0</v>
      </c>
      <c r="AS184" s="80">
        <v>0</v>
      </c>
      <c r="AT184" s="80">
        <v>0</v>
      </c>
      <c r="AU184" s="80">
        <v>0</v>
      </c>
      <c r="AV184" s="80">
        <v>0</v>
      </c>
      <c r="AW184" s="80">
        <v>0</v>
      </c>
      <c r="AX184" s="80">
        <v>0</v>
      </c>
      <c r="AY184" s="80">
        <v>0</v>
      </c>
      <c r="AZ184" s="80">
        <v>0</v>
      </c>
      <c r="BA184" s="80">
        <v>0</v>
      </c>
      <c r="BB184" s="80">
        <v>0</v>
      </c>
      <c r="BC184" s="80">
        <v>68.7179241285437</v>
      </c>
      <c r="BD184" s="80">
        <v>176.388789817733</v>
      </c>
      <c r="BE184" s="80">
        <v>301.93513365762698</v>
      </c>
      <c r="BF184" s="80">
        <v>282.84367052997499</v>
      </c>
      <c r="BG184" s="80">
        <v>273.11358447144698</v>
      </c>
      <c r="BH184" s="80">
        <v>269.05152387192697</v>
      </c>
      <c r="BI184" s="80">
        <v>269.05284199602198</v>
      </c>
      <c r="BJ184" s="80">
        <v>266.78929920244599</v>
      </c>
      <c r="BK184" s="80">
        <v>270.50439075469802</v>
      </c>
      <c r="BL184" s="80">
        <v>272.02085635795498</v>
      </c>
      <c r="BM184" s="80">
        <v>271.79230968734203</v>
      </c>
      <c r="BN184" s="80">
        <v>283.55408840090797</v>
      </c>
      <c r="BO184" s="80">
        <v>279.92101564270303</v>
      </c>
      <c r="BP184" s="80">
        <v>285.89502603565597</v>
      </c>
      <c r="BQ184" s="80">
        <v>300.52274279947602</v>
      </c>
      <c r="BR184" s="80">
        <v>311.09362175743303</v>
      </c>
      <c r="BS184" s="80">
        <v>284.26525328347401</v>
      </c>
      <c r="BT184" s="80">
        <v>271.84350517259202</v>
      </c>
      <c r="BU184" s="80">
        <v>273.15571573629302</v>
      </c>
      <c r="BV184" s="80">
        <v>286.51067370570399</v>
      </c>
      <c r="BW184" s="80">
        <v>291.56718921059098</v>
      </c>
      <c r="BX184" s="80">
        <v>284.91344566038299</v>
      </c>
      <c r="BY184" s="80">
        <v>262.38411025663601</v>
      </c>
      <c r="BZ184" s="80">
        <v>266.03435392844699</v>
      </c>
      <c r="CA184" s="80">
        <v>298.73241833652099</v>
      </c>
      <c r="CB184" s="80">
        <v>349.02106297815902</v>
      </c>
      <c r="CC184" s="80">
        <v>375.93157429684601</v>
      </c>
      <c r="CD184" s="80">
        <v>378.59342839530501</v>
      </c>
      <c r="CE184" s="80">
        <v>351.16472157370799</v>
      </c>
      <c r="CF184" s="80">
        <v>282.42302484400898</v>
      </c>
      <c r="CG184" s="80">
        <v>214.145432077945</v>
      </c>
      <c r="CH184" s="80">
        <v>174.751106583384</v>
      </c>
      <c r="CI184" s="80">
        <v>181.647875601805</v>
      </c>
      <c r="CJ184" s="80">
        <v>230.65159988009501</v>
      </c>
      <c r="CK184" s="80">
        <v>302.58576616464001</v>
      </c>
      <c r="CL184" s="80">
        <v>323.54740696700202</v>
      </c>
      <c r="CM184" s="80">
        <v>292.08000705005003</v>
      </c>
      <c r="CN184" s="80">
        <v>223.966079214769</v>
      </c>
      <c r="CO184" s="80">
        <v>186.82668178130299</v>
      </c>
      <c r="CP184" s="80">
        <v>198.42739919491601</v>
      </c>
      <c r="CQ184" s="80">
        <v>251.566573227052</v>
      </c>
      <c r="CR184" s="80">
        <v>319.459595810851</v>
      </c>
      <c r="CS184" s="80">
        <v>386.81496637537299</v>
      </c>
      <c r="CT184" s="80">
        <v>403.24523589261798</v>
      </c>
      <c r="CU184" s="80">
        <v>418.092541220182</v>
      </c>
      <c r="CV184" s="80">
        <v>400.32411695526298</v>
      </c>
      <c r="CW184" s="80">
        <v>342.97513335018999</v>
      </c>
      <c r="CX184" s="80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s="80" t="s">
        <v>4</v>
      </c>
      <c r="B185" s="80" t="s">
        <v>114</v>
      </c>
      <c r="C185" s="80">
        <v>0</v>
      </c>
      <c r="D185" s="80">
        <v>0</v>
      </c>
      <c r="E185" s="80">
        <v>0</v>
      </c>
      <c r="F185" s="80">
        <v>0</v>
      </c>
      <c r="G185" s="80">
        <v>0</v>
      </c>
      <c r="H185" s="80">
        <v>0</v>
      </c>
      <c r="I185" s="80">
        <v>0</v>
      </c>
      <c r="J185" s="80">
        <v>0</v>
      </c>
      <c r="K185" s="80">
        <v>0</v>
      </c>
      <c r="L185" s="80">
        <v>0</v>
      </c>
      <c r="M185" s="80">
        <v>0</v>
      </c>
      <c r="N185" s="80">
        <v>0</v>
      </c>
      <c r="O185" s="80">
        <v>0</v>
      </c>
      <c r="P185" s="80">
        <v>0</v>
      </c>
      <c r="Q185" s="80">
        <v>0</v>
      </c>
      <c r="R185" s="80">
        <v>0</v>
      </c>
      <c r="S185" s="80">
        <v>0</v>
      </c>
      <c r="T185" s="80">
        <v>0</v>
      </c>
      <c r="U185" s="80">
        <v>0</v>
      </c>
      <c r="V185" s="80">
        <v>0</v>
      </c>
      <c r="W185" s="80">
        <v>0</v>
      </c>
      <c r="X185" s="80">
        <v>0</v>
      </c>
      <c r="Y185" s="80">
        <v>0</v>
      </c>
      <c r="Z185" s="80">
        <v>0</v>
      </c>
      <c r="AA185" s="80">
        <v>0</v>
      </c>
      <c r="AB185" s="80">
        <v>0</v>
      </c>
      <c r="AC185" s="80">
        <v>0</v>
      </c>
      <c r="AD185" s="80">
        <v>0</v>
      </c>
      <c r="AE185" s="80">
        <v>0</v>
      </c>
      <c r="AF185" s="80">
        <v>0</v>
      </c>
      <c r="AG185" s="80">
        <v>0</v>
      </c>
      <c r="AH185" s="80">
        <v>0</v>
      </c>
      <c r="AI185" s="80">
        <v>0</v>
      </c>
      <c r="AJ185" s="80">
        <v>0</v>
      </c>
      <c r="AK185" s="80">
        <v>0</v>
      </c>
      <c r="AL185" s="80">
        <v>0</v>
      </c>
      <c r="AM185" s="80">
        <v>0</v>
      </c>
      <c r="AN185" s="80">
        <v>0</v>
      </c>
      <c r="AO185" s="80">
        <v>0</v>
      </c>
      <c r="AP185" s="80">
        <v>0</v>
      </c>
      <c r="AQ185" s="80">
        <v>0</v>
      </c>
      <c r="AR185" s="80">
        <v>0</v>
      </c>
      <c r="AS185" s="80">
        <v>0</v>
      </c>
      <c r="AT185" s="80">
        <v>0</v>
      </c>
      <c r="AU185" s="80">
        <v>0</v>
      </c>
      <c r="AV185" s="80">
        <v>0</v>
      </c>
      <c r="AW185" s="80">
        <v>0</v>
      </c>
      <c r="AX185" s="80">
        <v>0</v>
      </c>
      <c r="AY185" s="80">
        <v>0</v>
      </c>
      <c r="AZ185" s="80">
        <v>0</v>
      </c>
      <c r="BA185" s="80">
        <v>0</v>
      </c>
      <c r="BB185" s="80">
        <v>0</v>
      </c>
      <c r="BC185" s="80">
        <v>0</v>
      </c>
      <c r="BD185" s="80">
        <v>0</v>
      </c>
      <c r="BE185" s="80">
        <v>0</v>
      </c>
      <c r="BF185" s="80">
        <v>0</v>
      </c>
      <c r="BG185" s="80">
        <v>0</v>
      </c>
      <c r="BH185" s="80">
        <v>0</v>
      </c>
      <c r="BI185" s="80">
        <v>0</v>
      </c>
      <c r="BJ185" s="80">
        <v>0</v>
      </c>
      <c r="BK185" s="80">
        <v>0</v>
      </c>
      <c r="BL185" s="80">
        <v>0</v>
      </c>
      <c r="BM185" s="80">
        <v>0</v>
      </c>
      <c r="BN185" s="80">
        <v>0</v>
      </c>
      <c r="BO185" s="80">
        <v>0</v>
      </c>
      <c r="BP185" s="80">
        <v>0</v>
      </c>
      <c r="BQ185" s="80">
        <v>0</v>
      </c>
      <c r="BR185" s="80">
        <v>0</v>
      </c>
      <c r="BS185" s="80">
        <v>0</v>
      </c>
      <c r="BT185" s="80">
        <v>0</v>
      </c>
      <c r="BU185" s="80">
        <v>0</v>
      </c>
      <c r="BV185" s="80">
        <v>0</v>
      </c>
      <c r="BW185" s="80">
        <v>0</v>
      </c>
      <c r="BX185" s="80">
        <v>0</v>
      </c>
      <c r="BY185" s="80">
        <v>0</v>
      </c>
      <c r="BZ185" s="80">
        <v>0</v>
      </c>
      <c r="CA185" s="80">
        <v>0</v>
      </c>
      <c r="CB185" s="80">
        <v>0</v>
      </c>
      <c r="CC185" s="80">
        <v>0</v>
      </c>
      <c r="CD185" s="80">
        <v>0</v>
      </c>
      <c r="CE185" s="80">
        <v>0</v>
      </c>
      <c r="CF185" s="80">
        <v>0</v>
      </c>
      <c r="CG185" s="80">
        <v>0</v>
      </c>
      <c r="CH185" s="80">
        <v>0</v>
      </c>
      <c r="CI185" s="80">
        <v>0</v>
      </c>
      <c r="CJ185" s="80">
        <v>0</v>
      </c>
      <c r="CK185" s="80">
        <v>0</v>
      </c>
      <c r="CL185" s="80">
        <v>0</v>
      </c>
      <c r="CM185" s="80">
        <v>0</v>
      </c>
      <c r="CN185" s="80">
        <v>0</v>
      </c>
      <c r="CO185" s="80">
        <v>0</v>
      </c>
      <c r="CP185" s="80">
        <v>0</v>
      </c>
      <c r="CQ185" s="80">
        <v>0</v>
      </c>
      <c r="CR185" s="80">
        <v>0</v>
      </c>
      <c r="CS185" s="80">
        <v>0</v>
      </c>
      <c r="CT185" s="80">
        <v>0</v>
      </c>
      <c r="CU185" s="80">
        <v>0</v>
      </c>
      <c r="CV185" s="80">
        <v>0</v>
      </c>
      <c r="CW185" s="80">
        <v>0</v>
      </c>
      <c r="CX185" s="80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s="80" t="s">
        <v>4</v>
      </c>
      <c r="B186" s="80" t="s">
        <v>22</v>
      </c>
      <c r="C186" s="80">
        <v>0</v>
      </c>
      <c r="D186" s="80">
        <v>0</v>
      </c>
      <c r="E186" s="80">
        <v>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  <c r="O186" s="80">
        <v>0</v>
      </c>
      <c r="P186" s="80">
        <v>0</v>
      </c>
      <c r="Q186" s="80">
        <v>0</v>
      </c>
      <c r="R186" s="80">
        <v>0</v>
      </c>
      <c r="S186" s="80">
        <v>0</v>
      </c>
      <c r="T186" s="80">
        <v>0</v>
      </c>
      <c r="U186" s="80">
        <v>0</v>
      </c>
      <c r="V186" s="80">
        <v>0</v>
      </c>
      <c r="W186" s="80">
        <v>0</v>
      </c>
      <c r="X186" s="80">
        <v>0</v>
      </c>
      <c r="Y186" s="80">
        <v>0</v>
      </c>
      <c r="Z186" s="80">
        <v>0</v>
      </c>
      <c r="AA186" s="80">
        <v>0</v>
      </c>
      <c r="AB186" s="80">
        <v>0</v>
      </c>
      <c r="AC186" s="80">
        <v>0</v>
      </c>
      <c r="AD186" s="80">
        <v>0</v>
      </c>
      <c r="AE186" s="80">
        <v>0</v>
      </c>
      <c r="AF186" s="80">
        <v>0</v>
      </c>
      <c r="AG186" s="80">
        <v>0</v>
      </c>
      <c r="AH186" s="80">
        <v>0</v>
      </c>
      <c r="AI186" s="80">
        <v>0</v>
      </c>
      <c r="AJ186" s="80">
        <v>0</v>
      </c>
      <c r="AK186" s="80">
        <v>0</v>
      </c>
      <c r="AL186" s="80">
        <v>0</v>
      </c>
      <c r="AM186" s="80">
        <v>0</v>
      </c>
      <c r="AN186" s="80">
        <v>0</v>
      </c>
      <c r="AO186" s="80">
        <v>0</v>
      </c>
      <c r="AP186" s="80">
        <v>0</v>
      </c>
      <c r="AQ186" s="80">
        <v>0</v>
      </c>
      <c r="AR186" s="80">
        <v>0</v>
      </c>
      <c r="AS186" s="80">
        <v>0</v>
      </c>
      <c r="AT186" s="80">
        <v>0</v>
      </c>
      <c r="AU186" s="80">
        <v>0</v>
      </c>
      <c r="AV186" s="80">
        <v>0</v>
      </c>
      <c r="AW186" s="80">
        <v>0</v>
      </c>
      <c r="AX186" s="80">
        <v>0</v>
      </c>
      <c r="AY186" s="80">
        <v>0</v>
      </c>
      <c r="AZ186" s="80">
        <v>0</v>
      </c>
      <c r="BA186" s="80">
        <v>0</v>
      </c>
      <c r="BB186" s="80">
        <v>0</v>
      </c>
      <c r="BC186" s="80">
        <v>1.36349619313867</v>
      </c>
      <c r="BD186" s="80">
        <v>6.0805119736003403</v>
      </c>
      <c r="BE186" s="80">
        <v>12.839210847730801</v>
      </c>
      <c r="BF186" s="80">
        <v>20.3343053161149</v>
      </c>
      <c r="BG186" s="80">
        <v>24.217477982864501</v>
      </c>
      <c r="BH186" s="80">
        <v>23.634958957562102</v>
      </c>
      <c r="BI186" s="80">
        <v>22.977877454796399</v>
      </c>
      <c r="BJ186" s="80">
        <v>22.211658173433101</v>
      </c>
      <c r="BK186" s="80">
        <v>23.935116033716501</v>
      </c>
      <c r="BL186" s="80">
        <v>24.100528459563101</v>
      </c>
      <c r="BM186" s="80">
        <v>22.871083688017201</v>
      </c>
      <c r="BN186" s="80">
        <v>28.128149706620199</v>
      </c>
      <c r="BO186" s="80">
        <v>37.105462223896701</v>
      </c>
      <c r="BP186" s="80">
        <v>43.989946629019499</v>
      </c>
      <c r="BQ186" s="80">
        <v>50.420380206272199</v>
      </c>
      <c r="BR186" s="80">
        <v>45.085016777384297</v>
      </c>
      <c r="BS186" s="80">
        <v>35.009979441009598</v>
      </c>
      <c r="BT186" s="80">
        <v>30.8247966710044</v>
      </c>
      <c r="BU186" s="80">
        <v>23.126918032584001</v>
      </c>
      <c r="BV186" s="80">
        <v>19.040307318148798</v>
      </c>
      <c r="BW186" s="80">
        <v>18.069266120631202</v>
      </c>
      <c r="BX186" s="80">
        <v>16.596936730923499</v>
      </c>
      <c r="BY186" s="80">
        <v>15.9242238773023</v>
      </c>
      <c r="BZ186" s="80">
        <v>13.308646132254999</v>
      </c>
      <c r="CA186" s="80">
        <v>9.0269406220829609</v>
      </c>
      <c r="CB186" s="80">
        <v>6.3337550695519598</v>
      </c>
      <c r="CC186" s="80">
        <v>3.6742225906294199</v>
      </c>
      <c r="CD186" s="80">
        <v>4.7836391711074899</v>
      </c>
      <c r="CE186" s="80">
        <v>6.9427975150066796</v>
      </c>
      <c r="CF186" s="80">
        <v>13.4101620595449</v>
      </c>
      <c r="CG186" s="80">
        <v>21.0864250073611</v>
      </c>
      <c r="CH186" s="80">
        <v>27.851776496708499</v>
      </c>
      <c r="CI186" s="80">
        <v>30.0819583043493</v>
      </c>
      <c r="CJ186" s="80">
        <v>21.518873845355799</v>
      </c>
      <c r="CK186" s="80">
        <v>16.821921791473901</v>
      </c>
      <c r="CL186" s="80">
        <v>35.654065212359001</v>
      </c>
      <c r="CM186" s="80">
        <v>61.9281950449625</v>
      </c>
      <c r="CN186" s="80">
        <v>73.8088123687467</v>
      </c>
      <c r="CO186" s="80">
        <v>72.3547462219219</v>
      </c>
      <c r="CP186" s="80">
        <v>36.823862060612697</v>
      </c>
      <c r="CQ186" s="80">
        <v>17.7797372423959</v>
      </c>
      <c r="CR186" s="80">
        <v>16.949354353798299</v>
      </c>
      <c r="CS186" s="80">
        <v>16.349994758637301</v>
      </c>
      <c r="CT186" s="80">
        <v>15.480658268496001</v>
      </c>
      <c r="CU186" s="80">
        <v>14.8413378397569</v>
      </c>
      <c r="CV186" s="80">
        <v>13.6149549468598</v>
      </c>
      <c r="CW186" s="80">
        <v>9.2876535766181103</v>
      </c>
      <c r="CX186" s="80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s="80" t="s">
        <v>4</v>
      </c>
      <c r="B187" s="80" t="s">
        <v>23</v>
      </c>
      <c r="C187" s="80">
        <v>0</v>
      </c>
      <c r="D187" s="80">
        <v>0</v>
      </c>
      <c r="E187" s="80">
        <v>0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0</v>
      </c>
      <c r="L187" s="80">
        <v>0</v>
      </c>
      <c r="M187" s="80">
        <v>0</v>
      </c>
      <c r="N187" s="80">
        <v>0</v>
      </c>
      <c r="O187" s="80">
        <v>0</v>
      </c>
      <c r="P187" s="80">
        <v>0</v>
      </c>
      <c r="Q187" s="80">
        <v>0</v>
      </c>
      <c r="R187" s="80">
        <v>0</v>
      </c>
      <c r="S187" s="80">
        <v>0</v>
      </c>
      <c r="T187" s="80">
        <v>0</v>
      </c>
      <c r="U187" s="80">
        <v>0</v>
      </c>
      <c r="V187" s="80">
        <v>0</v>
      </c>
      <c r="W187" s="80">
        <v>0</v>
      </c>
      <c r="X187" s="80">
        <v>0</v>
      </c>
      <c r="Y187" s="80">
        <v>0</v>
      </c>
      <c r="Z187" s="80">
        <v>0</v>
      </c>
      <c r="AA187" s="80">
        <v>0</v>
      </c>
      <c r="AB187" s="80">
        <v>0</v>
      </c>
      <c r="AC187" s="80">
        <v>0</v>
      </c>
      <c r="AD187" s="80">
        <v>0</v>
      </c>
      <c r="AE187" s="80">
        <v>0</v>
      </c>
      <c r="AF187" s="80">
        <v>0</v>
      </c>
      <c r="AG187" s="80">
        <v>0</v>
      </c>
      <c r="AH187" s="80">
        <v>0</v>
      </c>
      <c r="AI187" s="80">
        <v>0</v>
      </c>
      <c r="AJ187" s="80">
        <v>0</v>
      </c>
      <c r="AK187" s="80">
        <v>0</v>
      </c>
      <c r="AL187" s="80">
        <v>0</v>
      </c>
      <c r="AM187" s="80">
        <v>0</v>
      </c>
      <c r="AN187" s="80">
        <v>0</v>
      </c>
      <c r="AO187" s="80">
        <v>0</v>
      </c>
      <c r="AP187" s="80">
        <v>0</v>
      </c>
      <c r="AQ187" s="80">
        <v>0</v>
      </c>
      <c r="AR187" s="80">
        <v>0</v>
      </c>
      <c r="AS187" s="80">
        <v>0</v>
      </c>
      <c r="AT187" s="80">
        <v>0</v>
      </c>
      <c r="AU187" s="80">
        <v>0</v>
      </c>
      <c r="AV187" s="80">
        <v>0</v>
      </c>
      <c r="AW187" s="80">
        <v>0</v>
      </c>
      <c r="AX187" s="80">
        <v>0</v>
      </c>
      <c r="AY187" s="80">
        <v>0</v>
      </c>
      <c r="AZ187" s="80">
        <v>0</v>
      </c>
      <c r="BA187" s="80">
        <v>0</v>
      </c>
      <c r="BB187" s="80">
        <v>0</v>
      </c>
      <c r="BC187" s="80">
        <v>0</v>
      </c>
      <c r="BD187" s="80">
        <v>0</v>
      </c>
      <c r="BE187" s="80">
        <v>0</v>
      </c>
      <c r="BF187" s="80">
        <v>0</v>
      </c>
      <c r="BG187" s="80">
        <v>0</v>
      </c>
      <c r="BH187" s="80">
        <v>0</v>
      </c>
      <c r="BI187" s="80">
        <v>0</v>
      </c>
      <c r="BJ187" s="80">
        <v>0</v>
      </c>
      <c r="BK187" s="80">
        <v>0</v>
      </c>
      <c r="BL187" s="80">
        <v>0</v>
      </c>
      <c r="BM187" s="80">
        <v>0</v>
      </c>
      <c r="BN187" s="80">
        <v>0</v>
      </c>
      <c r="BO187" s="80">
        <v>0</v>
      </c>
      <c r="BP187" s="80">
        <v>0</v>
      </c>
      <c r="BQ187" s="80">
        <v>0</v>
      </c>
      <c r="BR187" s="80">
        <v>0</v>
      </c>
      <c r="BS187" s="80">
        <v>0</v>
      </c>
      <c r="BT187" s="80">
        <v>0</v>
      </c>
      <c r="BU187" s="80">
        <v>0</v>
      </c>
      <c r="BV187" s="80">
        <v>0</v>
      </c>
      <c r="BW187" s="80">
        <v>0</v>
      </c>
      <c r="BX187" s="80">
        <v>0</v>
      </c>
      <c r="BY187" s="80">
        <v>0</v>
      </c>
      <c r="BZ187" s="80">
        <v>0</v>
      </c>
      <c r="CA187" s="80">
        <v>0</v>
      </c>
      <c r="CB187" s="80">
        <v>0</v>
      </c>
      <c r="CC187" s="80">
        <v>0</v>
      </c>
      <c r="CD187" s="80">
        <v>0</v>
      </c>
      <c r="CE187" s="80">
        <v>0</v>
      </c>
      <c r="CF187" s="80">
        <v>0</v>
      </c>
      <c r="CG187" s="80">
        <v>0</v>
      </c>
      <c r="CH187" s="80">
        <v>0</v>
      </c>
      <c r="CI187" s="80">
        <v>0</v>
      </c>
      <c r="CJ187" s="80">
        <v>0</v>
      </c>
      <c r="CK187" s="80">
        <v>0</v>
      </c>
      <c r="CL187" s="80">
        <v>0</v>
      </c>
      <c r="CM187" s="80">
        <v>0</v>
      </c>
      <c r="CN187" s="80">
        <v>0</v>
      </c>
      <c r="CO187" s="80">
        <v>0</v>
      </c>
      <c r="CP187" s="80">
        <v>0</v>
      </c>
      <c r="CQ187" s="80">
        <v>0</v>
      </c>
      <c r="CR187" s="80">
        <v>0</v>
      </c>
      <c r="CS187" s="80">
        <v>0</v>
      </c>
      <c r="CT187" s="80">
        <v>0</v>
      </c>
      <c r="CU187" s="80">
        <v>0</v>
      </c>
      <c r="CV187" s="80">
        <v>0</v>
      </c>
      <c r="CW187" s="80">
        <v>0</v>
      </c>
      <c r="CX187" s="80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s="80" t="s">
        <v>4</v>
      </c>
      <c r="B188" s="80" t="s">
        <v>24</v>
      </c>
      <c r="C188" s="80">
        <v>0</v>
      </c>
      <c r="D188" s="80">
        <v>0</v>
      </c>
      <c r="E188" s="80">
        <v>0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0</v>
      </c>
      <c r="N188" s="80">
        <v>0</v>
      </c>
      <c r="O188" s="80">
        <v>0</v>
      </c>
      <c r="P188" s="80">
        <v>0</v>
      </c>
      <c r="Q188" s="80">
        <v>0</v>
      </c>
      <c r="R188" s="80">
        <v>0</v>
      </c>
      <c r="S188" s="80">
        <v>0</v>
      </c>
      <c r="T188" s="80">
        <v>0</v>
      </c>
      <c r="U188" s="80">
        <v>0</v>
      </c>
      <c r="V188" s="80">
        <v>0</v>
      </c>
      <c r="W188" s="80">
        <v>0</v>
      </c>
      <c r="X188" s="80">
        <v>0</v>
      </c>
      <c r="Y188" s="80">
        <v>0</v>
      </c>
      <c r="Z188" s="80">
        <v>0</v>
      </c>
      <c r="AA188" s="80">
        <v>0</v>
      </c>
      <c r="AB188" s="80">
        <v>0</v>
      </c>
      <c r="AC188" s="80">
        <v>0</v>
      </c>
      <c r="AD188" s="80">
        <v>0</v>
      </c>
      <c r="AE188" s="80">
        <v>0</v>
      </c>
      <c r="AF188" s="80">
        <v>0</v>
      </c>
      <c r="AG188" s="80">
        <v>0</v>
      </c>
      <c r="AH188" s="80">
        <v>0</v>
      </c>
      <c r="AI188" s="80">
        <v>0</v>
      </c>
      <c r="AJ188" s="80">
        <v>0</v>
      </c>
      <c r="AK188" s="80">
        <v>0</v>
      </c>
      <c r="AL188" s="80">
        <v>0</v>
      </c>
      <c r="AM188" s="80">
        <v>0</v>
      </c>
      <c r="AN188" s="80">
        <v>0</v>
      </c>
      <c r="AO188" s="80">
        <v>0</v>
      </c>
      <c r="AP188" s="80">
        <v>0</v>
      </c>
      <c r="AQ188" s="80">
        <v>0</v>
      </c>
      <c r="AR188" s="80">
        <v>0</v>
      </c>
      <c r="AS188" s="80">
        <v>0</v>
      </c>
      <c r="AT188" s="80">
        <v>0</v>
      </c>
      <c r="AU188" s="80">
        <v>0</v>
      </c>
      <c r="AV188" s="80">
        <v>0</v>
      </c>
      <c r="AW188" s="80">
        <v>0</v>
      </c>
      <c r="AX188" s="80">
        <v>0</v>
      </c>
      <c r="AY188" s="80">
        <v>0</v>
      </c>
      <c r="AZ188" s="80">
        <v>0</v>
      </c>
      <c r="BA188" s="80">
        <v>0</v>
      </c>
      <c r="BB188" s="80">
        <v>0</v>
      </c>
      <c r="BC188" s="80">
        <v>112.10543212334299</v>
      </c>
      <c r="BD188" s="80">
        <v>277.03287803882199</v>
      </c>
      <c r="BE188" s="80">
        <v>469.396894088556</v>
      </c>
      <c r="BF188" s="80">
        <v>481.39939651367598</v>
      </c>
      <c r="BG188" s="80">
        <v>513.760530468816</v>
      </c>
      <c r="BH188" s="80">
        <v>550.75026033995096</v>
      </c>
      <c r="BI188" s="80">
        <v>671.20404051732498</v>
      </c>
      <c r="BJ188" s="80">
        <v>818.93941170688595</v>
      </c>
      <c r="BK188" s="80">
        <v>977.15374331277803</v>
      </c>
      <c r="BL188" s="80">
        <v>1005.64363971315</v>
      </c>
      <c r="BM188" s="80">
        <v>990.85936590646497</v>
      </c>
      <c r="BN188" s="80">
        <v>941.69427866844603</v>
      </c>
      <c r="BO188" s="80">
        <v>931.22311213685202</v>
      </c>
      <c r="BP188" s="80">
        <v>961.78962123869405</v>
      </c>
      <c r="BQ188" s="80">
        <v>1063.25625691905</v>
      </c>
      <c r="BR188" s="80">
        <v>1134.6663140600399</v>
      </c>
      <c r="BS188" s="80">
        <v>1167.53474779833</v>
      </c>
      <c r="BT188" s="80">
        <v>1172.6746512734501</v>
      </c>
      <c r="BU188" s="80">
        <v>1215.39414191367</v>
      </c>
      <c r="BV188" s="80">
        <v>1304.97384229512</v>
      </c>
      <c r="BW188" s="80">
        <v>1309.8262521982799</v>
      </c>
      <c r="BX188" s="80">
        <v>1330.3099621469601</v>
      </c>
      <c r="BY188" s="80">
        <v>1289.5635902264701</v>
      </c>
      <c r="BZ188" s="80">
        <v>1316.20303137519</v>
      </c>
      <c r="CA188" s="80">
        <v>1340.4503227196701</v>
      </c>
      <c r="CB188" s="80">
        <v>1379.0033341660501</v>
      </c>
      <c r="CC188" s="80">
        <v>1374.1238312471</v>
      </c>
      <c r="CD188" s="80">
        <v>1416.66074971592</v>
      </c>
      <c r="CE188" s="80">
        <v>1452.6555848180101</v>
      </c>
      <c r="CF188" s="80">
        <v>1458.22692388255</v>
      </c>
      <c r="CG188" s="80">
        <v>1421.9990963299099</v>
      </c>
      <c r="CH188" s="80">
        <v>1356.5637106783299</v>
      </c>
      <c r="CI188" s="80">
        <v>1255.2267207457701</v>
      </c>
      <c r="CJ188" s="80">
        <v>1221.65749007829</v>
      </c>
      <c r="CK188" s="80">
        <v>1251.7842062781101</v>
      </c>
      <c r="CL188" s="80">
        <v>1285.5660240616501</v>
      </c>
      <c r="CM188" s="80">
        <v>1227.8353122573301</v>
      </c>
      <c r="CN188" s="80">
        <v>1140.5647012212</v>
      </c>
      <c r="CO188" s="80">
        <v>1071.9582209105999</v>
      </c>
      <c r="CP188" s="80">
        <v>1038.82300113313</v>
      </c>
      <c r="CQ188" s="80">
        <v>1050.1550324268901</v>
      </c>
      <c r="CR188" s="80">
        <v>1067.6312912247599</v>
      </c>
      <c r="CS188" s="80">
        <v>1056.8913653044201</v>
      </c>
      <c r="CT188" s="80">
        <v>1016.5351639404701</v>
      </c>
      <c r="CU188" s="80">
        <v>931.644100778763</v>
      </c>
      <c r="CV188" s="80">
        <v>863.15674899873397</v>
      </c>
      <c r="CW188" s="80">
        <v>841.62812781749597</v>
      </c>
      <c r="CX188" s="80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s="80" t="s">
        <v>4</v>
      </c>
      <c r="B189" s="80" t="s">
        <v>25</v>
      </c>
      <c r="C189" s="80">
        <v>0</v>
      </c>
      <c r="D189" s="80">
        <v>0</v>
      </c>
      <c r="E189" s="80">
        <v>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  <c r="O189" s="80">
        <v>0</v>
      </c>
      <c r="P189" s="80">
        <v>0</v>
      </c>
      <c r="Q189" s="80">
        <v>0</v>
      </c>
      <c r="R189" s="80">
        <v>0</v>
      </c>
      <c r="S189" s="80">
        <v>0</v>
      </c>
      <c r="T189" s="80">
        <v>0</v>
      </c>
      <c r="U189" s="80">
        <v>0</v>
      </c>
      <c r="V189" s="80">
        <v>0</v>
      </c>
      <c r="W189" s="80">
        <v>0</v>
      </c>
      <c r="X189" s="80">
        <v>0</v>
      </c>
      <c r="Y189" s="80">
        <v>0</v>
      </c>
      <c r="Z189" s="80">
        <v>0</v>
      </c>
      <c r="AA189" s="80">
        <v>0</v>
      </c>
      <c r="AB189" s="80">
        <v>0</v>
      </c>
      <c r="AC189" s="80">
        <v>0</v>
      </c>
      <c r="AD189" s="80">
        <v>0</v>
      </c>
      <c r="AE189" s="80">
        <v>0</v>
      </c>
      <c r="AF189" s="80">
        <v>0</v>
      </c>
      <c r="AG189" s="80">
        <v>0</v>
      </c>
      <c r="AH189" s="80">
        <v>0</v>
      </c>
      <c r="AI189" s="80">
        <v>0</v>
      </c>
      <c r="AJ189" s="80">
        <v>0</v>
      </c>
      <c r="AK189" s="80">
        <v>0</v>
      </c>
      <c r="AL189" s="80">
        <v>0</v>
      </c>
      <c r="AM189" s="80">
        <v>0</v>
      </c>
      <c r="AN189" s="80">
        <v>0</v>
      </c>
      <c r="AO189" s="80">
        <v>0</v>
      </c>
      <c r="AP189" s="80">
        <v>0</v>
      </c>
      <c r="AQ189" s="80">
        <v>0</v>
      </c>
      <c r="AR189" s="80">
        <v>0</v>
      </c>
      <c r="AS189" s="80">
        <v>0</v>
      </c>
      <c r="AT189" s="80">
        <v>0</v>
      </c>
      <c r="AU189" s="80">
        <v>0</v>
      </c>
      <c r="AV189" s="80">
        <v>0</v>
      </c>
      <c r="AW189" s="80">
        <v>0</v>
      </c>
      <c r="AX189" s="80">
        <v>0</v>
      </c>
      <c r="AY189" s="80">
        <v>0</v>
      </c>
      <c r="AZ189" s="80">
        <v>0</v>
      </c>
      <c r="BA189" s="80">
        <v>0</v>
      </c>
      <c r="BB189" s="80">
        <v>0</v>
      </c>
      <c r="BC189" s="80">
        <v>0</v>
      </c>
      <c r="BD189" s="80">
        <v>0</v>
      </c>
      <c r="BE189" s="80">
        <v>0</v>
      </c>
      <c r="BF189" s="80">
        <v>0</v>
      </c>
      <c r="BG189" s="80">
        <v>0</v>
      </c>
      <c r="BH189" s="80">
        <v>0</v>
      </c>
      <c r="BI189" s="80">
        <v>0</v>
      </c>
      <c r="BJ189" s="80">
        <v>0</v>
      </c>
      <c r="BK189" s="80">
        <v>0</v>
      </c>
      <c r="BL189" s="80">
        <v>0</v>
      </c>
      <c r="BM189" s="80">
        <v>0</v>
      </c>
      <c r="BN189" s="80">
        <v>0</v>
      </c>
      <c r="BO189" s="80">
        <v>0</v>
      </c>
      <c r="BP189" s="80">
        <v>0</v>
      </c>
      <c r="BQ189" s="80">
        <v>0</v>
      </c>
      <c r="BR189" s="80">
        <v>0</v>
      </c>
      <c r="BS189" s="80">
        <v>0</v>
      </c>
      <c r="BT189" s="80">
        <v>0</v>
      </c>
      <c r="BU189" s="80">
        <v>0</v>
      </c>
      <c r="BV189" s="80">
        <v>0</v>
      </c>
      <c r="BW189" s="80">
        <v>0</v>
      </c>
      <c r="BX189" s="80">
        <v>0</v>
      </c>
      <c r="BY189" s="80">
        <v>0</v>
      </c>
      <c r="BZ189" s="80">
        <v>0</v>
      </c>
      <c r="CA189" s="80">
        <v>0</v>
      </c>
      <c r="CB189" s="80">
        <v>0</v>
      </c>
      <c r="CC189" s="80">
        <v>0</v>
      </c>
      <c r="CD189" s="80">
        <v>0</v>
      </c>
      <c r="CE189" s="80">
        <v>0</v>
      </c>
      <c r="CF189" s="80">
        <v>0</v>
      </c>
      <c r="CG189" s="80">
        <v>0</v>
      </c>
      <c r="CH189" s="80">
        <v>0</v>
      </c>
      <c r="CI189" s="80">
        <v>0</v>
      </c>
      <c r="CJ189" s="80">
        <v>0</v>
      </c>
      <c r="CK189" s="80">
        <v>0</v>
      </c>
      <c r="CL189" s="80">
        <v>0</v>
      </c>
      <c r="CM189" s="80">
        <v>0</v>
      </c>
      <c r="CN189" s="80">
        <v>0</v>
      </c>
      <c r="CO189" s="80">
        <v>0</v>
      </c>
      <c r="CP189" s="80">
        <v>0</v>
      </c>
      <c r="CQ189" s="80">
        <v>0</v>
      </c>
      <c r="CR189" s="80">
        <v>0</v>
      </c>
      <c r="CS189" s="80">
        <v>0</v>
      </c>
      <c r="CT189" s="80">
        <v>0</v>
      </c>
      <c r="CU189" s="80">
        <v>0</v>
      </c>
      <c r="CV189" s="80">
        <v>0</v>
      </c>
      <c r="CW189" s="80">
        <v>0</v>
      </c>
      <c r="CX189" s="80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s="80" t="s">
        <v>4</v>
      </c>
      <c r="B190" s="80" t="s">
        <v>26</v>
      </c>
      <c r="C190" s="80">
        <v>0</v>
      </c>
      <c r="D190" s="80">
        <v>0</v>
      </c>
      <c r="E190" s="80">
        <v>0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  <c r="Q190" s="80">
        <v>0</v>
      </c>
      <c r="R190" s="80">
        <v>0</v>
      </c>
      <c r="S190" s="80">
        <v>0</v>
      </c>
      <c r="T190" s="80">
        <v>0</v>
      </c>
      <c r="U190" s="80">
        <v>0</v>
      </c>
      <c r="V190" s="80">
        <v>0</v>
      </c>
      <c r="W190" s="80">
        <v>0</v>
      </c>
      <c r="X190" s="80">
        <v>0</v>
      </c>
      <c r="Y190" s="80">
        <v>0</v>
      </c>
      <c r="Z190" s="80">
        <v>0</v>
      </c>
      <c r="AA190" s="80">
        <v>0</v>
      </c>
      <c r="AB190" s="80">
        <v>0</v>
      </c>
      <c r="AC190" s="80">
        <v>0</v>
      </c>
      <c r="AD190" s="80">
        <v>0</v>
      </c>
      <c r="AE190" s="80">
        <v>0</v>
      </c>
      <c r="AF190" s="80">
        <v>0</v>
      </c>
      <c r="AG190" s="80">
        <v>0</v>
      </c>
      <c r="AH190" s="80">
        <v>0</v>
      </c>
      <c r="AI190" s="80">
        <v>0</v>
      </c>
      <c r="AJ190" s="80">
        <v>0</v>
      </c>
      <c r="AK190" s="80">
        <v>0</v>
      </c>
      <c r="AL190" s="80">
        <v>0</v>
      </c>
      <c r="AM190" s="80">
        <v>0</v>
      </c>
      <c r="AN190" s="80">
        <v>0</v>
      </c>
      <c r="AO190" s="80">
        <v>0</v>
      </c>
      <c r="AP190" s="80">
        <v>0</v>
      </c>
      <c r="AQ190" s="80">
        <v>0</v>
      </c>
      <c r="AR190" s="80">
        <v>0</v>
      </c>
      <c r="AS190" s="80">
        <v>0</v>
      </c>
      <c r="AT190" s="80">
        <v>0</v>
      </c>
      <c r="AU190" s="80">
        <v>0</v>
      </c>
      <c r="AV190" s="80">
        <v>0</v>
      </c>
      <c r="AW190" s="80">
        <v>0</v>
      </c>
      <c r="AX190" s="80">
        <v>0</v>
      </c>
      <c r="AY190" s="80">
        <v>0</v>
      </c>
      <c r="AZ190" s="80">
        <v>0</v>
      </c>
      <c r="BA190" s="80">
        <v>0</v>
      </c>
      <c r="BB190" s="80">
        <v>0</v>
      </c>
      <c r="BC190" s="80">
        <v>21.542183667627501</v>
      </c>
      <c r="BD190" s="80">
        <v>70.218619010226902</v>
      </c>
      <c r="BE190" s="80">
        <v>67.721482644048507</v>
      </c>
      <c r="BF190" s="80">
        <v>18.108836093769799</v>
      </c>
      <c r="BG190" s="80">
        <v>3.93766152174793</v>
      </c>
      <c r="BH190" s="80">
        <v>3.8223289273919701</v>
      </c>
      <c r="BI190" s="80">
        <v>6.4990138115774698</v>
      </c>
      <c r="BJ190" s="80">
        <v>8.4818598328322707</v>
      </c>
      <c r="BK190" s="80">
        <v>8.53235602965791</v>
      </c>
      <c r="BL190" s="80">
        <v>7.9882199084686398</v>
      </c>
      <c r="BM190" s="80">
        <v>5.3445819045950902</v>
      </c>
      <c r="BN190" s="80">
        <v>2.9508660707519101</v>
      </c>
      <c r="BO190" s="80">
        <v>3.2960491717006999</v>
      </c>
      <c r="BP190" s="80">
        <v>3.5723443994064499</v>
      </c>
      <c r="BQ190" s="80">
        <v>1.93582971318049</v>
      </c>
      <c r="BR190" s="80">
        <v>2.42895000000467</v>
      </c>
      <c r="BS190" s="80">
        <v>4.6534412780035703</v>
      </c>
      <c r="BT190" s="80">
        <v>5.2133384259680096</v>
      </c>
      <c r="BU190" s="80">
        <v>2.78641069678245</v>
      </c>
      <c r="BV190" s="80">
        <v>2.0535964214986899</v>
      </c>
      <c r="BW190" s="80">
        <v>4.70208541059709</v>
      </c>
      <c r="BX190" s="80">
        <v>13.6218927141049</v>
      </c>
      <c r="BY190" s="80">
        <v>22.540127914588801</v>
      </c>
      <c r="BZ190" s="80">
        <v>24.004941792625502</v>
      </c>
      <c r="CA190" s="80">
        <v>17.217557133809699</v>
      </c>
      <c r="CB190" s="80">
        <v>11.7044813339356</v>
      </c>
      <c r="CC190" s="80">
        <v>14.833777075464701</v>
      </c>
      <c r="CD190" s="80">
        <v>15.479316790630101</v>
      </c>
      <c r="CE190" s="80">
        <v>26.214134406394098</v>
      </c>
      <c r="CF190" s="80">
        <v>41.355647891114202</v>
      </c>
      <c r="CG190" s="80">
        <v>40.773576066607703</v>
      </c>
      <c r="CH190" s="80">
        <v>32.761452693985198</v>
      </c>
      <c r="CI190" s="80">
        <v>42.701659787594998</v>
      </c>
      <c r="CJ190" s="80">
        <v>61.875144307203698</v>
      </c>
      <c r="CK190" s="80">
        <v>73.696775540490506</v>
      </c>
      <c r="CL190" s="80">
        <v>247.496325187759</v>
      </c>
      <c r="CM190" s="80">
        <v>433.86661569758297</v>
      </c>
      <c r="CN190" s="80">
        <v>204.81096221001101</v>
      </c>
      <c r="CO190" s="80">
        <v>54.172301588518003</v>
      </c>
      <c r="CP190" s="80">
        <v>82.043593099504804</v>
      </c>
      <c r="CQ190" s="80">
        <v>165.54053610382101</v>
      </c>
      <c r="CR190" s="80">
        <v>385.52210245138099</v>
      </c>
      <c r="CS190" s="80">
        <v>428.35183581665302</v>
      </c>
      <c r="CT190" s="80">
        <v>233.572530288812</v>
      </c>
      <c r="CU190" s="80">
        <v>195.68374178824499</v>
      </c>
      <c r="CV190" s="80">
        <v>110.136623406802</v>
      </c>
      <c r="CW190" s="80">
        <v>33.518907252559501</v>
      </c>
      <c r="CX190" s="8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s="80" t="s">
        <v>4</v>
      </c>
      <c r="B191" s="80" t="s">
        <v>27</v>
      </c>
      <c r="C191" s="80">
        <v>0</v>
      </c>
      <c r="D191" s="80">
        <v>0</v>
      </c>
      <c r="E191" s="80">
        <v>0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  <c r="O191" s="80">
        <v>0</v>
      </c>
      <c r="P191" s="80">
        <v>0</v>
      </c>
      <c r="Q191" s="80">
        <v>0</v>
      </c>
      <c r="R191" s="80">
        <v>0</v>
      </c>
      <c r="S191" s="80">
        <v>0</v>
      </c>
      <c r="T191" s="80">
        <v>0</v>
      </c>
      <c r="U191" s="80">
        <v>0</v>
      </c>
      <c r="V191" s="80">
        <v>0</v>
      </c>
      <c r="W191" s="80">
        <v>0</v>
      </c>
      <c r="X191" s="80">
        <v>0</v>
      </c>
      <c r="Y191" s="80">
        <v>0</v>
      </c>
      <c r="Z191" s="80">
        <v>0</v>
      </c>
      <c r="AA191" s="80">
        <v>0</v>
      </c>
      <c r="AB191" s="80">
        <v>0</v>
      </c>
      <c r="AC191" s="80">
        <v>0</v>
      </c>
      <c r="AD191" s="80">
        <v>0</v>
      </c>
      <c r="AE191" s="80">
        <v>0</v>
      </c>
      <c r="AF191" s="80">
        <v>0</v>
      </c>
      <c r="AG191" s="80">
        <v>0</v>
      </c>
      <c r="AH191" s="80">
        <v>0</v>
      </c>
      <c r="AI191" s="80">
        <v>0</v>
      </c>
      <c r="AJ191" s="80">
        <v>0</v>
      </c>
      <c r="AK191" s="80">
        <v>0</v>
      </c>
      <c r="AL191" s="80">
        <v>0</v>
      </c>
      <c r="AM191" s="80">
        <v>0</v>
      </c>
      <c r="AN191" s="80">
        <v>0</v>
      </c>
      <c r="AO191" s="80">
        <v>0</v>
      </c>
      <c r="AP191" s="80">
        <v>0</v>
      </c>
      <c r="AQ191" s="80">
        <v>0</v>
      </c>
      <c r="AR191" s="80">
        <v>0</v>
      </c>
      <c r="AS191" s="80">
        <v>0</v>
      </c>
      <c r="AT191" s="80">
        <v>0</v>
      </c>
      <c r="AU191" s="80">
        <v>0</v>
      </c>
      <c r="AV191" s="80">
        <v>0</v>
      </c>
      <c r="AW191" s="80">
        <v>0</v>
      </c>
      <c r="AX191" s="80">
        <v>0</v>
      </c>
      <c r="AY191" s="80">
        <v>0</v>
      </c>
      <c r="AZ191" s="80">
        <v>0</v>
      </c>
      <c r="BA191" s="80">
        <v>0</v>
      </c>
      <c r="BB191" s="80">
        <v>0</v>
      </c>
      <c r="BC191" s="80">
        <v>0</v>
      </c>
      <c r="BD191" s="80">
        <v>0</v>
      </c>
      <c r="BE191" s="80">
        <v>0</v>
      </c>
      <c r="BF191" s="80">
        <v>0</v>
      </c>
      <c r="BG191" s="80">
        <v>0</v>
      </c>
      <c r="BH191" s="80">
        <v>0</v>
      </c>
      <c r="BI191" s="80">
        <v>0</v>
      </c>
      <c r="BJ191" s="80">
        <v>0</v>
      </c>
      <c r="BK191" s="80">
        <v>0</v>
      </c>
      <c r="BL191" s="80">
        <v>0</v>
      </c>
      <c r="BM191" s="80">
        <v>0</v>
      </c>
      <c r="BN191" s="80">
        <v>0</v>
      </c>
      <c r="BO191" s="80">
        <v>0</v>
      </c>
      <c r="BP191" s="80">
        <v>0</v>
      </c>
      <c r="BQ191" s="80">
        <v>0</v>
      </c>
      <c r="BR191" s="80">
        <v>0</v>
      </c>
      <c r="BS191" s="80">
        <v>0</v>
      </c>
      <c r="BT191" s="80">
        <v>0</v>
      </c>
      <c r="BU191" s="80">
        <v>0</v>
      </c>
      <c r="BV191" s="80">
        <v>0</v>
      </c>
      <c r="BW191" s="80">
        <v>0</v>
      </c>
      <c r="BX191" s="80">
        <v>0</v>
      </c>
      <c r="BY191" s="80">
        <v>0</v>
      </c>
      <c r="BZ191" s="80">
        <v>0</v>
      </c>
      <c r="CA191" s="80">
        <v>0</v>
      </c>
      <c r="CB191" s="80">
        <v>0</v>
      </c>
      <c r="CC191" s="80">
        <v>0</v>
      </c>
      <c r="CD191" s="80">
        <v>0</v>
      </c>
      <c r="CE191" s="80">
        <v>0</v>
      </c>
      <c r="CF191" s="80">
        <v>0</v>
      </c>
      <c r="CG191" s="80">
        <v>0</v>
      </c>
      <c r="CH191" s="80">
        <v>0</v>
      </c>
      <c r="CI191" s="80">
        <v>0</v>
      </c>
      <c r="CJ191" s="80">
        <v>0</v>
      </c>
      <c r="CK191" s="80">
        <v>0</v>
      </c>
      <c r="CL191" s="80">
        <v>0</v>
      </c>
      <c r="CM191" s="80">
        <v>0</v>
      </c>
      <c r="CN191" s="80">
        <v>0</v>
      </c>
      <c r="CO191" s="80">
        <v>0</v>
      </c>
      <c r="CP191" s="80">
        <v>0</v>
      </c>
      <c r="CQ191" s="80">
        <v>0</v>
      </c>
      <c r="CR191" s="80">
        <v>0</v>
      </c>
      <c r="CS191" s="80">
        <v>0</v>
      </c>
      <c r="CT191" s="80">
        <v>0</v>
      </c>
      <c r="CU191" s="80">
        <v>0</v>
      </c>
      <c r="CV191" s="80">
        <v>0</v>
      </c>
      <c r="CW191" s="80">
        <v>0</v>
      </c>
      <c r="CX191" s="80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s="80" t="s">
        <v>4</v>
      </c>
      <c r="B192" s="80" t="s">
        <v>28</v>
      </c>
      <c r="C192" s="80">
        <v>0</v>
      </c>
      <c r="D192" s="80">
        <v>0</v>
      </c>
      <c r="E192" s="80">
        <v>0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  <c r="O192" s="80">
        <v>0</v>
      </c>
      <c r="P192" s="80">
        <v>0</v>
      </c>
      <c r="Q192" s="80">
        <v>0</v>
      </c>
      <c r="R192" s="80">
        <v>0</v>
      </c>
      <c r="S192" s="80">
        <v>0</v>
      </c>
      <c r="T192" s="80">
        <v>0</v>
      </c>
      <c r="U192" s="80">
        <v>0</v>
      </c>
      <c r="V192" s="80">
        <v>0</v>
      </c>
      <c r="W192" s="80">
        <v>0</v>
      </c>
      <c r="X192" s="80">
        <v>0</v>
      </c>
      <c r="Y192" s="80">
        <v>0</v>
      </c>
      <c r="Z192" s="80">
        <v>0</v>
      </c>
      <c r="AA192" s="80">
        <v>0</v>
      </c>
      <c r="AB192" s="80">
        <v>0</v>
      </c>
      <c r="AC192" s="80">
        <v>0</v>
      </c>
      <c r="AD192" s="80">
        <v>0</v>
      </c>
      <c r="AE192" s="80">
        <v>0</v>
      </c>
      <c r="AF192" s="80">
        <v>0</v>
      </c>
      <c r="AG192" s="80">
        <v>0</v>
      </c>
      <c r="AH192" s="80">
        <v>0</v>
      </c>
      <c r="AI192" s="80">
        <v>0</v>
      </c>
      <c r="AJ192" s="80">
        <v>0</v>
      </c>
      <c r="AK192" s="80">
        <v>0</v>
      </c>
      <c r="AL192" s="80">
        <v>0</v>
      </c>
      <c r="AM192" s="80">
        <v>0</v>
      </c>
      <c r="AN192" s="80">
        <v>0</v>
      </c>
      <c r="AO192" s="80">
        <v>0</v>
      </c>
      <c r="AP192" s="80">
        <v>0</v>
      </c>
      <c r="AQ192" s="80">
        <v>0</v>
      </c>
      <c r="AR192" s="80">
        <v>0</v>
      </c>
      <c r="AS192" s="80">
        <v>0</v>
      </c>
      <c r="AT192" s="80">
        <v>0</v>
      </c>
      <c r="AU192" s="80">
        <v>0</v>
      </c>
      <c r="AV192" s="80">
        <v>0</v>
      </c>
      <c r="AW192" s="80">
        <v>0</v>
      </c>
      <c r="AX192" s="80">
        <v>0</v>
      </c>
      <c r="AY192" s="80">
        <v>0</v>
      </c>
      <c r="AZ192" s="80">
        <v>0</v>
      </c>
      <c r="BA192" s="80">
        <v>0</v>
      </c>
      <c r="BB192" s="80">
        <v>0</v>
      </c>
      <c r="BC192" s="80">
        <v>211.71238991509699</v>
      </c>
      <c r="BD192" s="80">
        <v>405.44805495643601</v>
      </c>
      <c r="BE192" s="80">
        <v>307.67359633497102</v>
      </c>
      <c r="BF192" s="80">
        <v>191.04713833882801</v>
      </c>
      <c r="BG192" s="80">
        <v>167.88463952973601</v>
      </c>
      <c r="BH192" s="80">
        <v>145.32966471887201</v>
      </c>
      <c r="BI192" s="80">
        <v>117.544810445864</v>
      </c>
      <c r="BJ192" s="80">
        <v>233.42529926057301</v>
      </c>
      <c r="BK192" s="80">
        <v>355.452235441732</v>
      </c>
      <c r="BL192" s="80">
        <v>337.64550643566002</v>
      </c>
      <c r="BM192" s="80">
        <v>260.49922343971502</v>
      </c>
      <c r="BN192" s="80">
        <v>230.37624068601801</v>
      </c>
      <c r="BO192" s="80">
        <v>283.96199482303598</v>
      </c>
      <c r="BP192" s="80">
        <v>519.79971788770195</v>
      </c>
      <c r="BQ192" s="80">
        <v>435.65356323813398</v>
      </c>
      <c r="BR192" s="80">
        <v>342.58257125489098</v>
      </c>
      <c r="BS192" s="80">
        <v>431.34881813789099</v>
      </c>
      <c r="BT192" s="80">
        <v>438.74165288496698</v>
      </c>
      <c r="BU192" s="80">
        <v>410.14812875070203</v>
      </c>
      <c r="BV192" s="80">
        <v>401.45373103061399</v>
      </c>
      <c r="BW192" s="80">
        <v>491.95989846061201</v>
      </c>
      <c r="BX192" s="80">
        <v>507.72672125244799</v>
      </c>
      <c r="BY192" s="80">
        <v>416.66667134376002</v>
      </c>
      <c r="BZ192" s="80">
        <v>412.20519718522098</v>
      </c>
      <c r="CA192" s="80">
        <v>518.90707216270596</v>
      </c>
      <c r="CB192" s="80">
        <v>673.346276351396</v>
      </c>
      <c r="CC192" s="80">
        <v>765.29905816100904</v>
      </c>
      <c r="CD192" s="80">
        <v>803.11684170828698</v>
      </c>
      <c r="CE192" s="80">
        <v>909.53788856600295</v>
      </c>
      <c r="CF192" s="80">
        <v>873.64805886122201</v>
      </c>
      <c r="CG192" s="80">
        <v>923.99434918627799</v>
      </c>
      <c r="CH192" s="80">
        <v>1128.30460927025</v>
      </c>
      <c r="CI192" s="80">
        <v>1047.5172126079999</v>
      </c>
      <c r="CJ192" s="80">
        <v>928.48388955056498</v>
      </c>
      <c r="CK192" s="80">
        <v>815.50699379859202</v>
      </c>
      <c r="CL192" s="80">
        <v>733.04173391962399</v>
      </c>
      <c r="CM192" s="80">
        <v>717.43733269846905</v>
      </c>
      <c r="CN192" s="80">
        <v>633.087963745823</v>
      </c>
      <c r="CO192" s="80">
        <v>679.86725158602496</v>
      </c>
      <c r="CP192" s="80">
        <v>788.80300606148603</v>
      </c>
      <c r="CQ192" s="80">
        <v>720.12493361516204</v>
      </c>
      <c r="CR192" s="80">
        <v>804.15600013505696</v>
      </c>
      <c r="CS192" s="80">
        <v>948.69276216854905</v>
      </c>
      <c r="CT192" s="80">
        <v>761.91888232006204</v>
      </c>
      <c r="CU192" s="80">
        <v>574.26856452986101</v>
      </c>
      <c r="CV192" s="80">
        <v>580.95444232123498</v>
      </c>
      <c r="CW192" s="80">
        <v>463.00250532221401</v>
      </c>
      <c r="CX192" s="80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s="80" t="s">
        <v>4</v>
      </c>
      <c r="B193" s="80" t="s">
        <v>32</v>
      </c>
      <c r="C193" s="80">
        <v>0</v>
      </c>
      <c r="D193" s="80">
        <v>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0</v>
      </c>
      <c r="T193" s="80">
        <v>0</v>
      </c>
      <c r="U193" s="80">
        <v>0</v>
      </c>
      <c r="V193" s="80">
        <v>0</v>
      </c>
      <c r="W193" s="80">
        <v>0</v>
      </c>
      <c r="X193" s="80">
        <v>0</v>
      </c>
      <c r="Y193" s="80">
        <v>0</v>
      </c>
      <c r="Z193" s="80">
        <v>0</v>
      </c>
      <c r="AA193" s="80">
        <v>0</v>
      </c>
      <c r="AB193" s="80">
        <v>0</v>
      </c>
      <c r="AC193" s="80">
        <v>0</v>
      </c>
      <c r="AD193" s="80">
        <v>0</v>
      </c>
      <c r="AE193" s="80">
        <v>0</v>
      </c>
      <c r="AF193" s="80">
        <v>0</v>
      </c>
      <c r="AG193" s="80">
        <v>0</v>
      </c>
      <c r="AH193" s="80">
        <v>0</v>
      </c>
      <c r="AI193" s="80">
        <v>0</v>
      </c>
      <c r="AJ193" s="80">
        <v>0</v>
      </c>
      <c r="AK193" s="80">
        <v>0</v>
      </c>
      <c r="AL193" s="80">
        <v>0</v>
      </c>
      <c r="AM193" s="80">
        <v>0</v>
      </c>
      <c r="AN193" s="80">
        <v>0</v>
      </c>
      <c r="AO193" s="80">
        <v>0</v>
      </c>
      <c r="AP193" s="80">
        <v>0</v>
      </c>
      <c r="AQ193" s="80">
        <v>0</v>
      </c>
      <c r="AR193" s="80">
        <v>0</v>
      </c>
      <c r="AS193" s="80">
        <v>0</v>
      </c>
      <c r="AT193" s="80">
        <v>0</v>
      </c>
      <c r="AU193" s="80">
        <v>0</v>
      </c>
      <c r="AV193" s="80">
        <v>0</v>
      </c>
      <c r="AW193" s="80">
        <v>0</v>
      </c>
      <c r="AX193" s="80">
        <v>0</v>
      </c>
      <c r="AY193" s="80">
        <v>0</v>
      </c>
      <c r="AZ193" s="80">
        <v>0</v>
      </c>
      <c r="BA193" s="80">
        <v>0</v>
      </c>
      <c r="BB193" s="80">
        <v>0</v>
      </c>
      <c r="BC193" s="80">
        <v>0</v>
      </c>
      <c r="BD193" s="80">
        <v>0</v>
      </c>
      <c r="BE193" s="80">
        <v>0</v>
      </c>
      <c r="BF193" s="80">
        <v>0</v>
      </c>
      <c r="BG193" s="80">
        <v>0</v>
      </c>
      <c r="BH193" s="80">
        <v>0</v>
      </c>
      <c r="BI193" s="80">
        <v>0</v>
      </c>
      <c r="BJ193" s="80">
        <v>0</v>
      </c>
      <c r="BK193" s="80">
        <v>0</v>
      </c>
      <c r="BL193" s="80">
        <v>0</v>
      </c>
      <c r="BM193" s="80">
        <v>0</v>
      </c>
      <c r="BN193" s="80">
        <v>0</v>
      </c>
      <c r="BO193" s="80">
        <v>0</v>
      </c>
      <c r="BP193" s="80">
        <v>0</v>
      </c>
      <c r="BQ193" s="80">
        <v>0</v>
      </c>
      <c r="BR193" s="80">
        <v>0</v>
      </c>
      <c r="BS193" s="80">
        <v>0</v>
      </c>
      <c r="BT193" s="80">
        <v>0</v>
      </c>
      <c r="BU193" s="80">
        <v>0</v>
      </c>
      <c r="BV193" s="80">
        <v>0</v>
      </c>
      <c r="BW193" s="80">
        <v>0</v>
      </c>
      <c r="BX193" s="80">
        <v>0</v>
      </c>
      <c r="BY193" s="80">
        <v>0</v>
      </c>
      <c r="BZ193" s="80">
        <v>0</v>
      </c>
      <c r="CA193" s="80">
        <v>0</v>
      </c>
      <c r="CB193" s="80">
        <v>0</v>
      </c>
      <c r="CC193" s="80">
        <v>0</v>
      </c>
      <c r="CD193" s="80">
        <v>0</v>
      </c>
      <c r="CE193" s="80">
        <v>0</v>
      </c>
      <c r="CF193" s="80">
        <v>0</v>
      </c>
      <c r="CG193" s="80">
        <v>0</v>
      </c>
      <c r="CH193" s="80">
        <v>0</v>
      </c>
      <c r="CI193" s="80">
        <v>0</v>
      </c>
      <c r="CJ193" s="80">
        <v>0</v>
      </c>
      <c r="CK193" s="80">
        <v>0</v>
      </c>
      <c r="CL193" s="80">
        <v>0</v>
      </c>
      <c r="CM193" s="80">
        <v>0</v>
      </c>
      <c r="CN193" s="80">
        <v>0</v>
      </c>
      <c r="CO193" s="80">
        <v>0</v>
      </c>
      <c r="CP193" s="80">
        <v>0</v>
      </c>
      <c r="CQ193" s="80">
        <v>0</v>
      </c>
      <c r="CR193" s="80">
        <v>0</v>
      </c>
      <c r="CS193" s="80">
        <v>0</v>
      </c>
      <c r="CT193" s="80">
        <v>0</v>
      </c>
      <c r="CU193" s="80">
        <v>0</v>
      </c>
      <c r="CV193" s="80">
        <v>0</v>
      </c>
      <c r="CW193" s="80">
        <v>0</v>
      </c>
      <c r="CX193" s="80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s="80" t="s">
        <v>4</v>
      </c>
      <c r="B194" s="80" t="s">
        <v>33</v>
      </c>
      <c r="C194" s="80">
        <v>0</v>
      </c>
      <c r="D194" s="80">
        <v>0</v>
      </c>
      <c r="E194" s="80">
        <v>0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>
        <v>0</v>
      </c>
      <c r="L194" s="80">
        <v>0</v>
      </c>
      <c r="M194" s="80">
        <v>0</v>
      </c>
      <c r="N194" s="80">
        <v>0</v>
      </c>
      <c r="O194" s="80">
        <v>0</v>
      </c>
      <c r="P194" s="80">
        <v>0</v>
      </c>
      <c r="Q194" s="80">
        <v>0</v>
      </c>
      <c r="R194" s="80">
        <v>0</v>
      </c>
      <c r="S194" s="80">
        <v>0</v>
      </c>
      <c r="T194" s="80">
        <v>0</v>
      </c>
      <c r="U194" s="80">
        <v>0</v>
      </c>
      <c r="V194" s="80">
        <v>0</v>
      </c>
      <c r="W194" s="80">
        <v>0</v>
      </c>
      <c r="X194" s="80">
        <v>0</v>
      </c>
      <c r="Y194" s="80">
        <v>0</v>
      </c>
      <c r="Z194" s="80">
        <v>0</v>
      </c>
      <c r="AA194" s="80">
        <v>0</v>
      </c>
      <c r="AB194" s="80">
        <v>0</v>
      </c>
      <c r="AC194" s="80">
        <v>0</v>
      </c>
      <c r="AD194" s="80">
        <v>0</v>
      </c>
      <c r="AE194" s="80">
        <v>0</v>
      </c>
      <c r="AF194" s="80">
        <v>0</v>
      </c>
      <c r="AG194" s="80">
        <v>0</v>
      </c>
      <c r="AH194" s="80">
        <v>0</v>
      </c>
      <c r="AI194" s="80">
        <v>0</v>
      </c>
      <c r="AJ194" s="80">
        <v>0</v>
      </c>
      <c r="AK194" s="80">
        <v>0</v>
      </c>
      <c r="AL194" s="80">
        <v>0</v>
      </c>
      <c r="AM194" s="80">
        <v>0</v>
      </c>
      <c r="AN194" s="80">
        <v>0</v>
      </c>
      <c r="AO194" s="80">
        <v>0</v>
      </c>
      <c r="AP194" s="80">
        <v>0</v>
      </c>
      <c r="AQ194" s="80">
        <v>0</v>
      </c>
      <c r="AR194" s="80">
        <v>0</v>
      </c>
      <c r="AS194" s="80">
        <v>0</v>
      </c>
      <c r="AT194" s="80">
        <v>0</v>
      </c>
      <c r="AU194" s="80">
        <v>0</v>
      </c>
      <c r="AV194" s="80">
        <v>0</v>
      </c>
      <c r="AW194" s="80">
        <v>0</v>
      </c>
      <c r="AX194" s="80">
        <v>0</v>
      </c>
      <c r="AY194" s="80">
        <v>0</v>
      </c>
      <c r="AZ194" s="80">
        <v>0</v>
      </c>
      <c r="BA194" s="80">
        <v>0</v>
      </c>
      <c r="BB194" s="80">
        <v>0</v>
      </c>
      <c r="BC194" s="80">
        <v>0</v>
      </c>
      <c r="BD194" s="80">
        <v>0</v>
      </c>
      <c r="BE194" s="80">
        <v>0</v>
      </c>
      <c r="BF194" s="80">
        <v>0</v>
      </c>
      <c r="BG194" s="80">
        <v>0</v>
      </c>
      <c r="BH194" s="80">
        <v>0</v>
      </c>
      <c r="BI194" s="80">
        <v>0</v>
      </c>
      <c r="BJ194" s="80">
        <v>0</v>
      </c>
      <c r="BK194" s="80">
        <v>0</v>
      </c>
      <c r="BL194" s="80">
        <v>0</v>
      </c>
      <c r="BM194" s="80">
        <v>0</v>
      </c>
      <c r="BN194" s="80">
        <v>0</v>
      </c>
      <c r="BO194" s="80">
        <v>0</v>
      </c>
      <c r="BP194" s="80">
        <v>0</v>
      </c>
      <c r="BQ194" s="80">
        <v>0</v>
      </c>
      <c r="BR194" s="80">
        <v>0</v>
      </c>
      <c r="BS194" s="80">
        <v>0</v>
      </c>
      <c r="BT194" s="80">
        <v>0</v>
      </c>
      <c r="BU194" s="80">
        <v>0</v>
      </c>
      <c r="BV194" s="80">
        <v>0</v>
      </c>
      <c r="BW194" s="80">
        <v>0</v>
      </c>
      <c r="BX194" s="80">
        <v>0</v>
      </c>
      <c r="BY194" s="80">
        <v>0</v>
      </c>
      <c r="BZ194" s="80">
        <v>0</v>
      </c>
      <c r="CA194" s="80">
        <v>0</v>
      </c>
      <c r="CB194" s="80">
        <v>0</v>
      </c>
      <c r="CC194" s="80">
        <v>0</v>
      </c>
      <c r="CD194" s="80">
        <v>0</v>
      </c>
      <c r="CE194" s="80">
        <v>0</v>
      </c>
      <c r="CF194" s="80">
        <v>0</v>
      </c>
      <c r="CG194" s="80">
        <v>0</v>
      </c>
      <c r="CH194" s="80">
        <v>0</v>
      </c>
      <c r="CI194" s="80">
        <v>0</v>
      </c>
      <c r="CJ194" s="80">
        <v>0</v>
      </c>
      <c r="CK194" s="80">
        <v>0</v>
      </c>
      <c r="CL194" s="80">
        <v>0</v>
      </c>
      <c r="CM194" s="80">
        <v>0</v>
      </c>
      <c r="CN194" s="80">
        <v>0</v>
      </c>
      <c r="CO194" s="80">
        <v>0</v>
      </c>
      <c r="CP194" s="80">
        <v>0</v>
      </c>
      <c r="CQ194" s="80">
        <v>0</v>
      </c>
      <c r="CR194" s="80">
        <v>0</v>
      </c>
      <c r="CS194" s="80">
        <v>0</v>
      </c>
      <c r="CT194" s="80">
        <v>0</v>
      </c>
      <c r="CU194" s="80">
        <v>0</v>
      </c>
      <c r="CV194" s="80">
        <v>0</v>
      </c>
      <c r="CW194" s="80">
        <v>0</v>
      </c>
      <c r="CX194" s="80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s="80" t="s">
        <v>4</v>
      </c>
      <c r="B195" s="80" t="s">
        <v>101</v>
      </c>
      <c r="C195" s="80">
        <v>0</v>
      </c>
      <c r="D195" s="80">
        <v>0</v>
      </c>
      <c r="E195" s="80">
        <v>0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>
        <v>0</v>
      </c>
      <c r="M195" s="80">
        <v>0</v>
      </c>
      <c r="N195" s="80">
        <v>0</v>
      </c>
      <c r="O195" s="80">
        <v>0</v>
      </c>
      <c r="P195" s="80">
        <v>0</v>
      </c>
      <c r="Q195" s="80">
        <v>0</v>
      </c>
      <c r="R195" s="80">
        <v>0</v>
      </c>
      <c r="S195" s="80">
        <v>0</v>
      </c>
      <c r="T195" s="80">
        <v>0</v>
      </c>
      <c r="U195" s="80">
        <v>0</v>
      </c>
      <c r="V195" s="80">
        <v>0</v>
      </c>
      <c r="W195" s="80">
        <v>0</v>
      </c>
      <c r="X195" s="80">
        <v>0</v>
      </c>
      <c r="Y195" s="80">
        <v>0</v>
      </c>
      <c r="Z195" s="80">
        <v>0</v>
      </c>
      <c r="AA195" s="80">
        <v>0</v>
      </c>
      <c r="AB195" s="80">
        <v>0</v>
      </c>
      <c r="AC195" s="80">
        <v>0</v>
      </c>
      <c r="AD195" s="80">
        <v>0</v>
      </c>
      <c r="AE195" s="80">
        <v>0</v>
      </c>
      <c r="AF195" s="80">
        <v>0</v>
      </c>
      <c r="AG195" s="80">
        <v>0</v>
      </c>
      <c r="AH195" s="80">
        <v>0</v>
      </c>
      <c r="AI195" s="80">
        <v>0</v>
      </c>
      <c r="AJ195" s="80">
        <v>0</v>
      </c>
      <c r="AK195" s="80">
        <v>0</v>
      </c>
      <c r="AL195" s="80">
        <v>0</v>
      </c>
      <c r="AM195" s="80">
        <v>0</v>
      </c>
      <c r="AN195" s="80">
        <v>0</v>
      </c>
      <c r="AO195" s="80">
        <v>0</v>
      </c>
      <c r="AP195" s="80">
        <v>0</v>
      </c>
      <c r="AQ195" s="80">
        <v>0</v>
      </c>
      <c r="AR195" s="80">
        <v>0</v>
      </c>
      <c r="AS195" s="80">
        <v>0</v>
      </c>
      <c r="AT195" s="80">
        <v>0</v>
      </c>
      <c r="AU195" s="80">
        <v>0</v>
      </c>
      <c r="AV195" s="80">
        <v>0</v>
      </c>
      <c r="AW195" s="80">
        <v>0</v>
      </c>
      <c r="AX195" s="80">
        <v>0</v>
      </c>
      <c r="AY195" s="80">
        <v>0</v>
      </c>
      <c r="AZ195" s="80">
        <v>0</v>
      </c>
      <c r="BA195" s="80">
        <v>0</v>
      </c>
      <c r="BB195" s="80">
        <v>0</v>
      </c>
      <c r="BC195" s="80">
        <v>0</v>
      </c>
      <c r="BD195" s="80">
        <v>0</v>
      </c>
      <c r="BE195" s="80">
        <v>0</v>
      </c>
      <c r="BF195" s="80">
        <v>0</v>
      </c>
      <c r="BG195" s="80">
        <v>0</v>
      </c>
      <c r="BH195" s="80">
        <v>0</v>
      </c>
      <c r="BI195" s="80">
        <v>0</v>
      </c>
      <c r="BJ195" s="80">
        <v>0</v>
      </c>
      <c r="BK195" s="80">
        <v>0</v>
      </c>
      <c r="BL195" s="80">
        <v>0</v>
      </c>
      <c r="BM195" s="80">
        <v>0</v>
      </c>
      <c r="BN195" s="80">
        <v>0</v>
      </c>
      <c r="BO195" s="80">
        <v>0</v>
      </c>
      <c r="BP195" s="80">
        <v>0</v>
      </c>
      <c r="BQ195" s="80">
        <v>0</v>
      </c>
      <c r="BR195" s="80">
        <v>0</v>
      </c>
      <c r="BS195" s="80">
        <v>0</v>
      </c>
      <c r="BT195" s="80">
        <v>0</v>
      </c>
      <c r="BU195" s="80">
        <v>0</v>
      </c>
      <c r="BV195" s="80">
        <v>0</v>
      </c>
      <c r="BW195" s="80">
        <v>0</v>
      </c>
      <c r="BX195" s="80">
        <v>0</v>
      </c>
      <c r="BY195" s="80">
        <v>0</v>
      </c>
      <c r="BZ195" s="80">
        <v>0</v>
      </c>
      <c r="CA195" s="80">
        <v>0</v>
      </c>
      <c r="CB195" s="80">
        <v>0</v>
      </c>
      <c r="CC195" s="80">
        <v>0</v>
      </c>
      <c r="CD195" s="80">
        <v>0</v>
      </c>
      <c r="CE195" s="80">
        <v>0</v>
      </c>
      <c r="CF195" s="80">
        <v>0</v>
      </c>
      <c r="CG195" s="80">
        <v>0</v>
      </c>
      <c r="CH195" s="80">
        <v>0</v>
      </c>
      <c r="CI195" s="80">
        <v>0</v>
      </c>
      <c r="CJ195" s="80">
        <v>0</v>
      </c>
      <c r="CK195" s="80">
        <v>0</v>
      </c>
      <c r="CL195" s="80">
        <v>0</v>
      </c>
      <c r="CM195" s="80">
        <v>0</v>
      </c>
      <c r="CN195" s="80">
        <v>0</v>
      </c>
      <c r="CO195" s="80">
        <v>0</v>
      </c>
      <c r="CP195" s="80">
        <v>0</v>
      </c>
      <c r="CQ195" s="80">
        <v>0</v>
      </c>
      <c r="CR195" s="80">
        <v>0</v>
      </c>
      <c r="CS195" s="80">
        <v>0</v>
      </c>
      <c r="CT195" s="80">
        <v>0</v>
      </c>
      <c r="CU195" s="80">
        <v>0</v>
      </c>
      <c r="CV195" s="80">
        <v>0</v>
      </c>
      <c r="CW195" s="80">
        <v>0</v>
      </c>
      <c r="CX195" s="80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s="80" t="s">
        <v>4</v>
      </c>
      <c r="B196" s="80" t="s">
        <v>102</v>
      </c>
      <c r="C196" s="80">
        <v>0</v>
      </c>
      <c r="D196" s="80">
        <v>0</v>
      </c>
      <c r="E196" s="80">
        <v>0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0</v>
      </c>
      <c r="N196" s="80">
        <v>0</v>
      </c>
      <c r="O196" s="80">
        <v>0</v>
      </c>
      <c r="P196" s="80">
        <v>0</v>
      </c>
      <c r="Q196" s="80">
        <v>0</v>
      </c>
      <c r="R196" s="80">
        <v>0</v>
      </c>
      <c r="S196" s="80">
        <v>0</v>
      </c>
      <c r="T196" s="80">
        <v>0</v>
      </c>
      <c r="U196" s="80">
        <v>0</v>
      </c>
      <c r="V196" s="80">
        <v>0</v>
      </c>
      <c r="W196" s="80">
        <v>0</v>
      </c>
      <c r="X196" s="80">
        <v>0</v>
      </c>
      <c r="Y196" s="80">
        <v>0</v>
      </c>
      <c r="Z196" s="80">
        <v>0</v>
      </c>
      <c r="AA196" s="80">
        <v>0</v>
      </c>
      <c r="AB196" s="80">
        <v>0</v>
      </c>
      <c r="AC196" s="80">
        <v>0</v>
      </c>
      <c r="AD196" s="80">
        <v>0</v>
      </c>
      <c r="AE196" s="80">
        <v>0</v>
      </c>
      <c r="AF196" s="80">
        <v>0</v>
      </c>
      <c r="AG196" s="80">
        <v>0</v>
      </c>
      <c r="AH196" s="80">
        <v>0</v>
      </c>
      <c r="AI196" s="80">
        <v>0</v>
      </c>
      <c r="AJ196" s="80">
        <v>0</v>
      </c>
      <c r="AK196" s="80">
        <v>0</v>
      </c>
      <c r="AL196" s="80">
        <v>0</v>
      </c>
      <c r="AM196" s="80">
        <v>0</v>
      </c>
      <c r="AN196" s="80">
        <v>0</v>
      </c>
      <c r="AO196" s="80">
        <v>0</v>
      </c>
      <c r="AP196" s="80">
        <v>0</v>
      </c>
      <c r="AQ196" s="80">
        <v>0</v>
      </c>
      <c r="AR196" s="80">
        <v>0</v>
      </c>
      <c r="AS196" s="80">
        <v>0</v>
      </c>
      <c r="AT196" s="80">
        <v>0</v>
      </c>
      <c r="AU196" s="80">
        <v>0</v>
      </c>
      <c r="AV196" s="80">
        <v>0</v>
      </c>
      <c r="AW196" s="80">
        <v>0</v>
      </c>
      <c r="AX196" s="80">
        <v>0</v>
      </c>
      <c r="AY196" s="80">
        <v>0</v>
      </c>
      <c r="AZ196" s="80">
        <v>0</v>
      </c>
      <c r="BA196" s="80">
        <v>0</v>
      </c>
      <c r="BB196" s="80">
        <v>0</v>
      </c>
      <c r="BC196" s="80">
        <v>0</v>
      </c>
      <c r="BD196" s="80">
        <v>0</v>
      </c>
      <c r="BE196" s="80">
        <v>0</v>
      </c>
      <c r="BF196" s="80">
        <v>0</v>
      </c>
      <c r="BG196" s="80">
        <v>0</v>
      </c>
      <c r="BH196" s="80">
        <v>0</v>
      </c>
      <c r="BI196" s="80">
        <v>0</v>
      </c>
      <c r="BJ196" s="80">
        <v>0</v>
      </c>
      <c r="BK196" s="80">
        <v>0</v>
      </c>
      <c r="BL196" s="80">
        <v>0</v>
      </c>
      <c r="BM196" s="80">
        <v>0</v>
      </c>
      <c r="BN196" s="80">
        <v>0</v>
      </c>
      <c r="BO196" s="80">
        <v>0</v>
      </c>
      <c r="BP196" s="80">
        <v>0</v>
      </c>
      <c r="BQ196" s="80">
        <v>0</v>
      </c>
      <c r="BR196" s="80">
        <v>0</v>
      </c>
      <c r="BS196" s="80">
        <v>0</v>
      </c>
      <c r="BT196" s="80">
        <v>0</v>
      </c>
      <c r="BU196" s="80">
        <v>0</v>
      </c>
      <c r="BV196" s="80">
        <v>0</v>
      </c>
      <c r="BW196" s="80">
        <v>0</v>
      </c>
      <c r="BX196" s="80">
        <v>0</v>
      </c>
      <c r="BY196" s="80">
        <v>0</v>
      </c>
      <c r="BZ196" s="80">
        <v>0</v>
      </c>
      <c r="CA196" s="80">
        <v>0</v>
      </c>
      <c r="CB196" s="80">
        <v>0</v>
      </c>
      <c r="CC196" s="80">
        <v>0</v>
      </c>
      <c r="CD196" s="80">
        <v>0</v>
      </c>
      <c r="CE196" s="80">
        <v>0</v>
      </c>
      <c r="CF196" s="80">
        <v>0</v>
      </c>
      <c r="CG196" s="80">
        <v>0</v>
      </c>
      <c r="CH196" s="80">
        <v>0</v>
      </c>
      <c r="CI196" s="80">
        <v>0</v>
      </c>
      <c r="CJ196" s="80">
        <v>0</v>
      </c>
      <c r="CK196" s="80">
        <v>0</v>
      </c>
      <c r="CL196" s="80">
        <v>0</v>
      </c>
      <c r="CM196" s="80">
        <v>0</v>
      </c>
      <c r="CN196" s="80">
        <v>0</v>
      </c>
      <c r="CO196" s="80">
        <v>0</v>
      </c>
      <c r="CP196" s="80">
        <v>0</v>
      </c>
      <c r="CQ196" s="80">
        <v>0</v>
      </c>
      <c r="CR196" s="80">
        <v>0</v>
      </c>
      <c r="CS196" s="80">
        <v>0</v>
      </c>
      <c r="CT196" s="80">
        <v>0</v>
      </c>
      <c r="CU196" s="80">
        <v>0</v>
      </c>
      <c r="CV196" s="80">
        <v>0</v>
      </c>
      <c r="CW196" s="80">
        <v>0</v>
      </c>
      <c r="CX196" s="80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s="80" t="s">
        <v>4</v>
      </c>
      <c r="B197" s="80" t="s">
        <v>35</v>
      </c>
      <c r="C197" s="80">
        <v>0</v>
      </c>
      <c r="D197" s="80">
        <v>0</v>
      </c>
      <c r="E197" s="80">
        <v>0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0</v>
      </c>
      <c r="M197" s="80">
        <v>0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>
        <v>0</v>
      </c>
      <c r="U197" s="80">
        <v>0</v>
      </c>
      <c r="V197" s="80">
        <v>0</v>
      </c>
      <c r="W197" s="80">
        <v>0</v>
      </c>
      <c r="X197" s="80">
        <v>0</v>
      </c>
      <c r="Y197" s="80">
        <v>0</v>
      </c>
      <c r="Z197" s="80">
        <v>0</v>
      </c>
      <c r="AA197" s="80">
        <v>0</v>
      </c>
      <c r="AB197" s="80">
        <v>0</v>
      </c>
      <c r="AC197" s="80">
        <v>0</v>
      </c>
      <c r="AD197" s="80">
        <v>0</v>
      </c>
      <c r="AE197" s="80">
        <v>0</v>
      </c>
      <c r="AF197" s="80">
        <v>0</v>
      </c>
      <c r="AG197" s="80">
        <v>0</v>
      </c>
      <c r="AH197" s="80">
        <v>0</v>
      </c>
      <c r="AI197" s="80">
        <v>0</v>
      </c>
      <c r="AJ197" s="80">
        <v>0</v>
      </c>
      <c r="AK197" s="80">
        <v>0</v>
      </c>
      <c r="AL197" s="80">
        <v>0</v>
      </c>
      <c r="AM197" s="80">
        <v>0</v>
      </c>
      <c r="AN197" s="80">
        <v>0</v>
      </c>
      <c r="AO197" s="80">
        <v>0</v>
      </c>
      <c r="AP197" s="80">
        <v>0</v>
      </c>
      <c r="AQ197" s="80">
        <v>0</v>
      </c>
      <c r="AR197" s="80">
        <v>0</v>
      </c>
      <c r="AS197" s="80">
        <v>0</v>
      </c>
      <c r="AT197" s="80">
        <v>0</v>
      </c>
      <c r="AU197" s="80">
        <v>0</v>
      </c>
      <c r="AV197" s="80">
        <v>0</v>
      </c>
      <c r="AW197" s="80">
        <v>0</v>
      </c>
      <c r="AX197" s="80">
        <v>0</v>
      </c>
      <c r="AY197" s="80">
        <v>0</v>
      </c>
      <c r="AZ197" s="80">
        <v>0</v>
      </c>
      <c r="BA197" s="80">
        <v>0</v>
      </c>
      <c r="BB197" s="80">
        <v>0</v>
      </c>
      <c r="BC197" s="80">
        <v>0</v>
      </c>
      <c r="BD197" s="80">
        <v>0</v>
      </c>
      <c r="BE197" s="80">
        <v>0</v>
      </c>
      <c r="BF197" s="80">
        <v>0</v>
      </c>
      <c r="BG197" s="80">
        <v>0</v>
      </c>
      <c r="BH197" s="80">
        <v>0</v>
      </c>
      <c r="BI197" s="80">
        <v>0</v>
      </c>
      <c r="BJ197" s="80">
        <v>0</v>
      </c>
      <c r="BK197" s="80">
        <v>0</v>
      </c>
      <c r="BL197" s="80">
        <v>0</v>
      </c>
      <c r="BM197" s="80">
        <v>0</v>
      </c>
      <c r="BN197" s="80">
        <v>0</v>
      </c>
      <c r="BO197" s="80">
        <v>0</v>
      </c>
      <c r="BP197" s="80">
        <v>0</v>
      </c>
      <c r="BQ197" s="80">
        <v>0</v>
      </c>
      <c r="BR197" s="80">
        <v>0</v>
      </c>
      <c r="BS197" s="80">
        <v>0</v>
      </c>
      <c r="BT197" s="80">
        <v>0</v>
      </c>
      <c r="BU197" s="80">
        <v>0</v>
      </c>
      <c r="BV197" s="80">
        <v>0</v>
      </c>
      <c r="BW197" s="80">
        <v>0</v>
      </c>
      <c r="BX197" s="80">
        <v>0</v>
      </c>
      <c r="BY197" s="80">
        <v>0</v>
      </c>
      <c r="BZ197" s="80">
        <v>0</v>
      </c>
      <c r="CA197" s="80">
        <v>0</v>
      </c>
      <c r="CB197" s="80">
        <v>0</v>
      </c>
      <c r="CC197" s="80">
        <v>0</v>
      </c>
      <c r="CD197" s="80">
        <v>0</v>
      </c>
      <c r="CE197" s="80">
        <v>0</v>
      </c>
      <c r="CF197" s="80">
        <v>0</v>
      </c>
      <c r="CG197" s="80">
        <v>0</v>
      </c>
      <c r="CH197" s="80">
        <v>0</v>
      </c>
      <c r="CI197" s="80">
        <v>0</v>
      </c>
      <c r="CJ197" s="80">
        <v>0</v>
      </c>
      <c r="CK197" s="80">
        <v>0</v>
      </c>
      <c r="CL197" s="80">
        <v>0</v>
      </c>
      <c r="CM197" s="80">
        <v>0</v>
      </c>
      <c r="CN197" s="80">
        <v>0</v>
      </c>
      <c r="CO197" s="80">
        <v>0</v>
      </c>
      <c r="CP197" s="80">
        <v>0</v>
      </c>
      <c r="CQ197" s="80">
        <v>0</v>
      </c>
      <c r="CR197" s="80">
        <v>0</v>
      </c>
      <c r="CS197" s="80">
        <v>0</v>
      </c>
      <c r="CT197" s="80">
        <v>0</v>
      </c>
      <c r="CU197" s="80">
        <v>0</v>
      </c>
      <c r="CV197" s="80">
        <v>0</v>
      </c>
      <c r="CW197" s="80">
        <v>0</v>
      </c>
      <c r="CX197" s="80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s="80" t="s">
        <v>4</v>
      </c>
      <c r="B198" s="80" t="s">
        <v>115</v>
      </c>
      <c r="C198" s="80">
        <v>0</v>
      </c>
      <c r="D198" s="80">
        <v>0</v>
      </c>
      <c r="E198" s="80">
        <v>0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0</v>
      </c>
      <c r="M198" s="80">
        <v>0</v>
      </c>
      <c r="N198" s="80">
        <v>0</v>
      </c>
      <c r="O198" s="80">
        <v>0</v>
      </c>
      <c r="P198" s="80">
        <v>0</v>
      </c>
      <c r="Q198" s="80">
        <v>0</v>
      </c>
      <c r="R198" s="80">
        <v>0</v>
      </c>
      <c r="S198" s="80">
        <v>0</v>
      </c>
      <c r="T198" s="80">
        <v>0</v>
      </c>
      <c r="U198" s="80">
        <v>0</v>
      </c>
      <c r="V198" s="80">
        <v>0</v>
      </c>
      <c r="W198" s="80">
        <v>0</v>
      </c>
      <c r="X198" s="80">
        <v>0</v>
      </c>
      <c r="Y198" s="80">
        <v>0</v>
      </c>
      <c r="Z198" s="80">
        <v>0</v>
      </c>
      <c r="AA198" s="80">
        <v>0</v>
      </c>
      <c r="AB198" s="80">
        <v>0</v>
      </c>
      <c r="AC198" s="80">
        <v>0</v>
      </c>
      <c r="AD198" s="80">
        <v>0</v>
      </c>
      <c r="AE198" s="80">
        <v>0</v>
      </c>
      <c r="AF198" s="80">
        <v>0</v>
      </c>
      <c r="AG198" s="80">
        <v>0</v>
      </c>
      <c r="AH198" s="80">
        <v>0</v>
      </c>
      <c r="AI198" s="80">
        <v>0</v>
      </c>
      <c r="AJ198" s="80">
        <v>0</v>
      </c>
      <c r="AK198" s="80">
        <v>0</v>
      </c>
      <c r="AL198" s="80">
        <v>0</v>
      </c>
      <c r="AM198" s="80">
        <v>0</v>
      </c>
      <c r="AN198" s="80">
        <v>0</v>
      </c>
      <c r="AO198" s="80">
        <v>0</v>
      </c>
      <c r="AP198" s="80">
        <v>0</v>
      </c>
      <c r="AQ198" s="80">
        <v>0</v>
      </c>
      <c r="AR198" s="80">
        <v>0</v>
      </c>
      <c r="AS198" s="80">
        <v>0</v>
      </c>
      <c r="AT198" s="80">
        <v>0</v>
      </c>
      <c r="AU198" s="80">
        <v>0</v>
      </c>
      <c r="AV198" s="80">
        <v>0</v>
      </c>
      <c r="AW198" s="80">
        <v>0</v>
      </c>
      <c r="AX198" s="80">
        <v>0</v>
      </c>
      <c r="AY198" s="80">
        <v>0</v>
      </c>
      <c r="AZ198" s="80">
        <v>0</v>
      </c>
      <c r="BA198" s="80">
        <v>0</v>
      </c>
      <c r="BB198" s="80">
        <v>0</v>
      </c>
      <c r="BC198" s="80">
        <v>0</v>
      </c>
      <c r="BD198" s="80">
        <v>0</v>
      </c>
      <c r="BE198" s="80">
        <v>0</v>
      </c>
      <c r="BF198" s="80">
        <v>0</v>
      </c>
      <c r="BG198" s="80">
        <v>0</v>
      </c>
      <c r="BH198" s="80">
        <v>0</v>
      </c>
      <c r="BI198" s="80">
        <v>0</v>
      </c>
      <c r="BJ198" s="80">
        <v>0</v>
      </c>
      <c r="BK198" s="80">
        <v>0</v>
      </c>
      <c r="BL198" s="80">
        <v>0</v>
      </c>
      <c r="BM198" s="80">
        <v>0</v>
      </c>
      <c r="BN198" s="80">
        <v>0</v>
      </c>
      <c r="BO198" s="80">
        <v>0</v>
      </c>
      <c r="BP198" s="80">
        <v>0</v>
      </c>
      <c r="BQ198" s="80">
        <v>0</v>
      </c>
      <c r="BR198" s="80">
        <v>0</v>
      </c>
      <c r="BS198" s="80">
        <v>0</v>
      </c>
      <c r="BT198" s="80">
        <v>0</v>
      </c>
      <c r="BU198" s="80">
        <v>0</v>
      </c>
      <c r="BV198" s="80">
        <v>0</v>
      </c>
      <c r="BW198" s="80">
        <v>0</v>
      </c>
      <c r="BX198" s="80">
        <v>0</v>
      </c>
      <c r="BY198" s="80">
        <v>0</v>
      </c>
      <c r="BZ198" s="80">
        <v>0</v>
      </c>
      <c r="CA198" s="80">
        <v>0</v>
      </c>
      <c r="CB198" s="80">
        <v>0</v>
      </c>
      <c r="CC198" s="80">
        <v>0</v>
      </c>
      <c r="CD198" s="80">
        <v>0</v>
      </c>
      <c r="CE198" s="80">
        <v>0</v>
      </c>
      <c r="CF198" s="80">
        <v>0</v>
      </c>
      <c r="CG198" s="80">
        <v>0</v>
      </c>
      <c r="CH198" s="80">
        <v>0</v>
      </c>
      <c r="CI198" s="80">
        <v>0</v>
      </c>
      <c r="CJ198" s="80">
        <v>0</v>
      </c>
      <c r="CK198" s="80">
        <v>0</v>
      </c>
      <c r="CL198" s="80">
        <v>0</v>
      </c>
      <c r="CM198" s="80">
        <v>0</v>
      </c>
      <c r="CN198" s="80">
        <v>0</v>
      </c>
      <c r="CO198" s="80">
        <v>0</v>
      </c>
      <c r="CP198" s="80">
        <v>0</v>
      </c>
      <c r="CQ198" s="80">
        <v>0</v>
      </c>
      <c r="CR198" s="80">
        <v>0</v>
      </c>
      <c r="CS198" s="80">
        <v>0</v>
      </c>
      <c r="CT198" s="80">
        <v>0</v>
      </c>
      <c r="CU198" s="80">
        <v>0</v>
      </c>
      <c r="CV198" s="80">
        <v>0</v>
      </c>
      <c r="CW198" s="80">
        <v>0</v>
      </c>
      <c r="CX198" s="80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s="80" t="s">
        <v>4</v>
      </c>
      <c r="B199" s="80" t="s">
        <v>116</v>
      </c>
      <c r="C199" s="80">
        <v>0</v>
      </c>
      <c r="D199" s="80">
        <v>0</v>
      </c>
      <c r="E199" s="80">
        <v>0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0</v>
      </c>
      <c r="L199" s="80">
        <v>0</v>
      </c>
      <c r="M199" s="80">
        <v>0</v>
      </c>
      <c r="N199" s="80">
        <v>0</v>
      </c>
      <c r="O199" s="80">
        <v>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0</v>
      </c>
      <c r="X199" s="80">
        <v>0</v>
      </c>
      <c r="Y199" s="80">
        <v>0</v>
      </c>
      <c r="Z199" s="80">
        <v>0</v>
      </c>
      <c r="AA199" s="80">
        <v>0</v>
      </c>
      <c r="AB199" s="80">
        <v>0</v>
      </c>
      <c r="AC199" s="80">
        <v>0</v>
      </c>
      <c r="AD199" s="80">
        <v>0</v>
      </c>
      <c r="AE199" s="80">
        <v>0</v>
      </c>
      <c r="AF199" s="80">
        <v>0</v>
      </c>
      <c r="AG199" s="80">
        <v>0</v>
      </c>
      <c r="AH199" s="80">
        <v>0</v>
      </c>
      <c r="AI199" s="80">
        <v>0</v>
      </c>
      <c r="AJ199" s="80">
        <v>0</v>
      </c>
      <c r="AK199" s="80">
        <v>0</v>
      </c>
      <c r="AL199" s="80">
        <v>0</v>
      </c>
      <c r="AM199" s="80">
        <v>0</v>
      </c>
      <c r="AN199" s="80">
        <v>0</v>
      </c>
      <c r="AO199" s="80">
        <v>0</v>
      </c>
      <c r="AP199" s="80">
        <v>0</v>
      </c>
      <c r="AQ199" s="80">
        <v>0</v>
      </c>
      <c r="AR199" s="80">
        <v>0</v>
      </c>
      <c r="AS199" s="80">
        <v>0</v>
      </c>
      <c r="AT199" s="80">
        <v>0</v>
      </c>
      <c r="AU199" s="80">
        <v>0</v>
      </c>
      <c r="AV199" s="80">
        <v>0</v>
      </c>
      <c r="AW199" s="80">
        <v>0</v>
      </c>
      <c r="AX199" s="80">
        <v>0</v>
      </c>
      <c r="AY199" s="80">
        <v>0</v>
      </c>
      <c r="AZ199" s="80">
        <v>0</v>
      </c>
      <c r="BA199" s="80">
        <v>0</v>
      </c>
      <c r="BB199" s="80">
        <v>0</v>
      </c>
      <c r="BC199" s="80">
        <v>0</v>
      </c>
      <c r="BD199" s="80">
        <v>0</v>
      </c>
      <c r="BE199" s="80">
        <v>0</v>
      </c>
      <c r="BF199" s="80">
        <v>0</v>
      </c>
      <c r="BG199" s="80">
        <v>0</v>
      </c>
      <c r="BH199" s="80">
        <v>0</v>
      </c>
      <c r="BI199" s="80">
        <v>0</v>
      </c>
      <c r="BJ199" s="80">
        <v>0</v>
      </c>
      <c r="BK199" s="80">
        <v>0</v>
      </c>
      <c r="BL199" s="80">
        <v>0</v>
      </c>
      <c r="BM199" s="80">
        <v>0</v>
      </c>
      <c r="BN199" s="80">
        <v>0</v>
      </c>
      <c r="BO199" s="80">
        <v>0</v>
      </c>
      <c r="BP199" s="80">
        <v>0</v>
      </c>
      <c r="BQ199" s="80">
        <v>0</v>
      </c>
      <c r="BR199" s="80">
        <v>0</v>
      </c>
      <c r="BS199" s="80">
        <v>0</v>
      </c>
      <c r="BT199" s="80">
        <v>0</v>
      </c>
      <c r="BU199" s="80">
        <v>0</v>
      </c>
      <c r="BV199" s="80">
        <v>0</v>
      </c>
      <c r="BW199" s="80">
        <v>0</v>
      </c>
      <c r="BX199" s="80">
        <v>0</v>
      </c>
      <c r="BY199" s="80">
        <v>0</v>
      </c>
      <c r="BZ199" s="80">
        <v>0</v>
      </c>
      <c r="CA199" s="80">
        <v>0</v>
      </c>
      <c r="CB199" s="80">
        <v>0</v>
      </c>
      <c r="CC199" s="80">
        <v>0</v>
      </c>
      <c r="CD199" s="80">
        <v>0</v>
      </c>
      <c r="CE199" s="80">
        <v>0</v>
      </c>
      <c r="CF199" s="80">
        <v>0</v>
      </c>
      <c r="CG199" s="80">
        <v>0</v>
      </c>
      <c r="CH199" s="80">
        <v>0</v>
      </c>
      <c r="CI199" s="80">
        <v>0</v>
      </c>
      <c r="CJ199" s="80">
        <v>0</v>
      </c>
      <c r="CK199" s="80">
        <v>0</v>
      </c>
      <c r="CL199" s="80">
        <v>0</v>
      </c>
      <c r="CM199" s="80">
        <v>0</v>
      </c>
      <c r="CN199" s="80">
        <v>0</v>
      </c>
      <c r="CO199" s="80">
        <v>0</v>
      </c>
      <c r="CP199" s="80">
        <v>0</v>
      </c>
      <c r="CQ199" s="80">
        <v>0</v>
      </c>
      <c r="CR199" s="80">
        <v>0</v>
      </c>
      <c r="CS199" s="80">
        <v>0</v>
      </c>
      <c r="CT199" s="80">
        <v>0</v>
      </c>
      <c r="CU199" s="80">
        <v>0</v>
      </c>
      <c r="CV199" s="80">
        <v>0</v>
      </c>
      <c r="CW199" s="80">
        <v>0</v>
      </c>
      <c r="CX199" s="80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s="80" t="s">
        <v>4</v>
      </c>
      <c r="B200" s="80" t="s">
        <v>129</v>
      </c>
      <c r="C200" s="80">
        <v>0</v>
      </c>
      <c r="D200" s="80">
        <v>0</v>
      </c>
      <c r="E200" s="80">
        <v>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>
        <v>0</v>
      </c>
      <c r="P200" s="80">
        <v>0</v>
      </c>
      <c r="Q200" s="80">
        <v>0</v>
      </c>
      <c r="R200" s="80">
        <v>0</v>
      </c>
      <c r="S200" s="80">
        <v>0</v>
      </c>
      <c r="T200" s="80">
        <v>0</v>
      </c>
      <c r="U200" s="80">
        <v>0</v>
      </c>
      <c r="V200" s="80">
        <v>0</v>
      </c>
      <c r="W200" s="80">
        <v>0</v>
      </c>
      <c r="X200" s="80">
        <v>0</v>
      </c>
      <c r="Y200" s="80">
        <v>0</v>
      </c>
      <c r="Z200" s="80">
        <v>0</v>
      </c>
      <c r="AA200" s="80">
        <v>0</v>
      </c>
      <c r="AB200" s="80">
        <v>0</v>
      </c>
      <c r="AC200" s="80">
        <v>0</v>
      </c>
      <c r="AD200" s="80">
        <v>0</v>
      </c>
      <c r="AE200" s="80">
        <v>0</v>
      </c>
      <c r="AF200" s="80">
        <v>0</v>
      </c>
      <c r="AG200" s="80">
        <v>0</v>
      </c>
      <c r="AH200" s="80">
        <v>0</v>
      </c>
      <c r="AI200" s="80">
        <v>0</v>
      </c>
      <c r="AJ200" s="80">
        <v>0</v>
      </c>
      <c r="AK200" s="80">
        <v>0</v>
      </c>
      <c r="AL200" s="80">
        <v>0</v>
      </c>
      <c r="AM200" s="80">
        <v>0</v>
      </c>
      <c r="AN200" s="80">
        <v>0</v>
      </c>
      <c r="AO200" s="80">
        <v>0</v>
      </c>
      <c r="AP200" s="80">
        <v>0</v>
      </c>
      <c r="AQ200" s="80">
        <v>0</v>
      </c>
      <c r="AR200" s="80">
        <v>0</v>
      </c>
      <c r="AS200" s="80">
        <v>0</v>
      </c>
      <c r="AT200" s="80">
        <v>0</v>
      </c>
      <c r="AU200" s="80">
        <v>0</v>
      </c>
      <c r="AV200" s="80">
        <v>0</v>
      </c>
      <c r="AW200" s="80">
        <v>0</v>
      </c>
      <c r="AX200" s="80">
        <v>0</v>
      </c>
      <c r="AY200" s="80">
        <v>0</v>
      </c>
      <c r="AZ200" s="80">
        <v>0</v>
      </c>
      <c r="BA200" s="80">
        <v>0</v>
      </c>
      <c r="BB200" s="80">
        <v>0</v>
      </c>
      <c r="BC200" s="80">
        <v>0</v>
      </c>
      <c r="BD200" s="80">
        <v>0</v>
      </c>
      <c r="BE200" s="80">
        <v>0</v>
      </c>
      <c r="BF200" s="80">
        <v>0</v>
      </c>
      <c r="BG200" s="80">
        <v>0</v>
      </c>
      <c r="BH200" s="80">
        <v>0</v>
      </c>
      <c r="BI200" s="80">
        <v>0</v>
      </c>
      <c r="BJ200" s="80">
        <v>0</v>
      </c>
      <c r="BK200" s="80">
        <v>0</v>
      </c>
      <c r="BL200" s="80">
        <v>0</v>
      </c>
      <c r="BM200" s="80">
        <v>0</v>
      </c>
      <c r="BN200" s="80">
        <v>0</v>
      </c>
      <c r="BO200" s="80">
        <v>0</v>
      </c>
      <c r="BP200" s="80">
        <v>0</v>
      </c>
      <c r="BQ200" s="80">
        <v>0</v>
      </c>
      <c r="BR200" s="80">
        <v>0</v>
      </c>
      <c r="BS200" s="80">
        <v>0</v>
      </c>
      <c r="BT200" s="80">
        <v>0</v>
      </c>
      <c r="BU200" s="80">
        <v>0</v>
      </c>
      <c r="BV200" s="80">
        <v>0</v>
      </c>
      <c r="BW200" s="80">
        <v>0</v>
      </c>
      <c r="BX200" s="80">
        <v>0</v>
      </c>
      <c r="BY200" s="80">
        <v>0</v>
      </c>
      <c r="BZ200" s="80">
        <v>0</v>
      </c>
      <c r="CA200" s="80">
        <v>0</v>
      </c>
      <c r="CB200" s="80">
        <v>0</v>
      </c>
      <c r="CC200" s="80">
        <v>0</v>
      </c>
      <c r="CD200" s="80">
        <v>0</v>
      </c>
      <c r="CE200" s="80">
        <v>0</v>
      </c>
      <c r="CF200" s="80">
        <v>0</v>
      </c>
      <c r="CG200" s="80">
        <v>0</v>
      </c>
      <c r="CH200" s="80">
        <v>0</v>
      </c>
      <c r="CI200" s="80">
        <v>0</v>
      </c>
      <c r="CJ200" s="80">
        <v>0</v>
      </c>
      <c r="CK200" s="80">
        <v>0</v>
      </c>
      <c r="CL200" s="80">
        <v>0</v>
      </c>
      <c r="CM200" s="80">
        <v>0</v>
      </c>
      <c r="CN200" s="80">
        <v>0</v>
      </c>
      <c r="CO200" s="80">
        <v>0</v>
      </c>
      <c r="CP200" s="80">
        <v>0</v>
      </c>
      <c r="CQ200" s="80">
        <v>0</v>
      </c>
      <c r="CR200" s="80">
        <v>0</v>
      </c>
      <c r="CS200" s="80">
        <v>0</v>
      </c>
      <c r="CT200" s="80">
        <v>0</v>
      </c>
      <c r="CU200" s="80">
        <v>0</v>
      </c>
      <c r="CV200" s="80">
        <v>0</v>
      </c>
      <c r="CW200" s="80">
        <v>0</v>
      </c>
      <c r="CX200" s="8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s="80" t="s">
        <v>4</v>
      </c>
      <c r="B201" s="80" t="s">
        <v>37</v>
      </c>
      <c r="C201" s="80">
        <v>0</v>
      </c>
      <c r="D201" s="80">
        <v>0</v>
      </c>
      <c r="E201" s="80">
        <v>0</v>
      </c>
      <c r="F201" s="80">
        <v>0</v>
      </c>
      <c r="G201" s="80">
        <v>0</v>
      </c>
      <c r="H201" s="80">
        <v>0</v>
      </c>
      <c r="I201" s="80">
        <v>0</v>
      </c>
      <c r="J201" s="80">
        <v>0</v>
      </c>
      <c r="K201" s="80">
        <v>0</v>
      </c>
      <c r="L201" s="80">
        <v>0</v>
      </c>
      <c r="M201" s="80">
        <v>0</v>
      </c>
      <c r="N201" s="80">
        <v>0</v>
      </c>
      <c r="O201" s="80">
        <v>0</v>
      </c>
      <c r="P201" s="80">
        <v>0</v>
      </c>
      <c r="Q201" s="80">
        <v>0</v>
      </c>
      <c r="R201" s="80">
        <v>0</v>
      </c>
      <c r="S201" s="80">
        <v>0</v>
      </c>
      <c r="T201" s="80">
        <v>0</v>
      </c>
      <c r="U201" s="80">
        <v>0</v>
      </c>
      <c r="V201" s="80">
        <v>0</v>
      </c>
      <c r="W201" s="80">
        <v>0</v>
      </c>
      <c r="X201" s="80">
        <v>0</v>
      </c>
      <c r="Y201" s="80">
        <v>0</v>
      </c>
      <c r="Z201" s="80">
        <v>0</v>
      </c>
      <c r="AA201" s="80">
        <v>0</v>
      </c>
      <c r="AB201" s="80">
        <v>0</v>
      </c>
      <c r="AC201" s="80">
        <v>0</v>
      </c>
      <c r="AD201" s="80">
        <v>0</v>
      </c>
      <c r="AE201" s="80">
        <v>0</v>
      </c>
      <c r="AF201" s="80">
        <v>0</v>
      </c>
      <c r="AG201" s="80">
        <v>0</v>
      </c>
      <c r="AH201" s="80">
        <v>0</v>
      </c>
      <c r="AI201" s="80">
        <v>0</v>
      </c>
      <c r="AJ201" s="80">
        <v>0</v>
      </c>
      <c r="AK201" s="80">
        <v>0</v>
      </c>
      <c r="AL201" s="80">
        <v>0</v>
      </c>
      <c r="AM201" s="80">
        <v>0</v>
      </c>
      <c r="AN201" s="80">
        <v>0</v>
      </c>
      <c r="AO201" s="80">
        <v>0</v>
      </c>
      <c r="AP201" s="80">
        <v>0</v>
      </c>
      <c r="AQ201" s="80">
        <v>0</v>
      </c>
      <c r="AR201" s="80">
        <v>0</v>
      </c>
      <c r="AS201" s="80">
        <v>0</v>
      </c>
      <c r="AT201" s="80">
        <v>0</v>
      </c>
      <c r="AU201" s="80">
        <v>0</v>
      </c>
      <c r="AV201" s="80">
        <v>0</v>
      </c>
      <c r="AW201" s="80">
        <v>0</v>
      </c>
      <c r="AX201" s="80">
        <v>0</v>
      </c>
      <c r="AY201" s="80">
        <v>0</v>
      </c>
      <c r="AZ201" s="80">
        <v>0</v>
      </c>
      <c r="BA201" s="80">
        <v>0</v>
      </c>
      <c r="BB201" s="80">
        <v>0</v>
      </c>
      <c r="BC201" s="80">
        <v>0</v>
      </c>
      <c r="BD201" s="80">
        <v>0</v>
      </c>
      <c r="BE201" s="80">
        <v>0</v>
      </c>
      <c r="BF201" s="80">
        <v>0</v>
      </c>
      <c r="BG201" s="80">
        <v>0</v>
      </c>
      <c r="BH201" s="80">
        <v>0</v>
      </c>
      <c r="BI201" s="80">
        <v>0</v>
      </c>
      <c r="BJ201" s="80">
        <v>0</v>
      </c>
      <c r="BK201" s="80">
        <v>0</v>
      </c>
      <c r="BL201" s="80">
        <v>0</v>
      </c>
      <c r="BM201" s="80">
        <v>0</v>
      </c>
      <c r="BN201" s="80">
        <v>0</v>
      </c>
      <c r="BO201" s="80">
        <v>0</v>
      </c>
      <c r="BP201" s="80">
        <v>0</v>
      </c>
      <c r="BQ201" s="80">
        <v>0</v>
      </c>
      <c r="BR201" s="80">
        <v>0</v>
      </c>
      <c r="BS201" s="80">
        <v>0</v>
      </c>
      <c r="BT201" s="80">
        <v>0</v>
      </c>
      <c r="BU201" s="80">
        <v>0</v>
      </c>
      <c r="BV201" s="80">
        <v>0</v>
      </c>
      <c r="BW201" s="80">
        <v>0</v>
      </c>
      <c r="BX201" s="80">
        <v>0</v>
      </c>
      <c r="BY201" s="80">
        <v>0</v>
      </c>
      <c r="BZ201" s="80">
        <v>0</v>
      </c>
      <c r="CA201" s="80">
        <v>0</v>
      </c>
      <c r="CB201" s="80">
        <v>0</v>
      </c>
      <c r="CC201" s="80">
        <v>0</v>
      </c>
      <c r="CD201" s="80">
        <v>0</v>
      </c>
      <c r="CE201" s="80">
        <v>0</v>
      </c>
      <c r="CF201" s="80">
        <v>0</v>
      </c>
      <c r="CG201" s="80">
        <v>0</v>
      </c>
      <c r="CH201" s="80">
        <v>0</v>
      </c>
      <c r="CI201" s="80">
        <v>0</v>
      </c>
      <c r="CJ201" s="80">
        <v>0</v>
      </c>
      <c r="CK201" s="80">
        <v>0</v>
      </c>
      <c r="CL201" s="80">
        <v>0</v>
      </c>
      <c r="CM201" s="80">
        <v>0</v>
      </c>
      <c r="CN201" s="80">
        <v>0</v>
      </c>
      <c r="CO201" s="80">
        <v>0</v>
      </c>
      <c r="CP201" s="80">
        <v>0</v>
      </c>
      <c r="CQ201" s="80">
        <v>0</v>
      </c>
      <c r="CR201" s="80">
        <v>0</v>
      </c>
      <c r="CS201" s="80">
        <v>0</v>
      </c>
      <c r="CT201" s="80">
        <v>0</v>
      </c>
      <c r="CU201" s="80">
        <v>0</v>
      </c>
      <c r="CV201" s="80">
        <v>0</v>
      </c>
      <c r="CW201" s="80">
        <v>0</v>
      </c>
      <c r="CX201" s="80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s="80" t="s">
        <v>4</v>
      </c>
      <c r="B202" s="80" t="s">
        <v>38</v>
      </c>
      <c r="C202" s="80">
        <v>932.29799996955103</v>
      </c>
      <c r="D202" s="80">
        <v>932.29799996955103</v>
      </c>
      <c r="E202" s="80">
        <v>932.29799996955103</v>
      </c>
      <c r="F202" s="80">
        <v>932.29799996955103</v>
      </c>
      <c r="G202" s="80">
        <v>932.29799996955103</v>
      </c>
      <c r="H202" s="80">
        <v>932.29799996955103</v>
      </c>
      <c r="I202" s="80">
        <v>932.29799996955103</v>
      </c>
      <c r="J202" s="80">
        <v>932.29799996955103</v>
      </c>
      <c r="K202" s="80">
        <v>932.29799996955103</v>
      </c>
      <c r="L202" s="80">
        <v>932.29799996955103</v>
      </c>
      <c r="M202" s="80">
        <v>932.29799996955103</v>
      </c>
      <c r="N202" s="80">
        <v>932.29799996955103</v>
      </c>
      <c r="O202" s="80">
        <v>932.29799996955103</v>
      </c>
      <c r="P202" s="80">
        <v>932.29799996955103</v>
      </c>
      <c r="Q202" s="80">
        <v>932.29799996955103</v>
      </c>
      <c r="R202" s="80">
        <v>932.29799996955103</v>
      </c>
      <c r="S202" s="80">
        <v>932.29799996955103</v>
      </c>
      <c r="T202" s="80">
        <v>932.29799996955103</v>
      </c>
      <c r="U202" s="80">
        <v>932.29799996955103</v>
      </c>
      <c r="V202" s="80">
        <v>932.29799996955103</v>
      </c>
      <c r="W202" s="80">
        <v>932.29799996955103</v>
      </c>
      <c r="X202" s="80">
        <v>932.29799996955103</v>
      </c>
      <c r="Y202" s="80">
        <v>932.29799996955103</v>
      </c>
      <c r="Z202" s="80">
        <v>932.29799996955103</v>
      </c>
      <c r="AA202" s="80">
        <v>932.29799996955103</v>
      </c>
      <c r="AB202" s="80">
        <v>932.29799996955103</v>
      </c>
      <c r="AC202" s="80">
        <v>932.29799996955103</v>
      </c>
      <c r="AD202" s="80">
        <v>932.29799996955103</v>
      </c>
      <c r="AE202" s="80">
        <v>932.29799996955103</v>
      </c>
      <c r="AF202" s="80">
        <v>932.29799996955103</v>
      </c>
      <c r="AG202" s="80">
        <v>932.29799996955103</v>
      </c>
      <c r="AH202" s="80">
        <v>932.29799996955103</v>
      </c>
      <c r="AI202" s="80">
        <v>932.29799996955103</v>
      </c>
      <c r="AJ202" s="80">
        <v>932.29799996955103</v>
      </c>
      <c r="AK202" s="80">
        <v>932.29799996955103</v>
      </c>
      <c r="AL202" s="80">
        <v>932.29799996955103</v>
      </c>
      <c r="AM202" s="80">
        <v>932.29799996955103</v>
      </c>
      <c r="AN202" s="80">
        <v>932.29799996955103</v>
      </c>
      <c r="AO202" s="80">
        <v>932.29799996955103</v>
      </c>
      <c r="AP202" s="80">
        <v>932.29799996955103</v>
      </c>
      <c r="AQ202" s="80">
        <v>932.29799996955103</v>
      </c>
      <c r="AR202" s="80">
        <v>932.29799996955103</v>
      </c>
      <c r="AS202" s="80">
        <v>932.29799996955103</v>
      </c>
      <c r="AT202" s="80">
        <v>932.29799996955103</v>
      </c>
      <c r="AU202" s="80">
        <v>932.29799996955103</v>
      </c>
      <c r="AV202" s="80">
        <v>932.29799996955103</v>
      </c>
      <c r="AW202" s="80">
        <v>932.29799996955103</v>
      </c>
      <c r="AX202" s="80">
        <v>932.29799996955103</v>
      </c>
      <c r="AY202" s="80">
        <v>932.29799996955103</v>
      </c>
      <c r="AZ202" s="80">
        <v>932.29799996955103</v>
      </c>
      <c r="BA202" s="80">
        <v>932.29799996955103</v>
      </c>
      <c r="BB202" s="80">
        <v>932.29799996955103</v>
      </c>
      <c r="BC202" s="80">
        <v>932.29799996955103</v>
      </c>
      <c r="BD202" s="80">
        <v>932.29799996955103</v>
      </c>
      <c r="BE202" s="80">
        <v>932.29799996955103</v>
      </c>
      <c r="BF202" s="80">
        <v>932.29799996955103</v>
      </c>
      <c r="BG202" s="80">
        <v>932.29799996955103</v>
      </c>
      <c r="BH202" s="80">
        <v>932.29799996955103</v>
      </c>
      <c r="BI202" s="80">
        <v>932.29799996955103</v>
      </c>
      <c r="BJ202" s="80">
        <v>932.29799996955103</v>
      </c>
      <c r="BK202" s="80">
        <v>932.29799996955103</v>
      </c>
      <c r="BL202" s="80">
        <v>932.29799996955103</v>
      </c>
      <c r="BM202" s="80">
        <v>932.29799996955103</v>
      </c>
      <c r="BN202" s="80">
        <v>932.29799996955103</v>
      </c>
      <c r="BO202" s="80">
        <v>932.29799996955103</v>
      </c>
      <c r="BP202" s="80">
        <v>932.29799996955103</v>
      </c>
      <c r="BQ202" s="80">
        <v>932.29799996955103</v>
      </c>
      <c r="BR202" s="80">
        <v>932.29799996955103</v>
      </c>
      <c r="BS202" s="80">
        <v>932.29799996955103</v>
      </c>
      <c r="BT202" s="80">
        <v>932.29799996955103</v>
      </c>
      <c r="BU202" s="80">
        <v>932.29799996955103</v>
      </c>
      <c r="BV202" s="80">
        <v>932.29799996955103</v>
      </c>
      <c r="BW202" s="80">
        <v>932.29799996955103</v>
      </c>
      <c r="BX202" s="80">
        <v>932.29799996955103</v>
      </c>
      <c r="BY202" s="80">
        <v>932.29799996955103</v>
      </c>
      <c r="BZ202" s="80">
        <v>932.29799996955103</v>
      </c>
      <c r="CA202" s="80">
        <v>932.29799996955103</v>
      </c>
      <c r="CB202" s="80">
        <v>932.29799996955103</v>
      </c>
      <c r="CC202" s="80">
        <v>932.29799996955103</v>
      </c>
      <c r="CD202" s="80">
        <v>932.29799996955103</v>
      </c>
      <c r="CE202" s="80">
        <v>932.29799996955103</v>
      </c>
      <c r="CF202" s="80">
        <v>932.29799996955103</v>
      </c>
      <c r="CG202" s="80">
        <v>932.29799996955103</v>
      </c>
      <c r="CH202" s="80">
        <v>932.29799996955103</v>
      </c>
      <c r="CI202" s="80">
        <v>932.29799996955103</v>
      </c>
      <c r="CJ202" s="80">
        <v>932.29799996955103</v>
      </c>
      <c r="CK202" s="80">
        <v>932.29799996955103</v>
      </c>
      <c r="CL202" s="80">
        <v>932.29799996955103</v>
      </c>
      <c r="CM202" s="80">
        <v>932.29799996955103</v>
      </c>
      <c r="CN202" s="80">
        <v>932.29799996955103</v>
      </c>
      <c r="CO202" s="80">
        <v>932.29799996955103</v>
      </c>
      <c r="CP202" s="80">
        <v>932.29799996955103</v>
      </c>
      <c r="CQ202" s="80">
        <v>932.29799996955103</v>
      </c>
      <c r="CR202" s="80">
        <v>932.29799996955103</v>
      </c>
      <c r="CS202" s="80">
        <v>932.29799996955103</v>
      </c>
      <c r="CT202" s="80">
        <v>932.29799996955103</v>
      </c>
      <c r="CU202" s="80">
        <v>932.29799996955103</v>
      </c>
      <c r="CV202" s="80">
        <v>932.29799996955103</v>
      </c>
      <c r="CW202" s="80">
        <v>932.29799996955103</v>
      </c>
      <c r="CX202" s="80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s="80" t="s">
        <v>4</v>
      </c>
      <c r="B203" s="80" t="s">
        <v>154</v>
      </c>
      <c r="C203" s="80">
        <v>0</v>
      </c>
      <c r="D203" s="80">
        <v>0</v>
      </c>
      <c r="E203" s="80">
        <v>0</v>
      </c>
      <c r="F203" s="80">
        <v>0</v>
      </c>
      <c r="G203" s="80">
        <v>0</v>
      </c>
      <c r="H203" s="80">
        <v>-13.738406465300899</v>
      </c>
      <c r="I203" s="80">
        <v>13.1352895557095</v>
      </c>
      <c r="J203" s="80">
        <v>-90.627577869462897</v>
      </c>
      <c r="K203" s="80">
        <v>7.0188291173577904</v>
      </c>
      <c r="L203" s="80">
        <v>10.1429892623757</v>
      </c>
      <c r="M203" s="80">
        <v>-176.08438642516299</v>
      </c>
      <c r="N203" s="80">
        <v>-391.995119453315</v>
      </c>
      <c r="O203" s="80">
        <v>-344.92640768810099</v>
      </c>
      <c r="P203" s="80">
        <v>-327.94399705576899</v>
      </c>
      <c r="Q203" s="80">
        <v>-307.30895747948</v>
      </c>
      <c r="R203" s="80">
        <v>-309.45656899233802</v>
      </c>
      <c r="S203" s="80">
        <v>-292.00470519160598</v>
      </c>
      <c r="T203" s="80">
        <v>-252.88640697111401</v>
      </c>
      <c r="U203" s="80">
        <v>-280.835481155889</v>
      </c>
      <c r="V203" s="80">
        <v>-281.98953990652501</v>
      </c>
      <c r="W203" s="80">
        <v>-267.02984099199801</v>
      </c>
      <c r="X203" s="80">
        <v>-256.46857477906099</v>
      </c>
      <c r="Y203" s="80">
        <v>-262.91214995281598</v>
      </c>
      <c r="Z203" s="80">
        <v>-246.60343664965899</v>
      </c>
      <c r="AA203" s="80">
        <v>-259.52020995517898</v>
      </c>
      <c r="AB203" s="80">
        <v>-240.147828437101</v>
      </c>
      <c r="AC203" s="80">
        <v>-230.28472942036501</v>
      </c>
      <c r="AD203" s="80">
        <v>-235.81946490816</v>
      </c>
      <c r="AE203" s="80">
        <v>-229.44437440593001</v>
      </c>
      <c r="AF203" s="80">
        <v>-225.610039817271</v>
      </c>
      <c r="AG203" s="80">
        <v>-187.067796103935</v>
      </c>
      <c r="AH203" s="80">
        <v>-202.92311593629299</v>
      </c>
      <c r="AI203" s="80">
        <v>-212.81311374729199</v>
      </c>
      <c r="AJ203" s="80">
        <v>-175.16251049928999</v>
      </c>
      <c r="AK203" s="80">
        <v>-148.33053486802299</v>
      </c>
      <c r="AL203" s="80">
        <v>-164.91079981938199</v>
      </c>
      <c r="AM203" s="80">
        <v>-165.86466365052101</v>
      </c>
      <c r="AN203" s="80">
        <v>-169.04046940774299</v>
      </c>
      <c r="AO203" s="80">
        <v>-131.753912721897</v>
      </c>
      <c r="AP203" s="80">
        <v>-105.547804728419</v>
      </c>
      <c r="AQ203" s="80">
        <v>-150.69601381701901</v>
      </c>
      <c r="AR203" s="80">
        <v>-146.38062327957201</v>
      </c>
      <c r="AS203" s="80">
        <v>-128.53815111161799</v>
      </c>
      <c r="AT203" s="80">
        <v>-127.20682940222601</v>
      </c>
      <c r="AU203" s="80">
        <v>-100.606649045083</v>
      </c>
      <c r="AV203" s="80">
        <v>-126.24214946012199</v>
      </c>
      <c r="AW203" s="80">
        <v>-111.95347917845299</v>
      </c>
      <c r="AX203" s="80">
        <v>-115.39418967074</v>
      </c>
      <c r="AY203" s="80">
        <v>-114.6668059002</v>
      </c>
      <c r="AZ203" s="80">
        <v>-101.225463308211</v>
      </c>
      <c r="BA203" s="80">
        <v>-133.32025224663599</v>
      </c>
      <c r="BB203" s="80">
        <v>-168.66776269110801</v>
      </c>
      <c r="BC203" s="80">
        <v>-140.79057393282</v>
      </c>
      <c r="BD203" s="80">
        <v>-110.57893692063099</v>
      </c>
      <c r="BE203" s="80">
        <v>-116.051793392072</v>
      </c>
      <c r="BF203" s="80">
        <v>-111.629759289505</v>
      </c>
      <c r="BG203" s="80">
        <v>-86.651862211587499</v>
      </c>
      <c r="BH203" s="80">
        <v>-80.154402800088704</v>
      </c>
      <c r="BI203" s="80">
        <v>-107.496891734531</v>
      </c>
      <c r="BJ203" s="80">
        <v>-113.28222009504999</v>
      </c>
      <c r="BK203" s="80">
        <v>-139.53937781040401</v>
      </c>
      <c r="BL203" s="80">
        <v>-152.956473260933</v>
      </c>
      <c r="BM203" s="80">
        <v>-187.910706736545</v>
      </c>
      <c r="BN203" s="80">
        <v>-197.93679680088201</v>
      </c>
      <c r="BO203" s="80">
        <v>-205.38401837862301</v>
      </c>
      <c r="BP203" s="80">
        <v>-159.97318700626499</v>
      </c>
      <c r="BQ203" s="80">
        <v>-156.91245296918399</v>
      </c>
      <c r="BR203" s="80">
        <v>-170.893389031971</v>
      </c>
      <c r="BS203" s="80">
        <v>-138.54700941124099</v>
      </c>
      <c r="BT203" s="80">
        <v>-97.837449775860705</v>
      </c>
      <c r="BU203" s="80">
        <v>-127.50501769586501</v>
      </c>
      <c r="BV203" s="80">
        <v>-137.28100934354501</v>
      </c>
      <c r="BW203" s="80">
        <v>-139.375511093992</v>
      </c>
      <c r="BX203" s="80">
        <v>-157.725347598729</v>
      </c>
      <c r="BY203" s="80">
        <v>-123.68397910100499</v>
      </c>
      <c r="BZ203" s="80">
        <v>-129.63398590979801</v>
      </c>
      <c r="CA203" s="80">
        <v>-122.603706312245</v>
      </c>
      <c r="CB203" s="80">
        <v>-118.18051984888901</v>
      </c>
      <c r="CC203" s="80">
        <v>-99.605518585237206</v>
      </c>
      <c r="CD203" s="80">
        <v>-100.14487005361801</v>
      </c>
      <c r="CE203" s="80">
        <v>-101.261951956392</v>
      </c>
      <c r="CF203" s="80">
        <v>-117.51715879311099</v>
      </c>
      <c r="CG203" s="80">
        <v>-71.420996806633198</v>
      </c>
      <c r="CH203" s="80">
        <v>-85.252059331587901</v>
      </c>
      <c r="CI203" s="80">
        <v>-75.717591549202695</v>
      </c>
      <c r="CJ203" s="80">
        <v>-86.897060376444003</v>
      </c>
      <c r="CK203" s="80">
        <v>-55.672430334106203</v>
      </c>
      <c r="CL203" s="80">
        <v>-95.107216836948794</v>
      </c>
      <c r="CM203" s="80">
        <v>-59.740322153843401</v>
      </c>
      <c r="CN203" s="80">
        <v>-61.101321591360502</v>
      </c>
      <c r="CO203" s="80">
        <v>-59.067884373768401</v>
      </c>
      <c r="CP203" s="80">
        <v>-41.405237856196301</v>
      </c>
      <c r="CQ203" s="80">
        <v>-87.779635242462206</v>
      </c>
      <c r="CR203" s="80">
        <v>-50.828515928465102</v>
      </c>
      <c r="CS203" s="80">
        <v>-41.549592736478701</v>
      </c>
      <c r="CT203" s="80">
        <v>-71.729897504466805</v>
      </c>
      <c r="CU203" s="80">
        <v>-17.164845441674402</v>
      </c>
      <c r="CV203" s="80">
        <v>-56.713870714910399</v>
      </c>
      <c r="CW203" s="80">
        <v>-17.767169135408199</v>
      </c>
      <c r="CX203" s="80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s="80" t="s">
        <v>4</v>
      </c>
      <c r="B204" s="80" t="s">
        <v>95</v>
      </c>
      <c r="C204" s="80">
        <v>0</v>
      </c>
      <c r="D204" s="80">
        <v>0</v>
      </c>
      <c r="E204" s="80">
        <v>0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0">
        <v>0</v>
      </c>
      <c r="N204" s="80">
        <v>0</v>
      </c>
      <c r="O204" s="80">
        <v>0</v>
      </c>
      <c r="P204" s="80">
        <v>0</v>
      </c>
      <c r="Q204" s="80">
        <v>0</v>
      </c>
      <c r="R204" s="80">
        <v>0</v>
      </c>
      <c r="S204" s="80">
        <v>0</v>
      </c>
      <c r="T204" s="80">
        <v>0</v>
      </c>
      <c r="U204" s="80">
        <v>0</v>
      </c>
      <c r="V204" s="80">
        <v>0</v>
      </c>
      <c r="W204" s="80">
        <v>0</v>
      </c>
      <c r="X204" s="80">
        <v>0</v>
      </c>
      <c r="Y204" s="80">
        <v>0</v>
      </c>
      <c r="Z204" s="80">
        <v>0</v>
      </c>
      <c r="AA204" s="80">
        <v>0</v>
      </c>
      <c r="AB204" s="80">
        <v>0</v>
      </c>
      <c r="AC204" s="80">
        <v>0</v>
      </c>
      <c r="AD204" s="80">
        <v>0</v>
      </c>
      <c r="AE204" s="80">
        <v>0</v>
      </c>
      <c r="AF204" s="80">
        <v>0</v>
      </c>
      <c r="AG204" s="80">
        <v>0</v>
      </c>
      <c r="AH204" s="80">
        <v>0</v>
      </c>
      <c r="AI204" s="80">
        <v>0</v>
      </c>
      <c r="AJ204" s="80">
        <v>0</v>
      </c>
      <c r="AK204" s="80">
        <v>0</v>
      </c>
      <c r="AL204" s="80">
        <v>0</v>
      </c>
      <c r="AM204" s="80">
        <v>0</v>
      </c>
      <c r="AN204" s="80">
        <v>0</v>
      </c>
      <c r="AO204" s="80">
        <v>0</v>
      </c>
      <c r="AP204" s="80">
        <v>0</v>
      </c>
      <c r="AQ204" s="80">
        <v>0</v>
      </c>
      <c r="AR204" s="80">
        <v>0</v>
      </c>
      <c r="AS204" s="80">
        <v>0</v>
      </c>
      <c r="AT204" s="80">
        <v>0</v>
      </c>
      <c r="AU204" s="80">
        <v>0</v>
      </c>
      <c r="AV204" s="80">
        <v>0</v>
      </c>
      <c r="AW204" s="80">
        <v>0</v>
      </c>
      <c r="AX204" s="80">
        <v>0</v>
      </c>
      <c r="AY204" s="80">
        <v>0</v>
      </c>
      <c r="AZ204" s="80">
        <v>0</v>
      </c>
      <c r="BA204" s="80">
        <v>-261.95128816982998</v>
      </c>
      <c r="BB204" s="80">
        <v>-209.56103053586401</v>
      </c>
      <c r="BC204" s="80">
        <v>0</v>
      </c>
      <c r="BD204" s="80">
        <v>0</v>
      </c>
      <c r="BE204" s="80">
        <v>0</v>
      </c>
      <c r="BF204" s="80">
        <v>0</v>
      </c>
      <c r="BG204" s="80">
        <v>0</v>
      </c>
      <c r="BH204" s="80">
        <v>0</v>
      </c>
      <c r="BI204" s="80">
        <v>0</v>
      </c>
      <c r="BJ204" s="80">
        <v>0</v>
      </c>
      <c r="BK204" s="80">
        <v>0</v>
      </c>
      <c r="BL204" s="80">
        <v>0</v>
      </c>
      <c r="BM204" s="80">
        <v>0</v>
      </c>
      <c r="BN204" s="80">
        <v>0</v>
      </c>
      <c r="BO204" s="80">
        <v>0</v>
      </c>
      <c r="BP204" s="80">
        <v>0</v>
      </c>
      <c r="BQ204" s="80">
        <v>0</v>
      </c>
      <c r="BR204" s="80">
        <v>0</v>
      </c>
      <c r="BS204" s="80">
        <v>0</v>
      </c>
      <c r="BT204" s="80">
        <v>0</v>
      </c>
      <c r="BU204" s="80">
        <v>0</v>
      </c>
      <c r="BV204" s="80">
        <v>0</v>
      </c>
      <c r="BW204" s="80">
        <v>0</v>
      </c>
      <c r="BX204" s="80">
        <v>0</v>
      </c>
      <c r="BY204" s="80">
        <v>0</v>
      </c>
      <c r="BZ204" s="80">
        <v>0</v>
      </c>
      <c r="CA204" s="80">
        <v>0</v>
      </c>
      <c r="CB204" s="80">
        <v>0</v>
      </c>
      <c r="CC204" s="80">
        <v>0</v>
      </c>
      <c r="CD204" s="80">
        <v>0</v>
      </c>
      <c r="CE204" s="80">
        <v>0</v>
      </c>
      <c r="CF204" s="80">
        <v>0</v>
      </c>
      <c r="CG204" s="80">
        <v>0</v>
      </c>
      <c r="CH204" s="80">
        <v>0</v>
      </c>
      <c r="CI204" s="80">
        <v>0</v>
      </c>
      <c r="CJ204" s="80">
        <v>0</v>
      </c>
      <c r="CK204" s="80">
        <v>0</v>
      </c>
      <c r="CL204" s="80">
        <v>0</v>
      </c>
      <c r="CM204" s="80">
        <v>0</v>
      </c>
      <c r="CN204" s="80">
        <v>0</v>
      </c>
      <c r="CO204" s="80">
        <v>0</v>
      </c>
      <c r="CP204" s="80">
        <v>0</v>
      </c>
      <c r="CQ204" s="80">
        <v>0</v>
      </c>
      <c r="CR204" s="80">
        <v>0</v>
      </c>
      <c r="CS204" s="80">
        <v>0</v>
      </c>
      <c r="CT204" s="80">
        <v>0</v>
      </c>
      <c r="CU204" s="80">
        <v>0</v>
      </c>
      <c r="CV204" s="80">
        <v>0</v>
      </c>
      <c r="CW204" s="80">
        <v>0</v>
      </c>
      <c r="CX204" s="80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s="80" t="s">
        <v>4</v>
      </c>
      <c r="B205" s="80" t="s">
        <v>104</v>
      </c>
      <c r="C205" s="80">
        <v>0</v>
      </c>
      <c r="D205" s="80">
        <v>0</v>
      </c>
      <c r="E205" s="80">
        <v>0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0</v>
      </c>
      <c r="M205" s="80">
        <v>0</v>
      </c>
      <c r="N205" s="80">
        <v>0</v>
      </c>
      <c r="O205" s="80">
        <v>0</v>
      </c>
      <c r="P205" s="80">
        <v>0</v>
      </c>
      <c r="Q205" s="80">
        <v>0</v>
      </c>
      <c r="R205" s="80">
        <v>0</v>
      </c>
      <c r="S205" s="80">
        <v>0</v>
      </c>
      <c r="T205" s="80">
        <v>0</v>
      </c>
      <c r="U205" s="80">
        <v>0</v>
      </c>
      <c r="V205" s="80">
        <v>0</v>
      </c>
      <c r="W205" s="80">
        <v>0</v>
      </c>
      <c r="X205" s="80">
        <v>0</v>
      </c>
      <c r="Y205" s="80">
        <v>0</v>
      </c>
      <c r="Z205" s="80">
        <v>0</v>
      </c>
      <c r="AA205" s="80">
        <v>0</v>
      </c>
      <c r="AB205" s="80">
        <v>0</v>
      </c>
      <c r="AC205" s="80">
        <v>0</v>
      </c>
      <c r="AD205" s="80">
        <v>0</v>
      </c>
      <c r="AE205" s="80">
        <v>0</v>
      </c>
      <c r="AF205" s="80">
        <v>0</v>
      </c>
      <c r="AG205" s="80">
        <v>0</v>
      </c>
      <c r="AH205" s="80">
        <v>0</v>
      </c>
      <c r="AI205" s="80">
        <v>0</v>
      </c>
      <c r="AJ205" s="80">
        <v>0</v>
      </c>
      <c r="AK205" s="80">
        <v>0</v>
      </c>
      <c r="AL205" s="80">
        <v>0</v>
      </c>
      <c r="AM205" s="80">
        <v>0</v>
      </c>
      <c r="AN205" s="80">
        <v>0</v>
      </c>
      <c r="AO205" s="80">
        <v>0</v>
      </c>
      <c r="AP205" s="80">
        <v>0</v>
      </c>
      <c r="AQ205" s="80">
        <v>0</v>
      </c>
      <c r="AR205" s="80">
        <v>0</v>
      </c>
      <c r="AS205" s="80">
        <v>0</v>
      </c>
      <c r="AT205" s="80">
        <v>0</v>
      </c>
      <c r="AU205" s="80">
        <v>0</v>
      </c>
      <c r="AV205" s="80">
        <v>0</v>
      </c>
      <c r="AW205" s="80">
        <v>0</v>
      </c>
      <c r="AX205" s="80">
        <v>0</v>
      </c>
      <c r="AY205" s="80">
        <v>0</v>
      </c>
      <c r="AZ205" s="80">
        <v>0</v>
      </c>
      <c r="BA205" s="80">
        <v>0</v>
      </c>
      <c r="BB205" s="80">
        <v>0</v>
      </c>
      <c r="BC205" s="80">
        <v>0</v>
      </c>
      <c r="BD205" s="80">
        <v>0</v>
      </c>
      <c r="BE205" s="80">
        <v>0</v>
      </c>
      <c r="BF205" s="80">
        <v>0</v>
      </c>
      <c r="BG205" s="80">
        <v>0</v>
      </c>
      <c r="BH205" s="80">
        <v>0</v>
      </c>
      <c r="BI205" s="80">
        <v>0</v>
      </c>
      <c r="BJ205" s="80">
        <v>0</v>
      </c>
      <c r="BK205" s="80">
        <v>0</v>
      </c>
      <c r="BL205" s="80">
        <v>0</v>
      </c>
      <c r="BM205" s="80">
        <v>0</v>
      </c>
      <c r="BN205" s="80">
        <v>0</v>
      </c>
      <c r="BO205" s="80">
        <v>0</v>
      </c>
      <c r="BP205" s="80">
        <v>0</v>
      </c>
      <c r="BQ205" s="80">
        <v>0</v>
      </c>
      <c r="BR205" s="80">
        <v>0</v>
      </c>
      <c r="BS205" s="80">
        <v>0</v>
      </c>
      <c r="BT205" s="80">
        <v>0</v>
      </c>
      <c r="BU205" s="80">
        <v>0</v>
      </c>
      <c r="BV205" s="80">
        <v>0</v>
      </c>
      <c r="BW205" s="80">
        <v>0</v>
      </c>
      <c r="BX205" s="80">
        <v>0</v>
      </c>
      <c r="BY205" s="80">
        <v>0</v>
      </c>
      <c r="BZ205" s="80">
        <v>0</v>
      </c>
      <c r="CA205" s="80">
        <v>0</v>
      </c>
      <c r="CB205" s="80">
        <v>0</v>
      </c>
      <c r="CC205" s="80">
        <v>0</v>
      </c>
      <c r="CD205" s="80">
        <v>0</v>
      </c>
      <c r="CE205" s="80">
        <v>0</v>
      </c>
      <c r="CF205" s="80">
        <v>0</v>
      </c>
      <c r="CG205" s="80">
        <v>0</v>
      </c>
      <c r="CH205" s="80">
        <v>0</v>
      </c>
      <c r="CI205" s="80">
        <v>0</v>
      </c>
      <c r="CJ205" s="80">
        <v>0</v>
      </c>
      <c r="CK205" s="80">
        <v>0</v>
      </c>
      <c r="CL205" s="80">
        <v>0</v>
      </c>
      <c r="CM205" s="80">
        <v>0</v>
      </c>
      <c r="CN205" s="80">
        <v>0</v>
      </c>
      <c r="CO205" s="80">
        <v>0</v>
      </c>
      <c r="CP205" s="80">
        <v>0</v>
      </c>
      <c r="CQ205" s="80">
        <v>0</v>
      </c>
      <c r="CR205" s="80">
        <v>0</v>
      </c>
      <c r="CS205" s="80">
        <v>0</v>
      </c>
      <c r="CT205" s="80">
        <v>0</v>
      </c>
      <c r="CU205" s="80">
        <v>0</v>
      </c>
      <c r="CV205" s="80">
        <v>0</v>
      </c>
      <c r="CW205" s="80">
        <v>0</v>
      </c>
      <c r="CX205" s="80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s="80" t="s">
        <v>4</v>
      </c>
      <c r="B206" s="80" t="s">
        <v>164</v>
      </c>
      <c r="C206" s="80">
        <v>0</v>
      </c>
      <c r="D206" s="80">
        <v>0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0</v>
      </c>
      <c r="S206" s="80">
        <v>0</v>
      </c>
      <c r="T206" s="80">
        <v>0</v>
      </c>
      <c r="U206" s="80">
        <v>0</v>
      </c>
      <c r="V206" s="80">
        <v>0</v>
      </c>
      <c r="W206" s="80">
        <v>0</v>
      </c>
      <c r="X206" s="80">
        <v>0</v>
      </c>
      <c r="Y206" s="80">
        <v>0</v>
      </c>
      <c r="Z206" s="80">
        <v>0</v>
      </c>
      <c r="AA206" s="80">
        <v>0</v>
      </c>
      <c r="AB206" s="80">
        <v>0</v>
      </c>
      <c r="AC206" s="80">
        <v>0</v>
      </c>
      <c r="AD206" s="80">
        <v>0</v>
      </c>
      <c r="AE206" s="80">
        <v>0</v>
      </c>
      <c r="AF206" s="80">
        <v>0</v>
      </c>
      <c r="AG206" s="80">
        <v>0</v>
      </c>
      <c r="AH206" s="80">
        <v>0</v>
      </c>
      <c r="AI206" s="80">
        <v>0</v>
      </c>
      <c r="AJ206" s="80">
        <v>0</v>
      </c>
      <c r="AK206" s="80">
        <v>0</v>
      </c>
      <c r="AL206" s="80">
        <v>0</v>
      </c>
      <c r="AM206" s="80">
        <v>0</v>
      </c>
      <c r="AN206" s="80">
        <v>0</v>
      </c>
      <c r="AO206" s="80">
        <v>0</v>
      </c>
      <c r="AP206" s="80">
        <v>0</v>
      </c>
      <c r="AQ206" s="80">
        <v>0</v>
      </c>
      <c r="AR206" s="80">
        <v>0</v>
      </c>
      <c r="AS206" s="80">
        <v>0</v>
      </c>
      <c r="AT206" s="80">
        <v>0</v>
      </c>
      <c r="AU206" s="80">
        <v>0</v>
      </c>
      <c r="AV206" s="80">
        <v>0</v>
      </c>
      <c r="AW206" s="80">
        <v>0</v>
      </c>
      <c r="AX206" s="80">
        <v>0</v>
      </c>
      <c r="AY206" s="80">
        <v>0</v>
      </c>
      <c r="AZ206" s="80">
        <v>0</v>
      </c>
      <c r="BA206" s="80">
        <v>0</v>
      </c>
      <c r="BB206" s="80">
        <v>0</v>
      </c>
      <c r="BC206" s="80">
        <v>0</v>
      </c>
      <c r="BD206" s="80">
        <v>0</v>
      </c>
      <c r="BE206" s="80">
        <v>0</v>
      </c>
      <c r="BF206" s="80">
        <v>0</v>
      </c>
      <c r="BG206" s="80">
        <v>0</v>
      </c>
      <c r="BH206" s="80">
        <v>0</v>
      </c>
      <c r="BI206" s="80">
        <v>0</v>
      </c>
      <c r="BJ206" s="80">
        <v>0</v>
      </c>
      <c r="BK206" s="80">
        <v>0</v>
      </c>
      <c r="BL206" s="80">
        <v>0</v>
      </c>
      <c r="BM206" s="80">
        <v>0</v>
      </c>
      <c r="BN206" s="80">
        <v>0</v>
      </c>
      <c r="BO206" s="80">
        <v>0</v>
      </c>
      <c r="BP206" s="80">
        <v>0</v>
      </c>
      <c r="BQ206" s="80">
        <v>0</v>
      </c>
      <c r="BR206" s="80">
        <v>0</v>
      </c>
      <c r="BS206" s="80">
        <v>0</v>
      </c>
      <c r="BT206" s="80">
        <v>0</v>
      </c>
      <c r="BU206" s="80">
        <v>0</v>
      </c>
      <c r="BV206" s="80">
        <v>0</v>
      </c>
      <c r="BW206" s="80">
        <v>0</v>
      </c>
      <c r="BX206" s="80">
        <v>0</v>
      </c>
      <c r="BY206" s="80">
        <v>0</v>
      </c>
      <c r="BZ206" s="80">
        <v>0</v>
      </c>
      <c r="CA206" s="80">
        <v>0</v>
      </c>
      <c r="CB206" s="80">
        <v>0</v>
      </c>
      <c r="CC206" s="80">
        <v>0</v>
      </c>
      <c r="CD206" s="80">
        <v>0</v>
      </c>
      <c r="CE206" s="80">
        <v>0</v>
      </c>
      <c r="CF206" s="80">
        <v>0</v>
      </c>
      <c r="CG206" s="80">
        <v>0</v>
      </c>
      <c r="CH206" s="80">
        <v>0</v>
      </c>
      <c r="CI206" s="80">
        <v>0</v>
      </c>
      <c r="CJ206" s="80">
        <v>0</v>
      </c>
      <c r="CK206" s="80">
        <v>0</v>
      </c>
      <c r="CL206" s="80">
        <v>0</v>
      </c>
      <c r="CM206" s="80">
        <v>0</v>
      </c>
      <c r="CN206" s="80">
        <v>0</v>
      </c>
      <c r="CO206" s="80">
        <v>0</v>
      </c>
      <c r="CP206" s="80">
        <v>0</v>
      </c>
      <c r="CQ206" s="80">
        <v>0</v>
      </c>
      <c r="CR206" s="80">
        <v>0</v>
      </c>
      <c r="CS206" s="80">
        <v>0</v>
      </c>
      <c r="CT206" s="80">
        <v>0</v>
      </c>
      <c r="CU206" s="80">
        <v>0</v>
      </c>
      <c r="CV206" s="80">
        <v>0</v>
      </c>
      <c r="CW206" s="80">
        <v>0</v>
      </c>
      <c r="CX206" s="80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s="80" t="s">
        <v>4</v>
      </c>
      <c r="B207" s="80" t="s">
        <v>167</v>
      </c>
      <c r="C207" s="80">
        <v>0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0</v>
      </c>
      <c r="M207" s="80">
        <v>0</v>
      </c>
      <c r="N207" s="80">
        <v>0</v>
      </c>
      <c r="O207" s="80">
        <v>0</v>
      </c>
      <c r="P207" s="80">
        <v>0</v>
      </c>
      <c r="Q207" s="80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0</v>
      </c>
      <c r="W207" s="80">
        <v>0</v>
      </c>
      <c r="X207" s="80">
        <v>0</v>
      </c>
      <c r="Y207" s="80">
        <v>0</v>
      </c>
      <c r="Z207" s="80">
        <v>0</v>
      </c>
      <c r="AA207" s="80">
        <v>0</v>
      </c>
      <c r="AB207" s="80">
        <v>0</v>
      </c>
      <c r="AC207" s="80">
        <v>0</v>
      </c>
      <c r="AD207" s="80">
        <v>0</v>
      </c>
      <c r="AE207" s="80">
        <v>0</v>
      </c>
      <c r="AF207" s="80">
        <v>0</v>
      </c>
      <c r="AG207" s="80">
        <v>0</v>
      </c>
      <c r="AH207" s="80">
        <v>0</v>
      </c>
      <c r="AI207" s="80">
        <v>0</v>
      </c>
      <c r="AJ207" s="80">
        <v>0</v>
      </c>
      <c r="AK207" s="80">
        <v>0</v>
      </c>
      <c r="AL207" s="80">
        <v>0</v>
      </c>
      <c r="AM207" s="80">
        <v>0</v>
      </c>
      <c r="AN207" s="80">
        <v>0</v>
      </c>
      <c r="AO207" s="80">
        <v>0</v>
      </c>
      <c r="AP207" s="80">
        <v>0</v>
      </c>
      <c r="AQ207" s="80">
        <v>0</v>
      </c>
      <c r="AR207" s="80">
        <v>0</v>
      </c>
      <c r="AS207" s="80">
        <v>0</v>
      </c>
      <c r="AT207" s="80">
        <v>0</v>
      </c>
      <c r="AU207" s="80">
        <v>0</v>
      </c>
      <c r="AV207" s="80">
        <v>0</v>
      </c>
      <c r="AW207" s="80">
        <v>0</v>
      </c>
      <c r="AX207" s="80">
        <v>0</v>
      </c>
      <c r="AY207" s="80">
        <v>0</v>
      </c>
      <c r="AZ207" s="80">
        <v>0</v>
      </c>
      <c r="BA207" s="80">
        <v>0</v>
      </c>
      <c r="BB207" s="80">
        <v>0</v>
      </c>
      <c r="BC207" s="80">
        <v>0</v>
      </c>
      <c r="BD207" s="80">
        <v>0</v>
      </c>
      <c r="BE207" s="80">
        <v>0</v>
      </c>
      <c r="BF207" s="80">
        <v>0</v>
      </c>
      <c r="BG207" s="80">
        <v>0</v>
      </c>
      <c r="BH207" s="80">
        <v>0</v>
      </c>
      <c r="BI207" s="80">
        <v>0</v>
      </c>
      <c r="BJ207" s="80">
        <v>0</v>
      </c>
      <c r="BK207" s="80">
        <v>0</v>
      </c>
      <c r="BL207" s="80">
        <v>0</v>
      </c>
      <c r="BM207" s="80">
        <v>0</v>
      </c>
      <c r="BN207" s="80">
        <v>0</v>
      </c>
      <c r="BO207" s="80">
        <v>0</v>
      </c>
      <c r="BP207" s="80">
        <v>0</v>
      </c>
      <c r="BQ207" s="80">
        <v>0</v>
      </c>
      <c r="BR207" s="80">
        <v>0</v>
      </c>
      <c r="BS207" s="80">
        <v>0</v>
      </c>
      <c r="BT207" s="80">
        <v>0</v>
      </c>
      <c r="BU207" s="80">
        <v>0</v>
      </c>
      <c r="BV207" s="80">
        <v>0</v>
      </c>
      <c r="BW207" s="80">
        <v>0</v>
      </c>
      <c r="BX207" s="80">
        <v>0</v>
      </c>
      <c r="BY207" s="80">
        <v>0</v>
      </c>
      <c r="BZ207" s="80">
        <v>0</v>
      </c>
      <c r="CA207" s="80">
        <v>0</v>
      </c>
      <c r="CB207" s="80">
        <v>0</v>
      </c>
      <c r="CC207" s="80">
        <v>0</v>
      </c>
      <c r="CD207" s="80">
        <v>0</v>
      </c>
      <c r="CE207" s="80">
        <v>0</v>
      </c>
      <c r="CF207" s="80">
        <v>0</v>
      </c>
      <c r="CG207" s="80">
        <v>0</v>
      </c>
      <c r="CH207" s="80">
        <v>0</v>
      </c>
      <c r="CI207" s="80">
        <v>0</v>
      </c>
      <c r="CJ207" s="80">
        <v>0</v>
      </c>
      <c r="CK207" s="80">
        <v>0</v>
      </c>
      <c r="CL207" s="80">
        <v>0</v>
      </c>
      <c r="CM207" s="80">
        <v>0</v>
      </c>
      <c r="CN207" s="80">
        <v>0</v>
      </c>
      <c r="CO207" s="80">
        <v>0</v>
      </c>
      <c r="CP207" s="80">
        <v>0</v>
      </c>
      <c r="CQ207" s="80">
        <v>0</v>
      </c>
      <c r="CR207" s="80">
        <v>0</v>
      </c>
      <c r="CS207" s="80">
        <v>0</v>
      </c>
      <c r="CT207" s="80">
        <v>0</v>
      </c>
      <c r="CU207" s="80">
        <v>0</v>
      </c>
      <c r="CV207" s="80">
        <v>0</v>
      </c>
      <c r="CW207" s="80">
        <v>0</v>
      </c>
      <c r="CX207" s="80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s="80" t="s">
        <v>4</v>
      </c>
      <c r="B208" s="80" t="s">
        <v>155</v>
      </c>
      <c r="C208" s="80">
        <v>0</v>
      </c>
      <c r="D208" s="80">
        <v>0</v>
      </c>
      <c r="E208" s="80">
        <v>0</v>
      </c>
      <c r="F208" s="80">
        <v>0</v>
      </c>
      <c r="G208" s="80">
        <v>0</v>
      </c>
      <c r="H208" s="80">
        <v>0</v>
      </c>
      <c r="I208" s="80">
        <v>0</v>
      </c>
      <c r="J208" s="80">
        <v>0</v>
      </c>
      <c r="K208" s="80">
        <v>0</v>
      </c>
      <c r="L208" s="80">
        <v>0</v>
      </c>
      <c r="M208" s="80">
        <v>0</v>
      </c>
      <c r="N208" s="80">
        <v>0</v>
      </c>
      <c r="O208" s="80">
        <v>0</v>
      </c>
      <c r="P208" s="80">
        <v>0</v>
      </c>
      <c r="Q208" s="80">
        <v>0</v>
      </c>
      <c r="R208" s="80">
        <v>0</v>
      </c>
      <c r="S208" s="80">
        <v>0</v>
      </c>
      <c r="T208" s="80">
        <v>0</v>
      </c>
      <c r="U208" s="80">
        <v>0</v>
      </c>
      <c r="V208" s="80">
        <v>0</v>
      </c>
      <c r="W208" s="80">
        <v>0</v>
      </c>
      <c r="X208" s="80">
        <v>0</v>
      </c>
      <c r="Y208" s="80">
        <v>0</v>
      </c>
      <c r="Z208" s="80">
        <v>0</v>
      </c>
      <c r="AA208" s="80">
        <v>0</v>
      </c>
      <c r="AB208" s="80">
        <v>0</v>
      </c>
      <c r="AC208" s="80">
        <v>0</v>
      </c>
      <c r="AD208" s="80">
        <v>0</v>
      </c>
      <c r="AE208" s="80">
        <v>0</v>
      </c>
      <c r="AF208" s="80">
        <v>0</v>
      </c>
      <c r="AG208" s="80">
        <v>0</v>
      </c>
      <c r="AH208" s="80">
        <v>0</v>
      </c>
      <c r="AI208" s="80">
        <v>0</v>
      </c>
      <c r="AJ208" s="80">
        <v>0</v>
      </c>
      <c r="AK208" s="80">
        <v>0</v>
      </c>
      <c r="AL208" s="80">
        <v>0</v>
      </c>
      <c r="AM208" s="80">
        <v>0</v>
      </c>
      <c r="AN208" s="80">
        <v>0</v>
      </c>
      <c r="AO208" s="80">
        <v>0</v>
      </c>
      <c r="AP208" s="80">
        <v>0</v>
      </c>
      <c r="AQ208" s="80">
        <v>0</v>
      </c>
      <c r="AR208" s="80">
        <v>0</v>
      </c>
      <c r="AS208" s="80">
        <v>0</v>
      </c>
      <c r="AT208" s="80">
        <v>0</v>
      </c>
      <c r="AU208" s="80">
        <v>0</v>
      </c>
      <c r="AV208" s="80">
        <v>0</v>
      </c>
      <c r="AW208" s="80">
        <v>0</v>
      </c>
      <c r="AX208" s="80">
        <v>0</v>
      </c>
      <c r="AY208" s="80">
        <v>0</v>
      </c>
      <c r="AZ208" s="80">
        <v>0</v>
      </c>
      <c r="BA208" s="80">
        <v>0</v>
      </c>
      <c r="BB208" s="80">
        <v>0</v>
      </c>
      <c r="BC208" s="80">
        <v>0</v>
      </c>
      <c r="BD208" s="80">
        <v>0</v>
      </c>
      <c r="BE208" s="80">
        <v>0</v>
      </c>
      <c r="BF208" s="80">
        <v>0</v>
      </c>
      <c r="BG208" s="80">
        <v>0</v>
      </c>
      <c r="BH208" s="80">
        <v>0</v>
      </c>
      <c r="BI208" s="80">
        <v>0</v>
      </c>
      <c r="BJ208" s="80">
        <v>0</v>
      </c>
      <c r="BK208" s="80">
        <v>0</v>
      </c>
      <c r="BL208" s="80">
        <v>0</v>
      </c>
      <c r="BM208" s="80">
        <v>0</v>
      </c>
      <c r="BN208" s="80">
        <v>0</v>
      </c>
      <c r="BO208" s="80">
        <v>0</v>
      </c>
      <c r="BP208" s="80">
        <v>0</v>
      </c>
      <c r="BQ208" s="80">
        <v>0</v>
      </c>
      <c r="BR208" s="80">
        <v>0</v>
      </c>
      <c r="BS208" s="80">
        <v>0</v>
      </c>
      <c r="BT208" s="80">
        <v>0</v>
      </c>
      <c r="BU208" s="80">
        <v>0</v>
      </c>
      <c r="BV208" s="80">
        <v>0</v>
      </c>
      <c r="BW208" s="80">
        <v>0</v>
      </c>
      <c r="BX208" s="80">
        <v>0</v>
      </c>
      <c r="BY208" s="80">
        <v>0</v>
      </c>
      <c r="BZ208" s="80">
        <v>0</v>
      </c>
      <c r="CA208" s="80">
        <v>0</v>
      </c>
      <c r="CB208" s="80">
        <v>0</v>
      </c>
      <c r="CC208" s="80">
        <v>0</v>
      </c>
      <c r="CD208" s="80">
        <v>0</v>
      </c>
      <c r="CE208" s="80">
        <v>0</v>
      </c>
      <c r="CF208" s="80">
        <v>0</v>
      </c>
      <c r="CG208" s="80">
        <v>0</v>
      </c>
      <c r="CH208" s="80">
        <v>0</v>
      </c>
      <c r="CI208" s="80">
        <v>0</v>
      </c>
      <c r="CJ208" s="80">
        <v>0</v>
      </c>
      <c r="CK208" s="80">
        <v>0</v>
      </c>
      <c r="CL208" s="80">
        <v>0</v>
      </c>
      <c r="CM208" s="80">
        <v>0</v>
      </c>
      <c r="CN208" s="80">
        <v>0</v>
      </c>
      <c r="CO208" s="80">
        <v>0</v>
      </c>
      <c r="CP208" s="80">
        <v>0</v>
      </c>
      <c r="CQ208" s="80">
        <v>0</v>
      </c>
      <c r="CR208" s="80">
        <v>0</v>
      </c>
      <c r="CS208" s="80">
        <v>0</v>
      </c>
      <c r="CT208" s="80">
        <v>0</v>
      </c>
      <c r="CU208" s="80">
        <v>0</v>
      </c>
      <c r="CV208" s="80">
        <v>0</v>
      </c>
      <c r="CW208" s="80">
        <v>0</v>
      </c>
      <c r="CX208" s="80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s="80" t="s">
        <v>4</v>
      </c>
      <c r="B209" s="80" t="s">
        <v>160</v>
      </c>
      <c r="C209" s="80">
        <v>0</v>
      </c>
      <c r="D209" s="80">
        <v>0</v>
      </c>
      <c r="E209" s="80">
        <v>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  <c r="N209" s="80">
        <v>0</v>
      </c>
      <c r="O209" s="80">
        <v>0</v>
      </c>
      <c r="P209" s="80">
        <v>0</v>
      </c>
      <c r="Q209" s="80">
        <v>0</v>
      </c>
      <c r="R209" s="80">
        <v>0</v>
      </c>
      <c r="S209" s="80">
        <v>0</v>
      </c>
      <c r="T209" s="80">
        <v>0</v>
      </c>
      <c r="U209" s="80">
        <v>0</v>
      </c>
      <c r="V209" s="80">
        <v>0</v>
      </c>
      <c r="W209" s="80">
        <v>0</v>
      </c>
      <c r="X209" s="80">
        <v>0</v>
      </c>
      <c r="Y209" s="80">
        <v>0</v>
      </c>
      <c r="Z209" s="80">
        <v>0</v>
      </c>
      <c r="AA209" s="80">
        <v>0</v>
      </c>
      <c r="AB209" s="80">
        <v>0</v>
      </c>
      <c r="AC209" s="80">
        <v>0</v>
      </c>
      <c r="AD209" s="80">
        <v>0</v>
      </c>
      <c r="AE209" s="80">
        <v>0</v>
      </c>
      <c r="AF209" s="80">
        <v>0</v>
      </c>
      <c r="AG209" s="80">
        <v>0</v>
      </c>
      <c r="AH209" s="80">
        <v>0</v>
      </c>
      <c r="AI209" s="80">
        <v>0</v>
      </c>
      <c r="AJ209" s="80">
        <v>0</v>
      </c>
      <c r="AK209" s="80">
        <v>0</v>
      </c>
      <c r="AL209" s="80">
        <v>0</v>
      </c>
      <c r="AM209" s="80">
        <v>0</v>
      </c>
      <c r="AN209" s="80">
        <v>0</v>
      </c>
      <c r="AO209" s="80">
        <v>0</v>
      </c>
      <c r="AP209" s="80">
        <v>0</v>
      </c>
      <c r="AQ209" s="80">
        <v>0</v>
      </c>
      <c r="AR209" s="80">
        <v>0</v>
      </c>
      <c r="AS209" s="80">
        <v>0</v>
      </c>
      <c r="AT209" s="80">
        <v>0</v>
      </c>
      <c r="AU209" s="80">
        <v>0</v>
      </c>
      <c r="AV209" s="80">
        <v>0</v>
      </c>
      <c r="AW209" s="80">
        <v>0</v>
      </c>
      <c r="AX209" s="80">
        <v>0</v>
      </c>
      <c r="AY209" s="80">
        <v>0</v>
      </c>
      <c r="AZ209" s="80">
        <v>0</v>
      </c>
      <c r="BA209" s="80">
        <v>0</v>
      </c>
      <c r="BB209" s="80">
        <v>0</v>
      </c>
      <c r="BC209" s="80">
        <v>0</v>
      </c>
      <c r="BD209" s="80">
        <v>0</v>
      </c>
      <c r="BE209" s="80">
        <v>0</v>
      </c>
      <c r="BF209" s="80">
        <v>0</v>
      </c>
      <c r="BG209" s="80">
        <v>0</v>
      </c>
      <c r="BH209" s="80">
        <v>0</v>
      </c>
      <c r="BI209" s="80">
        <v>0</v>
      </c>
      <c r="BJ209" s="80">
        <v>0</v>
      </c>
      <c r="BK209" s="80">
        <v>0</v>
      </c>
      <c r="BL209" s="80">
        <v>0</v>
      </c>
      <c r="BM209" s="80">
        <v>0</v>
      </c>
      <c r="BN209" s="80">
        <v>0</v>
      </c>
      <c r="BO209" s="80">
        <v>0</v>
      </c>
      <c r="BP209" s="80">
        <v>0</v>
      </c>
      <c r="BQ209" s="80">
        <v>0</v>
      </c>
      <c r="BR209" s="80">
        <v>0</v>
      </c>
      <c r="BS209" s="80">
        <v>0</v>
      </c>
      <c r="BT209" s="80">
        <v>0</v>
      </c>
      <c r="BU209" s="80">
        <v>0</v>
      </c>
      <c r="BV209" s="80">
        <v>0</v>
      </c>
      <c r="BW209" s="80">
        <v>0</v>
      </c>
      <c r="BX209" s="80">
        <v>0</v>
      </c>
      <c r="BY209" s="80">
        <v>0</v>
      </c>
      <c r="BZ209" s="80">
        <v>0</v>
      </c>
      <c r="CA209" s="80">
        <v>0</v>
      </c>
      <c r="CB209" s="80">
        <v>0</v>
      </c>
      <c r="CC209" s="80">
        <v>0</v>
      </c>
      <c r="CD209" s="80">
        <v>0</v>
      </c>
      <c r="CE209" s="80">
        <v>0</v>
      </c>
      <c r="CF209" s="80">
        <v>0</v>
      </c>
      <c r="CG209" s="80">
        <v>0</v>
      </c>
      <c r="CH209" s="80">
        <v>0</v>
      </c>
      <c r="CI209" s="80">
        <v>0</v>
      </c>
      <c r="CJ209" s="80">
        <v>0</v>
      </c>
      <c r="CK209" s="80">
        <v>0</v>
      </c>
      <c r="CL209" s="80">
        <v>0</v>
      </c>
      <c r="CM209" s="80">
        <v>0</v>
      </c>
      <c r="CN209" s="80">
        <v>0</v>
      </c>
      <c r="CO209" s="80">
        <v>0</v>
      </c>
      <c r="CP209" s="80">
        <v>0</v>
      </c>
      <c r="CQ209" s="80">
        <v>0</v>
      </c>
      <c r="CR209" s="80">
        <v>0</v>
      </c>
      <c r="CS209" s="80">
        <v>0</v>
      </c>
      <c r="CT209" s="80">
        <v>0</v>
      </c>
      <c r="CU209" s="80">
        <v>0</v>
      </c>
      <c r="CV209" s="80">
        <v>0</v>
      </c>
      <c r="CW209" s="80">
        <v>0</v>
      </c>
      <c r="CX209" s="80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s="80" t="s">
        <v>4</v>
      </c>
      <c r="B210" s="80" t="s">
        <v>168</v>
      </c>
      <c r="C210" s="80">
        <v>0</v>
      </c>
      <c r="D210" s="80">
        <v>0</v>
      </c>
      <c r="E210" s="80">
        <v>0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0</v>
      </c>
      <c r="S210" s="80">
        <v>0</v>
      </c>
      <c r="T210" s="80">
        <v>0</v>
      </c>
      <c r="U210" s="80">
        <v>0</v>
      </c>
      <c r="V210" s="80">
        <v>0</v>
      </c>
      <c r="W210" s="80">
        <v>0</v>
      </c>
      <c r="X210" s="80">
        <v>0</v>
      </c>
      <c r="Y210" s="80">
        <v>0</v>
      </c>
      <c r="Z210" s="80">
        <v>0</v>
      </c>
      <c r="AA210" s="80">
        <v>0</v>
      </c>
      <c r="AB210" s="80">
        <v>0</v>
      </c>
      <c r="AC210" s="80">
        <v>0</v>
      </c>
      <c r="AD210" s="80">
        <v>0</v>
      </c>
      <c r="AE210" s="80">
        <v>0</v>
      </c>
      <c r="AF210" s="80">
        <v>0</v>
      </c>
      <c r="AG210" s="80">
        <v>0</v>
      </c>
      <c r="AH210" s="80">
        <v>0</v>
      </c>
      <c r="AI210" s="80">
        <v>0</v>
      </c>
      <c r="AJ210" s="80">
        <v>0</v>
      </c>
      <c r="AK210" s="80">
        <v>0</v>
      </c>
      <c r="AL210" s="80">
        <v>0</v>
      </c>
      <c r="AM210" s="80">
        <v>0</v>
      </c>
      <c r="AN210" s="80">
        <v>0</v>
      </c>
      <c r="AO210" s="80">
        <v>0</v>
      </c>
      <c r="AP210" s="80">
        <v>0</v>
      </c>
      <c r="AQ210" s="80">
        <v>0</v>
      </c>
      <c r="AR210" s="80">
        <v>0</v>
      </c>
      <c r="AS210" s="80">
        <v>0</v>
      </c>
      <c r="AT210" s="80">
        <v>0</v>
      </c>
      <c r="AU210" s="80">
        <v>0</v>
      </c>
      <c r="AV210" s="80">
        <v>0</v>
      </c>
      <c r="AW210" s="80">
        <v>0</v>
      </c>
      <c r="AX210" s="80">
        <v>0</v>
      </c>
      <c r="AY210" s="80">
        <v>0</v>
      </c>
      <c r="AZ210" s="80">
        <v>0</v>
      </c>
      <c r="BA210" s="80">
        <v>0</v>
      </c>
      <c r="BB210" s="80">
        <v>0</v>
      </c>
      <c r="BC210" s="80">
        <v>0</v>
      </c>
      <c r="BD210" s="80">
        <v>0</v>
      </c>
      <c r="BE210" s="80">
        <v>0</v>
      </c>
      <c r="BF210" s="80">
        <v>0</v>
      </c>
      <c r="BG210" s="80">
        <v>0</v>
      </c>
      <c r="BH210" s="80">
        <v>0</v>
      </c>
      <c r="BI210" s="80">
        <v>0</v>
      </c>
      <c r="BJ210" s="80">
        <v>0</v>
      </c>
      <c r="BK210" s="80">
        <v>0</v>
      </c>
      <c r="BL210" s="80">
        <v>0</v>
      </c>
      <c r="BM210" s="80">
        <v>0</v>
      </c>
      <c r="BN210" s="80">
        <v>0</v>
      </c>
      <c r="BO210" s="80">
        <v>0</v>
      </c>
      <c r="BP210" s="80">
        <v>0</v>
      </c>
      <c r="BQ210" s="80">
        <v>0</v>
      </c>
      <c r="BR210" s="80">
        <v>0</v>
      </c>
      <c r="BS210" s="80">
        <v>0</v>
      </c>
      <c r="BT210" s="80">
        <v>0</v>
      </c>
      <c r="BU210" s="80">
        <v>0</v>
      </c>
      <c r="BV210" s="80">
        <v>0</v>
      </c>
      <c r="BW210" s="80">
        <v>0</v>
      </c>
      <c r="BX210" s="80">
        <v>0</v>
      </c>
      <c r="BY210" s="80">
        <v>0</v>
      </c>
      <c r="BZ210" s="80">
        <v>0</v>
      </c>
      <c r="CA210" s="80">
        <v>0</v>
      </c>
      <c r="CB210" s="80">
        <v>0</v>
      </c>
      <c r="CC210" s="80">
        <v>0</v>
      </c>
      <c r="CD210" s="80">
        <v>0</v>
      </c>
      <c r="CE210" s="80">
        <v>0</v>
      </c>
      <c r="CF210" s="80">
        <v>0</v>
      </c>
      <c r="CG210" s="80">
        <v>0</v>
      </c>
      <c r="CH210" s="80">
        <v>0</v>
      </c>
      <c r="CI210" s="80">
        <v>0</v>
      </c>
      <c r="CJ210" s="80">
        <v>0</v>
      </c>
      <c r="CK210" s="80">
        <v>0</v>
      </c>
      <c r="CL210" s="80">
        <v>0</v>
      </c>
      <c r="CM210" s="80">
        <v>0</v>
      </c>
      <c r="CN210" s="80">
        <v>0</v>
      </c>
      <c r="CO210" s="80">
        <v>0</v>
      </c>
      <c r="CP210" s="80">
        <v>0</v>
      </c>
      <c r="CQ210" s="80">
        <v>0</v>
      </c>
      <c r="CR210" s="80">
        <v>0</v>
      </c>
      <c r="CS210" s="80">
        <v>0</v>
      </c>
      <c r="CT210" s="80">
        <v>0</v>
      </c>
      <c r="CU210" s="80">
        <v>0</v>
      </c>
      <c r="CV210" s="80">
        <v>0</v>
      </c>
      <c r="CW210" s="80">
        <v>0</v>
      </c>
      <c r="CX210" s="8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s="80" t="s">
        <v>4</v>
      </c>
      <c r="B211" s="80" t="s">
        <v>118</v>
      </c>
      <c r="C211" s="80">
        <v>0</v>
      </c>
      <c r="D211" s="80">
        <v>0</v>
      </c>
      <c r="E211" s="80">
        <v>0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0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>
        <v>0</v>
      </c>
      <c r="T211" s="80">
        <v>0</v>
      </c>
      <c r="U211" s="80">
        <v>0</v>
      </c>
      <c r="V211" s="80">
        <v>0</v>
      </c>
      <c r="W211" s="80">
        <v>0</v>
      </c>
      <c r="X211" s="80">
        <v>0</v>
      </c>
      <c r="Y211" s="80">
        <v>0</v>
      </c>
      <c r="Z211" s="80">
        <v>0</v>
      </c>
      <c r="AA211" s="80">
        <v>0</v>
      </c>
      <c r="AB211" s="80">
        <v>0</v>
      </c>
      <c r="AC211" s="80">
        <v>0</v>
      </c>
      <c r="AD211" s="80">
        <v>0</v>
      </c>
      <c r="AE211" s="80">
        <v>0</v>
      </c>
      <c r="AF211" s="80">
        <v>0</v>
      </c>
      <c r="AG211" s="80">
        <v>0</v>
      </c>
      <c r="AH211" s="80">
        <v>0</v>
      </c>
      <c r="AI211" s="80">
        <v>0</v>
      </c>
      <c r="AJ211" s="80">
        <v>0</v>
      </c>
      <c r="AK211" s="80">
        <v>0</v>
      </c>
      <c r="AL211" s="80">
        <v>0</v>
      </c>
      <c r="AM211" s="80">
        <v>0</v>
      </c>
      <c r="AN211" s="80">
        <v>0</v>
      </c>
      <c r="AO211" s="80">
        <v>0</v>
      </c>
      <c r="AP211" s="80">
        <v>0</v>
      </c>
      <c r="AQ211" s="80">
        <v>0</v>
      </c>
      <c r="AR211" s="80">
        <v>0</v>
      </c>
      <c r="AS211" s="80">
        <v>0</v>
      </c>
      <c r="AT211" s="80">
        <v>0</v>
      </c>
      <c r="AU211" s="80">
        <v>0</v>
      </c>
      <c r="AV211" s="80">
        <v>0</v>
      </c>
      <c r="AW211" s="80">
        <v>0</v>
      </c>
      <c r="AX211" s="80">
        <v>0</v>
      </c>
      <c r="AY211" s="80">
        <v>0</v>
      </c>
      <c r="AZ211" s="80">
        <v>0</v>
      </c>
      <c r="BA211" s="80">
        <v>0</v>
      </c>
      <c r="BB211" s="80">
        <v>0</v>
      </c>
      <c r="BC211" s="80">
        <v>0</v>
      </c>
      <c r="BD211" s="80">
        <v>0</v>
      </c>
      <c r="BE211" s="80">
        <v>0</v>
      </c>
      <c r="BF211" s="80">
        <v>0</v>
      </c>
      <c r="BG211" s="80">
        <v>0</v>
      </c>
      <c r="BH211" s="80">
        <v>0</v>
      </c>
      <c r="BI211" s="80">
        <v>0</v>
      </c>
      <c r="BJ211" s="80">
        <v>0</v>
      </c>
      <c r="BK211" s="80">
        <v>0</v>
      </c>
      <c r="BL211" s="80">
        <v>0</v>
      </c>
      <c r="BM211" s="80">
        <v>0</v>
      </c>
      <c r="BN211" s="80">
        <v>0</v>
      </c>
      <c r="BO211" s="80">
        <v>0</v>
      </c>
      <c r="BP211" s="80">
        <v>0</v>
      </c>
      <c r="BQ211" s="80">
        <v>0</v>
      </c>
      <c r="BR211" s="80">
        <v>0</v>
      </c>
      <c r="BS211" s="80">
        <v>0</v>
      </c>
      <c r="BT211" s="80">
        <v>0</v>
      </c>
      <c r="BU211" s="80">
        <v>0</v>
      </c>
      <c r="BV211" s="80">
        <v>0</v>
      </c>
      <c r="BW211" s="80">
        <v>0</v>
      </c>
      <c r="BX211" s="80">
        <v>0</v>
      </c>
      <c r="BY211" s="80">
        <v>0</v>
      </c>
      <c r="BZ211" s="80">
        <v>0</v>
      </c>
      <c r="CA211" s="80">
        <v>0</v>
      </c>
      <c r="CB211" s="80">
        <v>0</v>
      </c>
      <c r="CC211" s="80">
        <v>0</v>
      </c>
      <c r="CD211" s="80">
        <v>0</v>
      </c>
      <c r="CE211" s="80">
        <v>0</v>
      </c>
      <c r="CF211" s="80">
        <v>0</v>
      </c>
      <c r="CG211" s="80">
        <v>0</v>
      </c>
      <c r="CH211" s="80">
        <v>0</v>
      </c>
      <c r="CI211" s="80">
        <v>0</v>
      </c>
      <c r="CJ211" s="80">
        <v>0</v>
      </c>
      <c r="CK211" s="80">
        <v>0</v>
      </c>
      <c r="CL211" s="80">
        <v>0</v>
      </c>
      <c r="CM211" s="80">
        <v>0</v>
      </c>
      <c r="CN211" s="80">
        <v>0</v>
      </c>
      <c r="CO211" s="80">
        <v>0</v>
      </c>
      <c r="CP211" s="80">
        <v>0</v>
      </c>
      <c r="CQ211" s="80">
        <v>0</v>
      </c>
      <c r="CR211" s="80">
        <v>0</v>
      </c>
      <c r="CS211" s="80">
        <v>0</v>
      </c>
      <c r="CT211" s="80">
        <v>0</v>
      </c>
      <c r="CU211" s="80">
        <v>0</v>
      </c>
      <c r="CV211" s="80">
        <v>0</v>
      </c>
      <c r="CW211" s="80">
        <v>0</v>
      </c>
      <c r="CX211" s="80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s="80" t="s">
        <v>4</v>
      </c>
      <c r="B212" s="80" t="s">
        <v>105</v>
      </c>
      <c r="C212" s="80">
        <v>0</v>
      </c>
      <c r="D212" s="80">
        <v>0</v>
      </c>
      <c r="E212" s="80">
        <v>0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>
        <v>0</v>
      </c>
      <c r="U212" s="80">
        <v>0</v>
      </c>
      <c r="V212" s="80">
        <v>0</v>
      </c>
      <c r="W212" s="80">
        <v>0</v>
      </c>
      <c r="X212" s="80">
        <v>0</v>
      </c>
      <c r="Y212" s="80">
        <v>0</v>
      </c>
      <c r="Z212" s="80">
        <v>0</v>
      </c>
      <c r="AA212" s="80">
        <v>0</v>
      </c>
      <c r="AB212" s="80">
        <v>0</v>
      </c>
      <c r="AC212" s="80">
        <v>0</v>
      </c>
      <c r="AD212" s="80">
        <v>0</v>
      </c>
      <c r="AE212" s="80">
        <v>0</v>
      </c>
      <c r="AF212" s="80">
        <v>0</v>
      </c>
      <c r="AG212" s="80">
        <v>0</v>
      </c>
      <c r="AH212" s="80">
        <v>0</v>
      </c>
      <c r="AI212" s="80">
        <v>0</v>
      </c>
      <c r="AJ212" s="80">
        <v>0</v>
      </c>
      <c r="AK212" s="80">
        <v>0</v>
      </c>
      <c r="AL212" s="80">
        <v>0</v>
      </c>
      <c r="AM212" s="80">
        <v>0</v>
      </c>
      <c r="AN212" s="80">
        <v>0</v>
      </c>
      <c r="AO212" s="80">
        <v>0</v>
      </c>
      <c r="AP212" s="80">
        <v>0</v>
      </c>
      <c r="AQ212" s="80">
        <v>0</v>
      </c>
      <c r="AR212" s="80">
        <v>0</v>
      </c>
      <c r="AS212" s="80">
        <v>0</v>
      </c>
      <c r="AT212" s="80">
        <v>0</v>
      </c>
      <c r="AU212" s="80">
        <v>0</v>
      </c>
      <c r="AV212" s="80">
        <v>0</v>
      </c>
      <c r="AW212" s="80">
        <v>0</v>
      </c>
      <c r="AX212" s="80">
        <v>0</v>
      </c>
      <c r="AY212" s="80">
        <v>0</v>
      </c>
      <c r="AZ212" s="80">
        <v>0</v>
      </c>
      <c r="BA212" s="80">
        <v>0</v>
      </c>
      <c r="BB212" s="80">
        <v>0</v>
      </c>
      <c r="BC212" s="80">
        <v>0</v>
      </c>
      <c r="BD212" s="80">
        <v>0</v>
      </c>
      <c r="BE212" s="80">
        <v>0</v>
      </c>
      <c r="BF212" s="80">
        <v>0</v>
      </c>
      <c r="BG212" s="80">
        <v>0</v>
      </c>
      <c r="BH212" s="80">
        <v>0</v>
      </c>
      <c r="BI212" s="80">
        <v>0</v>
      </c>
      <c r="BJ212" s="80">
        <v>0</v>
      </c>
      <c r="BK212" s="80">
        <v>0</v>
      </c>
      <c r="BL212" s="80">
        <v>0</v>
      </c>
      <c r="BM212" s="80">
        <v>0</v>
      </c>
      <c r="BN212" s="80">
        <v>0</v>
      </c>
      <c r="BO212" s="80">
        <v>0</v>
      </c>
      <c r="BP212" s="80">
        <v>0</v>
      </c>
      <c r="BQ212" s="80">
        <v>0</v>
      </c>
      <c r="BR212" s="80">
        <v>0</v>
      </c>
      <c r="BS212" s="80">
        <v>0</v>
      </c>
      <c r="BT212" s="80">
        <v>0</v>
      </c>
      <c r="BU212" s="80">
        <v>0</v>
      </c>
      <c r="BV212" s="80">
        <v>0</v>
      </c>
      <c r="BW212" s="80">
        <v>0</v>
      </c>
      <c r="BX212" s="80">
        <v>0</v>
      </c>
      <c r="BY212" s="80">
        <v>0</v>
      </c>
      <c r="BZ212" s="80">
        <v>0</v>
      </c>
      <c r="CA212" s="80">
        <v>0</v>
      </c>
      <c r="CB212" s="80">
        <v>0</v>
      </c>
      <c r="CC212" s="80">
        <v>0</v>
      </c>
      <c r="CD212" s="80">
        <v>0</v>
      </c>
      <c r="CE212" s="80">
        <v>0</v>
      </c>
      <c r="CF212" s="80">
        <v>0</v>
      </c>
      <c r="CG212" s="80">
        <v>0</v>
      </c>
      <c r="CH212" s="80">
        <v>0</v>
      </c>
      <c r="CI212" s="80">
        <v>0</v>
      </c>
      <c r="CJ212" s="80">
        <v>0</v>
      </c>
      <c r="CK212" s="80">
        <v>0</v>
      </c>
      <c r="CL212" s="80">
        <v>0</v>
      </c>
      <c r="CM212" s="80">
        <v>0</v>
      </c>
      <c r="CN212" s="80">
        <v>0</v>
      </c>
      <c r="CO212" s="80">
        <v>0</v>
      </c>
      <c r="CP212" s="80">
        <v>0</v>
      </c>
      <c r="CQ212" s="80">
        <v>0</v>
      </c>
      <c r="CR212" s="80">
        <v>0</v>
      </c>
      <c r="CS212" s="80">
        <v>0</v>
      </c>
      <c r="CT212" s="80">
        <v>0</v>
      </c>
      <c r="CU212" s="80">
        <v>0</v>
      </c>
      <c r="CV212" s="80">
        <v>0</v>
      </c>
      <c r="CW212" s="80">
        <v>0</v>
      </c>
      <c r="CX212" s="80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s="80" t="s">
        <v>4</v>
      </c>
      <c r="B213" s="80" t="s">
        <v>106</v>
      </c>
      <c r="C213" s="80">
        <v>0</v>
      </c>
      <c r="D213" s="80">
        <v>0</v>
      </c>
      <c r="E213" s="80">
        <v>0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>
        <v>0</v>
      </c>
      <c r="T213" s="80">
        <v>0</v>
      </c>
      <c r="U213" s="80">
        <v>0</v>
      </c>
      <c r="V213" s="80">
        <v>0</v>
      </c>
      <c r="W213" s="80">
        <v>0</v>
      </c>
      <c r="X213" s="80">
        <v>0</v>
      </c>
      <c r="Y213" s="80">
        <v>0</v>
      </c>
      <c r="Z213" s="80">
        <v>0</v>
      </c>
      <c r="AA213" s="80">
        <v>0</v>
      </c>
      <c r="AB213" s="80">
        <v>0</v>
      </c>
      <c r="AC213" s="80">
        <v>0</v>
      </c>
      <c r="AD213" s="80">
        <v>0</v>
      </c>
      <c r="AE213" s="80">
        <v>0</v>
      </c>
      <c r="AF213" s="80">
        <v>0</v>
      </c>
      <c r="AG213" s="80">
        <v>0</v>
      </c>
      <c r="AH213" s="80">
        <v>0</v>
      </c>
      <c r="AI213" s="80">
        <v>0</v>
      </c>
      <c r="AJ213" s="80">
        <v>0</v>
      </c>
      <c r="AK213" s="80">
        <v>0</v>
      </c>
      <c r="AL213" s="80">
        <v>0</v>
      </c>
      <c r="AM213" s="80">
        <v>0</v>
      </c>
      <c r="AN213" s="80">
        <v>0</v>
      </c>
      <c r="AO213" s="80">
        <v>0</v>
      </c>
      <c r="AP213" s="80">
        <v>0</v>
      </c>
      <c r="AQ213" s="80">
        <v>0</v>
      </c>
      <c r="AR213" s="80">
        <v>0</v>
      </c>
      <c r="AS213" s="80">
        <v>0</v>
      </c>
      <c r="AT213" s="80">
        <v>0</v>
      </c>
      <c r="AU213" s="80">
        <v>0</v>
      </c>
      <c r="AV213" s="80">
        <v>0</v>
      </c>
      <c r="AW213" s="80">
        <v>0</v>
      </c>
      <c r="AX213" s="80">
        <v>0</v>
      </c>
      <c r="AY213" s="80">
        <v>0</v>
      </c>
      <c r="AZ213" s="80">
        <v>0</v>
      </c>
      <c r="BA213" s="80">
        <v>0</v>
      </c>
      <c r="BB213" s="80">
        <v>0</v>
      </c>
      <c r="BC213" s="80">
        <v>0</v>
      </c>
      <c r="BD213" s="80">
        <v>0</v>
      </c>
      <c r="BE213" s="80">
        <v>0</v>
      </c>
      <c r="BF213" s="80">
        <v>0</v>
      </c>
      <c r="BG213" s="80">
        <v>0</v>
      </c>
      <c r="BH213" s="80">
        <v>0</v>
      </c>
      <c r="BI213" s="80">
        <v>0</v>
      </c>
      <c r="BJ213" s="80">
        <v>0</v>
      </c>
      <c r="BK213" s="80">
        <v>0</v>
      </c>
      <c r="BL213" s="80">
        <v>0</v>
      </c>
      <c r="BM213" s="80">
        <v>0</v>
      </c>
      <c r="BN213" s="80">
        <v>0</v>
      </c>
      <c r="BO213" s="80">
        <v>0</v>
      </c>
      <c r="BP213" s="80">
        <v>0</v>
      </c>
      <c r="BQ213" s="80">
        <v>0</v>
      </c>
      <c r="BR213" s="80">
        <v>0</v>
      </c>
      <c r="BS213" s="80">
        <v>0</v>
      </c>
      <c r="BT213" s="80">
        <v>0</v>
      </c>
      <c r="BU213" s="80">
        <v>0</v>
      </c>
      <c r="BV213" s="80">
        <v>0</v>
      </c>
      <c r="BW213" s="80">
        <v>0</v>
      </c>
      <c r="BX213" s="80">
        <v>0</v>
      </c>
      <c r="BY213" s="80">
        <v>0</v>
      </c>
      <c r="BZ213" s="80">
        <v>0</v>
      </c>
      <c r="CA213" s="80">
        <v>0</v>
      </c>
      <c r="CB213" s="80">
        <v>0</v>
      </c>
      <c r="CC213" s="80">
        <v>0</v>
      </c>
      <c r="CD213" s="80">
        <v>0</v>
      </c>
      <c r="CE213" s="80">
        <v>0</v>
      </c>
      <c r="CF213" s="80">
        <v>0</v>
      </c>
      <c r="CG213" s="80">
        <v>0</v>
      </c>
      <c r="CH213" s="80">
        <v>0</v>
      </c>
      <c r="CI213" s="80">
        <v>0</v>
      </c>
      <c r="CJ213" s="80">
        <v>0</v>
      </c>
      <c r="CK213" s="80">
        <v>0</v>
      </c>
      <c r="CL213" s="80">
        <v>0</v>
      </c>
      <c r="CM213" s="80">
        <v>0</v>
      </c>
      <c r="CN213" s="80">
        <v>0</v>
      </c>
      <c r="CO213" s="80">
        <v>0</v>
      </c>
      <c r="CP213" s="80">
        <v>0</v>
      </c>
      <c r="CQ213" s="80">
        <v>0</v>
      </c>
      <c r="CR213" s="80">
        <v>0</v>
      </c>
      <c r="CS213" s="80">
        <v>0</v>
      </c>
      <c r="CT213" s="80">
        <v>0</v>
      </c>
      <c r="CU213" s="80">
        <v>0</v>
      </c>
      <c r="CV213" s="80">
        <v>0</v>
      </c>
      <c r="CW213" s="80">
        <v>0</v>
      </c>
      <c r="CX213" s="80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s="80" t="s">
        <v>4</v>
      </c>
      <c r="B214" s="80" t="s">
        <v>41</v>
      </c>
      <c r="C214" s="80">
        <v>0</v>
      </c>
      <c r="D214" s="80">
        <v>0</v>
      </c>
      <c r="E214" s="80">
        <v>0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>
        <v>0</v>
      </c>
      <c r="M214" s="80">
        <v>0</v>
      </c>
      <c r="N214" s="80">
        <v>0</v>
      </c>
      <c r="O214" s="80">
        <v>0</v>
      </c>
      <c r="P214" s="80">
        <v>0</v>
      </c>
      <c r="Q214" s="80">
        <v>0</v>
      </c>
      <c r="R214" s="80">
        <v>0</v>
      </c>
      <c r="S214" s="80">
        <v>0</v>
      </c>
      <c r="T214" s="80">
        <v>0</v>
      </c>
      <c r="U214" s="80">
        <v>0</v>
      </c>
      <c r="V214" s="80">
        <v>0</v>
      </c>
      <c r="W214" s="80">
        <v>0</v>
      </c>
      <c r="X214" s="80">
        <v>0</v>
      </c>
      <c r="Y214" s="80">
        <v>0</v>
      </c>
      <c r="Z214" s="80">
        <v>0</v>
      </c>
      <c r="AA214" s="80">
        <v>0</v>
      </c>
      <c r="AB214" s="80">
        <v>0</v>
      </c>
      <c r="AC214" s="80">
        <v>0</v>
      </c>
      <c r="AD214" s="80">
        <v>0</v>
      </c>
      <c r="AE214" s="80">
        <v>0</v>
      </c>
      <c r="AF214" s="80">
        <v>0</v>
      </c>
      <c r="AG214" s="80">
        <v>0</v>
      </c>
      <c r="AH214" s="80">
        <v>0</v>
      </c>
      <c r="AI214" s="80">
        <v>0</v>
      </c>
      <c r="AJ214" s="80">
        <v>0</v>
      </c>
      <c r="AK214" s="80">
        <v>0</v>
      </c>
      <c r="AL214" s="80">
        <v>0</v>
      </c>
      <c r="AM214" s="80">
        <v>0</v>
      </c>
      <c r="AN214" s="80">
        <v>0</v>
      </c>
      <c r="AO214" s="80">
        <v>0</v>
      </c>
      <c r="AP214" s="80">
        <v>0</v>
      </c>
      <c r="AQ214" s="80">
        <v>0</v>
      </c>
      <c r="AR214" s="80">
        <v>0</v>
      </c>
      <c r="AS214" s="80">
        <v>0</v>
      </c>
      <c r="AT214" s="80">
        <v>0</v>
      </c>
      <c r="AU214" s="80">
        <v>0</v>
      </c>
      <c r="AV214" s="80">
        <v>0</v>
      </c>
      <c r="AW214" s="80">
        <v>0</v>
      </c>
      <c r="AX214" s="80">
        <v>0</v>
      </c>
      <c r="AY214" s="80">
        <v>0</v>
      </c>
      <c r="AZ214" s="80">
        <v>0</v>
      </c>
      <c r="BA214" s="80">
        <v>0</v>
      </c>
      <c r="BB214" s="80">
        <v>0</v>
      </c>
      <c r="BC214" s="80">
        <v>0</v>
      </c>
      <c r="BD214" s="80">
        <v>0</v>
      </c>
      <c r="BE214" s="80">
        <v>0</v>
      </c>
      <c r="BF214" s="80">
        <v>0</v>
      </c>
      <c r="BG214" s="80">
        <v>0</v>
      </c>
      <c r="BH214" s="80">
        <v>0</v>
      </c>
      <c r="BI214" s="80">
        <v>0</v>
      </c>
      <c r="BJ214" s="80">
        <v>0</v>
      </c>
      <c r="BK214" s="80">
        <v>0</v>
      </c>
      <c r="BL214" s="80">
        <v>0</v>
      </c>
      <c r="BM214" s="80">
        <v>0</v>
      </c>
      <c r="BN214" s="80">
        <v>0</v>
      </c>
      <c r="BO214" s="80">
        <v>0</v>
      </c>
      <c r="BP214" s="80">
        <v>0</v>
      </c>
      <c r="BQ214" s="80">
        <v>0</v>
      </c>
      <c r="BR214" s="80">
        <v>0</v>
      </c>
      <c r="BS214" s="80">
        <v>0</v>
      </c>
      <c r="BT214" s="80">
        <v>0</v>
      </c>
      <c r="BU214" s="80">
        <v>0</v>
      </c>
      <c r="BV214" s="80">
        <v>0</v>
      </c>
      <c r="BW214" s="80">
        <v>0</v>
      </c>
      <c r="BX214" s="80">
        <v>0</v>
      </c>
      <c r="BY214" s="80">
        <v>0</v>
      </c>
      <c r="BZ214" s="80">
        <v>0</v>
      </c>
      <c r="CA214" s="80">
        <v>0</v>
      </c>
      <c r="CB214" s="80">
        <v>0</v>
      </c>
      <c r="CC214" s="80">
        <v>0</v>
      </c>
      <c r="CD214" s="80">
        <v>0</v>
      </c>
      <c r="CE214" s="80">
        <v>0</v>
      </c>
      <c r="CF214" s="80">
        <v>0</v>
      </c>
      <c r="CG214" s="80">
        <v>0</v>
      </c>
      <c r="CH214" s="80">
        <v>0</v>
      </c>
      <c r="CI214" s="80">
        <v>0</v>
      </c>
      <c r="CJ214" s="80">
        <v>0</v>
      </c>
      <c r="CK214" s="80">
        <v>0</v>
      </c>
      <c r="CL214" s="80">
        <v>0</v>
      </c>
      <c r="CM214" s="80">
        <v>0</v>
      </c>
      <c r="CN214" s="80">
        <v>0</v>
      </c>
      <c r="CO214" s="80">
        <v>0</v>
      </c>
      <c r="CP214" s="80">
        <v>0</v>
      </c>
      <c r="CQ214" s="80">
        <v>0</v>
      </c>
      <c r="CR214" s="80">
        <v>0</v>
      </c>
      <c r="CS214" s="80">
        <v>0</v>
      </c>
      <c r="CT214" s="80">
        <v>0</v>
      </c>
      <c r="CU214" s="80">
        <v>0</v>
      </c>
      <c r="CV214" s="80">
        <v>0</v>
      </c>
      <c r="CW214" s="80">
        <v>0</v>
      </c>
      <c r="CX214" s="80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s="80" t="s">
        <v>4</v>
      </c>
      <c r="B215" s="80" t="s">
        <v>119</v>
      </c>
      <c r="C215" s="80">
        <v>0</v>
      </c>
      <c r="D215" s="80">
        <v>0</v>
      </c>
      <c r="E215" s="80">
        <v>0</v>
      </c>
      <c r="F215" s="80">
        <v>0</v>
      </c>
      <c r="G215" s="80">
        <v>0</v>
      </c>
      <c r="H215" s="80">
        <v>0</v>
      </c>
      <c r="I215" s="80">
        <v>0</v>
      </c>
      <c r="J215" s="80">
        <v>0</v>
      </c>
      <c r="K215" s="80">
        <v>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>
        <v>0</v>
      </c>
      <c r="R215" s="80">
        <v>0</v>
      </c>
      <c r="S215" s="80">
        <v>0</v>
      </c>
      <c r="T215" s="80">
        <v>0</v>
      </c>
      <c r="U215" s="80">
        <v>0</v>
      </c>
      <c r="V215" s="80">
        <v>0</v>
      </c>
      <c r="W215" s="80">
        <v>0</v>
      </c>
      <c r="X215" s="80">
        <v>0</v>
      </c>
      <c r="Y215" s="80">
        <v>0</v>
      </c>
      <c r="Z215" s="80">
        <v>0</v>
      </c>
      <c r="AA215" s="80">
        <v>0</v>
      </c>
      <c r="AB215" s="80">
        <v>0</v>
      </c>
      <c r="AC215" s="80">
        <v>0</v>
      </c>
      <c r="AD215" s="80">
        <v>0</v>
      </c>
      <c r="AE215" s="80">
        <v>0</v>
      </c>
      <c r="AF215" s="80">
        <v>0</v>
      </c>
      <c r="AG215" s="80">
        <v>0</v>
      </c>
      <c r="AH215" s="80">
        <v>0</v>
      </c>
      <c r="AI215" s="80">
        <v>0</v>
      </c>
      <c r="AJ215" s="80">
        <v>0</v>
      </c>
      <c r="AK215" s="80">
        <v>0</v>
      </c>
      <c r="AL215" s="80">
        <v>0</v>
      </c>
      <c r="AM215" s="80">
        <v>0</v>
      </c>
      <c r="AN215" s="80">
        <v>0</v>
      </c>
      <c r="AO215" s="80">
        <v>0</v>
      </c>
      <c r="AP215" s="80">
        <v>0</v>
      </c>
      <c r="AQ215" s="80">
        <v>0</v>
      </c>
      <c r="AR215" s="80">
        <v>0</v>
      </c>
      <c r="AS215" s="80">
        <v>0</v>
      </c>
      <c r="AT215" s="80">
        <v>0</v>
      </c>
      <c r="AU215" s="80">
        <v>0</v>
      </c>
      <c r="AV215" s="80">
        <v>0</v>
      </c>
      <c r="AW215" s="80">
        <v>0</v>
      </c>
      <c r="AX215" s="80">
        <v>0</v>
      </c>
      <c r="AY215" s="80">
        <v>0</v>
      </c>
      <c r="AZ215" s="80">
        <v>0</v>
      </c>
      <c r="BA215" s="80">
        <v>0</v>
      </c>
      <c r="BB215" s="80">
        <v>0</v>
      </c>
      <c r="BC215" s="80">
        <v>0</v>
      </c>
      <c r="BD215" s="80">
        <v>0</v>
      </c>
      <c r="BE215" s="80">
        <v>0</v>
      </c>
      <c r="BF215" s="80">
        <v>0</v>
      </c>
      <c r="BG215" s="80">
        <v>0</v>
      </c>
      <c r="BH215" s="80">
        <v>0</v>
      </c>
      <c r="BI215" s="80">
        <v>0</v>
      </c>
      <c r="BJ215" s="80">
        <v>0</v>
      </c>
      <c r="BK215" s="80">
        <v>0</v>
      </c>
      <c r="BL215" s="80">
        <v>0</v>
      </c>
      <c r="BM215" s="80">
        <v>0</v>
      </c>
      <c r="BN215" s="80">
        <v>0</v>
      </c>
      <c r="BO215" s="80">
        <v>0</v>
      </c>
      <c r="BP215" s="80">
        <v>0</v>
      </c>
      <c r="BQ215" s="80">
        <v>0</v>
      </c>
      <c r="BR215" s="80">
        <v>0</v>
      </c>
      <c r="BS215" s="80">
        <v>0</v>
      </c>
      <c r="BT215" s="80">
        <v>0</v>
      </c>
      <c r="BU215" s="80">
        <v>0</v>
      </c>
      <c r="BV215" s="80">
        <v>0</v>
      </c>
      <c r="BW215" s="80">
        <v>0</v>
      </c>
      <c r="BX215" s="80">
        <v>0</v>
      </c>
      <c r="BY215" s="80">
        <v>0</v>
      </c>
      <c r="BZ215" s="80">
        <v>0</v>
      </c>
      <c r="CA215" s="80">
        <v>0</v>
      </c>
      <c r="CB215" s="80">
        <v>0</v>
      </c>
      <c r="CC215" s="80">
        <v>0</v>
      </c>
      <c r="CD215" s="80">
        <v>0</v>
      </c>
      <c r="CE215" s="80">
        <v>0</v>
      </c>
      <c r="CF215" s="80">
        <v>0</v>
      </c>
      <c r="CG215" s="80">
        <v>0</v>
      </c>
      <c r="CH215" s="80">
        <v>0</v>
      </c>
      <c r="CI215" s="80">
        <v>0</v>
      </c>
      <c r="CJ215" s="80">
        <v>0</v>
      </c>
      <c r="CK215" s="80">
        <v>0</v>
      </c>
      <c r="CL215" s="80">
        <v>0</v>
      </c>
      <c r="CM215" s="80">
        <v>0</v>
      </c>
      <c r="CN215" s="80">
        <v>0</v>
      </c>
      <c r="CO215" s="80">
        <v>0</v>
      </c>
      <c r="CP215" s="80">
        <v>0</v>
      </c>
      <c r="CQ215" s="80">
        <v>0</v>
      </c>
      <c r="CR215" s="80">
        <v>0</v>
      </c>
      <c r="CS215" s="80">
        <v>0</v>
      </c>
      <c r="CT215" s="80">
        <v>0</v>
      </c>
      <c r="CU215" s="80">
        <v>0</v>
      </c>
      <c r="CV215" s="80">
        <v>0</v>
      </c>
      <c r="CW215" s="80">
        <v>0</v>
      </c>
      <c r="CX215" s="80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s="80" t="s">
        <v>4</v>
      </c>
      <c r="B216" s="80" t="s">
        <v>132</v>
      </c>
      <c r="C216" s="80">
        <v>0</v>
      </c>
      <c r="D216" s="80">
        <v>0</v>
      </c>
      <c r="E216" s="80">
        <v>0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>
        <v>0</v>
      </c>
      <c r="P216" s="80">
        <v>0</v>
      </c>
      <c r="Q216" s="80">
        <v>0</v>
      </c>
      <c r="R216" s="80">
        <v>0</v>
      </c>
      <c r="S216" s="80">
        <v>0</v>
      </c>
      <c r="T216" s="80">
        <v>0</v>
      </c>
      <c r="U216" s="80">
        <v>0</v>
      </c>
      <c r="V216" s="80">
        <v>0</v>
      </c>
      <c r="W216" s="80">
        <v>0</v>
      </c>
      <c r="X216" s="80">
        <v>0</v>
      </c>
      <c r="Y216" s="80">
        <v>0</v>
      </c>
      <c r="Z216" s="80">
        <v>0</v>
      </c>
      <c r="AA216" s="80">
        <v>0</v>
      </c>
      <c r="AB216" s="80">
        <v>0</v>
      </c>
      <c r="AC216" s="80">
        <v>0</v>
      </c>
      <c r="AD216" s="80">
        <v>0</v>
      </c>
      <c r="AE216" s="80">
        <v>0</v>
      </c>
      <c r="AF216" s="80">
        <v>0</v>
      </c>
      <c r="AG216" s="80">
        <v>0</v>
      </c>
      <c r="AH216" s="80">
        <v>0</v>
      </c>
      <c r="AI216" s="80">
        <v>0</v>
      </c>
      <c r="AJ216" s="80">
        <v>0</v>
      </c>
      <c r="AK216" s="80">
        <v>0</v>
      </c>
      <c r="AL216" s="80">
        <v>0</v>
      </c>
      <c r="AM216" s="80">
        <v>0</v>
      </c>
      <c r="AN216" s="80">
        <v>0</v>
      </c>
      <c r="AO216" s="80">
        <v>0</v>
      </c>
      <c r="AP216" s="80">
        <v>0</v>
      </c>
      <c r="AQ216" s="80">
        <v>0</v>
      </c>
      <c r="AR216" s="80">
        <v>0</v>
      </c>
      <c r="AS216" s="80">
        <v>0</v>
      </c>
      <c r="AT216" s="80">
        <v>0</v>
      </c>
      <c r="AU216" s="80">
        <v>0</v>
      </c>
      <c r="AV216" s="80">
        <v>0</v>
      </c>
      <c r="AW216" s="80">
        <v>0</v>
      </c>
      <c r="AX216" s="80">
        <v>0</v>
      </c>
      <c r="AY216" s="80">
        <v>0</v>
      </c>
      <c r="AZ216" s="80">
        <v>0</v>
      </c>
      <c r="BA216" s="80">
        <v>0</v>
      </c>
      <c r="BB216" s="80">
        <v>0</v>
      </c>
      <c r="BC216" s="80">
        <v>0</v>
      </c>
      <c r="BD216" s="80">
        <v>0</v>
      </c>
      <c r="BE216" s="80">
        <v>0</v>
      </c>
      <c r="BF216" s="80">
        <v>0</v>
      </c>
      <c r="BG216" s="80">
        <v>0</v>
      </c>
      <c r="BH216" s="80">
        <v>0</v>
      </c>
      <c r="BI216" s="80">
        <v>0</v>
      </c>
      <c r="BJ216" s="80">
        <v>0</v>
      </c>
      <c r="BK216" s="80">
        <v>0</v>
      </c>
      <c r="BL216" s="80">
        <v>0</v>
      </c>
      <c r="BM216" s="80">
        <v>0</v>
      </c>
      <c r="BN216" s="80">
        <v>0</v>
      </c>
      <c r="BO216" s="80">
        <v>0</v>
      </c>
      <c r="BP216" s="80">
        <v>0</v>
      </c>
      <c r="BQ216" s="80">
        <v>0</v>
      </c>
      <c r="BR216" s="80">
        <v>0</v>
      </c>
      <c r="BS216" s="80">
        <v>0</v>
      </c>
      <c r="BT216" s="80">
        <v>0</v>
      </c>
      <c r="BU216" s="80">
        <v>0</v>
      </c>
      <c r="BV216" s="80">
        <v>0</v>
      </c>
      <c r="BW216" s="80">
        <v>0</v>
      </c>
      <c r="BX216" s="80">
        <v>0</v>
      </c>
      <c r="BY216" s="80">
        <v>0</v>
      </c>
      <c r="BZ216" s="80">
        <v>0</v>
      </c>
      <c r="CA216" s="80">
        <v>0</v>
      </c>
      <c r="CB216" s="80">
        <v>0</v>
      </c>
      <c r="CC216" s="80">
        <v>0</v>
      </c>
      <c r="CD216" s="80">
        <v>0</v>
      </c>
      <c r="CE216" s="80">
        <v>0</v>
      </c>
      <c r="CF216" s="80">
        <v>0</v>
      </c>
      <c r="CG216" s="80">
        <v>0</v>
      </c>
      <c r="CH216" s="80">
        <v>0</v>
      </c>
      <c r="CI216" s="80">
        <v>0</v>
      </c>
      <c r="CJ216" s="80">
        <v>0</v>
      </c>
      <c r="CK216" s="80">
        <v>0</v>
      </c>
      <c r="CL216" s="80">
        <v>0</v>
      </c>
      <c r="CM216" s="80">
        <v>0</v>
      </c>
      <c r="CN216" s="80">
        <v>0</v>
      </c>
      <c r="CO216" s="80">
        <v>0</v>
      </c>
      <c r="CP216" s="80">
        <v>0</v>
      </c>
      <c r="CQ216" s="80">
        <v>0</v>
      </c>
      <c r="CR216" s="80">
        <v>14.8158547030165</v>
      </c>
      <c r="CS216" s="80">
        <v>14.8158547030165</v>
      </c>
      <c r="CT216" s="80">
        <v>0</v>
      </c>
      <c r="CU216" s="80">
        <v>0</v>
      </c>
      <c r="CV216" s="80">
        <v>0</v>
      </c>
      <c r="CW216" s="80">
        <v>0</v>
      </c>
      <c r="CX216" s="80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s="80" t="s">
        <v>4</v>
      </c>
      <c r="B217" s="80" t="s">
        <v>47</v>
      </c>
      <c r="C217" s="80">
        <v>0</v>
      </c>
      <c r="D217" s="80">
        <v>0</v>
      </c>
      <c r="E217" s="80">
        <v>0</v>
      </c>
      <c r="F217" s="80">
        <v>0</v>
      </c>
      <c r="G217" s="80">
        <v>0</v>
      </c>
      <c r="H217" s="80">
        <v>0</v>
      </c>
      <c r="I217" s="80">
        <v>0</v>
      </c>
      <c r="J217" s="80">
        <v>0</v>
      </c>
      <c r="K217" s="80">
        <v>0</v>
      </c>
      <c r="L217" s="80">
        <v>0</v>
      </c>
      <c r="M217" s="80">
        <v>0</v>
      </c>
      <c r="N217" s="80">
        <v>0</v>
      </c>
      <c r="O217" s="80">
        <v>0</v>
      </c>
      <c r="P217" s="80">
        <v>0</v>
      </c>
      <c r="Q217" s="80">
        <v>0</v>
      </c>
      <c r="R217" s="80">
        <v>0</v>
      </c>
      <c r="S217" s="80">
        <v>0</v>
      </c>
      <c r="T217" s="80">
        <v>0</v>
      </c>
      <c r="U217" s="80">
        <v>0</v>
      </c>
      <c r="V217" s="80">
        <v>0</v>
      </c>
      <c r="W217" s="80">
        <v>0</v>
      </c>
      <c r="X217" s="80">
        <v>0</v>
      </c>
      <c r="Y217" s="80">
        <v>0</v>
      </c>
      <c r="Z217" s="80">
        <v>0</v>
      </c>
      <c r="AA217" s="80">
        <v>0</v>
      </c>
      <c r="AB217" s="80">
        <v>0</v>
      </c>
      <c r="AC217" s="80">
        <v>0</v>
      </c>
      <c r="AD217" s="80">
        <v>0</v>
      </c>
      <c r="AE217" s="80">
        <v>0</v>
      </c>
      <c r="AF217" s="80">
        <v>0</v>
      </c>
      <c r="AG217" s="80">
        <v>0</v>
      </c>
      <c r="AH217" s="80">
        <v>0</v>
      </c>
      <c r="AI217" s="80">
        <v>0</v>
      </c>
      <c r="AJ217" s="80">
        <v>0</v>
      </c>
      <c r="AK217" s="80">
        <v>0</v>
      </c>
      <c r="AL217" s="80">
        <v>0</v>
      </c>
      <c r="AM217" s="80">
        <v>0</v>
      </c>
      <c r="AN217" s="80">
        <v>0</v>
      </c>
      <c r="AO217" s="80">
        <v>0</v>
      </c>
      <c r="AP217" s="80">
        <v>0</v>
      </c>
      <c r="AQ217" s="80">
        <v>0</v>
      </c>
      <c r="AR217" s="80">
        <v>0</v>
      </c>
      <c r="AS217" s="80">
        <v>0</v>
      </c>
      <c r="AT217" s="80">
        <v>0</v>
      </c>
      <c r="AU217" s="80">
        <v>0</v>
      </c>
      <c r="AV217" s="80">
        <v>0</v>
      </c>
      <c r="AW217" s="80">
        <v>0</v>
      </c>
      <c r="AX217" s="80">
        <v>0</v>
      </c>
      <c r="AY217" s="80">
        <v>0</v>
      </c>
      <c r="AZ217" s="80">
        <v>0</v>
      </c>
      <c r="BA217" s="80">
        <v>0</v>
      </c>
      <c r="BB217" s="80">
        <v>0</v>
      </c>
      <c r="BC217" s="80">
        <v>0</v>
      </c>
      <c r="BD217" s="80">
        <v>0</v>
      </c>
      <c r="BE217" s="80">
        <v>0</v>
      </c>
      <c r="BF217" s="80">
        <v>0</v>
      </c>
      <c r="BG217" s="80">
        <v>0</v>
      </c>
      <c r="BH217" s="80">
        <v>0</v>
      </c>
      <c r="BI217" s="80">
        <v>0</v>
      </c>
      <c r="BJ217" s="80">
        <v>0</v>
      </c>
      <c r="BK217" s="80">
        <v>0</v>
      </c>
      <c r="BL217" s="80">
        <v>0</v>
      </c>
      <c r="BM217" s="80">
        <v>0</v>
      </c>
      <c r="BN217" s="80">
        <v>0</v>
      </c>
      <c r="BO217" s="80">
        <v>0</v>
      </c>
      <c r="BP217" s="80">
        <v>0</v>
      </c>
      <c r="BQ217" s="80">
        <v>0</v>
      </c>
      <c r="BR217" s="80">
        <v>0</v>
      </c>
      <c r="BS217" s="80">
        <v>0</v>
      </c>
      <c r="BT217" s="80">
        <v>0</v>
      </c>
      <c r="BU217" s="80">
        <v>0</v>
      </c>
      <c r="BV217" s="80">
        <v>0</v>
      </c>
      <c r="BW217" s="80">
        <v>0</v>
      </c>
      <c r="BX217" s="80">
        <v>0</v>
      </c>
      <c r="BY217" s="80">
        <v>0</v>
      </c>
      <c r="BZ217" s="80">
        <v>0</v>
      </c>
      <c r="CA217" s="80">
        <v>0</v>
      </c>
      <c r="CB217" s="80">
        <v>0.48065269836441399</v>
      </c>
      <c r="CC217" s="80">
        <v>0.84114222239590797</v>
      </c>
      <c r="CD217" s="80">
        <v>0.84114222239590797</v>
      </c>
      <c r="CE217" s="80">
        <v>0.84114222239590797</v>
      </c>
      <c r="CF217" s="80">
        <v>1.2788069243831299</v>
      </c>
      <c r="CG217" s="80">
        <v>3.9047951366507201</v>
      </c>
      <c r="CH217" s="80">
        <v>3.9047951366507201</v>
      </c>
      <c r="CI217" s="80">
        <v>3.9047951366507201</v>
      </c>
      <c r="CJ217" s="80">
        <v>3.9047951366507201</v>
      </c>
      <c r="CK217" s="80">
        <v>5.4486079030728698</v>
      </c>
      <c r="CL217" s="80">
        <v>6.0661330110187102</v>
      </c>
      <c r="CM217" s="80">
        <v>6.0661330110187102</v>
      </c>
      <c r="CN217" s="80">
        <v>6.0661330110187102</v>
      </c>
      <c r="CO217" s="80">
        <v>6.04314434514722</v>
      </c>
      <c r="CP217" s="80">
        <v>6.0124927895044298</v>
      </c>
      <c r="CQ217" s="80">
        <v>6.0124927895044298</v>
      </c>
      <c r="CR217" s="80">
        <v>6.0124927895044298</v>
      </c>
      <c r="CS217" s="80">
        <v>6.0124927895044298</v>
      </c>
      <c r="CT217" s="80">
        <v>9.5844913355519807</v>
      </c>
      <c r="CU217" s="80">
        <v>9.5844913355519807</v>
      </c>
      <c r="CV217" s="80">
        <v>9.5844913355519807</v>
      </c>
      <c r="CW217" s="80">
        <v>9.5844913355519807</v>
      </c>
      <c r="CX217" s="80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s="80" t="s">
        <v>4</v>
      </c>
      <c r="B218" s="80" t="s">
        <v>49</v>
      </c>
      <c r="C218" s="80">
        <v>0</v>
      </c>
      <c r="D218" s="80">
        <v>0</v>
      </c>
      <c r="E218" s="80">
        <v>0</v>
      </c>
      <c r="F218" s="80">
        <v>0</v>
      </c>
      <c r="G218" s="80">
        <v>0</v>
      </c>
      <c r="H218" s="80">
        <v>0</v>
      </c>
      <c r="I218" s="80">
        <v>0</v>
      </c>
      <c r="J218" s="80">
        <v>0</v>
      </c>
      <c r="K218" s="80">
        <v>0</v>
      </c>
      <c r="L218" s="80">
        <v>0</v>
      </c>
      <c r="M218" s="80">
        <v>0</v>
      </c>
      <c r="N218" s="80">
        <v>0</v>
      </c>
      <c r="O218" s="80">
        <v>0</v>
      </c>
      <c r="P218" s="80">
        <v>0</v>
      </c>
      <c r="Q218" s="80">
        <v>0</v>
      </c>
      <c r="R218" s="80">
        <v>0</v>
      </c>
      <c r="S218" s="80">
        <v>0</v>
      </c>
      <c r="T218" s="80">
        <v>0</v>
      </c>
      <c r="U218" s="80">
        <v>0</v>
      </c>
      <c r="V218" s="80">
        <v>0</v>
      </c>
      <c r="W218" s="80">
        <v>0</v>
      </c>
      <c r="X218" s="80">
        <v>0</v>
      </c>
      <c r="Y218" s="80">
        <v>0</v>
      </c>
      <c r="Z218" s="80">
        <v>0</v>
      </c>
      <c r="AA218" s="80">
        <v>0</v>
      </c>
      <c r="AB218" s="80">
        <v>0</v>
      </c>
      <c r="AC218" s="80">
        <v>0</v>
      </c>
      <c r="AD218" s="80">
        <v>0</v>
      </c>
      <c r="AE218" s="80">
        <v>0</v>
      </c>
      <c r="AF218" s="80">
        <v>0</v>
      </c>
      <c r="AG218" s="80">
        <v>0</v>
      </c>
      <c r="AH218" s="80">
        <v>0</v>
      </c>
      <c r="AI218" s="80">
        <v>0</v>
      </c>
      <c r="AJ218" s="80">
        <v>0</v>
      </c>
      <c r="AK218" s="80">
        <v>0</v>
      </c>
      <c r="AL218" s="80">
        <v>0</v>
      </c>
      <c r="AM218" s="80">
        <v>0</v>
      </c>
      <c r="AN218" s="80">
        <v>0</v>
      </c>
      <c r="AO218" s="80">
        <v>0</v>
      </c>
      <c r="AP218" s="80">
        <v>0</v>
      </c>
      <c r="AQ218" s="80">
        <v>0</v>
      </c>
      <c r="AR218" s="80">
        <v>0</v>
      </c>
      <c r="AS218" s="80">
        <v>0</v>
      </c>
      <c r="AT218" s="80">
        <v>0</v>
      </c>
      <c r="AU218" s="80">
        <v>0</v>
      </c>
      <c r="AV218" s="80">
        <v>0</v>
      </c>
      <c r="AW218" s="80">
        <v>0</v>
      </c>
      <c r="AX218" s="80">
        <v>0</v>
      </c>
      <c r="AY218" s="80">
        <v>0</v>
      </c>
      <c r="AZ218" s="80">
        <v>0</v>
      </c>
      <c r="BA218" s="80">
        <v>0</v>
      </c>
      <c r="BB218" s="80">
        <v>0</v>
      </c>
      <c r="BC218" s="80">
        <v>0</v>
      </c>
      <c r="BD218" s="80">
        <v>0</v>
      </c>
      <c r="BE218" s="80">
        <v>0</v>
      </c>
      <c r="BF218" s="80">
        <v>0</v>
      </c>
      <c r="BG218" s="80">
        <v>0</v>
      </c>
      <c r="BH218" s="80">
        <v>0</v>
      </c>
      <c r="BI218" s="80">
        <v>0</v>
      </c>
      <c r="BJ218" s="80">
        <v>0</v>
      </c>
      <c r="BK218" s="80">
        <v>0</v>
      </c>
      <c r="BL218" s="80">
        <v>0</v>
      </c>
      <c r="BM218" s="80">
        <v>0</v>
      </c>
      <c r="BN218" s="80">
        <v>0</v>
      </c>
      <c r="BO218" s="80">
        <v>0</v>
      </c>
      <c r="BP218" s="80">
        <v>0</v>
      </c>
      <c r="BQ218" s="80">
        <v>0</v>
      </c>
      <c r="BR218" s="80">
        <v>1.5646397847018501</v>
      </c>
      <c r="BS218" s="80">
        <v>4.1899807038944097</v>
      </c>
      <c r="BT218" s="80">
        <v>6.2862898542760401</v>
      </c>
      <c r="BU218" s="80">
        <v>8.4964971805505307</v>
      </c>
      <c r="BV218" s="80">
        <v>9.4168666947861102</v>
      </c>
      <c r="BW218" s="80">
        <v>9.2265655041741397</v>
      </c>
      <c r="BX218" s="80">
        <v>9.5021091851979893</v>
      </c>
      <c r="BY218" s="80">
        <v>8.0214326107266203</v>
      </c>
      <c r="BZ218" s="80">
        <v>5.3157975160847597</v>
      </c>
      <c r="CA218" s="80">
        <v>3.1797840469169998</v>
      </c>
      <c r="CB218" s="80">
        <v>1.1970747097327701</v>
      </c>
      <c r="CC218" s="80">
        <v>0.42786090000170901</v>
      </c>
      <c r="CD218" s="80">
        <v>0.21207909663382199</v>
      </c>
      <c r="CE218" s="80">
        <v>0.24336550873616999</v>
      </c>
      <c r="CF218" s="80">
        <v>0.283829724086824</v>
      </c>
      <c r="CG218" s="80">
        <v>0.33422984530656802</v>
      </c>
      <c r="CH218" s="80">
        <v>0.37634283555547099</v>
      </c>
      <c r="CI218" s="80">
        <v>0.391023886683382</v>
      </c>
      <c r="CJ218" s="80">
        <v>0.423696520669198</v>
      </c>
      <c r="CK218" s="80">
        <v>0.43477121100399901</v>
      </c>
      <c r="CL218" s="80">
        <v>0.41911224535033698</v>
      </c>
      <c r="CM218" s="80">
        <v>0.42758926228306399</v>
      </c>
      <c r="CN218" s="80">
        <v>0.43544776164952698</v>
      </c>
      <c r="CO218" s="80">
        <v>0.45566786772968298</v>
      </c>
      <c r="CP218" s="80">
        <v>0.45596770196560998</v>
      </c>
      <c r="CQ218" s="80">
        <v>0.39704991737711898</v>
      </c>
      <c r="CR218" s="80">
        <v>0.33097339393445202</v>
      </c>
      <c r="CS218" s="80">
        <v>0.30113907122695299</v>
      </c>
      <c r="CT218" s="80">
        <v>0.29144904659579401</v>
      </c>
      <c r="CU218" s="80">
        <v>0.31982845336675297</v>
      </c>
      <c r="CV218" s="80">
        <v>0.32651837016721502</v>
      </c>
      <c r="CW218" s="80">
        <v>0.33769432341053601</v>
      </c>
      <c r="CX218" s="80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s="80" t="s">
        <v>4</v>
      </c>
      <c r="B219" s="80" t="s">
        <v>50</v>
      </c>
      <c r="C219" s="80">
        <v>0</v>
      </c>
      <c r="D219" s="80">
        <v>0</v>
      </c>
      <c r="E219" s="80">
        <v>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  <c r="X219" s="80">
        <v>0</v>
      </c>
      <c r="Y219" s="80">
        <v>0</v>
      </c>
      <c r="Z219" s="80">
        <v>0</v>
      </c>
      <c r="AA219" s="80">
        <v>0</v>
      </c>
      <c r="AB219" s="80">
        <v>0</v>
      </c>
      <c r="AC219" s="80">
        <v>0</v>
      </c>
      <c r="AD219" s="80">
        <v>0</v>
      </c>
      <c r="AE219" s="80">
        <v>0</v>
      </c>
      <c r="AF219" s="80">
        <v>0</v>
      </c>
      <c r="AG219" s="80">
        <v>0</v>
      </c>
      <c r="AH219" s="80">
        <v>0</v>
      </c>
      <c r="AI219" s="80">
        <v>0</v>
      </c>
      <c r="AJ219" s="80">
        <v>0</v>
      </c>
      <c r="AK219" s="80">
        <v>0</v>
      </c>
      <c r="AL219" s="80">
        <v>0</v>
      </c>
      <c r="AM219" s="80">
        <v>0</v>
      </c>
      <c r="AN219" s="80">
        <v>0</v>
      </c>
      <c r="AO219" s="80">
        <v>0</v>
      </c>
      <c r="AP219" s="80">
        <v>0</v>
      </c>
      <c r="AQ219" s="80">
        <v>0</v>
      </c>
      <c r="AR219" s="80">
        <v>0</v>
      </c>
      <c r="AS219" s="80">
        <v>0</v>
      </c>
      <c r="AT219" s="80">
        <v>0</v>
      </c>
      <c r="AU219" s="80">
        <v>0</v>
      </c>
      <c r="AV219" s="80">
        <v>0</v>
      </c>
      <c r="AW219" s="80">
        <v>0</v>
      </c>
      <c r="AX219" s="80">
        <v>0</v>
      </c>
      <c r="AY219" s="80">
        <v>0</v>
      </c>
      <c r="AZ219" s="80">
        <v>0</v>
      </c>
      <c r="BA219" s="80">
        <v>0</v>
      </c>
      <c r="BB219" s="80">
        <v>0</v>
      </c>
      <c r="BC219" s="80">
        <v>0</v>
      </c>
      <c r="BD219" s="80">
        <v>0</v>
      </c>
      <c r="BE219" s="80">
        <v>0</v>
      </c>
      <c r="BF219" s="80">
        <v>0</v>
      </c>
      <c r="BG219" s="80">
        <v>0</v>
      </c>
      <c r="BH219" s="80">
        <v>0</v>
      </c>
      <c r="BI219" s="80">
        <v>0</v>
      </c>
      <c r="BJ219" s="80">
        <v>0</v>
      </c>
      <c r="BK219" s="80">
        <v>0</v>
      </c>
      <c r="BL219" s="80">
        <v>0</v>
      </c>
      <c r="BM219" s="80">
        <v>0</v>
      </c>
      <c r="BN219" s="80">
        <v>0</v>
      </c>
      <c r="BO219" s="80">
        <v>0</v>
      </c>
      <c r="BP219" s="80">
        <v>0</v>
      </c>
      <c r="BQ219" s="80">
        <v>0</v>
      </c>
      <c r="BR219" s="80">
        <v>0</v>
      </c>
      <c r="BS219" s="80">
        <v>0</v>
      </c>
      <c r="BT219" s="80">
        <v>0</v>
      </c>
      <c r="BU219" s="80">
        <v>0</v>
      </c>
      <c r="BV219" s="80">
        <v>0</v>
      </c>
      <c r="BW219" s="80">
        <v>0</v>
      </c>
      <c r="BX219" s="80">
        <v>1.1535229359149199</v>
      </c>
      <c r="BY219" s="80">
        <v>4.7320112100908904</v>
      </c>
      <c r="BZ219" s="80">
        <v>9.5201286698705196</v>
      </c>
      <c r="CA219" s="80">
        <v>14.4006446816419</v>
      </c>
      <c r="CB219" s="80">
        <v>17.455943347042702</v>
      </c>
      <c r="CC219" s="80">
        <v>17.6727146584089</v>
      </c>
      <c r="CD219" s="80">
        <v>19.553592502181299</v>
      </c>
      <c r="CE219" s="80">
        <v>20.2251024272582</v>
      </c>
      <c r="CF219" s="80">
        <v>19.215440665408</v>
      </c>
      <c r="CG219" s="80">
        <v>17.204630112404502</v>
      </c>
      <c r="CH219" s="80">
        <v>12.475962130322999</v>
      </c>
      <c r="CI219" s="80">
        <v>12.4913717630142</v>
      </c>
      <c r="CJ219" s="80">
        <v>13.6891222114389</v>
      </c>
      <c r="CK219" s="80">
        <v>15.6604048574392</v>
      </c>
      <c r="CL219" s="80">
        <v>17.761751863738102</v>
      </c>
      <c r="CM219" s="80">
        <v>20.190951022192301</v>
      </c>
      <c r="CN219" s="80">
        <v>23.897184335798499</v>
      </c>
      <c r="CO219" s="80">
        <v>28.7777408518483</v>
      </c>
      <c r="CP219" s="80">
        <v>34.499881962113498</v>
      </c>
      <c r="CQ219" s="80">
        <v>38.386124714281401</v>
      </c>
      <c r="CR219" s="80">
        <v>39.343803716470198</v>
      </c>
      <c r="CS219" s="80">
        <v>36.964624385046399</v>
      </c>
      <c r="CT219" s="80">
        <v>36.637994662291199</v>
      </c>
      <c r="CU219" s="80">
        <v>36.706129394548398</v>
      </c>
      <c r="CV219" s="80">
        <v>36.307130711401904</v>
      </c>
      <c r="CW219" s="80">
        <v>34.656661292907003</v>
      </c>
      <c r="CX219" s="80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s="80" t="s">
        <v>4</v>
      </c>
      <c r="B220" s="80" t="s">
        <v>120</v>
      </c>
      <c r="C220" s="80">
        <v>0</v>
      </c>
      <c r="D220" s="80">
        <v>0</v>
      </c>
      <c r="E220" s="80">
        <v>0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>
        <v>0</v>
      </c>
      <c r="Q220" s="80">
        <v>0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  <c r="X220" s="80">
        <v>0</v>
      </c>
      <c r="Y220" s="80">
        <v>0</v>
      </c>
      <c r="Z220" s="80">
        <v>0</v>
      </c>
      <c r="AA220" s="80">
        <v>0</v>
      </c>
      <c r="AB220" s="80">
        <v>0</v>
      </c>
      <c r="AC220" s="80">
        <v>0</v>
      </c>
      <c r="AD220" s="80">
        <v>0</v>
      </c>
      <c r="AE220" s="80">
        <v>0</v>
      </c>
      <c r="AF220" s="80">
        <v>0</v>
      </c>
      <c r="AG220" s="80">
        <v>0</v>
      </c>
      <c r="AH220" s="80">
        <v>0</v>
      </c>
      <c r="AI220" s="80">
        <v>0</v>
      </c>
      <c r="AJ220" s="80">
        <v>0</v>
      </c>
      <c r="AK220" s="80">
        <v>0</v>
      </c>
      <c r="AL220" s="80">
        <v>0</v>
      </c>
      <c r="AM220" s="80">
        <v>0</v>
      </c>
      <c r="AN220" s="80">
        <v>0</v>
      </c>
      <c r="AO220" s="80">
        <v>0</v>
      </c>
      <c r="AP220" s="80">
        <v>0</v>
      </c>
      <c r="AQ220" s="80">
        <v>0</v>
      </c>
      <c r="AR220" s="80">
        <v>0</v>
      </c>
      <c r="AS220" s="80">
        <v>0</v>
      </c>
      <c r="AT220" s="80">
        <v>0</v>
      </c>
      <c r="AU220" s="80">
        <v>0</v>
      </c>
      <c r="AV220" s="80">
        <v>0</v>
      </c>
      <c r="AW220" s="80">
        <v>0</v>
      </c>
      <c r="AX220" s="80">
        <v>0</v>
      </c>
      <c r="AY220" s="80">
        <v>0</v>
      </c>
      <c r="AZ220" s="80">
        <v>0</v>
      </c>
      <c r="BA220" s="80">
        <v>0</v>
      </c>
      <c r="BB220" s="80">
        <v>0</v>
      </c>
      <c r="BC220" s="80">
        <v>15.808850344354701</v>
      </c>
      <c r="BD220" s="80">
        <v>36.4725344071121</v>
      </c>
      <c r="BE220" s="80">
        <v>52.545693334408703</v>
      </c>
      <c r="BF220" s="80">
        <v>64.946598108864293</v>
      </c>
      <c r="BG220" s="80">
        <v>74.509760982105405</v>
      </c>
      <c r="BH220" s="80">
        <v>81.988864101723195</v>
      </c>
      <c r="BI220" s="80">
        <v>88.059688138231195</v>
      </c>
      <c r="BJ220" s="80">
        <v>93.323040912023004</v>
      </c>
      <c r="BK220" s="80">
        <v>98.307686020330294</v>
      </c>
      <c r="BL220" s="80">
        <v>103.473271464181</v>
      </c>
      <c r="BM220" s="80">
        <v>109.213258275355</v>
      </c>
      <c r="BN220" s="80">
        <v>115.857849143347</v>
      </c>
      <c r="BO220" s="80">
        <v>123.67691704231601</v>
      </c>
      <c r="BP220" s="80">
        <v>132.88293385805301</v>
      </c>
      <c r="BQ220" s="80">
        <v>143.63389901493099</v>
      </c>
      <c r="BR220" s="80">
        <v>156.03626810286499</v>
      </c>
      <c r="BS220" s="80">
        <v>170.14788150427299</v>
      </c>
      <c r="BT220" s="80">
        <v>185.98089302103</v>
      </c>
      <c r="BU220" s="80">
        <v>203.50469850142599</v>
      </c>
      <c r="BV220" s="80">
        <v>222.648864467126</v>
      </c>
      <c r="BW220" s="80">
        <v>243.30605674012699</v>
      </c>
      <c r="BX220" s="80">
        <v>265.33496906971402</v>
      </c>
      <c r="BY220" s="80">
        <v>288.56325175942197</v>
      </c>
      <c r="BZ220" s="80">
        <v>312.79044029398699</v>
      </c>
      <c r="CA220" s="80">
        <v>337.79088396631101</v>
      </c>
      <c r="CB220" s="80">
        <v>363.31667450441699</v>
      </c>
      <c r="CC220" s="80">
        <v>389.10057469840302</v>
      </c>
      <c r="CD220" s="80">
        <v>414.858947027407</v>
      </c>
      <c r="CE220" s="80">
        <v>440.29468228655998</v>
      </c>
      <c r="CF220" s="80">
        <v>465.100128213944</v>
      </c>
      <c r="CG220" s="80">
        <v>488.96001811755099</v>
      </c>
      <c r="CH220" s="80">
        <v>511.55439950224098</v>
      </c>
      <c r="CI220" s="80">
        <v>532.56156269669998</v>
      </c>
      <c r="CJ220" s="80">
        <v>551.66096948039501</v>
      </c>
      <c r="CK220" s="80">
        <v>568.53618171053597</v>
      </c>
      <c r="CL220" s="80">
        <v>582.87778994902999</v>
      </c>
      <c r="CM220" s="80">
        <v>594.38634208944302</v>
      </c>
      <c r="CN220" s="80">
        <v>602.77527198395205</v>
      </c>
      <c r="CO220" s="80">
        <v>607.77382807030904</v>
      </c>
      <c r="CP220" s="80">
        <v>609.130001998794</v>
      </c>
      <c r="CQ220" s="80">
        <v>606.61345725917704</v>
      </c>
      <c r="CR220" s="80">
        <v>600.01845780767098</v>
      </c>
      <c r="CS220" s="80">
        <v>589.16679669389396</v>
      </c>
      <c r="CT220" s="80">
        <v>573.910724687825</v>
      </c>
      <c r="CU220" s="80">
        <v>554.13587890676195</v>
      </c>
      <c r="CV220" s="80">
        <v>529.764211442278</v>
      </c>
      <c r="CW220" s="80">
        <v>500.75691798718401</v>
      </c>
      <c r="CX220" s="8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s="80" t="s">
        <v>4</v>
      </c>
      <c r="B221" s="80" t="s">
        <v>133</v>
      </c>
      <c r="C221" s="80">
        <v>0</v>
      </c>
      <c r="D221" s="80">
        <v>0</v>
      </c>
      <c r="E221" s="80">
        <v>0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>
        <v>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  <c r="X221" s="80">
        <v>0</v>
      </c>
      <c r="Y221" s="80">
        <v>0</v>
      </c>
      <c r="Z221" s="80">
        <v>0</v>
      </c>
      <c r="AA221" s="80">
        <v>0</v>
      </c>
      <c r="AB221" s="80">
        <v>0</v>
      </c>
      <c r="AC221" s="80">
        <v>0</v>
      </c>
      <c r="AD221" s="80">
        <v>0</v>
      </c>
      <c r="AE221" s="80">
        <v>0</v>
      </c>
      <c r="AF221" s="80">
        <v>0</v>
      </c>
      <c r="AG221" s="80">
        <v>0</v>
      </c>
      <c r="AH221" s="80">
        <v>0</v>
      </c>
      <c r="AI221" s="80">
        <v>0</v>
      </c>
      <c r="AJ221" s="80">
        <v>0</v>
      </c>
      <c r="AK221" s="80">
        <v>0</v>
      </c>
      <c r="AL221" s="80">
        <v>0</v>
      </c>
      <c r="AM221" s="80">
        <v>0</v>
      </c>
      <c r="AN221" s="80">
        <v>0</v>
      </c>
      <c r="AO221" s="80">
        <v>0</v>
      </c>
      <c r="AP221" s="80">
        <v>0</v>
      </c>
      <c r="AQ221" s="80">
        <v>0</v>
      </c>
      <c r="AR221" s="80">
        <v>0</v>
      </c>
      <c r="AS221" s="80">
        <v>0</v>
      </c>
      <c r="AT221" s="80">
        <v>0</v>
      </c>
      <c r="AU221" s="80">
        <v>0</v>
      </c>
      <c r="AV221" s="80">
        <v>0</v>
      </c>
      <c r="AW221" s="80">
        <v>0</v>
      </c>
      <c r="AX221" s="80">
        <v>0</v>
      </c>
      <c r="AY221" s="80">
        <v>0</v>
      </c>
      <c r="AZ221" s="80">
        <v>0</v>
      </c>
      <c r="BA221" s="80">
        <v>0</v>
      </c>
      <c r="BB221" s="80">
        <v>0</v>
      </c>
      <c r="BC221" s="80">
        <v>552.17606972702799</v>
      </c>
      <c r="BD221" s="80">
        <v>663.93726394279099</v>
      </c>
      <c r="BE221" s="80">
        <v>1131.81887362573</v>
      </c>
      <c r="BF221" s="80">
        <v>1158.3384790328601</v>
      </c>
      <c r="BG221" s="80">
        <v>1089.1980792214099</v>
      </c>
      <c r="BH221" s="80">
        <v>1358.1826483508701</v>
      </c>
      <c r="BI221" s="80">
        <v>1401.7505715197301</v>
      </c>
      <c r="BJ221" s="80">
        <v>1910.3587180779</v>
      </c>
      <c r="BK221" s="80">
        <v>1952.9795124822199</v>
      </c>
      <c r="BL221" s="80">
        <v>2472.9532042148699</v>
      </c>
      <c r="BM221" s="80">
        <v>2383.92310034808</v>
      </c>
      <c r="BN221" s="80">
        <v>2246.5894294897298</v>
      </c>
      <c r="BO221" s="80">
        <v>1858.2666360281801</v>
      </c>
      <c r="BP221" s="80">
        <v>3074.379969698</v>
      </c>
      <c r="BQ221" s="80">
        <v>2865.0645127345801</v>
      </c>
      <c r="BR221" s="80">
        <v>2684.16291870738</v>
      </c>
      <c r="BS221" s="80">
        <v>3593.4065326661098</v>
      </c>
      <c r="BT221" s="80">
        <v>3309.2679033040099</v>
      </c>
      <c r="BU221" s="80">
        <v>5013.1525507120996</v>
      </c>
      <c r="BV221" s="80">
        <v>4761.2162993443799</v>
      </c>
      <c r="BW221" s="80">
        <v>4866.3475922083499</v>
      </c>
      <c r="BX221" s="80">
        <v>4717.6483761755098</v>
      </c>
      <c r="BY221" s="80">
        <v>5162.7988955094897</v>
      </c>
      <c r="BZ221" s="80">
        <v>5601.3195134916796</v>
      </c>
      <c r="CA221" s="80">
        <v>5254.6703856698896</v>
      </c>
      <c r="CB221" s="80">
        <v>6097.6149861108197</v>
      </c>
      <c r="CC221" s="80">
        <v>6541.8183766802404</v>
      </c>
      <c r="CD221" s="80">
        <v>8645.3913627244001</v>
      </c>
      <c r="CE221" s="80">
        <v>10009.2567836625</v>
      </c>
      <c r="CF221" s="80">
        <v>9774.3688500564804</v>
      </c>
      <c r="CG221" s="80">
        <v>9570.7361656803296</v>
      </c>
      <c r="CH221" s="80">
        <v>10539.6488918051</v>
      </c>
      <c r="CI221" s="80">
        <v>10546.2787931569</v>
      </c>
      <c r="CJ221" s="80">
        <v>10730.0217734777</v>
      </c>
      <c r="CK221" s="80">
        <v>11214.9517009224</v>
      </c>
      <c r="CL221" s="80">
        <v>9603.8856724392299</v>
      </c>
      <c r="CM221" s="80">
        <v>11452.681020821999</v>
      </c>
      <c r="CN221" s="80">
        <v>11396.800423714099</v>
      </c>
      <c r="CO221" s="80">
        <v>12468.9501851738</v>
      </c>
      <c r="CP221" s="80">
        <v>10509.340771339799</v>
      </c>
      <c r="CQ221" s="80">
        <v>10054.7189643604</v>
      </c>
      <c r="CR221" s="80">
        <v>12039.900854837</v>
      </c>
      <c r="CS221" s="80">
        <v>14420.982568891501</v>
      </c>
      <c r="CT221" s="80">
        <v>9396.4644730049004</v>
      </c>
      <c r="CU221" s="80">
        <v>10122.912235407301</v>
      </c>
      <c r="CV221" s="80">
        <v>9362.3678374814408</v>
      </c>
      <c r="CW221" s="80">
        <v>9420.1426921183902</v>
      </c>
      <c r="CX221" s="80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s="80" t="s">
        <v>4</v>
      </c>
      <c r="B222" s="80" t="s">
        <v>51</v>
      </c>
      <c r="C222" s="80">
        <v>0</v>
      </c>
      <c r="D222" s="80">
        <v>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0</v>
      </c>
      <c r="L222" s="80">
        <v>0</v>
      </c>
      <c r="M222" s="80">
        <v>0</v>
      </c>
      <c r="N222" s="80">
        <v>0</v>
      </c>
      <c r="O222" s="80">
        <v>0</v>
      </c>
      <c r="P222" s="80">
        <v>0</v>
      </c>
      <c r="Q222" s="80">
        <v>0</v>
      </c>
      <c r="R222" s="80">
        <v>0</v>
      </c>
      <c r="S222" s="80">
        <v>0</v>
      </c>
      <c r="T222" s="80">
        <v>0</v>
      </c>
      <c r="U222" s="80">
        <v>0</v>
      </c>
      <c r="V222" s="80">
        <v>0</v>
      </c>
      <c r="W222" s="80">
        <v>0</v>
      </c>
      <c r="X222" s="80">
        <v>0</v>
      </c>
      <c r="Y222" s="80">
        <v>0</v>
      </c>
      <c r="Z222" s="80">
        <v>0</v>
      </c>
      <c r="AA222" s="80">
        <v>0</v>
      </c>
      <c r="AB222" s="80">
        <v>0</v>
      </c>
      <c r="AC222" s="80">
        <v>0</v>
      </c>
      <c r="AD222" s="80">
        <v>0</v>
      </c>
      <c r="AE222" s="80">
        <v>0</v>
      </c>
      <c r="AF222" s="80">
        <v>0</v>
      </c>
      <c r="AG222" s="80">
        <v>0</v>
      </c>
      <c r="AH222" s="80">
        <v>0</v>
      </c>
      <c r="AI222" s="80">
        <v>0</v>
      </c>
      <c r="AJ222" s="80">
        <v>0</v>
      </c>
      <c r="AK222" s="80">
        <v>0</v>
      </c>
      <c r="AL222" s="80">
        <v>0</v>
      </c>
      <c r="AM222" s="80">
        <v>0</v>
      </c>
      <c r="AN222" s="80">
        <v>0</v>
      </c>
      <c r="AO222" s="80">
        <v>0</v>
      </c>
      <c r="AP222" s="80">
        <v>0</v>
      </c>
      <c r="AQ222" s="80">
        <v>0</v>
      </c>
      <c r="AR222" s="80">
        <v>0</v>
      </c>
      <c r="AS222" s="80">
        <v>0</v>
      </c>
      <c r="AT222" s="80">
        <v>0</v>
      </c>
      <c r="AU222" s="80">
        <v>0</v>
      </c>
      <c r="AV222" s="80">
        <v>0</v>
      </c>
      <c r="AW222" s="80">
        <v>0</v>
      </c>
      <c r="AX222" s="80">
        <v>0</v>
      </c>
      <c r="AY222" s="80">
        <v>0</v>
      </c>
      <c r="AZ222" s="80">
        <v>0</v>
      </c>
      <c r="BA222" s="80">
        <v>0</v>
      </c>
      <c r="BB222" s="80">
        <v>0</v>
      </c>
      <c r="BC222" s="80">
        <v>0</v>
      </c>
      <c r="BD222" s="80">
        <v>0</v>
      </c>
      <c r="BE222" s="80">
        <v>0</v>
      </c>
      <c r="BF222" s="80">
        <v>0</v>
      </c>
      <c r="BG222" s="80">
        <v>0</v>
      </c>
      <c r="BH222" s="80">
        <v>0</v>
      </c>
      <c r="BI222" s="80">
        <v>0</v>
      </c>
      <c r="BJ222" s="80">
        <v>0</v>
      </c>
      <c r="BK222" s="80">
        <v>0</v>
      </c>
      <c r="BL222" s="80">
        <v>0</v>
      </c>
      <c r="BM222" s="80">
        <v>0</v>
      </c>
      <c r="BN222" s="80">
        <v>0</v>
      </c>
      <c r="BO222" s="80">
        <v>0</v>
      </c>
      <c r="BP222" s="80">
        <v>0</v>
      </c>
      <c r="BQ222" s="80">
        <v>0</v>
      </c>
      <c r="BR222" s="80">
        <v>0</v>
      </c>
      <c r="BS222" s="80">
        <v>0</v>
      </c>
      <c r="BT222" s="80">
        <v>0</v>
      </c>
      <c r="BU222" s="80">
        <v>0</v>
      </c>
      <c r="BV222" s="80">
        <v>0</v>
      </c>
      <c r="BW222" s="80">
        <v>0</v>
      </c>
      <c r="BX222" s="80">
        <v>0</v>
      </c>
      <c r="BY222" s="80">
        <v>0.82189191390648797</v>
      </c>
      <c r="BZ222" s="80">
        <v>2.2378713528749099</v>
      </c>
      <c r="CA222" s="80">
        <v>4.1210165866524697</v>
      </c>
      <c r="CB222" s="80">
        <v>6.7845357994493298</v>
      </c>
      <c r="CC222" s="80">
        <v>8.2591193834298195</v>
      </c>
      <c r="CD222" s="80">
        <v>11.1674665444169</v>
      </c>
      <c r="CE222" s="80">
        <v>13.9459840507583</v>
      </c>
      <c r="CF222" s="80">
        <v>15.119557732444401</v>
      </c>
      <c r="CG222" s="80">
        <v>15.296257878428399</v>
      </c>
      <c r="CH222" s="80">
        <v>12.295490531905701</v>
      </c>
      <c r="CI222" s="80">
        <v>12.099853315509099</v>
      </c>
      <c r="CJ222" s="80">
        <v>13.3855073167326</v>
      </c>
      <c r="CK222" s="80">
        <v>16.077965341702999</v>
      </c>
      <c r="CL222" s="80">
        <v>19.551246768849101</v>
      </c>
      <c r="CM222" s="80">
        <v>20.575063517734598</v>
      </c>
      <c r="CN222" s="80">
        <v>22.162253169895301</v>
      </c>
      <c r="CO222" s="80">
        <v>21.791809307527</v>
      </c>
      <c r="CP222" s="80">
        <v>21.238606300728598</v>
      </c>
      <c r="CQ222" s="80">
        <v>20.6700261189009</v>
      </c>
      <c r="CR222" s="80">
        <v>18.874030550841201</v>
      </c>
      <c r="CS222" s="80">
        <v>17.8262392500258</v>
      </c>
      <c r="CT222" s="80">
        <v>17.27225294342</v>
      </c>
      <c r="CU222" s="80">
        <v>16.324989838943001</v>
      </c>
      <c r="CV222" s="80">
        <v>15.0194111949728</v>
      </c>
      <c r="CW222" s="80">
        <v>13.365707622611399</v>
      </c>
      <c r="CX222" s="80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s="80" t="s">
        <v>4</v>
      </c>
      <c r="B223" s="80" t="s">
        <v>147</v>
      </c>
      <c r="C223" s="80">
        <v>-173.98094001112099</v>
      </c>
      <c r="D223" s="80">
        <v>-173.98094001112099</v>
      </c>
      <c r="E223" s="80">
        <v>-173.98094001112099</v>
      </c>
      <c r="F223" s="80">
        <v>-173.98094001112099</v>
      </c>
      <c r="G223" s="80">
        <v>-173.98094001112099</v>
      </c>
      <c r="H223" s="80">
        <v>-173.98094001112099</v>
      </c>
      <c r="I223" s="80">
        <v>-173.98094001112099</v>
      </c>
      <c r="J223" s="80">
        <v>-173.98094001112099</v>
      </c>
      <c r="K223" s="80">
        <v>-164.31533223272601</v>
      </c>
      <c r="L223" s="80">
        <v>-164.31533223272601</v>
      </c>
      <c r="M223" s="80">
        <v>-164.31533223272601</v>
      </c>
      <c r="N223" s="80">
        <v>-164.31533223272601</v>
      </c>
      <c r="O223" s="80">
        <v>-164.31533223272601</v>
      </c>
      <c r="P223" s="80">
        <v>-144.98411667593399</v>
      </c>
      <c r="Q223" s="80">
        <v>-144.98411667593399</v>
      </c>
      <c r="R223" s="80">
        <v>-144.98411667593399</v>
      </c>
      <c r="S223" s="80">
        <v>-144.98411667593399</v>
      </c>
      <c r="T223" s="80">
        <v>-144.98411667593399</v>
      </c>
      <c r="U223" s="80">
        <v>-144.98411667593399</v>
      </c>
      <c r="V223" s="80">
        <v>-144.98411667593399</v>
      </c>
      <c r="W223" s="80">
        <v>-144.98411667593399</v>
      </c>
      <c r="X223" s="80">
        <v>-115.987293340747</v>
      </c>
      <c r="Y223" s="80">
        <v>-115.987293340747</v>
      </c>
      <c r="Z223" s="80">
        <v>-115.987293340747</v>
      </c>
      <c r="AA223" s="80">
        <v>-115.987293340747</v>
      </c>
      <c r="AB223" s="80">
        <v>-115.987293340747</v>
      </c>
      <c r="AC223" s="80">
        <v>-86.990470005560596</v>
      </c>
      <c r="AD223" s="80">
        <v>-86.990470005560596</v>
      </c>
      <c r="AE223" s="80">
        <v>-86.990470005560596</v>
      </c>
      <c r="AF223" s="80">
        <v>-86.990470005560596</v>
      </c>
      <c r="AG223" s="80">
        <v>-77.324862227164999</v>
      </c>
      <c r="AH223" s="80">
        <v>-77.324862227164999</v>
      </c>
      <c r="AI223" s="80">
        <v>-77.324862227164999</v>
      </c>
      <c r="AJ223" s="80">
        <v>-77.324862227164999</v>
      </c>
      <c r="AK223" s="80">
        <v>-77.324862227164999</v>
      </c>
      <c r="AL223" s="80">
        <v>-77.324862227164999</v>
      </c>
      <c r="AM223" s="80">
        <v>-77.324862227164999</v>
      </c>
      <c r="AN223" s="80">
        <v>-77.324862227164999</v>
      </c>
      <c r="AO223" s="80">
        <v>-77.324862227164999</v>
      </c>
      <c r="AP223" s="80">
        <v>-77.324862227164999</v>
      </c>
      <c r="AQ223" s="80">
        <v>-77.324862227164999</v>
      </c>
      <c r="AR223" s="80">
        <v>-77.324862227164999</v>
      </c>
      <c r="AS223" s="80">
        <v>-77.324862227164999</v>
      </c>
      <c r="AT223" s="80">
        <v>-77.324862227164999</v>
      </c>
      <c r="AU223" s="80">
        <v>-77.324862227164999</v>
      </c>
      <c r="AV223" s="80">
        <v>-77.324862227164999</v>
      </c>
      <c r="AW223" s="80">
        <v>-77.324862227164999</v>
      </c>
      <c r="AX223" s="80">
        <v>-77.324862227164999</v>
      </c>
      <c r="AY223" s="80">
        <v>-77.324862227164999</v>
      </c>
      <c r="AZ223" s="80">
        <v>-77.324862227164999</v>
      </c>
      <c r="BA223" s="80">
        <v>-77.324862227164999</v>
      </c>
      <c r="BB223" s="80">
        <v>-77.324862227164999</v>
      </c>
      <c r="BC223" s="80">
        <v>-77.324862227164999</v>
      </c>
      <c r="BD223" s="80">
        <v>-77.324862227164999</v>
      </c>
      <c r="BE223" s="80">
        <v>-77.324862227164999</v>
      </c>
      <c r="BF223" s="80">
        <v>-77.324862227164999</v>
      </c>
      <c r="BG223" s="80">
        <v>-77.324862227164999</v>
      </c>
      <c r="BH223" s="80">
        <v>-77.324862227164999</v>
      </c>
      <c r="BI223" s="80">
        <v>-77.324862227164999</v>
      </c>
      <c r="BJ223" s="80">
        <v>-77.324862227164999</v>
      </c>
      <c r="BK223" s="80">
        <v>-77.324862227164999</v>
      </c>
      <c r="BL223" s="80">
        <v>-77.324862227164999</v>
      </c>
      <c r="BM223" s="80">
        <v>-77.324862227164999</v>
      </c>
      <c r="BN223" s="80">
        <v>-77.324862227164999</v>
      </c>
      <c r="BO223" s="80">
        <v>-77.324862227164999</v>
      </c>
      <c r="BP223" s="80">
        <v>-106.321685562352</v>
      </c>
      <c r="BQ223" s="80">
        <v>-106.321685562352</v>
      </c>
      <c r="BR223" s="80">
        <v>-106.321685562352</v>
      </c>
      <c r="BS223" s="80">
        <v>-106.321685562352</v>
      </c>
      <c r="BT223" s="80">
        <v>-135.318508897539</v>
      </c>
      <c r="BU223" s="80">
        <v>-135.318508897539</v>
      </c>
      <c r="BV223" s="80">
        <v>-135.318508897539</v>
      </c>
      <c r="BW223" s="80">
        <v>-135.318508897539</v>
      </c>
      <c r="BX223" s="80">
        <v>-135.318508897539</v>
      </c>
      <c r="BY223" s="80">
        <v>-164.31533223272601</v>
      </c>
      <c r="BZ223" s="80">
        <v>-164.31533223272601</v>
      </c>
      <c r="CA223" s="80">
        <v>-164.31533223272601</v>
      </c>
      <c r="CB223" s="80">
        <v>-164.31533223272601</v>
      </c>
      <c r="CC223" s="80">
        <v>-164.31533223272601</v>
      </c>
      <c r="CD223" s="80">
        <v>-164.31533223272601</v>
      </c>
      <c r="CE223" s="80">
        <v>-164.31533223272601</v>
      </c>
      <c r="CF223" s="80">
        <v>-164.31533223272601</v>
      </c>
      <c r="CG223" s="80">
        <v>-202.977763346308</v>
      </c>
      <c r="CH223" s="80">
        <v>-202.977763346308</v>
      </c>
      <c r="CI223" s="80">
        <v>-202.977763346308</v>
      </c>
      <c r="CJ223" s="80">
        <v>-202.977763346308</v>
      </c>
      <c r="CK223" s="80">
        <v>-202.977763346308</v>
      </c>
      <c r="CL223" s="80">
        <v>-241.64019445989101</v>
      </c>
      <c r="CM223" s="80">
        <v>-241.64019445989101</v>
      </c>
      <c r="CN223" s="80">
        <v>-241.64019445989101</v>
      </c>
      <c r="CO223" s="80">
        <v>-241.64019445989101</v>
      </c>
      <c r="CP223" s="80">
        <v>-241.64019445989101</v>
      </c>
      <c r="CQ223" s="80">
        <v>-241.64019445989101</v>
      </c>
      <c r="CR223" s="80">
        <v>-241.64019445989101</v>
      </c>
      <c r="CS223" s="80">
        <v>-241.64019445989101</v>
      </c>
      <c r="CT223" s="80">
        <v>-299.63384113026399</v>
      </c>
      <c r="CU223" s="80">
        <v>-299.63384113026399</v>
      </c>
      <c r="CV223" s="80">
        <v>-299.63384113026399</v>
      </c>
      <c r="CW223" s="80">
        <v>-299.63384113026399</v>
      </c>
      <c r="CX223" s="80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s="80" t="s">
        <v>4</v>
      </c>
      <c r="B224" s="80" t="s">
        <v>107</v>
      </c>
      <c r="C224" s="80">
        <v>-390.18640613565901</v>
      </c>
      <c r="D224" s="80">
        <v>-390.18640613565901</v>
      </c>
      <c r="E224" s="80">
        <v>-390.18640613565901</v>
      </c>
      <c r="F224" s="80">
        <v>-390.18640613565901</v>
      </c>
      <c r="G224" s="80">
        <v>-404.12163492621801</v>
      </c>
      <c r="H224" s="80">
        <v>-404.12163492621801</v>
      </c>
      <c r="I224" s="80">
        <v>-404.12163492621801</v>
      </c>
      <c r="J224" s="80">
        <v>-404.12163492621801</v>
      </c>
      <c r="K224" s="80">
        <v>-425.02447811205701</v>
      </c>
      <c r="L224" s="80">
        <v>-425.02447811205701</v>
      </c>
      <c r="M224" s="80">
        <v>-425.02447811205701</v>
      </c>
      <c r="N224" s="80">
        <v>-425.02447811205701</v>
      </c>
      <c r="O224" s="80">
        <v>-425.02447811205701</v>
      </c>
      <c r="P224" s="80">
        <v>-438.95970690261601</v>
      </c>
      <c r="Q224" s="80">
        <v>-438.95970690261601</v>
      </c>
      <c r="R224" s="80">
        <v>-438.95970690261601</v>
      </c>
      <c r="S224" s="80">
        <v>-438.95970690261601</v>
      </c>
      <c r="T224" s="80">
        <v>-449.41112849553599</v>
      </c>
      <c r="U224" s="80">
        <v>-449.41112849553599</v>
      </c>
      <c r="V224" s="80">
        <v>-449.41112849553599</v>
      </c>
      <c r="W224" s="80">
        <v>-449.41112849553599</v>
      </c>
      <c r="X224" s="80">
        <v>-463.34635728609499</v>
      </c>
      <c r="Y224" s="80">
        <v>-463.34635728609499</v>
      </c>
      <c r="Z224" s="80">
        <v>-463.34635728609499</v>
      </c>
      <c r="AA224" s="80">
        <v>-463.34635728609499</v>
      </c>
      <c r="AB224" s="80">
        <v>-463.34635728609499</v>
      </c>
      <c r="AC224" s="80">
        <v>-480.76539327429401</v>
      </c>
      <c r="AD224" s="80">
        <v>-480.76539327429401</v>
      </c>
      <c r="AE224" s="80">
        <v>-480.76539327429401</v>
      </c>
      <c r="AF224" s="80">
        <v>-480.76539327429401</v>
      </c>
      <c r="AG224" s="80">
        <v>-501.66823646013302</v>
      </c>
      <c r="AH224" s="80">
        <v>-501.66823646013302</v>
      </c>
      <c r="AI224" s="80">
        <v>-501.66823646013302</v>
      </c>
      <c r="AJ224" s="80">
        <v>-501.66823646013302</v>
      </c>
      <c r="AK224" s="80">
        <v>-501.66823646013302</v>
      </c>
      <c r="AL224" s="80">
        <v>-508.635850855412</v>
      </c>
      <c r="AM224" s="80">
        <v>-508.635850855412</v>
      </c>
      <c r="AN224" s="80">
        <v>-508.635850855412</v>
      </c>
      <c r="AO224" s="80">
        <v>-508.635850855412</v>
      </c>
      <c r="AP224" s="80">
        <v>-498.18442926249298</v>
      </c>
      <c r="AQ224" s="80">
        <v>-498.18442926249298</v>
      </c>
      <c r="AR224" s="80">
        <v>-498.18442926249298</v>
      </c>
      <c r="AS224" s="80">
        <v>-498.18442926249298</v>
      </c>
      <c r="AT224" s="80">
        <v>-491.21681486721297</v>
      </c>
      <c r="AU224" s="80">
        <v>-491.21681486721297</v>
      </c>
      <c r="AV224" s="80">
        <v>-491.21681486721297</v>
      </c>
      <c r="AW224" s="80">
        <v>-491.21681486721297</v>
      </c>
      <c r="AX224" s="80">
        <v>-491.21681486721297</v>
      </c>
      <c r="AY224" s="80">
        <v>-484.24920047193399</v>
      </c>
      <c r="AZ224" s="80">
        <v>-484.24920047193399</v>
      </c>
      <c r="BA224" s="80">
        <v>-484.24920047193399</v>
      </c>
      <c r="BB224" s="80">
        <v>-484.24920047193399</v>
      </c>
      <c r="BC224" s="80">
        <v>-494.70062206485301</v>
      </c>
      <c r="BD224" s="80">
        <v>-494.70062206485301</v>
      </c>
      <c r="BE224" s="80">
        <v>-494.70062206485301</v>
      </c>
      <c r="BF224" s="80">
        <v>-494.70062206485301</v>
      </c>
      <c r="BG224" s="80">
        <v>-501.66823646013302</v>
      </c>
      <c r="BH224" s="80">
        <v>-501.66823646013302</v>
      </c>
      <c r="BI224" s="80">
        <v>-501.66823646013302</v>
      </c>
      <c r="BJ224" s="80">
        <v>-501.66823646013302</v>
      </c>
      <c r="BK224" s="80">
        <v>-494.70062206485301</v>
      </c>
      <c r="BL224" s="80">
        <v>-494.70062206485301</v>
      </c>
      <c r="BM224" s="80">
        <v>-494.70062206485301</v>
      </c>
      <c r="BN224" s="80">
        <v>-494.70062206485301</v>
      </c>
      <c r="BO224" s="80">
        <v>-494.70062206485301</v>
      </c>
      <c r="BP224" s="80">
        <v>-501.66823646013302</v>
      </c>
      <c r="BQ224" s="80">
        <v>-501.66823646013302</v>
      </c>
      <c r="BR224" s="80">
        <v>-501.66823646013302</v>
      </c>
      <c r="BS224" s="80">
        <v>-501.66823646013302</v>
      </c>
      <c r="BT224" s="80">
        <v>-512.11965805305204</v>
      </c>
      <c r="BU224" s="80">
        <v>-512.11965805305204</v>
      </c>
      <c r="BV224" s="80">
        <v>-512.11965805305204</v>
      </c>
      <c r="BW224" s="80">
        <v>-512.11965805305204</v>
      </c>
      <c r="BX224" s="80">
        <v>-512.11965805305204</v>
      </c>
      <c r="BY224" s="80">
        <v>-512.11965805305204</v>
      </c>
      <c r="BZ224" s="80">
        <v>-512.11965805305204</v>
      </c>
      <c r="CA224" s="80">
        <v>-512.11965805305204</v>
      </c>
      <c r="CB224" s="80">
        <v>-512.11965805305204</v>
      </c>
      <c r="CC224" s="80">
        <v>-508.635850855412</v>
      </c>
      <c r="CD224" s="80">
        <v>-508.635850855412</v>
      </c>
      <c r="CE224" s="80">
        <v>-508.635850855412</v>
      </c>
      <c r="CF224" s="80">
        <v>-508.635850855412</v>
      </c>
      <c r="CG224" s="80">
        <v>-491.21681486721297</v>
      </c>
      <c r="CH224" s="80">
        <v>-491.21681486721297</v>
      </c>
      <c r="CI224" s="80">
        <v>-491.21681486721297</v>
      </c>
      <c r="CJ224" s="80">
        <v>-491.21681486721297</v>
      </c>
      <c r="CK224" s="80">
        <v>-491.21681486721297</v>
      </c>
      <c r="CL224" s="80">
        <v>-477.28158607665398</v>
      </c>
      <c r="CM224" s="80">
        <v>-477.28158607665398</v>
      </c>
      <c r="CN224" s="80">
        <v>-477.28158607665398</v>
      </c>
      <c r="CO224" s="80">
        <v>-477.28158607665398</v>
      </c>
      <c r="CP224" s="80">
        <v>-459.86255008845501</v>
      </c>
      <c r="CQ224" s="80">
        <v>-459.86255008845501</v>
      </c>
      <c r="CR224" s="80">
        <v>-459.86255008845501</v>
      </c>
      <c r="CS224" s="80">
        <v>-459.86255008845501</v>
      </c>
      <c r="CT224" s="80">
        <v>-438.95970690261601</v>
      </c>
      <c r="CU224" s="80">
        <v>-438.95970690261601</v>
      </c>
      <c r="CV224" s="80">
        <v>-438.95970690261601</v>
      </c>
      <c r="CW224" s="80">
        <v>-438.95970690261601</v>
      </c>
      <c r="CX224" s="80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AD05-A4C6-496F-855D-5EA5BC8958ED}">
  <dimension ref="A1:I106"/>
  <sheetViews>
    <sheetView workbookViewId="0">
      <selection activeCell="F102" sqref="F55:F102"/>
    </sheetView>
  </sheetViews>
  <sheetFormatPr defaultRowHeight="15" x14ac:dyDescent="0.25"/>
  <cols>
    <col min="1" max="1" width="10.7109375" bestFit="1" customWidth="1"/>
    <col min="6" max="6" width="19.7109375" bestFit="1" customWidth="1"/>
  </cols>
  <sheetData>
    <row r="1" spans="1:9" x14ac:dyDescent="0.25">
      <c r="A1" s="14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154</v>
      </c>
    </row>
    <row r="2" spans="1:9" x14ac:dyDescent="0.25">
      <c r="A2" s="146">
        <v>43829</v>
      </c>
      <c r="B2">
        <v>240</v>
      </c>
      <c r="C2">
        <v>1681</v>
      </c>
      <c r="D2">
        <v>5957</v>
      </c>
      <c r="E2">
        <v>1</v>
      </c>
      <c r="F2">
        <v>0</v>
      </c>
    </row>
    <row r="3" spans="1:9" x14ac:dyDescent="0.25">
      <c r="A3" s="146">
        <v>43836</v>
      </c>
      <c r="B3">
        <v>244</v>
      </c>
      <c r="C3">
        <v>1515</v>
      </c>
      <c r="D3">
        <v>6752</v>
      </c>
      <c r="E3">
        <v>1</v>
      </c>
      <c r="F3">
        <v>0</v>
      </c>
      <c r="H3">
        <f>SUM(F3:F54)</f>
        <v>441.37494592805564</v>
      </c>
    </row>
    <row r="4" spans="1:9" x14ac:dyDescent="0.25">
      <c r="A4" s="146">
        <v>43843</v>
      </c>
      <c r="B4">
        <v>219</v>
      </c>
      <c r="C4">
        <v>1385</v>
      </c>
      <c r="D4">
        <v>6673</v>
      </c>
      <c r="E4">
        <v>0.1</v>
      </c>
      <c r="F4">
        <v>0</v>
      </c>
      <c r="H4">
        <f>SUM(F55:F102)</f>
        <v>253.76848286671407</v>
      </c>
      <c r="I4">
        <f>H4/H3-1</f>
        <v>-0.42505009582469944</v>
      </c>
    </row>
    <row r="5" spans="1:9" x14ac:dyDescent="0.25">
      <c r="A5" s="146">
        <v>43850</v>
      </c>
      <c r="B5">
        <v>239</v>
      </c>
      <c r="C5">
        <v>1545</v>
      </c>
      <c r="D5">
        <v>6926</v>
      </c>
      <c r="E5">
        <v>0.1</v>
      </c>
      <c r="F5">
        <v>0</v>
      </c>
    </row>
    <row r="6" spans="1:9" x14ac:dyDescent="0.25">
      <c r="A6" s="146">
        <v>43857</v>
      </c>
      <c r="B6">
        <v>152</v>
      </c>
      <c r="C6">
        <v>1584</v>
      </c>
      <c r="D6">
        <v>6196</v>
      </c>
      <c r="E6">
        <v>0.1</v>
      </c>
      <c r="F6">
        <v>0</v>
      </c>
    </row>
    <row r="7" spans="1:9" x14ac:dyDescent="0.25">
      <c r="A7" s="146">
        <v>43864</v>
      </c>
      <c r="B7">
        <v>135</v>
      </c>
      <c r="C7">
        <v>2382</v>
      </c>
      <c r="D7">
        <v>6469</v>
      </c>
      <c r="E7">
        <v>0.1</v>
      </c>
      <c r="F7">
        <v>0</v>
      </c>
    </row>
    <row r="8" spans="1:9" x14ac:dyDescent="0.25">
      <c r="A8" s="146">
        <v>43871</v>
      </c>
      <c r="B8">
        <v>109</v>
      </c>
      <c r="C8">
        <v>2004</v>
      </c>
      <c r="D8">
        <v>6396</v>
      </c>
      <c r="E8">
        <v>2</v>
      </c>
      <c r="F8">
        <v>0.69846002621231973</v>
      </c>
    </row>
    <row r="9" spans="1:9" x14ac:dyDescent="0.25">
      <c r="A9" s="146">
        <v>43878</v>
      </c>
      <c r="B9">
        <v>95</v>
      </c>
      <c r="C9">
        <v>1239</v>
      </c>
      <c r="D9">
        <v>3223</v>
      </c>
      <c r="E9">
        <v>1</v>
      </c>
      <c r="F9">
        <v>-0.66779758704615755</v>
      </c>
    </row>
    <row r="10" spans="1:9" x14ac:dyDescent="0.25">
      <c r="A10" s="146">
        <v>43885</v>
      </c>
      <c r="B10">
        <v>325</v>
      </c>
      <c r="C10">
        <v>2033</v>
      </c>
      <c r="D10">
        <v>8432</v>
      </c>
      <c r="E10">
        <v>1</v>
      </c>
      <c r="F10">
        <v>4.6075023747579644</v>
      </c>
    </row>
    <row r="11" spans="1:9" x14ac:dyDescent="0.25">
      <c r="A11" s="146">
        <v>43892</v>
      </c>
      <c r="B11">
        <v>346</v>
      </c>
      <c r="C11">
        <v>1940</v>
      </c>
      <c r="D11">
        <v>7272</v>
      </c>
      <c r="E11">
        <v>3</v>
      </c>
      <c r="F11">
        <v>-0.35683698700219912</v>
      </c>
    </row>
    <row r="12" spans="1:9" x14ac:dyDescent="0.25">
      <c r="A12" s="146">
        <v>43899</v>
      </c>
      <c r="B12">
        <v>302</v>
      </c>
      <c r="C12">
        <v>1819</v>
      </c>
      <c r="D12">
        <v>5263</v>
      </c>
      <c r="E12">
        <v>0.1</v>
      </c>
      <c r="F12">
        <v>-0.51566916177385502</v>
      </c>
    </row>
    <row r="13" spans="1:9" x14ac:dyDescent="0.25">
      <c r="A13" s="146">
        <v>43906</v>
      </c>
      <c r="B13">
        <v>277</v>
      </c>
      <c r="C13">
        <v>1685</v>
      </c>
      <c r="D13">
        <v>2800</v>
      </c>
      <c r="E13">
        <v>0.1</v>
      </c>
      <c r="F13">
        <v>8.9521230478025196</v>
      </c>
    </row>
    <row r="14" spans="1:9" x14ac:dyDescent="0.25">
      <c r="A14" s="146">
        <v>43913</v>
      </c>
      <c r="B14">
        <v>418</v>
      </c>
      <c r="C14">
        <v>2078</v>
      </c>
      <c r="D14">
        <v>3371</v>
      </c>
      <c r="E14">
        <v>1</v>
      </c>
      <c r="F14">
        <v>19.929015937909728</v>
      </c>
    </row>
    <row r="15" spans="1:9" x14ac:dyDescent="0.25">
      <c r="A15" s="146">
        <v>43920</v>
      </c>
      <c r="B15">
        <v>464</v>
      </c>
      <c r="C15">
        <v>1316</v>
      </c>
      <c r="D15">
        <v>2429</v>
      </c>
      <c r="E15">
        <v>1</v>
      </c>
      <c r="F15">
        <v>17.536044545168753</v>
      </c>
    </row>
    <row r="16" spans="1:9" x14ac:dyDescent="0.25">
      <c r="A16" s="146">
        <v>43927</v>
      </c>
      <c r="B16">
        <v>634</v>
      </c>
      <c r="C16">
        <v>1467</v>
      </c>
      <c r="D16">
        <v>2874</v>
      </c>
      <c r="E16">
        <v>8</v>
      </c>
      <c r="F16">
        <v>16.672659478977454</v>
      </c>
    </row>
    <row r="17" spans="1:6" x14ac:dyDescent="0.25">
      <c r="A17" s="146">
        <v>43934</v>
      </c>
      <c r="B17">
        <v>758</v>
      </c>
      <c r="C17">
        <v>1244</v>
      </c>
      <c r="D17">
        <v>2570</v>
      </c>
      <c r="E17">
        <v>42</v>
      </c>
      <c r="F17">
        <v>15.623574905759442</v>
      </c>
    </row>
    <row r="18" spans="1:6" x14ac:dyDescent="0.25">
      <c r="A18" s="146">
        <v>43941</v>
      </c>
      <c r="B18">
        <v>843</v>
      </c>
      <c r="C18">
        <v>1306</v>
      </c>
      <c r="D18">
        <v>3424</v>
      </c>
      <c r="E18">
        <v>57</v>
      </c>
      <c r="F18">
        <v>15.732759387770004</v>
      </c>
    </row>
    <row r="19" spans="1:6" x14ac:dyDescent="0.25">
      <c r="A19" s="146">
        <v>43948</v>
      </c>
      <c r="B19">
        <v>1212</v>
      </c>
      <c r="C19">
        <v>1976</v>
      </c>
      <c r="D19">
        <v>4878</v>
      </c>
      <c r="E19">
        <v>91</v>
      </c>
      <c r="F19">
        <v>14.84550734158112</v>
      </c>
    </row>
    <row r="20" spans="1:6" x14ac:dyDescent="0.25">
      <c r="A20" s="146">
        <v>43955</v>
      </c>
      <c r="B20">
        <v>1205</v>
      </c>
      <c r="C20">
        <v>1939</v>
      </c>
      <c r="D20">
        <v>3962</v>
      </c>
      <c r="E20">
        <v>130</v>
      </c>
      <c r="F20">
        <v>12.856734650259503</v>
      </c>
    </row>
    <row r="21" spans="1:6" x14ac:dyDescent="0.25">
      <c r="A21" s="146">
        <v>43962</v>
      </c>
      <c r="B21">
        <v>1324</v>
      </c>
      <c r="C21">
        <v>1534</v>
      </c>
      <c r="D21">
        <v>4025</v>
      </c>
      <c r="E21">
        <v>140</v>
      </c>
      <c r="F21">
        <v>14.277664445648286</v>
      </c>
    </row>
    <row r="22" spans="1:6" x14ac:dyDescent="0.25">
      <c r="A22" s="146">
        <v>43969</v>
      </c>
      <c r="B22">
        <v>1426</v>
      </c>
      <c r="C22">
        <v>1689</v>
      </c>
      <c r="D22">
        <v>3725</v>
      </c>
      <c r="E22">
        <v>173</v>
      </c>
      <c r="F22">
        <v>14.336336745616672</v>
      </c>
    </row>
    <row r="23" spans="1:6" x14ac:dyDescent="0.25">
      <c r="A23" s="146">
        <v>43976</v>
      </c>
      <c r="B23">
        <v>1603</v>
      </c>
      <c r="C23">
        <v>1604</v>
      </c>
      <c r="D23">
        <v>4390</v>
      </c>
      <c r="E23">
        <v>196</v>
      </c>
      <c r="F23">
        <v>13.575786260932801</v>
      </c>
    </row>
    <row r="24" spans="1:6" x14ac:dyDescent="0.25">
      <c r="A24" s="146">
        <v>43983</v>
      </c>
      <c r="B24">
        <v>1559</v>
      </c>
      <c r="C24">
        <v>1443</v>
      </c>
      <c r="D24">
        <v>3846</v>
      </c>
      <c r="E24">
        <v>181</v>
      </c>
      <c r="F24">
        <v>13.038851915995934</v>
      </c>
    </row>
    <row r="25" spans="1:6" x14ac:dyDescent="0.25">
      <c r="A25" s="146">
        <v>43990</v>
      </c>
      <c r="B25">
        <v>1820</v>
      </c>
      <c r="C25">
        <v>1668</v>
      </c>
      <c r="D25">
        <v>5181</v>
      </c>
      <c r="E25">
        <v>206</v>
      </c>
      <c r="F25">
        <v>13.366443015890097</v>
      </c>
    </row>
    <row r="26" spans="1:6" x14ac:dyDescent="0.25">
      <c r="A26" s="146">
        <v>43997</v>
      </c>
      <c r="B26">
        <v>1573</v>
      </c>
      <c r="C26">
        <v>1603</v>
      </c>
      <c r="D26">
        <v>4623</v>
      </c>
      <c r="E26">
        <v>186</v>
      </c>
      <c r="F26">
        <v>12.537308694527365</v>
      </c>
    </row>
    <row r="27" spans="1:6" x14ac:dyDescent="0.25">
      <c r="A27" s="146">
        <v>44004</v>
      </c>
      <c r="B27">
        <v>1703</v>
      </c>
      <c r="C27">
        <v>1524</v>
      </c>
      <c r="D27">
        <v>4434</v>
      </c>
      <c r="E27">
        <v>169</v>
      </c>
      <c r="F27">
        <v>13.19399692429686</v>
      </c>
    </row>
    <row r="28" spans="1:6" x14ac:dyDescent="0.25">
      <c r="A28" s="146">
        <v>44011</v>
      </c>
      <c r="B28">
        <v>2018</v>
      </c>
      <c r="C28">
        <v>1665</v>
      </c>
      <c r="D28">
        <v>4417</v>
      </c>
      <c r="E28">
        <v>186</v>
      </c>
      <c r="F28">
        <v>12.209105835429567</v>
      </c>
    </row>
    <row r="29" spans="1:6" x14ac:dyDescent="0.25">
      <c r="A29" s="146">
        <v>44018</v>
      </c>
      <c r="B29">
        <v>2318</v>
      </c>
      <c r="C29">
        <v>1754</v>
      </c>
      <c r="D29">
        <v>4464</v>
      </c>
      <c r="E29">
        <v>228</v>
      </c>
      <c r="F29">
        <v>11.707666282366166</v>
      </c>
    </row>
    <row r="30" spans="1:6" x14ac:dyDescent="0.25">
      <c r="A30" s="146">
        <v>44025</v>
      </c>
      <c r="B30">
        <v>2097</v>
      </c>
      <c r="C30">
        <v>1784</v>
      </c>
      <c r="D30">
        <v>4544</v>
      </c>
      <c r="E30">
        <v>229</v>
      </c>
      <c r="F30">
        <v>11.989052009571708</v>
      </c>
    </row>
    <row r="31" spans="1:6" x14ac:dyDescent="0.25">
      <c r="A31" s="146">
        <v>44032</v>
      </c>
      <c r="B31">
        <v>2131</v>
      </c>
      <c r="C31">
        <v>1833</v>
      </c>
      <c r="D31">
        <v>4199</v>
      </c>
      <c r="E31">
        <v>236</v>
      </c>
      <c r="F31">
        <v>11.664942667593769</v>
      </c>
    </row>
    <row r="32" spans="1:6" x14ac:dyDescent="0.25">
      <c r="A32" s="146">
        <v>44039</v>
      </c>
      <c r="B32">
        <v>2036</v>
      </c>
      <c r="C32">
        <v>1817</v>
      </c>
      <c r="D32">
        <v>4485</v>
      </c>
      <c r="E32">
        <v>279</v>
      </c>
      <c r="F32">
        <v>11.470005252976936</v>
      </c>
    </row>
    <row r="33" spans="1:6" x14ac:dyDescent="0.25">
      <c r="A33" s="146">
        <v>44046</v>
      </c>
      <c r="B33">
        <v>2211</v>
      </c>
      <c r="C33">
        <v>1857</v>
      </c>
      <c r="D33">
        <v>4737</v>
      </c>
      <c r="E33">
        <v>296</v>
      </c>
      <c r="F33">
        <v>9.5105191493818317</v>
      </c>
    </row>
    <row r="34" spans="1:6" x14ac:dyDescent="0.25">
      <c r="A34" s="146">
        <v>44053</v>
      </c>
      <c r="B34">
        <v>2268</v>
      </c>
      <c r="C34">
        <v>1719</v>
      </c>
      <c r="D34">
        <v>4329</v>
      </c>
      <c r="E34">
        <v>329</v>
      </c>
      <c r="F34">
        <v>10.316602965120099</v>
      </c>
    </row>
    <row r="35" spans="1:6" x14ac:dyDescent="0.25">
      <c r="A35" s="146">
        <v>44060</v>
      </c>
      <c r="B35">
        <v>3795</v>
      </c>
      <c r="C35">
        <v>1836</v>
      </c>
      <c r="D35">
        <v>4549</v>
      </c>
      <c r="E35">
        <v>265</v>
      </c>
      <c r="F35">
        <v>10.81941005179041</v>
      </c>
    </row>
    <row r="36" spans="1:6" x14ac:dyDescent="0.25">
      <c r="A36" s="146">
        <v>44067</v>
      </c>
      <c r="B36">
        <v>4614</v>
      </c>
      <c r="C36">
        <v>1772</v>
      </c>
      <c r="D36">
        <v>4400</v>
      </c>
      <c r="E36">
        <v>251</v>
      </c>
      <c r="F36">
        <v>8.9052549132065444</v>
      </c>
    </row>
    <row r="37" spans="1:6" x14ac:dyDescent="0.25">
      <c r="A37" s="146">
        <v>44074</v>
      </c>
      <c r="B37">
        <v>3057</v>
      </c>
      <c r="C37">
        <v>1444</v>
      </c>
      <c r="D37">
        <v>3810</v>
      </c>
      <c r="E37">
        <v>220</v>
      </c>
      <c r="F37">
        <v>7.5411183628666434</v>
      </c>
    </row>
    <row r="38" spans="1:6" x14ac:dyDescent="0.25">
      <c r="A38" s="146">
        <v>44081</v>
      </c>
      <c r="B38">
        <v>3171</v>
      </c>
      <c r="C38">
        <v>1534</v>
      </c>
      <c r="D38">
        <v>4895</v>
      </c>
      <c r="E38">
        <v>240</v>
      </c>
      <c r="F38">
        <v>8.3840583589850546</v>
      </c>
    </row>
    <row r="39" spans="1:6" x14ac:dyDescent="0.25">
      <c r="A39" s="146">
        <v>44088</v>
      </c>
      <c r="B39">
        <v>3259</v>
      </c>
      <c r="C39">
        <v>1605</v>
      </c>
      <c r="D39">
        <v>4859</v>
      </c>
      <c r="E39">
        <v>212</v>
      </c>
      <c r="F39">
        <v>8.4325527573843839</v>
      </c>
    </row>
    <row r="40" spans="1:6" x14ac:dyDescent="0.25">
      <c r="A40" s="146">
        <v>44095</v>
      </c>
      <c r="B40">
        <v>3948</v>
      </c>
      <c r="C40">
        <v>1623</v>
      </c>
      <c r="D40">
        <v>4866</v>
      </c>
      <c r="E40">
        <v>236</v>
      </c>
      <c r="F40">
        <v>8.5940105929810198</v>
      </c>
    </row>
    <row r="41" spans="1:6" x14ac:dyDescent="0.25">
      <c r="A41" s="146">
        <v>44102</v>
      </c>
      <c r="B41">
        <v>4813</v>
      </c>
      <c r="C41">
        <v>1834</v>
      </c>
      <c r="D41">
        <v>5177</v>
      </c>
      <c r="E41">
        <v>312</v>
      </c>
      <c r="F41">
        <v>6.6983635668182453</v>
      </c>
    </row>
    <row r="42" spans="1:6" x14ac:dyDescent="0.25">
      <c r="A42" s="146">
        <v>44109</v>
      </c>
      <c r="B42">
        <v>3320</v>
      </c>
      <c r="C42">
        <v>1533</v>
      </c>
      <c r="D42">
        <v>4271</v>
      </c>
      <c r="E42">
        <v>305</v>
      </c>
      <c r="F42">
        <v>5.3660461017412144</v>
      </c>
    </row>
    <row r="43" spans="1:6" x14ac:dyDescent="0.25">
      <c r="A43" s="146">
        <v>44116</v>
      </c>
      <c r="B43">
        <v>3521</v>
      </c>
      <c r="C43">
        <v>2183</v>
      </c>
      <c r="D43">
        <v>5497</v>
      </c>
      <c r="E43">
        <v>323</v>
      </c>
      <c r="F43">
        <v>7.6613792164739243</v>
      </c>
    </row>
    <row r="44" spans="1:6" x14ac:dyDescent="0.25">
      <c r="A44" s="146">
        <v>44123</v>
      </c>
      <c r="B44">
        <v>3715</v>
      </c>
      <c r="C44">
        <v>1950</v>
      </c>
      <c r="D44">
        <v>5455</v>
      </c>
      <c r="E44">
        <v>344</v>
      </c>
      <c r="F44">
        <v>7.4419849369761533</v>
      </c>
    </row>
    <row r="45" spans="1:6" x14ac:dyDescent="0.25">
      <c r="A45" s="146">
        <v>44130</v>
      </c>
      <c r="B45">
        <v>5291</v>
      </c>
      <c r="C45">
        <v>1445</v>
      </c>
      <c r="D45">
        <v>4723</v>
      </c>
      <c r="E45">
        <v>527</v>
      </c>
      <c r="F45">
        <v>6.5348743772764513</v>
      </c>
    </row>
    <row r="46" spans="1:6" x14ac:dyDescent="0.25">
      <c r="A46" s="146">
        <v>44137</v>
      </c>
      <c r="B46">
        <v>5817</v>
      </c>
      <c r="C46">
        <v>2142</v>
      </c>
      <c r="D46">
        <v>6866</v>
      </c>
      <c r="E46">
        <v>548</v>
      </c>
      <c r="F46">
        <v>6.4671900356908312</v>
      </c>
    </row>
    <row r="47" spans="1:6" x14ac:dyDescent="0.25">
      <c r="A47" s="146">
        <v>44144</v>
      </c>
      <c r="B47">
        <v>5246</v>
      </c>
      <c r="C47">
        <v>1994</v>
      </c>
      <c r="D47">
        <v>6896</v>
      </c>
      <c r="E47">
        <v>720</v>
      </c>
      <c r="F47">
        <v>5.1148379476646184</v>
      </c>
    </row>
    <row r="48" spans="1:6" x14ac:dyDescent="0.25">
      <c r="A48" s="146">
        <v>44151</v>
      </c>
      <c r="B48">
        <v>4846</v>
      </c>
      <c r="C48">
        <v>2146</v>
      </c>
      <c r="D48">
        <v>8103</v>
      </c>
      <c r="E48">
        <v>697</v>
      </c>
      <c r="F48">
        <v>6.4181457466497296</v>
      </c>
    </row>
    <row r="49" spans="1:6" x14ac:dyDescent="0.25">
      <c r="A49" s="146">
        <v>44158</v>
      </c>
      <c r="B49">
        <v>5179</v>
      </c>
      <c r="C49">
        <v>2272</v>
      </c>
      <c r="D49">
        <v>7866</v>
      </c>
      <c r="E49">
        <v>737</v>
      </c>
      <c r="F49">
        <v>5.6917103303821719</v>
      </c>
    </row>
    <row r="50" spans="1:6" x14ac:dyDescent="0.25">
      <c r="A50" s="146">
        <v>44165</v>
      </c>
      <c r="B50">
        <v>4030</v>
      </c>
      <c r="C50">
        <v>2715</v>
      </c>
      <c r="D50">
        <v>8123</v>
      </c>
      <c r="E50">
        <v>635</v>
      </c>
      <c r="F50">
        <v>5.8666359119408531</v>
      </c>
    </row>
    <row r="51" spans="1:6" x14ac:dyDescent="0.25">
      <c r="A51" s="146">
        <v>44172</v>
      </c>
      <c r="B51">
        <v>4124</v>
      </c>
      <c r="C51">
        <v>2827</v>
      </c>
      <c r="D51">
        <v>8452</v>
      </c>
      <c r="E51">
        <v>693</v>
      </c>
      <c r="F51">
        <v>5.8296557506156494</v>
      </c>
    </row>
    <row r="52" spans="1:6" x14ac:dyDescent="0.25">
      <c r="A52" s="146">
        <v>44179</v>
      </c>
      <c r="B52">
        <v>2755</v>
      </c>
      <c r="C52">
        <v>1521</v>
      </c>
      <c r="D52">
        <v>4027</v>
      </c>
      <c r="E52">
        <v>427</v>
      </c>
      <c r="F52">
        <v>5.1462984396464577</v>
      </c>
    </row>
    <row r="53" spans="1:6" x14ac:dyDescent="0.25">
      <c r="A53" s="146">
        <v>44186</v>
      </c>
      <c r="B53">
        <v>2275</v>
      </c>
      <c r="C53">
        <v>1512</v>
      </c>
      <c r="D53">
        <v>3003</v>
      </c>
      <c r="E53">
        <v>372</v>
      </c>
      <c r="F53">
        <v>6.7779962045822746</v>
      </c>
    </row>
    <row r="54" spans="1:6" x14ac:dyDescent="0.25">
      <c r="A54" s="146">
        <v>44193</v>
      </c>
      <c r="B54">
        <v>4113</v>
      </c>
      <c r="C54">
        <v>2313</v>
      </c>
      <c r="D54">
        <v>6140</v>
      </c>
      <c r="E54">
        <v>583</v>
      </c>
      <c r="F54">
        <v>8.5750621986583067</v>
      </c>
    </row>
    <row r="55" spans="1:6" x14ac:dyDescent="0.25">
      <c r="A55" s="146">
        <v>44200</v>
      </c>
      <c r="B55">
        <v>4094</v>
      </c>
      <c r="C55">
        <v>2341</v>
      </c>
      <c r="D55">
        <v>6981</v>
      </c>
      <c r="E55">
        <v>701</v>
      </c>
      <c r="F55">
        <v>7.1577870554298721</v>
      </c>
    </row>
    <row r="56" spans="1:6" x14ac:dyDescent="0.25">
      <c r="A56" s="146">
        <v>44207</v>
      </c>
      <c r="B56">
        <v>5108</v>
      </c>
      <c r="C56">
        <v>2372</v>
      </c>
      <c r="D56">
        <v>7331</v>
      </c>
      <c r="E56">
        <v>1195</v>
      </c>
      <c r="F56">
        <v>5.6218286578713963</v>
      </c>
    </row>
    <row r="57" spans="1:6" x14ac:dyDescent="0.25">
      <c r="A57" s="146">
        <v>44214</v>
      </c>
      <c r="B57">
        <v>5181</v>
      </c>
      <c r="C57">
        <v>2248</v>
      </c>
      <c r="D57">
        <v>7220</v>
      </c>
      <c r="E57">
        <v>1223</v>
      </c>
      <c r="F57">
        <v>5.9000684584009075</v>
      </c>
    </row>
    <row r="58" spans="1:6" x14ac:dyDescent="0.25">
      <c r="A58" s="146">
        <v>44221</v>
      </c>
      <c r="B58">
        <v>5555</v>
      </c>
      <c r="C58">
        <v>2282</v>
      </c>
      <c r="D58">
        <v>7570</v>
      </c>
      <c r="E58">
        <v>1150</v>
      </c>
      <c r="F58">
        <v>5.6752524243876961</v>
      </c>
    </row>
    <row r="59" spans="1:6" x14ac:dyDescent="0.25">
      <c r="A59" s="146">
        <v>44228</v>
      </c>
      <c r="B59">
        <v>5998</v>
      </c>
      <c r="C59">
        <v>2493</v>
      </c>
      <c r="D59">
        <v>7852</v>
      </c>
      <c r="E59">
        <v>1434</v>
      </c>
      <c r="F59">
        <v>4.4053771523294447</v>
      </c>
    </row>
    <row r="60" spans="1:6" x14ac:dyDescent="0.25">
      <c r="A60" s="146">
        <v>44235</v>
      </c>
      <c r="B60">
        <v>5548</v>
      </c>
      <c r="C60">
        <v>2239</v>
      </c>
      <c r="D60">
        <v>7205</v>
      </c>
      <c r="E60">
        <v>1480</v>
      </c>
      <c r="F60">
        <v>4.0750465799787676</v>
      </c>
    </row>
    <row r="61" spans="1:6" x14ac:dyDescent="0.25">
      <c r="A61" s="146">
        <v>44242</v>
      </c>
      <c r="B61">
        <v>7210</v>
      </c>
      <c r="C61">
        <v>3159</v>
      </c>
      <c r="D61">
        <v>8367</v>
      </c>
      <c r="E61">
        <v>2017</v>
      </c>
      <c r="F61">
        <v>5.4651376058990895</v>
      </c>
    </row>
    <row r="62" spans="1:6" x14ac:dyDescent="0.25">
      <c r="A62" s="146">
        <v>44249</v>
      </c>
      <c r="B62">
        <v>6859</v>
      </c>
      <c r="C62">
        <v>3951</v>
      </c>
      <c r="D62">
        <v>7048</v>
      </c>
      <c r="E62">
        <v>2062</v>
      </c>
      <c r="F62">
        <v>5.7592634645669731</v>
      </c>
    </row>
    <row r="63" spans="1:6" x14ac:dyDescent="0.25">
      <c r="A63" s="146">
        <v>44256</v>
      </c>
      <c r="B63">
        <v>7068</v>
      </c>
      <c r="C63">
        <v>4090</v>
      </c>
      <c r="D63">
        <v>7158</v>
      </c>
      <c r="E63">
        <v>2611</v>
      </c>
      <c r="F63">
        <v>7.094176295428964</v>
      </c>
    </row>
    <row r="64" spans="1:6" x14ac:dyDescent="0.25">
      <c r="A64" s="146">
        <v>44263</v>
      </c>
      <c r="B64">
        <v>6747</v>
      </c>
      <c r="C64">
        <v>4051</v>
      </c>
      <c r="D64">
        <v>7734</v>
      </c>
      <c r="E64">
        <v>2517</v>
      </c>
      <c r="F64">
        <v>7.7763008827119764</v>
      </c>
    </row>
    <row r="65" spans="1:6" x14ac:dyDescent="0.25">
      <c r="A65" s="146">
        <v>44270</v>
      </c>
      <c r="B65">
        <v>6197</v>
      </c>
      <c r="C65">
        <v>3816</v>
      </c>
      <c r="D65">
        <v>7534</v>
      </c>
      <c r="E65">
        <v>2372</v>
      </c>
      <c r="F65">
        <v>9.5533726916783159</v>
      </c>
    </row>
    <row r="66" spans="1:6" x14ac:dyDescent="0.25">
      <c r="A66" s="146">
        <v>44277</v>
      </c>
      <c r="B66">
        <v>5275</v>
      </c>
      <c r="C66">
        <v>2917</v>
      </c>
      <c r="D66">
        <v>4898</v>
      </c>
      <c r="E66">
        <v>1962</v>
      </c>
      <c r="F66">
        <v>10.063098702976012</v>
      </c>
    </row>
    <row r="67" spans="1:6" x14ac:dyDescent="0.25">
      <c r="A67" s="146">
        <v>44284</v>
      </c>
      <c r="B67">
        <v>7917</v>
      </c>
      <c r="C67">
        <v>4396</v>
      </c>
      <c r="D67">
        <v>7742</v>
      </c>
      <c r="E67">
        <v>3246</v>
      </c>
      <c r="F67">
        <v>10.441715145249415</v>
      </c>
    </row>
    <row r="68" spans="1:6" x14ac:dyDescent="0.25">
      <c r="A68" s="146">
        <v>44291</v>
      </c>
      <c r="B68">
        <v>7381</v>
      </c>
      <c r="C68">
        <v>4649</v>
      </c>
      <c r="D68">
        <v>8277</v>
      </c>
      <c r="E68">
        <v>3025</v>
      </c>
      <c r="F68">
        <v>8.1330303242863451</v>
      </c>
    </row>
    <row r="69" spans="1:6" x14ac:dyDescent="0.25">
      <c r="A69" s="146">
        <v>44298</v>
      </c>
      <c r="B69">
        <v>7209</v>
      </c>
      <c r="C69">
        <v>4655</v>
      </c>
      <c r="D69">
        <v>7102</v>
      </c>
      <c r="E69">
        <v>2834</v>
      </c>
      <c r="F69">
        <v>7.9774227302638581</v>
      </c>
    </row>
    <row r="70" spans="1:6" x14ac:dyDescent="0.25">
      <c r="A70" s="146">
        <v>44305</v>
      </c>
      <c r="B70">
        <v>7361</v>
      </c>
      <c r="C70">
        <v>4845</v>
      </c>
      <c r="D70">
        <v>7902</v>
      </c>
      <c r="E70">
        <v>3794</v>
      </c>
      <c r="F70">
        <v>8.6882129513532345</v>
      </c>
    </row>
    <row r="71" spans="1:6" x14ac:dyDescent="0.25">
      <c r="A71" s="146">
        <v>44312</v>
      </c>
      <c r="B71">
        <v>7110</v>
      </c>
      <c r="C71">
        <v>4796</v>
      </c>
      <c r="D71">
        <v>7396</v>
      </c>
      <c r="E71">
        <v>3494</v>
      </c>
      <c r="F71">
        <v>7.0437243263565268</v>
      </c>
    </row>
    <row r="72" spans="1:6" x14ac:dyDescent="0.25">
      <c r="A72" s="146">
        <v>44319</v>
      </c>
      <c r="B72">
        <v>7874</v>
      </c>
      <c r="C72">
        <v>5403</v>
      </c>
      <c r="D72">
        <v>6986</v>
      </c>
      <c r="E72">
        <v>5293</v>
      </c>
      <c r="F72">
        <v>4.9740519693888183</v>
      </c>
    </row>
    <row r="73" spans="1:6" x14ac:dyDescent="0.25">
      <c r="A73" s="146">
        <v>44326</v>
      </c>
      <c r="B73">
        <v>7354</v>
      </c>
      <c r="C73">
        <v>4750</v>
      </c>
      <c r="D73">
        <v>6363</v>
      </c>
      <c r="E73">
        <v>5027</v>
      </c>
      <c r="F73">
        <v>6.4823499164177054</v>
      </c>
    </row>
    <row r="74" spans="1:6" x14ac:dyDescent="0.25">
      <c r="A74" s="146">
        <v>44333</v>
      </c>
      <c r="B74">
        <v>6999</v>
      </c>
      <c r="C74">
        <v>5284</v>
      </c>
      <c r="D74">
        <v>5662</v>
      </c>
      <c r="E74">
        <v>5138</v>
      </c>
      <c r="F74">
        <v>6.9793609343793408</v>
      </c>
    </row>
    <row r="75" spans="1:6" x14ac:dyDescent="0.25">
      <c r="A75" s="146">
        <v>44340</v>
      </c>
      <c r="B75">
        <v>7029</v>
      </c>
      <c r="C75">
        <v>4649</v>
      </c>
      <c r="D75">
        <v>4228</v>
      </c>
      <c r="E75">
        <v>4981</v>
      </c>
      <c r="F75">
        <v>7.0858453182279453</v>
      </c>
    </row>
    <row r="76" spans="1:6" x14ac:dyDescent="0.25">
      <c r="A76" s="146">
        <v>44347</v>
      </c>
      <c r="B76">
        <v>7350</v>
      </c>
      <c r="C76">
        <v>5070</v>
      </c>
      <c r="D76">
        <v>5690</v>
      </c>
      <c r="E76">
        <v>5451</v>
      </c>
      <c r="F76">
        <v>8.0187502601847171</v>
      </c>
    </row>
    <row r="77" spans="1:6" x14ac:dyDescent="0.25">
      <c r="A77" s="146">
        <v>44354</v>
      </c>
      <c r="B77">
        <v>6962</v>
      </c>
      <c r="C77">
        <v>5232</v>
      </c>
      <c r="D77">
        <v>7544</v>
      </c>
      <c r="E77">
        <v>5914</v>
      </c>
      <c r="F77">
        <v>6.2880884695850678</v>
      </c>
    </row>
    <row r="78" spans="1:6" x14ac:dyDescent="0.25">
      <c r="A78" s="146">
        <v>44361</v>
      </c>
      <c r="B78">
        <v>6959</v>
      </c>
      <c r="C78">
        <v>5558</v>
      </c>
      <c r="D78">
        <v>7480</v>
      </c>
      <c r="E78">
        <v>5548</v>
      </c>
      <c r="F78">
        <v>6.590586573868821</v>
      </c>
    </row>
    <row r="79" spans="1:6" x14ac:dyDescent="0.25">
      <c r="A79" s="146">
        <v>44368</v>
      </c>
      <c r="B79">
        <v>7422</v>
      </c>
      <c r="C79">
        <v>5753</v>
      </c>
      <c r="D79">
        <v>7157</v>
      </c>
      <c r="E79">
        <v>6438</v>
      </c>
      <c r="F79">
        <v>6.2331674449190002</v>
      </c>
    </row>
    <row r="80" spans="1:6" x14ac:dyDescent="0.25">
      <c r="A80" s="146">
        <v>44375</v>
      </c>
      <c r="B80">
        <v>7823</v>
      </c>
      <c r="C80">
        <v>6022</v>
      </c>
      <c r="D80">
        <v>7052</v>
      </c>
      <c r="E80">
        <v>6907</v>
      </c>
      <c r="F80">
        <v>6.0082928249300727</v>
      </c>
    </row>
    <row r="81" spans="1:6" x14ac:dyDescent="0.25">
      <c r="A81" s="146">
        <v>44382</v>
      </c>
      <c r="B81">
        <v>8354</v>
      </c>
      <c r="C81">
        <v>6348</v>
      </c>
      <c r="D81">
        <v>8367</v>
      </c>
      <c r="E81">
        <v>9128</v>
      </c>
      <c r="F81">
        <v>5.0639405157832922</v>
      </c>
    </row>
    <row r="82" spans="1:6" x14ac:dyDescent="0.25">
      <c r="A82" s="146">
        <v>44389</v>
      </c>
      <c r="B82">
        <v>8212</v>
      </c>
      <c r="C82">
        <v>6267</v>
      </c>
      <c r="D82">
        <v>8586</v>
      </c>
      <c r="E82">
        <v>10568</v>
      </c>
      <c r="F82">
        <v>5.0913611225104543</v>
      </c>
    </row>
    <row r="83" spans="1:6" x14ac:dyDescent="0.25">
      <c r="A83" s="146">
        <v>44396</v>
      </c>
      <c r="B83">
        <v>7956</v>
      </c>
      <c r="C83">
        <v>6252</v>
      </c>
      <c r="D83">
        <v>7811</v>
      </c>
      <c r="E83">
        <v>10320</v>
      </c>
      <c r="F83">
        <v>5.1481535210366713</v>
      </c>
    </row>
    <row r="84" spans="1:6" x14ac:dyDescent="0.25">
      <c r="A84" s="146">
        <v>44403</v>
      </c>
      <c r="B84">
        <v>8860</v>
      </c>
      <c r="C84">
        <v>6320</v>
      </c>
      <c r="D84">
        <v>8683</v>
      </c>
      <c r="E84">
        <v>10105</v>
      </c>
      <c r="F84">
        <v>5.9745675758208066</v>
      </c>
    </row>
    <row r="85" spans="1:6" x14ac:dyDescent="0.25">
      <c r="A85" s="146">
        <v>44410</v>
      </c>
      <c r="B85">
        <v>9317</v>
      </c>
      <c r="C85">
        <v>6549</v>
      </c>
      <c r="D85">
        <v>9317</v>
      </c>
      <c r="E85">
        <v>11128</v>
      </c>
      <c r="F85">
        <v>3.631040574295477</v>
      </c>
    </row>
    <row r="86" spans="1:6" x14ac:dyDescent="0.25">
      <c r="A86" s="146">
        <v>44417</v>
      </c>
      <c r="B86">
        <v>9109</v>
      </c>
      <c r="C86">
        <v>6250</v>
      </c>
      <c r="D86">
        <v>8954</v>
      </c>
      <c r="E86">
        <v>11135</v>
      </c>
      <c r="F86">
        <v>4.3342112308140086</v>
      </c>
    </row>
    <row r="87" spans="1:6" x14ac:dyDescent="0.25">
      <c r="A87" s="146">
        <v>44424</v>
      </c>
      <c r="B87">
        <v>8440</v>
      </c>
      <c r="C87">
        <v>6035</v>
      </c>
      <c r="D87">
        <v>9016</v>
      </c>
      <c r="E87">
        <v>11329</v>
      </c>
      <c r="F87">
        <v>3.8494792763457122</v>
      </c>
    </row>
    <row r="88" spans="1:6" x14ac:dyDescent="0.25">
      <c r="A88" s="146">
        <v>44431</v>
      </c>
      <c r="B88">
        <v>8491</v>
      </c>
      <c r="C88">
        <v>6423</v>
      </c>
      <c r="D88">
        <v>8539</v>
      </c>
      <c r="E88">
        <v>11841</v>
      </c>
      <c r="F88">
        <v>4.4178430170631291</v>
      </c>
    </row>
    <row r="89" spans="1:6" x14ac:dyDescent="0.25">
      <c r="A89" s="146">
        <v>44438</v>
      </c>
      <c r="B89">
        <v>8411</v>
      </c>
      <c r="C89">
        <v>5980</v>
      </c>
      <c r="D89">
        <v>7073</v>
      </c>
      <c r="E89">
        <v>10140</v>
      </c>
      <c r="F89">
        <v>2.8303840950313313</v>
      </c>
    </row>
    <row r="90" spans="1:6" x14ac:dyDescent="0.25">
      <c r="A90" s="146">
        <v>44445</v>
      </c>
      <c r="B90">
        <v>8842</v>
      </c>
      <c r="C90">
        <v>6930</v>
      </c>
      <c r="D90">
        <v>9979</v>
      </c>
      <c r="E90">
        <v>12092</v>
      </c>
      <c r="F90">
        <v>4.8352470377619614</v>
      </c>
    </row>
    <row r="91" spans="1:6" x14ac:dyDescent="0.25">
      <c r="A91" s="146">
        <v>44452</v>
      </c>
      <c r="B91">
        <v>8398</v>
      </c>
      <c r="C91">
        <v>6882</v>
      </c>
      <c r="D91">
        <v>9414</v>
      </c>
      <c r="E91">
        <v>12033</v>
      </c>
      <c r="F91">
        <v>3.037195549781829</v>
      </c>
    </row>
    <row r="92" spans="1:6" x14ac:dyDescent="0.25">
      <c r="A92" s="146">
        <v>44459</v>
      </c>
      <c r="B92">
        <v>8146</v>
      </c>
      <c r="C92">
        <v>6777</v>
      </c>
      <c r="D92">
        <v>8791</v>
      </c>
      <c r="E92">
        <v>13165</v>
      </c>
      <c r="F92">
        <v>3.1063887058588491</v>
      </c>
    </row>
    <row r="93" spans="1:6" x14ac:dyDescent="0.25">
      <c r="A93" s="146">
        <v>44466</v>
      </c>
      <c r="B93">
        <v>8154</v>
      </c>
      <c r="C93">
        <v>6850</v>
      </c>
      <c r="D93">
        <v>8522</v>
      </c>
      <c r="E93">
        <v>11096</v>
      </c>
      <c r="F93">
        <v>3.0030088403782562</v>
      </c>
    </row>
    <row r="94" spans="1:6" x14ac:dyDescent="0.25">
      <c r="A94" s="146">
        <v>44473</v>
      </c>
      <c r="B94">
        <v>7921</v>
      </c>
      <c r="C94">
        <v>6314</v>
      </c>
      <c r="D94">
        <v>7132</v>
      </c>
      <c r="E94">
        <v>10616</v>
      </c>
      <c r="F94">
        <v>2.1050406094337917</v>
      </c>
    </row>
    <row r="95" spans="1:6" x14ac:dyDescent="0.25">
      <c r="A95" s="146">
        <v>44480</v>
      </c>
      <c r="B95">
        <v>8635</v>
      </c>
      <c r="C95">
        <v>7212</v>
      </c>
      <c r="D95">
        <v>9296</v>
      </c>
      <c r="E95">
        <v>12712</v>
      </c>
      <c r="F95">
        <v>4.4627130873737126</v>
      </c>
    </row>
    <row r="96" spans="1:6" x14ac:dyDescent="0.25">
      <c r="A96" s="146">
        <v>44487</v>
      </c>
      <c r="B96">
        <v>8545</v>
      </c>
      <c r="C96">
        <v>7108</v>
      </c>
      <c r="D96">
        <v>9188</v>
      </c>
      <c r="E96">
        <v>15226</v>
      </c>
      <c r="F96">
        <v>2.5841196835597762</v>
      </c>
    </row>
    <row r="97" spans="1:6" x14ac:dyDescent="0.25">
      <c r="A97" s="146">
        <v>44494</v>
      </c>
      <c r="B97">
        <v>6897</v>
      </c>
      <c r="C97">
        <v>5579</v>
      </c>
      <c r="D97">
        <v>7072</v>
      </c>
      <c r="E97">
        <v>9921</v>
      </c>
      <c r="F97">
        <v>2.1123796056791417</v>
      </c>
    </row>
    <row r="98" spans="1:6" x14ac:dyDescent="0.25">
      <c r="A98" s="146">
        <v>44501</v>
      </c>
      <c r="B98">
        <v>7789</v>
      </c>
      <c r="C98">
        <v>6641</v>
      </c>
      <c r="D98">
        <v>8603</v>
      </c>
      <c r="E98">
        <v>10688</v>
      </c>
      <c r="F98">
        <v>3.6467450732161404</v>
      </c>
    </row>
    <row r="99" spans="1:6" x14ac:dyDescent="0.25">
      <c r="A99" s="146">
        <v>44508</v>
      </c>
      <c r="B99">
        <v>7121</v>
      </c>
      <c r="C99">
        <v>5800</v>
      </c>
      <c r="D99">
        <v>7026</v>
      </c>
      <c r="E99">
        <v>9885</v>
      </c>
      <c r="F99">
        <v>0.87266004448207624</v>
      </c>
    </row>
    <row r="100" spans="1:6" x14ac:dyDescent="0.25">
      <c r="A100" s="146">
        <v>44515</v>
      </c>
      <c r="B100">
        <v>6650</v>
      </c>
      <c r="C100">
        <v>6382</v>
      </c>
      <c r="D100">
        <v>8468</v>
      </c>
      <c r="E100">
        <v>9946</v>
      </c>
      <c r="F100">
        <v>2.8833308816555472</v>
      </c>
    </row>
    <row r="101" spans="1:6" x14ac:dyDescent="0.25">
      <c r="A101" s="146">
        <v>44522</v>
      </c>
      <c r="B101">
        <v>6332</v>
      </c>
      <c r="C101">
        <v>6641</v>
      </c>
      <c r="D101">
        <v>5138</v>
      </c>
      <c r="E101">
        <v>9378</v>
      </c>
      <c r="F101">
        <v>0.90328215658628153</v>
      </c>
    </row>
    <row r="102" spans="1:6" x14ac:dyDescent="0.25">
      <c r="A102" s="146">
        <v>44529</v>
      </c>
      <c r="B102">
        <v>5551</v>
      </c>
      <c r="C102">
        <v>6460</v>
      </c>
      <c r="D102">
        <v>8130</v>
      </c>
      <c r="E102">
        <v>7692</v>
      </c>
      <c r="F102">
        <v>0.38408150117560363</v>
      </c>
    </row>
    <row r="103" spans="1:6" x14ac:dyDescent="0.25">
      <c r="A103" s="146">
        <v>44536</v>
      </c>
      <c r="B103">
        <v>3915</v>
      </c>
      <c r="C103">
        <v>5642</v>
      </c>
      <c r="D103">
        <v>7597</v>
      </c>
      <c r="E103">
        <v>6335</v>
      </c>
      <c r="F103">
        <v>0.46322015998845839</v>
      </c>
    </row>
    <row r="104" spans="1:6" x14ac:dyDescent="0.25">
      <c r="A104" s="146">
        <v>44543</v>
      </c>
      <c r="B104">
        <v>2220</v>
      </c>
      <c r="C104">
        <v>3526</v>
      </c>
      <c r="D104">
        <v>3040</v>
      </c>
      <c r="E104">
        <v>3671</v>
      </c>
      <c r="F104">
        <v>0.64157805970562165</v>
      </c>
    </row>
    <row r="105" spans="1:6" x14ac:dyDescent="0.25">
      <c r="A105" s="146">
        <v>44550</v>
      </c>
      <c r="B105">
        <v>2165</v>
      </c>
      <c r="C105">
        <v>2748</v>
      </c>
      <c r="D105">
        <v>2349</v>
      </c>
      <c r="E105">
        <v>3041</v>
      </c>
      <c r="F105">
        <v>1.3308274010733701</v>
      </c>
    </row>
    <row r="106" spans="1:6" x14ac:dyDescent="0.25">
      <c r="A106" s="146">
        <v>44557</v>
      </c>
      <c r="B106">
        <v>2165</v>
      </c>
      <c r="F106">
        <v>5.0929217856750455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 Model Fit  </vt:lpstr>
      <vt:lpstr>1. Model Fit  wo RE</vt:lpstr>
      <vt:lpstr>2. Summary</vt:lpstr>
      <vt:lpstr>2. Contribution Spend vs Contri</vt:lpstr>
      <vt:lpstr>2. Contribution ROI vs Contri</vt:lpstr>
      <vt:lpstr>3. Media DueTos </vt:lpstr>
      <vt:lpstr>RE DT</vt:lpstr>
      <vt:lpstr>Contri use this</vt:lpstr>
      <vt:lpstr>Contribution working sheet</vt:lpstr>
      <vt:lpstr>Mapping</vt:lpstr>
      <vt:lpstr>Sheet2</vt:lpstr>
      <vt:lpstr>Decomps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Manthan Buddhbhatti</cp:lastModifiedBy>
  <dcterms:created xsi:type="dcterms:W3CDTF">2022-08-31T06:27:36Z</dcterms:created>
  <dcterms:modified xsi:type="dcterms:W3CDTF">2022-09-30T11:45:29Z</dcterms:modified>
</cp:coreProperties>
</file>