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Fotoable\"/>
    </mc:Choice>
  </mc:AlternateContent>
  <xr:revisionPtr revIDLastSave="0" documentId="13_ncr:1_{67E11370-C819-4445-A1DD-CCF5456C9E8B}" xr6:coauthVersionLast="47" xr6:coauthVersionMax="47" xr10:uidLastSave="{00000000-0000-0000-0000-000000000000}"/>
  <bookViews>
    <workbookView xWindow="-120" yWindow="-120" windowWidth="20730" windowHeight="11160" firstSheet="3" activeTab="13" xr2:uid="{00000000-000D-0000-FFFF-FFFF00000000}"/>
  </bookViews>
  <sheets>
    <sheet name="Cover" sheetId="19" r:id="rId1"/>
    <sheet name="Model Fit" sheetId="20" r:id="rId2"/>
    <sheet name="Model Fit - Holdout" sheetId="1" r:id="rId3"/>
    <sheet name="DCOMP" sheetId="24" r:id="rId4"/>
    <sheet name="Contribution" sheetId="16" r:id="rId5"/>
    <sheet name="Sheet3" sheetId="111" state="hidden" r:id="rId6"/>
    <sheet name="conti" sheetId="33" state="hidden" r:id="rId7"/>
    <sheet name="Media Summary" sheetId="15" r:id="rId8"/>
    <sheet name="spend summary" sheetId="119" state="hidden" r:id="rId9"/>
    <sheet name="Sheet2" sheetId="117" state="hidden" r:id="rId10"/>
    <sheet name="Response Curve (2)" sheetId="120" state="hidden" r:id="rId11"/>
    <sheet name="Response Curve" sheetId="113" r:id="rId12"/>
    <sheet name="Next Steps" sheetId="116" r:id="rId13"/>
    <sheet name="Base Drivers" sheetId="121" r:id="rId14"/>
    <sheet name="Events Summary" sheetId="31" state="hidden" r:id="rId15"/>
  </sheets>
  <definedNames>
    <definedName name="_xlnm._FilterDatabase" localSheetId="7" hidden="1">'Media Summary'!$S$3:$T$51</definedName>
    <definedName name="_xlnm._FilterDatabase" localSheetId="1" hidden="1">'Model Fit'!$A$1:$F$366</definedName>
    <definedName name="_xlnm._FilterDatabase" localSheetId="2" hidden="1">'Model Fit - Holdout'!$A$1:$E$215</definedName>
  </definedNames>
  <calcPr calcId="191029"/>
  <pivotCaches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21" l="1"/>
  <c r="F4" i="16"/>
  <c r="E5" i="121"/>
  <c r="E4" i="121"/>
  <c r="F9" i="121" s="1"/>
  <c r="F5" i="121" l="1"/>
  <c r="E6" i="121"/>
  <c r="F6" i="121" s="1"/>
  <c r="F7" i="121"/>
  <c r="F8" i="121"/>
  <c r="BL2" i="24"/>
  <c r="K5" i="15" l="1"/>
  <c r="G13" i="15"/>
  <c r="P7" i="15"/>
  <c r="P8" i="15"/>
  <c r="P9" i="15"/>
  <c r="P11" i="15"/>
  <c r="P12" i="15"/>
  <c r="P14" i="15"/>
  <c r="P15" i="15"/>
  <c r="P16" i="15"/>
  <c r="P18" i="15"/>
  <c r="P19" i="15"/>
  <c r="P20" i="15"/>
  <c r="P22" i="15"/>
  <c r="P23" i="15"/>
  <c r="P25" i="15"/>
  <c r="P26" i="15"/>
  <c r="P27" i="15"/>
  <c r="P28" i="15"/>
  <c r="P6" i="15"/>
  <c r="F369" i="24" l="1"/>
  <c r="E370" i="24"/>
  <c r="E369" i="24"/>
  <c r="D370" i="24"/>
  <c r="D369" i="24"/>
  <c r="O6" i="15" l="1"/>
  <c r="O7" i="15"/>
  <c r="O8" i="15"/>
  <c r="O9" i="15"/>
  <c r="O11" i="15"/>
  <c r="O12" i="15"/>
  <c r="O14" i="15"/>
  <c r="O15" i="15"/>
  <c r="O16" i="15"/>
  <c r="O18" i="15"/>
  <c r="O19" i="15"/>
  <c r="O20" i="15"/>
  <c r="O22" i="15"/>
  <c r="O23" i="15"/>
  <c r="O25" i="15"/>
  <c r="O26" i="15"/>
  <c r="O27" i="15"/>
  <c r="O28" i="15"/>
  <c r="D368" i="24" l="1"/>
  <c r="E3" i="16"/>
  <c r="F13" i="16" l="1"/>
  <c r="B361" i="20"/>
  <c r="D22" i="15" l="1"/>
  <c r="M15" i="15"/>
  <c r="M14" i="15"/>
  <c r="D15" i="15"/>
  <c r="J15" i="15" s="1"/>
  <c r="D14" i="15"/>
  <c r="K14" i="15" s="1"/>
  <c r="I15" i="15" l="1"/>
  <c r="K15" i="15"/>
  <c r="J14" i="15"/>
  <c r="I14" i="15"/>
  <c r="G21" i="15"/>
  <c r="P21" i="15" s="1"/>
  <c r="L3" i="119"/>
  <c r="L4" i="119"/>
  <c r="L5" i="119"/>
  <c r="L6" i="119"/>
  <c r="L7" i="119"/>
  <c r="L8" i="119"/>
  <c r="L9" i="119"/>
  <c r="L10" i="119"/>
  <c r="L11" i="119"/>
  <c r="L12" i="119"/>
  <c r="L13" i="119"/>
  <c r="L14" i="119"/>
  <c r="L15" i="119"/>
  <c r="L16" i="119"/>
  <c r="L17" i="119"/>
  <c r="L18" i="119"/>
  <c r="L19" i="119"/>
  <c r="L20" i="119"/>
  <c r="L21" i="119"/>
  <c r="L22" i="119"/>
  <c r="L23" i="119"/>
  <c r="L24" i="119"/>
  <c r="L25" i="119"/>
  <c r="L2" i="119"/>
  <c r="H3" i="119"/>
  <c r="H4" i="119"/>
  <c r="H5" i="119"/>
  <c r="H6" i="119"/>
  <c r="H7" i="119"/>
  <c r="H8" i="119"/>
  <c r="H9" i="119"/>
  <c r="H10" i="119"/>
  <c r="H11" i="119"/>
  <c r="H12" i="119"/>
  <c r="H13" i="119"/>
  <c r="H14" i="119"/>
  <c r="H15" i="119"/>
  <c r="H16" i="119"/>
  <c r="H17" i="119"/>
  <c r="H18" i="119"/>
  <c r="H19" i="119"/>
  <c r="H20" i="119"/>
  <c r="H21" i="119"/>
  <c r="H22" i="119"/>
  <c r="H23" i="119"/>
  <c r="H24" i="119"/>
  <c r="H25" i="119"/>
  <c r="H2" i="119"/>
  <c r="C3" i="119" l="1"/>
  <c r="C4" i="119"/>
  <c r="C5" i="119"/>
  <c r="C6" i="119"/>
  <c r="C7" i="119"/>
  <c r="C8" i="119"/>
  <c r="C9" i="119"/>
  <c r="C10" i="119"/>
  <c r="C11" i="119"/>
  <c r="C12" i="119"/>
  <c r="C13" i="119"/>
  <c r="C14" i="119"/>
  <c r="C15" i="119"/>
  <c r="C16" i="119"/>
  <c r="C17" i="119"/>
  <c r="C18" i="119"/>
  <c r="C19" i="119"/>
  <c r="C2" i="119"/>
  <c r="B2" i="117" l="1"/>
  <c r="B1" i="117"/>
  <c r="M11" i="15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2" i="1"/>
  <c r="D3" i="15" l="1"/>
  <c r="F15" i="15" s="1"/>
  <c r="G24" i="15"/>
  <c r="P24" i="15" s="1"/>
  <c r="P13" i="15"/>
  <c r="N13" i="15"/>
  <c r="O13" i="15" s="1"/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2" i="20"/>
  <c r="N21" i="15"/>
  <c r="O21" i="15" s="1"/>
  <c r="D28" i="15" l="1"/>
  <c r="J28" i="15" s="1"/>
  <c r="M28" i="15"/>
  <c r="F30" i="16"/>
  <c r="J2" i="1"/>
  <c r="J1" i="1"/>
  <c r="B9" i="111"/>
  <c r="C9" i="111"/>
  <c r="K28" i="15" l="1"/>
  <c r="I28" i="15"/>
  <c r="BN3" i="24" l="1"/>
  <c r="BN4" i="24"/>
  <c r="BN5" i="24"/>
  <c r="BN6" i="24"/>
  <c r="BN7" i="24"/>
  <c r="BN8" i="24"/>
  <c r="BN9" i="24"/>
  <c r="BN10" i="24"/>
  <c r="BN11" i="24"/>
  <c r="BN12" i="24"/>
  <c r="BN13" i="24"/>
  <c r="BN14" i="24"/>
  <c r="BN15" i="24"/>
  <c r="BN16" i="24"/>
  <c r="BN17" i="24"/>
  <c r="BN18" i="24"/>
  <c r="BN19" i="24"/>
  <c r="BN20" i="24"/>
  <c r="BN21" i="24"/>
  <c r="BN22" i="24"/>
  <c r="BN23" i="24"/>
  <c r="BN24" i="24"/>
  <c r="BN25" i="24"/>
  <c r="BN26" i="24"/>
  <c r="BN27" i="24"/>
  <c r="BN28" i="24"/>
  <c r="BN29" i="24"/>
  <c r="BN30" i="24"/>
  <c r="BN31" i="24"/>
  <c r="BN32" i="24"/>
  <c r="BN33" i="24"/>
  <c r="BN34" i="24"/>
  <c r="BN35" i="24"/>
  <c r="BN36" i="24"/>
  <c r="BN37" i="24"/>
  <c r="BN38" i="24"/>
  <c r="BN39" i="24"/>
  <c r="BN40" i="24"/>
  <c r="BN41" i="24"/>
  <c r="BN42" i="24"/>
  <c r="BN43" i="24"/>
  <c r="BN44" i="24"/>
  <c r="BN45" i="24"/>
  <c r="BN46" i="24"/>
  <c r="BN47" i="24"/>
  <c r="BN48" i="24"/>
  <c r="BN49" i="24"/>
  <c r="BN50" i="24"/>
  <c r="BN51" i="24"/>
  <c r="BN52" i="24"/>
  <c r="BN53" i="24"/>
  <c r="BN54" i="24"/>
  <c r="BN55" i="24"/>
  <c r="BN56" i="24"/>
  <c r="BN57" i="24"/>
  <c r="BN58" i="24"/>
  <c r="BN59" i="24"/>
  <c r="BN60" i="24"/>
  <c r="BN61" i="24"/>
  <c r="BN62" i="24"/>
  <c r="BN63" i="24"/>
  <c r="BN64" i="24"/>
  <c r="BN65" i="24"/>
  <c r="BN66" i="24"/>
  <c r="BN67" i="24"/>
  <c r="BN68" i="24"/>
  <c r="BN69" i="24"/>
  <c r="BN70" i="24"/>
  <c r="BN71" i="24"/>
  <c r="BN72" i="24"/>
  <c r="BN73" i="24"/>
  <c r="BN74" i="24"/>
  <c r="BN75" i="24"/>
  <c r="BN76" i="24"/>
  <c r="BN77" i="24"/>
  <c r="BN78" i="24"/>
  <c r="BN79" i="24"/>
  <c r="BN80" i="24"/>
  <c r="BN81" i="24"/>
  <c r="BN82" i="24"/>
  <c r="BN83" i="24"/>
  <c r="BN84" i="24"/>
  <c r="BN85" i="24"/>
  <c r="BN86" i="24"/>
  <c r="BN87" i="24"/>
  <c r="BN88" i="24"/>
  <c r="BN89" i="24"/>
  <c r="BN90" i="24"/>
  <c r="BN91" i="24"/>
  <c r="BN92" i="24"/>
  <c r="BN93" i="24"/>
  <c r="BN94" i="24"/>
  <c r="BN95" i="24"/>
  <c r="BN96" i="24"/>
  <c r="BN97" i="24"/>
  <c r="BN98" i="24"/>
  <c r="BN99" i="24"/>
  <c r="BN100" i="24"/>
  <c r="BN101" i="24"/>
  <c r="BN102" i="24"/>
  <c r="BN103" i="24"/>
  <c r="BN104" i="24"/>
  <c r="BN105" i="24"/>
  <c r="BN106" i="24"/>
  <c r="BN107" i="24"/>
  <c r="BN108" i="24"/>
  <c r="BN109" i="24"/>
  <c r="BN110" i="24"/>
  <c r="BN111" i="24"/>
  <c r="BN112" i="24"/>
  <c r="BN113" i="24"/>
  <c r="BN114" i="24"/>
  <c r="BN115" i="24"/>
  <c r="BN116" i="24"/>
  <c r="BN117" i="24"/>
  <c r="BN118" i="24"/>
  <c r="BN119" i="24"/>
  <c r="BN120" i="24"/>
  <c r="BN121" i="24"/>
  <c r="BN122" i="24"/>
  <c r="BN123" i="24"/>
  <c r="BN124" i="24"/>
  <c r="BN125" i="24"/>
  <c r="BN126" i="24"/>
  <c r="BN127" i="24"/>
  <c r="BN128" i="24"/>
  <c r="BN129" i="24"/>
  <c r="BN130" i="24"/>
  <c r="BN131" i="24"/>
  <c r="BN132" i="24"/>
  <c r="BN133" i="24"/>
  <c r="BN134" i="24"/>
  <c r="BN135" i="24"/>
  <c r="BN136" i="24"/>
  <c r="BN137" i="24"/>
  <c r="BN138" i="24"/>
  <c r="BN139" i="24"/>
  <c r="BN140" i="24"/>
  <c r="BN141" i="24"/>
  <c r="BN142" i="24"/>
  <c r="BN143" i="24"/>
  <c r="BN144" i="24"/>
  <c r="BN145" i="24"/>
  <c r="BN146" i="24"/>
  <c r="BN147" i="24"/>
  <c r="BN148" i="24"/>
  <c r="BN149" i="24"/>
  <c r="BN150" i="24"/>
  <c r="BN151" i="24"/>
  <c r="BN152" i="24"/>
  <c r="BN153" i="24"/>
  <c r="BN154" i="24"/>
  <c r="BN155" i="24"/>
  <c r="BN156" i="24"/>
  <c r="BN157" i="24"/>
  <c r="BN158" i="24"/>
  <c r="BN159" i="24"/>
  <c r="BN160" i="24"/>
  <c r="BN161" i="24"/>
  <c r="BN162" i="24"/>
  <c r="BN163" i="24"/>
  <c r="BN164" i="24"/>
  <c r="BN165" i="24"/>
  <c r="BN166" i="24"/>
  <c r="BN167" i="24"/>
  <c r="BN168" i="24"/>
  <c r="BN169" i="24"/>
  <c r="BN170" i="24"/>
  <c r="BN171" i="24"/>
  <c r="BN172" i="24"/>
  <c r="BN173" i="24"/>
  <c r="BN174" i="24"/>
  <c r="BN175" i="24"/>
  <c r="BN176" i="24"/>
  <c r="BN177" i="24"/>
  <c r="BN178" i="24"/>
  <c r="BN179" i="24"/>
  <c r="BN180" i="24"/>
  <c r="BN181" i="24"/>
  <c r="BN182" i="24"/>
  <c r="BN183" i="24"/>
  <c r="BN184" i="24"/>
  <c r="BN185" i="24"/>
  <c r="BN186" i="24"/>
  <c r="BN187" i="24"/>
  <c r="BN188" i="24"/>
  <c r="BN189" i="24"/>
  <c r="BN190" i="24"/>
  <c r="BN191" i="24"/>
  <c r="BN192" i="24"/>
  <c r="BN193" i="24"/>
  <c r="BN194" i="24"/>
  <c r="BN195" i="24"/>
  <c r="BN196" i="24"/>
  <c r="BN197" i="24"/>
  <c r="BN198" i="24"/>
  <c r="BN199" i="24"/>
  <c r="BN200" i="24"/>
  <c r="BN201" i="24"/>
  <c r="BN202" i="24"/>
  <c r="BN203" i="24"/>
  <c r="BN204" i="24"/>
  <c r="BN205" i="24"/>
  <c r="BN206" i="24"/>
  <c r="BN207" i="24"/>
  <c r="BN208" i="24"/>
  <c r="BN209" i="24"/>
  <c r="BN210" i="24"/>
  <c r="BN211" i="24"/>
  <c r="BN212" i="24"/>
  <c r="BN213" i="24"/>
  <c r="BN214" i="24"/>
  <c r="BN215" i="24"/>
  <c r="BN216" i="24"/>
  <c r="BN217" i="24"/>
  <c r="BN218" i="24"/>
  <c r="BN219" i="24"/>
  <c r="BN220" i="24"/>
  <c r="BN221" i="24"/>
  <c r="BN222" i="24"/>
  <c r="BN223" i="24"/>
  <c r="BN224" i="24"/>
  <c r="BN225" i="24"/>
  <c r="BN226" i="24"/>
  <c r="BN227" i="24"/>
  <c r="BN228" i="24"/>
  <c r="BN229" i="24"/>
  <c r="BN230" i="24"/>
  <c r="BN231" i="24"/>
  <c r="BN232" i="24"/>
  <c r="BN233" i="24"/>
  <c r="BN234" i="24"/>
  <c r="BN235" i="24"/>
  <c r="BN236" i="24"/>
  <c r="BN237" i="24"/>
  <c r="BN238" i="24"/>
  <c r="BN239" i="24"/>
  <c r="BN240" i="24"/>
  <c r="BN241" i="24"/>
  <c r="BN242" i="24"/>
  <c r="BN243" i="24"/>
  <c r="BN244" i="24"/>
  <c r="BN245" i="24"/>
  <c r="BN246" i="24"/>
  <c r="BN247" i="24"/>
  <c r="BN248" i="24"/>
  <c r="BN249" i="24"/>
  <c r="BN250" i="24"/>
  <c r="BN251" i="24"/>
  <c r="BN252" i="24"/>
  <c r="BN253" i="24"/>
  <c r="BN254" i="24"/>
  <c r="BN255" i="24"/>
  <c r="BN256" i="24"/>
  <c r="BN257" i="24"/>
  <c r="BN258" i="24"/>
  <c r="BN259" i="24"/>
  <c r="BN260" i="24"/>
  <c r="BN261" i="24"/>
  <c r="BN262" i="24"/>
  <c r="BN263" i="24"/>
  <c r="BN264" i="24"/>
  <c r="BN265" i="24"/>
  <c r="BN266" i="24"/>
  <c r="BN267" i="24"/>
  <c r="BN268" i="24"/>
  <c r="BN269" i="24"/>
  <c r="BN270" i="24"/>
  <c r="BN271" i="24"/>
  <c r="BN272" i="24"/>
  <c r="BN273" i="24"/>
  <c r="BN274" i="24"/>
  <c r="BN275" i="24"/>
  <c r="BN276" i="24"/>
  <c r="BN277" i="24"/>
  <c r="BN278" i="24"/>
  <c r="BN279" i="24"/>
  <c r="BN280" i="24"/>
  <c r="BN281" i="24"/>
  <c r="BN282" i="24"/>
  <c r="BN283" i="24"/>
  <c r="BN284" i="24"/>
  <c r="BN285" i="24"/>
  <c r="BN286" i="24"/>
  <c r="BN287" i="24"/>
  <c r="BN288" i="24"/>
  <c r="BN289" i="24"/>
  <c r="BN290" i="24"/>
  <c r="BN291" i="24"/>
  <c r="BN292" i="24"/>
  <c r="BN293" i="24"/>
  <c r="BN294" i="24"/>
  <c r="BN295" i="24"/>
  <c r="BN296" i="24"/>
  <c r="BN297" i="24"/>
  <c r="BN298" i="24"/>
  <c r="BN299" i="24"/>
  <c r="BN300" i="24"/>
  <c r="BN301" i="24"/>
  <c r="BN302" i="24"/>
  <c r="BN303" i="24"/>
  <c r="BN304" i="24"/>
  <c r="BN305" i="24"/>
  <c r="BN306" i="24"/>
  <c r="BN307" i="24"/>
  <c r="BN308" i="24"/>
  <c r="BN309" i="24"/>
  <c r="BN310" i="24"/>
  <c r="BN311" i="24"/>
  <c r="BN312" i="24"/>
  <c r="BN313" i="24"/>
  <c r="BN314" i="24"/>
  <c r="BN315" i="24"/>
  <c r="BN316" i="24"/>
  <c r="BN317" i="24"/>
  <c r="BN318" i="24"/>
  <c r="BN319" i="24"/>
  <c r="BN320" i="24"/>
  <c r="BN321" i="24"/>
  <c r="BN322" i="24"/>
  <c r="BN323" i="24"/>
  <c r="BN324" i="24"/>
  <c r="BN325" i="24"/>
  <c r="BN326" i="24"/>
  <c r="BN327" i="24"/>
  <c r="BN328" i="24"/>
  <c r="BN329" i="24"/>
  <c r="BN330" i="24"/>
  <c r="BN331" i="24"/>
  <c r="BN332" i="24"/>
  <c r="BN333" i="24"/>
  <c r="BN334" i="24"/>
  <c r="BN335" i="24"/>
  <c r="BN336" i="24"/>
  <c r="BN337" i="24"/>
  <c r="BN338" i="24"/>
  <c r="BN339" i="24"/>
  <c r="BN340" i="24"/>
  <c r="BN341" i="24"/>
  <c r="BN342" i="24"/>
  <c r="BN343" i="24"/>
  <c r="BN344" i="24"/>
  <c r="BN345" i="24"/>
  <c r="BN346" i="24"/>
  <c r="BN347" i="24"/>
  <c r="BN348" i="24"/>
  <c r="BN349" i="24"/>
  <c r="BN350" i="24"/>
  <c r="BN351" i="24"/>
  <c r="BN352" i="24"/>
  <c r="BN353" i="24"/>
  <c r="BN354" i="24"/>
  <c r="BN355" i="24"/>
  <c r="BN356" i="24"/>
  <c r="BN357" i="24"/>
  <c r="BN358" i="24"/>
  <c r="BN359" i="24"/>
  <c r="BN360" i="24"/>
  <c r="BN2" i="24"/>
  <c r="BL3" i="24"/>
  <c r="BL4" i="24"/>
  <c r="BL5" i="24"/>
  <c r="BL6" i="24"/>
  <c r="BL7" i="24"/>
  <c r="BL8" i="24"/>
  <c r="BL9" i="24"/>
  <c r="BL10" i="24"/>
  <c r="BL11" i="24"/>
  <c r="BL12" i="24"/>
  <c r="BL13" i="24"/>
  <c r="BL14" i="24"/>
  <c r="BL15" i="24"/>
  <c r="BL16" i="24"/>
  <c r="BL17" i="24"/>
  <c r="BL18" i="24"/>
  <c r="BL19" i="24"/>
  <c r="BL20" i="24"/>
  <c r="BL21" i="24"/>
  <c r="BL22" i="24"/>
  <c r="BL23" i="24"/>
  <c r="BL24" i="24"/>
  <c r="BL25" i="24"/>
  <c r="BL26" i="24"/>
  <c r="BL27" i="24"/>
  <c r="BL28" i="24"/>
  <c r="BL29" i="24"/>
  <c r="BL30" i="24"/>
  <c r="BL31" i="24"/>
  <c r="BL32" i="24"/>
  <c r="BL33" i="24"/>
  <c r="BL34" i="24"/>
  <c r="BL35" i="24"/>
  <c r="BL36" i="24"/>
  <c r="BL37" i="24"/>
  <c r="BL38" i="24"/>
  <c r="BL39" i="24"/>
  <c r="BL40" i="24"/>
  <c r="BL41" i="24"/>
  <c r="BL42" i="24"/>
  <c r="BL43" i="24"/>
  <c r="BL44" i="24"/>
  <c r="BL45" i="24"/>
  <c r="BL46" i="24"/>
  <c r="BL47" i="24"/>
  <c r="BL48" i="24"/>
  <c r="BL49" i="24"/>
  <c r="BL50" i="24"/>
  <c r="BL51" i="24"/>
  <c r="BL52" i="24"/>
  <c r="BL53" i="24"/>
  <c r="BL54" i="24"/>
  <c r="BL55" i="24"/>
  <c r="BL56" i="24"/>
  <c r="BL57" i="24"/>
  <c r="BL58" i="24"/>
  <c r="BL59" i="24"/>
  <c r="BL60" i="24"/>
  <c r="BL61" i="24"/>
  <c r="BL62" i="24"/>
  <c r="BL63" i="24"/>
  <c r="BL64" i="24"/>
  <c r="BL65" i="24"/>
  <c r="BL66" i="24"/>
  <c r="BL67" i="24"/>
  <c r="BL68" i="24"/>
  <c r="BL69" i="24"/>
  <c r="BL70" i="24"/>
  <c r="BL71" i="24"/>
  <c r="BL72" i="24"/>
  <c r="BL73" i="24"/>
  <c r="BL74" i="24"/>
  <c r="BL75" i="24"/>
  <c r="BL76" i="24"/>
  <c r="BL77" i="24"/>
  <c r="BL78" i="24"/>
  <c r="BL79" i="24"/>
  <c r="BL80" i="24"/>
  <c r="BL81" i="24"/>
  <c r="BL82" i="24"/>
  <c r="BL83" i="24"/>
  <c r="BL84" i="24"/>
  <c r="BL85" i="24"/>
  <c r="BL86" i="24"/>
  <c r="BL87" i="24"/>
  <c r="BL88" i="24"/>
  <c r="BL89" i="24"/>
  <c r="BL90" i="24"/>
  <c r="BL91" i="24"/>
  <c r="BL92" i="24"/>
  <c r="BL93" i="24"/>
  <c r="BL94" i="24"/>
  <c r="BL95" i="24"/>
  <c r="BL96" i="24"/>
  <c r="BL97" i="24"/>
  <c r="BL98" i="24"/>
  <c r="BL99" i="24"/>
  <c r="BL100" i="24"/>
  <c r="BL101" i="24"/>
  <c r="BL102" i="24"/>
  <c r="BL103" i="24"/>
  <c r="BL104" i="24"/>
  <c r="BL105" i="24"/>
  <c r="BL106" i="24"/>
  <c r="BL107" i="24"/>
  <c r="BL108" i="24"/>
  <c r="BL109" i="24"/>
  <c r="BL110" i="24"/>
  <c r="BL111" i="24"/>
  <c r="BL112" i="24"/>
  <c r="BL113" i="24"/>
  <c r="BL114" i="24"/>
  <c r="BL115" i="24"/>
  <c r="BL116" i="24"/>
  <c r="BL117" i="24"/>
  <c r="BL118" i="24"/>
  <c r="BL119" i="24"/>
  <c r="BL120" i="24"/>
  <c r="BL121" i="24"/>
  <c r="BL122" i="24"/>
  <c r="BL123" i="24"/>
  <c r="BL124" i="24"/>
  <c r="BL125" i="24"/>
  <c r="BL126" i="24"/>
  <c r="BL127" i="24"/>
  <c r="BL128" i="24"/>
  <c r="BL129" i="24"/>
  <c r="BL130" i="24"/>
  <c r="BL131" i="24"/>
  <c r="BL132" i="24"/>
  <c r="BL133" i="24"/>
  <c r="BL134" i="24"/>
  <c r="BL135" i="24"/>
  <c r="BL136" i="24"/>
  <c r="BL137" i="24"/>
  <c r="BL138" i="24"/>
  <c r="BL139" i="24"/>
  <c r="BL140" i="24"/>
  <c r="BL141" i="24"/>
  <c r="BL142" i="24"/>
  <c r="BL143" i="24"/>
  <c r="BL144" i="24"/>
  <c r="BL145" i="24"/>
  <c r="BL146" i="24"/>
  <c r="BL147" i="24"/>
  <c r="BL148" i="24"/>
  <c r="BL149" i="24"/>
  <c r="BL150" i="24"/>
  <c r="BL151" i="24"/>
  <c r="BL152" i="24"/>
  <c r="BL153" i="24"/>
  <c r="BL154" i="24"/>
  <c r="BL155" i="24"/>
  <c r="BL156" i="24"/>
  <c r="BL157" i="24"/>
  <c r="BL158" i="24"/>
  <c r="BL159" i="24"/>
  <c r="BL160" i="24"/>
  <c r="BL161" i="24"/>
  <c r="BL162" i="24"/>
  <c r="BL163" i="24"/>
  <c r="BL164" i="24"/>
  <c r="BL165" i="24"/>
  <c r="BL166" i="24"/>
  <c r="BL167" i="24"/>
  <c r="BL168" i="24"/>
  <c r="BL169" i="24"/>
  <c r="BL170" i="24"/>
  <c r="BL171" i="24"/>
  <c r="BL172" i="24"/>
  <c r="BL173" i="24"/>
  <c r="BL174" i="24"/>
  <c r="BL175" i="24"/>
  <c r="BL176" i="24"/>
  <c r="BL177" i="24"/>
  <c r="BL178" i="24"/>
  <c r="BL179" i="24"/>
  <c r="BL180" i="24"/>
  <c r="BL181" i="24"/>
  <c r="BL182" i="24"/>
  <c r="BL183" i="24"/>
  <c r="BL184" i="24"/>
  <c r="BL185" i="24"/>
  <c r="BL186" i="24"/>
  <c r="BL187" i="24"/>
  <c r="BL188" i="24"/>
  <c r="BL189" i="24"/>
  <c r="BL190" i="24"/>
  <c r="BL191" i="24"/>
  <c r="BL192" i="24"/>
  <c r="BL193" i="24"/>
  <c r="BL194" i="24"/>
  <c r="BL195" i="24"/>
  <c r="BL196" i="24"/>
  <c r="BL197" i="24"/>
  <c r="BL198" i="24"/>
  <c r="BL199" i="24"/>
  <c r="BL200" i="24"/>
  <c r="BL201" i="24"/>
  <c r="BL202" i="24"/>
  <c r="BL203" i="24"/>
  <c r="BL204" i="24"/>
  <c r="BL205" i="24"/>
  <c r="BL206" i="24"/>
  <c r="BL207" i="24"/>
  <c r="BL208" i="24"/>
  <c r="BL209" i="24"/>
  <c r="BL210" i="24"/>
  <c r="BL211" i="24"/>
  <c r="BL212" i="24"/>
  <c r="BL213" i="24"/>
  <c r="BL214" i="24"/>
  <c r="BL215" i="24"/>
  <c r="BL216" i="24"/>
  <c r="BL217" i="24"/>
  <c r="BL218" i="24"/>
  <c r="BL219" i="24"/>
  <c r="BL220" i="24"/>
  <c r="BL221" i="24"/>
  <c r="BL222" i="24"/>
  <c r="BL223" i="24"/>
  <c r="BL224" i="24"/>
  <c r="BL225" i="24"/>
  <c r="BL226" i="24"/>
  <c r="BL227" i="24"/>
  <c r="BL228" i="24"/>
  <c r="BL229" i="24"/>
  <c r="BL230" i="24"/>
  <c r="BL231" i="24"/>
  <c r="BL232" i="24"/>
  <c r="BL233" i="24"/>
  <c r="BL234" i="24"/>
  <c r="BL235" i="24"/>
  <c r="BL236" i="24"/>
  <c r="BL237" i="24"/>
  <c r="BL238" i="24"/>
  <c r="BL239" i="24"/>
  <c r="BL240" i="24"/>
  <c r="BL241" i="24"/>
  <c r="BL242" i="24"/>
  <c r="BL243" i="24"/>
  <c r="BL244" i="24"/>
  <c r="BL245" i="24"/>
  <c r="BL246" i="24"/>
  <c r="BL247" i="24"/>
  <c r="BL248" i="24"/>
  <c r="BL249" i="24"/>
  <c r="BL250" i="24"/>
  <c r="BL251" i="24"/>
  <c r="BL252" i="24"/>
  <c r="BL253" i="24"/>
  <c r="BL254" i="24"/>
  <c r="BL255" i="24"/>
  <c r="BL256" i="24"/>
  <c r="BL257" i="24"/>
  <c r="BL258" i="24"/>
  <c r="BL259" i="24"/>
  <c r="BL260" i="24"/>
  <c r="BL261" i="24"/>
  <c r="BL262" i="24"/>
  <c r="BL263" i="24"/>
  <c r="BL264" i="24"/>
  <c r="BL265" i="24"/>
  <c r="BL266" i="24"/>
  <c r="BL267" i="24"/>
  <c r="BL268" i="24"/>
  <c r="BL269" i="24"/>
  <c r="BL270" i="24"/>
  <c r="BL271" i="24"/>
  <c r="BL272" i="24"/>
  <c r="BL273" i="24"/>
  <c r="BL274" i="24"/>
  <c r="BL275" i="24"/>
  <c r="BL276" i="24"/>
  <c r="BL277" i="24"/>
  <c r="BL278" i="24"/>
  <c r="BL279" i="24"/>
  <c r="BL280" i="24"/>
  <c r="BL281" i="24"/>
  <c r="BL282" i="24"/>
  <c r="BL283" i="24"/>
  <c r="BL284" i="24"/>
  <c r="BL285" i="24"/>
  <c r="BL286" i="24"/>
  <c r="BL287" i="24"/>
  <c r="BL288" i="24"/>
  <c r="BL289" i="24"/>
  <c r="BL290" i="24"/>
  <c r="BL291" i="24"/>
  <c r="BL292" i="24"/>
  <c r="BL293" i="24"/>
  <c r="BL294" i="24"/>
  <c r="BL295" i="24"/>
  <c r="BL296" i="24"/>
  <c r="BL297" i="24"/>
  <c r="BL298" i="24"/>
  <c r="BL299" i="24"/>
  <c r="BL300" i="24"/>
  <c r="BL301" i="24"/>
  <c r="BL302" i="24"/>
  <c r="BL303" i="24"/>
  <c r="BL304" i="24"/>
  <c r="BL305" i="24"/>
  <c r="BL306" i="24"/>
  <c r="BL307" i="24"/>
  <c r="BL308" i="24"/>
  <c r="BL309" i="24"/>
  <c r="BL310" i="24"/>
  <c r="BL311" i="24"/>
  <c r="BL312" i="24"/>
  <c r="BL313" i="24"/>
  <c r="BL314" i="24"/>
  <c r="BL315" i="24"/>
  <c r="BL316" i="24"/>
  <c r="BL317" i="24"/>
  <c r="BL318" i="24"/>
  <c r="BL319" i="24"/>
  <c r="BL320" i="24"/>
  <c r="BL321" i="24"/>
  <c r="BL322" i="24"/>
  <c r="BL323" i="24"/>
  <c r="BL324" i="24"/>
  <c r="BL325" i="24"/>
  <c r="BL326" i="24"/>
  <c r="BL327" i="24"/>
  <c r="BL328" i="24"/>
  <c r="BL329" i="24"/>
  <c r="BL330" i="24"/>
  <c r="BL331" i="24"/>
  <c r="BL332" i="24"/>
  <c r="BL333" i="24"/>
  <c r="BL334" i="24"/>
  <c r="BL335" i="24"/>
  <c r="BL336" i="24"/>
  <c r="BL337" i="24"/>
  <c r="BL338" i="24"/>
  <c r="BL339" i="24"/>
  <c r="BL340" i="24"/>
  <c r="BL341" i="24"/>
  <c r="BL342" i="24"/>
  <c r="BL343" i="24"/>
  <c r="BL344" i="24"/>
  <c r="BL345" i="24"/>
  <c r="BL346" i="24"/>
  <c r="BL347" i="24"/>
  <c r="BL348" i="24"/>
  <c r="BL349" i="24"/>
  <c r="BL350" i="24"/>
  <c r="BL351" i="24"/>
  <c r="BL352" i="24"/>
  <c r="BL353" i="24"/>
  <c r="BL354" i="24"/>
  <c r="BL355" i="24"/>
  <c r="BL356" i="24"/>
  <c r="BL357" i="24"/>
  <c r="BL358" i="24"/>
  <c r="BL359" i="24"/>
  <c r="BL360" i="24"/>
  <c r="AW368" i="24"/>
  <c r="BM3" i="24"/>
  <c r="BM4" i="24"/>
  <c r="BM5" i="24"/>
  <c r="BM6" i="24"/>
  <c r="BM7" i="24"/>
  <c r="BM8" i="24"/>
  <c r="BM9" i="24"/>
  <c r="BM10" i="24"/>
  <c r="BM11" i="24"/>
  <c r="BM12" i="24"/>
  <c r="BM13" i="24"/>
  <c r="BM14" i="24"/>
  <c r="BM15" i="24"/>
  <c r="BM16" i="24"/>
  <c r="BM17" i="24"/>
  <c r="BM18" i="24"/>
  <c r="BM19" i="24"/>
  <c r="BM20" i="24"/>
  <c r="BM21" i="24"/>
  <c r="BM22" i="24"/>
  <c r="BM23" i="24"/>
  <c r="BM24" i="24"/>
  <c r="BM25" i="24"/>
  <c r="BM26" i="24"/>
  <c r="BM27" i="24"/>
  <c r="BM28" i="24"/>
  <c r="BM29" i="24"/>
  <c r="BM30" i="24"/>
  <c r="BM31" i="24"/>
  <c r="BM32" i="24"/>
  <c r="BM33" i="24"/>
  <c r="BM34" i="24"/>
  <c r="BM35" i="24"/>
  <c r="BM36" i="24"/>
  <c r="BM37" i="24"/>
  <c r="BM38" i="24"/>
  <c r="BM39" i="24"/>
  <c r="BM40" i="24"/>
  <c r="BM41" i="24"/>
  <c r="BM42" i="24"/>
  <c r="BM43" i="24"/>
  <c r="BM44" i="24"/>
  <c r="BM45" i="24"/>
  <c r="BM46" i="24"/>
  <c r="BM47" i="24"/>
  <c r="BM48" i="24"/>
  <c r="BM49" i="24"/>
  <c r="BM50" i="24"/>
  <c r="BM51" i="24"/>
  <c r="BM52" i="24"/>
  <c r="BM53" i="24"/>
  <c r="BM54" i="24"/>
  <c r="BM55" i="24"/>
  <c r="BM56" i="24"/>
  <c r="BM57" i="24"/>
  <c r="BM58" i="24"/>
  <c r="BM59" i="24"/>
  <c r="BM60" i="24"/>
  <c r="BM61" i="24"/>
  <c r="BM62" i="24"/>
  <c r="BM63" i="24"/>
  <c r="BM64" i="24"/>
  <c r="BM65" i="24"/>
  <c r="BM66" i="24"/>
  <c r="BM67" i="24"/>
  <c r="BM68" i="24"/>
  <c r="BM69" i="24"/>
  <c r="BM70" i="24"/>
  <c r="BM71" i="24"/>
  <c r="BM72" i="24"/>
  <c r="BM73" i="24"/>
  <c r="BM74" i="24"/>
  <c r="BM75" i="24"/>
  <c r="BM76" i="24"/>
  <c r="BM77" i="24"/>
  <c r="BM78" i="24"/>
  <c r="BM79" i="24"/>
  <c r="BM80" i="24"/>
  <c r="BM81" i="24"/>
  <c r="BM82" i="24"/>
  <c r="BM83" i="24"/>
  <c r="BM84" i="24"/>
  <c r="BM85" i="24"/>
  <c r="BM86" i="24"/>
  <c r="BM87" i="24"/>
  <c r="BM88" i="24"/>
  <c r="BM89" i="24"/>
  <c r="BM90" i="24"/>
  <c r="BM91" i="24"/>
  <c r="BM92" i="24"/>
  <c r="BM93" i="24"/>
  <c r="BM94" i="24"/>
  <c r="BM95" i="24"/>
  <c r="BM96" i="24"/>
  <c r="BM97" i="24"/>
  <c r="BM98" i="24"/>
  <c r="BM99" i="24"/>
  <c r="BM100" i="24"/>
  <c r="BM101" i="24"/>
  <c r="BM102" i="24"/>
  <c r="BM103" i="24"/>
  <c r="BM104" i="24"/>
  <c r="BM105" i="24"/>
  <c r="BM106" i="24"/>
  <c r="BM107" i="24"/>
  <c r="BM108" i="24"/>
  <c r="BM109" i="24"/>
  <c r="BM110" i="24"/>
  <c r="BM111" i="24"/>
  <c r="BM112" i="24"/>
  <c r="BM113" i="24"/>
  <c r="BM114" i="24"/>
  <c r="BM115" i="24"/>
  <c r="BM116" i="24"/>
  <c r="BM117" i="24"/>
  <c r="BM118" i="24"/>
  <c r="BM119" i="24"/>
  <c r="BM120" i="24"/>
  <c r="BM121" i="24"/>
  <c r="BM122" i="24"/>
  <c r="BM123" i="24"/>
  <c r="BM124" i="24"/>
  <c r="BM125" i="24"/>
  <c r="BM126" i="24"/>
  <c r="BM127" i="24"/>
  <c r="BM128" i="24"/>
  <c r="BM129" i="24"/>
  <c r="BM130" i="24"/>
  <c r="BM131" i="24"/>
  <c r="BM132" i="24"/>
  <c r="BM133" i="24"/>
  <c r="BM134" i="24"/>
  <c r="BM135" i="24"/>
  <c r="BM136" i="24"/>
  <c r="BM137" i="24"/>
  <c r="BM138" i="24"/>
  <c r="BM139" i="24"/>
  <c r="BM140" i="24"/>
  <c r="BM141" i="24"/>
  <c r="BM142" i="24"/>
  <c r="BM143" i="24"/>
  <c r="BM144" i="24"/>
  <c r="BM145" i="24"/>
  <c r="BM146" i="24"/>
  <c r="BM147" i="24"/>
  <c r="BM148" i="24"/>
  <c r="BM149" i="24"/>
  <c r="BM150" i="24"/>
  <c r="BM151" i="24"/>
  <c r="BM152" i="24"/>
  <c r="BM153" i="24"/>
  <c r="BM154" i="24"/>
  <c r="BM155" i="24"/>
  <c r="BM156" i="24"/>
  <c r="BM157" i="24"/>
  <c r="BM158" i="24"/>
  <c r="BM159" i="24"/>
  <c r="BM160" i="24"/>
  <c r="BM161" i="24"/>
  <c r="BM162" i="24"/>
  <c r="BM163" i="24"/>
  <c r="BM164" i="24"/>
  <c r="BM165" i="24"/>
  <c r="BM166" i="24"/>
  <c r="BM167" i="24"/>
  <c r="BM168" i="24"/>
  <c r="BM169" i="24"/>
  <c r="BM170" i="24"/>
  <c r="BM171" i="24"/>
  <c r="BM172" i="24"/>
  <c r="BM173" i="24"/>
  <c r="BM174" i="24"/>
  <c r="BM175" i="24"/>
  <c r="BM176" i="24"/>
  <c r="BM177" i="24"/>
  <c r="BM178" i="24"/>
  <c r="BM179" i="24"/>
  <c r="BM180" i="24"/>
  <c r="BM181" i="24"/>
  <c r="BM182" i="24"/>
  <c r="BM183" i="24"/>
  <c r="BM184" i="24"/>
  <c r="BM185" i="24"/>
  <c r="BM186" i="24"/>
  <c r="BM187" i="24"/>
  <c r="BM188" i="24"/>
  <c r="BM189" i="24"/>
  <c r="BM190" i="24"/>
  <c r="BM191" i="24"/>
  <c r="BM192" i="24"/>
  <c r="BM193" i="24"/>
  <c r="BM194" i="24"/>
  <c r="BM195" i="24"/>
  <c r="BM196" i="24"/>
  <c r="BM197" i="24"/>
  <c r="BM198" i="24"/>
  <c r="BM199" i="24"/>
  <c r="BM200" i="24"/>
  <c r="BM201" i="24"/>
  <c r="BM202" i="24"/>
  <c r="BM203" i="24"/>
  <c r="BM204" i="24"/>
  <c r="BM205" i="24"/>
  <c r="BM206" i="24"/>
  <c r="BM207" i="24"/>
  <c r="BM208" i="24"/>
  <c r="BM209" i="24"/>
  <c r="BM210" i="24"/>
  <c r="BM211" i="24"/>
  <c r="BM212" i="24"/>
  <c r="BM213" i="24"/>
  <c r="BM214" i="24"/>
  <c r="BM215" i="24"/>
  <c r="BM216" i="24"/>
  <c r="BM217" i="24"/>
  <c r="BM218" i="24"/>
  <c r="BM219" i="24"/>
  <c r="BM220" i="24"/>
  <c r="BM221" i="24"/>
  <c r="BM222" i="24"/>
  <c r="BM223" i="24"/>
  <c r="BM224" i="24"/>
  <c r="BM225" i="24"/>
  <c r="BM226" i="24"/>
  <c r="BM227" i="24"/>
  <c r="BM228" i="24"/>
  <c r="BM229" i="24"/>
  <c r="BM230" i="24"/>
  <c r="BM231" i="24"/>
  <c r="BM232" i="24"/>
  <c r="BM233" i="24"/>
  <c r="BM234" i="24"/>
  <c r="BM235" i="24"/>
  <c r="BM236" i="24"/>
  <c r="BM237" i="24"/>
  <c r="BM238" i="24"/>
  <c r="BM239" i="24"/>
  <c r="BM240" i="24"/>
  <c r="BM241" i="24"/>
  <c r="BM242" i="24"/>
  <c r="BM243" i="24"/>
  <c r="BM244" i="24"/>
  <c r="BM245" i="24"/>
  <c r="BM246" i="24"/>
  <c r="BM247" i="24"/>
  <c r="BM248" i="24"/>
  <c r="BM249" i="24"/>
  <c r="BM250" i="24"/>
  <c r="BM251" i="24"/>
  <c r="BM252" i="24"/>
  <c r="BM253" i="24"/>
  <c r="BM254" i="24"/>
  <c r="BM255" i="24"/>
  <c r="BM256" i="24"/>
  <c r="BM257" i="24"/>
  <c r="BM258" i="24"/>
  <c r="BM259" i="24"/>
  <c r="BM260" i="24"/>
  <c r="BM261" i="24"/>
  <c r="BM262" i="24"/>
  <c r="BM263" i="24"/>
  <c r="BM264" i="24"/>
  <c r="BM265" i="24"/>
  <c r="BM266" i="24"/>
  <c r="BM267" i="24"/>
  <c r="BM268" i="24"/>
  <c r="BM269" i="24"/>
  <c r="BM270" i="24"/>
  <c r="BM271" i="24"/>
  <c r="BM272" i="24"/>
  <c r="BM273" i="24"/>
  <c r="BM274" i="24"/>
  <c r="BM275" i="24"/>
  <c r="BM276" i="24"/>
  <c r="BM277" i="24"/>
  <c r="BM278" i="24"/>
  <c r="BM279" i="24"/>
  <c r="BM280" i="24"/>
  <c r="BM281" i="24"/>
  <c r="BM282" i="24"/>
  <c r="BM283" i="24"/>
  <c r="BM284" i="24"/>
  <c r="BM285" i="24"/>
  <c r="BM286" i="24"/>
  <c r="BM287" i="24"/>
  <c r="BM288" i="24"/>
  <c r="BM289" i="24"/>
  <c r="BM290" i="24"/>
  <c r="BM291" i="24"/>
  <c r="BM292" i="24"/>
  <c r="BM293" i="24"/>
  <c r="BM294" i="24"/>
  <c r="BM295" i="24"/>
  <c r="BM296" i="24"/>
  <c r="BM297" i="24"/>
  <c r="BM298" i="24"/>
  <c r="BM299" i="24"/>
  <c r="BM300" i="24"/>
  <c r="BM301" i="24"/>
  <c r="BM302" i="24"/>
  <c r="BM303" i="24"/>
  <c r="BM304" i="24"/>
  <c r="BM305" i="24"/>
  <c r="BM306" i="24"/>
  <c r="BM307" i="24"/>
  <c r="BM308" i="24"/>
  <c r="BM309" i="24"/>
  <c r="BM310" i="24"/>
  <c r="BM311" i="24"/>
  <c r="BM312" i="24"/>
  <c r="BM313" i="24"/>
  <c r="BM314" i="24"/>
  <c r="BM315" i="24"/>
  <c r="BM316" i="24"/>
  <c r="BM317" i="24"/>
  <c r="BM318" i="24"/>
  <c r="BM319" i="24"/>
  <c r="BM320" i="24"/>
  <c r="BM321" i="24"/>
  <c r="BM322" i="24"/>
  <c r="BM323" i="24"/>
  <c r="BM324" i="24"/>
  <c r="BM325" i="24"/>
  <c r="BM326" i="24"/>
  <c r="BM327" i="24"/>
  <c r="BM328" i="24"/>
  <c r="BM329" i="24"/>
  <c r="BM330" i="24"/>
  <c r="BM331" i="24"/>
  <c r="BM332" i="24"/>
  <c r="BM333" i="24"/>
  <c r="BM334" i="24"/>
  <c r="BM335" i="24"/>
  <c r="BM336" i="24"/>
  <c r="BM337" i="24"/>
  <c r="BM338" i="24"/>
  <c r="BM339" i="24"/>
  <c r="BM340" i="24"/>
  <c r="BM341" i="24"/>
  <c r="BM342" i="24"/>
  <c r="BM343" i="24"/>
  <c r="BM344" i="24"/>
  <c r="BM345" i="24"/>
  <c r="BM346" i="24"/>
  <c r="BM347" i="24"/>
  <c r="BM348" i="24"/>
  <c r="BM349" i="24"/>
  <c r="BM350" i="24"/>
  <c r="BM351" i="24"/>
  <c r="BM352" i="24"/>
  <c r="BM353" i="24"/>
  <c r="BM354" i="24"/>
  <c r="BM355" i="24"/>
  <c r="BM356" i="24"/>
  <c r="BM357" i="24"/>
  <c r="BM358" i="24"/>
  <c r="BM359" i="24"/>
  <c r="BM360" i="24"/>
  <c r="BM2" i="24"/>
  <c r="AV368" i="24" l="1"/>
  <c r="G5" i="15" l="1"/>
  <c r="P5" i="15" s="1"/>
  <c r="AS368" i="24"/>
  <c r="AT368" i="24"/>
  <c r="AU368" i="24"/>
  <c r="G10" i="15"/>
  <c r="P10" i="15" s="1"/>
  <c r="N24" i="15"/>
  <c r="O24" i="15" s="1"/>
  <c r="N17" i="15"/>
  <c r="O17" i="15" s="1"/>
  <c r="N10" i="15"/>
  <c r="O10" i="15" s="1"/>
  <c r="N5" i="15"/>
  <c r="G17" i="15"/>
  <c r="P17" i="15" s="1"/>
  <c r="AR368" i="24"/>
  <c r="N4" i="15" l="1"/>
  <c r="G4" i="15"/>
  <c r="H14" i="15" l="1"/>
  <c r="H15" i="15"/>
  <c r="H13" i="15"/>
  <c r="H6" i="15"/>
  <c r="H5" i="15"/>
  <c r="H28" i="15"/>
  <c r="H21" i="15"/>
  <c r="J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2" i="20"/>
  <c r="BC368" i="24"/>
  <c r="BD368" i="24"/>
  <c r="BE368" i="24"/>
  <c r="BF368" i="24"/>
  <c r="BG368" i="24"/>
  <c r="BH368" i="24"/>
  <c r="BI368" i="24"/>
  <c r="BJ368" i="24"/>
  <c r="BK368" i="24"/>
  <c r="BO4" i="24"/>
  <c r="BP4" i="24" s="1"/>
  <c r="BO8" i="24"/>
  <c r="BP8" i="24" s="1"/>
  <c r="BO12" i="24"/>
  <c r="BP12" i="24" s="1"/>
  <c r="BO16" i="24"/>
  <c r="BP16" i="24" s="1"/>
  <c r="BO19" i="24"/>
  <c r="BP19" i="24" s="1"/>
  <c r="BO20" i="24"/>
  <c r="BP20" i="24" s="1"/>
  <c r="BO24" i="24"/>
  <c r="BP24" i="24" s="1"/>
  <c r="BO28" i="24"/>
  <c r="BP28" i="24" s="1"/>
  <c r="BO31" i="24"/>
  <c r="BP31" i="24" s="1"/>
  <c r="BO32" i="24"/>
  <c r="BP32" i="24" s="1"/>
  <c r="BO36" i="24"/>
  <c r="BP36" i="24" s="1"/>
  <c r="BO40" i="24"/>
  <c r="BP40" i="24" s="1"/>
  <c r="BO44" i="24"/>
  <c r="BP44" i="24" s="1"/>
  <c r="BO48" i="24"/>
  <c r="BP48" i="24" s="1"/>
  <c r="BO52" i="24"/>
  <c r="BP52" i="24" s="1"/>
  <c r="BO56" i="24"/>
  <c r="BP56" i="24" s="1"/>
  <c r="BO59" i="24"/>
  <c r="BP59" i="24" s="1"/>
  <c r="BO60" i="24"/>
  <c r="BP60" i="24" s="1"/>
  <c r="BO64" i="24"/>
  <c r="BP64" i="24" s="1"/>
  <c r="BO68" i="24"/>
  <c r="BP68" i="24" s="1"/>
  <c r="BO72" i="24"/>
  <c r="BP72" i="24" s="1"/>
  <c r="BO76" i="24"/>
  <c r="BP76" i="24" s="1"/>
  <c r="BO80" i="24"/>
  <c r="BP80" i="24" s="1"/>
  <c r="BO84" i="24"/>
  <c r="BP84" i="24" s="1"/>
  <c r="BO88" i="24"/>
  <c r="BP88" i="24" s="1"/>
  <c r="BO91" i="24"/>
  <c r="BP91" i="24" s="1"/>
  <c r="BO92" i="24"/>
  <c r="BP92" i="24" s="1"/>
  <c r="BO96" i="24"/>
  <c r="BP96" i="24" s="1"/>
  <c r="BO100" i="24"/>
  <c r="BP100" i="24" s="1"/>
  <c r="BO104" i="24"/>
  <c r="BP104" i="24" s="1"/>
  <c r="BO108" i="24"/>
  <c r="BP108" i="24" s="1"/>
  <c r="BO111" i="24"/>
  <c r="BP111" i="24" s="1"/>
  <c r="BO112" i="24"/>
  <c r="BP112" i="24" s="1"/>
  <c r="BO116" i="24"/>
  <c r="BP116" i="24" s="1"/>
  <c r="BO120" i="24"/>
  <c r="BP120" i="24" s="1"/>
  <c r="BO124" i="24"/>
  <c r="BP124" i="24" s="1"/>
  <c r="BO128" i="24"/>
  <c r="BP128" i="24" s="1"/>
  <c r="BO132" i="24"/>
  <c r="BP132" i="24" s="1"/>
  <c r="BO135" i="24"/>
  <c r="BP135" i="24" s="1"/>
  <c r="BO136" i="24"/>
  <c r="BP136" i="24" s="1"/>
  <c r="BO140" i="24"/>
  <c r="BP140" i="24" s="1"/>
  <c r="BO143" i="24"/>
  <c r="BP143" i="24" s="1"/>
  <c r="BO144" i="24"/>
  <c r="BP144" i="24" s="1"/>
  <c r="BO148" i="24"/>
  <c r="BP148" i="24" s="1"/>
  <c r="BO152" i="24"/>
  <c r="BP152" i="24" s="1"/>
  <c r="BO156" i="24"/>
  <c r="BP156" i="24" s="1"/>
  <c r="BO160" i="24"/>
  <c r="BP160" i="24" s="1"/>
  <c r="BO164" i="24"/>
  <c r="BP164" i="24" s="1"/>
  <c r="BO167" i="24"/>
  <c r="BP167" i="24" s="1"/>
  <c r="BO168" i="24"/>
  <c r="BP168" i="24" s="1"/>
  <c r="BO172" i="24"/>
  <c r="BP172" i="24" s="1"/>
  <c r="BO176" i="24"/>
  <c r="BP176" i="24" s="1"/>
  <c r="BO180" i="24"/>
  <c r="BP180" i="24" s="1"/>
  <c r="BO184" i="24"/>
  <c r="BP184" i="24" s="1"/>
  <c r="BO187" i="24"/>
  <c r="BP187" i="24" s="1"/>
  <c r="BO188" i="24"/>
  <c r="BP188" i="24" s="1"/>
  <c r="BO192" i="24"/>
  <c r="BP192" i="24" s="1"/>
  <c r="BO196" i="24"/>
  <c r="BP196" i="24" s="1"/>
  <c r="BO200" i="24"/>
  <c r="BP200" i="24" s="1"/>
  <c r="BO204" i="24"/>
  <c r="BP204" i="24" s="1"/>
  <c r="BO208" i="24"/>
  <c r="BP208" i="24" s="1"/>
  <c r="BO212" i="24"/>
  <c r="BP212" i="24" s="1"/>
  <c r="BO216" i="24"/>
  <c r="BP216" i="24" s="1"/>
  <c r="BO219" i="24"/>
  <c r="BP219" i="24" s="1"/>
  <c r="BO220" i="24"/>
  <c r="BP220" i="24" s="1"/>
  <c r="BO224" i="24"/>
  <c r="BP224" i="24" s="1"/>
  <c r="BO228" i="24"/>
  <c r="BP228" i="24" s="1"/>
  <c r="BO232" i="24"/>
  <c r="BP232" i="24" s="1"/>
  <c r="BO236" i="24"/>
  <c r="BP236" i="24" s="1"/>
  <c r="BO239" i="24"/>
  <c r="BP239" i="24" s="1"/>
  <c r="BO240" i="24"/>
  <c r="BP240" i="24" s="1"/>
  <c r="BO244" i="24"/>
  <c r="BP244" i="24" s="1"/>
  <c r="BO248" i="24"/>
  <c r="BP248" i="24" s="1"/>
  <c r="BO252" i="24"/>
  <c r="BP252" i="24" s="1"/>
  <c r="BO256" i="24"/>
  <c r="BP256" i="24" s="1"/>
  <c r="BO260" i="24"/>
  <c r="BP260" i="24" s="1"/>
  <c r="BO263" i="24"/>
  <c r="BP263" i="24" s="1"/>
  <c r="BO264" i="24"/>
  <c r="BP264" i="24" s="1"/>
  <c r="BO268" i="24"/>
  <c r="BP268" i="24" s="1"/>
  <c r="BO271" i="24"/>
  <c r="BP271" i="24" s="1"/>
  <c r="BO272" i="24"/>
  <c r="BP272" i="24" s="1"/>
  <c r="BO276" i="24"/>
  <c r="BP276" i="24" s="1"/>
  <c r="BO280" i="24"/>
  <c r="BP280" i="24" s="1"/>
  <c r="BO283" i="24"/>
  <c r="BP283" i="24" s="1"/>
  <c r="BO284" i="24"/>
  <c r="BP284" i="24" s="1"/>
  <c r="BO288" i="24"/>
  <c r="BP288" i="24" s="1"/>
  <c r="BO292" i="24"/>
  <c r="BP292" i="24" s="1"/>
  <c r="BO295" i="24"/>
  <c r="BP295" i="24" s="1"/>
  <c r="BO296" i="24"/>
  <c r="BP296" i="24" s="1"/>
  <c r="BO300" i="24"/>
  <c r="BP300" i="24" s="1"/>
  <c r="BO304" i="24"/>
  <c r="BP304" i="24" s="1"/>
  <c r="BO307" i="24"/>
  <c r="BP307" i="24" s="1"/>
  <c r="BO308" i="24"/>
  <c r="BP308" i="24" s="1"/>
  <c r="BO312" i="24"/>
  <c r="BP312" i="24" s="1"/>
  <c r="BO316" i="24"/>
  <c r="BP316" i="24" s="1"/>
  <c r="BO320" i="24"/>
  <c r="BP320" i="24" s="1"/>
  <c r="BO324" i="24"/>
  <c r="BP324" i="24" s="1"/>
  <c r="BO328" i="24"/>
  <c r="BP328" i="24" s="1"/>
  <c r="BO332" i="24"/>
  <c r="BP332" i="24" s="1"/>
  <c r="BO335" i="24"/>
  <c r="BP335" i="24" s="1"/>
  <c r="BO336" i="24"/>
  <c r="BP336" i="24" s="1"/>
  <c r="BO340" i="24"/>
  <c r="BP340" i="24" s="1"/>
  <c r="BO344" i="24"/>
  <c r="BP344" i="24" s="1"/>
  <c r="BO347" i="24"/>
  <c r="BP347" i="24" s="1"/>
  <c r="BO348" i="24"/>
  <c r="BP348" i="24" s="1"/>
  <c r="BO352" i="24"/>
  <c r="BP352" i="24" s="1"/>
  <c r="BO356" i="24"/>
  <c r="BP356" i="24" s="1"/>
  <c r="BO360" i="24"/>
  <c r="BP360" i="24" s="1"/>
  <c r="BO341" i="24" l="1"/>
  <c r="BP341" i="24" s="1"/>
  <c r="BO337" i="24"/>
  <c r="BP337" i="24" s="1"/>
  <c r="BO325" i="24"/>
  <c r="BP325" i="24" s="1"/>
  <c r="BO321" i="24"/>
  <c r="BP321" i="24" s="1"/>
  <c r="BO309" i="24"/>
  <c r="BP309" i="24" s="1"/>
  <c r="BO305" i="24"/>
  <c r="BP305" i="24" s="1"/>
  <c r="BO293" i="24"/>
  <c r="BP293" i="24" s="1"/>
  <c r="BO289" i="24"/>
  <c r="BP289" i="24" s="1"/>
  <c r="BO277" i="24"/>
  <c r="BP277" i="24" s="1"/>
  <c r="BO273" i="24"/>
  <c r="BP273" i="24" s="1"/>
  <c r="BO261" i="24"/>
  <c r="BP261" i="24" s="1"/>
  <c r="BO257" i="24"/>
  <c r="BP257" i="24" s="1"/>
  <c r="BO245" i="24"/>
  <c r="BP245" i="24" s="1"/>
  <c r="BO241" i="24"/>
  <c r="BP241" i="24" s="1"/>
  <c r="BO229" i="24"/>
  <c r="BP229" i="24" s="1"/>
  <c r="BO225" i="24"/>
  <c r="BP225" i="24" s="1"/>
  <c r="BO213" i="24"/>
  <c r="BP213" i="24" s="1"/>
  <c r="BO209" i="24"/>
  <c r="BP209" i="24" s="1"/>
  <c r="BO197" i="24"/>
  <c r="BP197" i="24" s="1"/>
  <c r="BO193" i="24"/>
  <c r="BP193" i="24" s="1"/>
  <c r="BO181" i="24"/>
  <c r="BP181" i="24" s="1"/>
  <c r="BO177" i="24"/>
  <c r="BP177" i="24" s="1"/>
  <c r="BO165" i="24"/>
  <c r="BP165" i="24" s="1"/>
  <c r="BO161" i="24"/>
  <c r="BP161" i="24" s="1"/>
  <c r="BO149" i="24"/>
  <c r="BP149" i="24" s="1"/>
  <c r="BO145" i="24"/>
  <c r="BP145" i="24" s="1"/>
  <c r="BO133" i="24"/>
  <c r="BP133" i="24" s="1"/>
  <c r="BO129" i="24"/>
  <c r="BP129" i="24" s="1"/>
  <c r="BO117" i="24"/>
  <c r="BP117" i="24" s="1"/>
  <c r="BO113" i="24"/>
  <c r="BP113" i="24" s="1"/>
  <c r="BO101" i="24"/>
  <c r="BP101" i="24" s="1"/>
  <c r="BO97" i="24"/>
  <c r="BP97" i="24" s="1"/>
  <c r="BO85" i="24"/>
  <c r="BP85" i="24" s="1"/>
  <c r="BO81" i="24"/>
  <c r="BP81" i="24" s="1"/>
  <c r="BO69" i="24"/>
  <c r="BP69" i="24" s="1"/>
  <c r="BO65" i="24"/>
  <c r="BP65" i="24" s="1"/>
  <c r="BO57" i="24"/>
  <c r="BP57" i="24" s="1"/>
  <c r="BO53" i="24"/>
  <c r="BP53" i="24" s="1"/>
  <c r="BO49" i="24"/>
  <c r="BP49" i="24" s="1"/>
  <c r="BO41" i="24"/>
  <c r="BP41" i="24" s="1"/>
  <c r="BO37" i="24"/>
  <c r="BP37" i="24" s="1"/>
  <c r="BO33" i="24"/>
  <c r="BP33" i="24" s="1"/>
  <c r="BO25" i="24"/>
  <c r="BP25" i="24" s="1"/>
  <c r="BO21" i="24"/>
  <c r="BP21" i="24" s="1"/>
  <c r="BO17" i="24"/>
  <c r="BP17" i="24" s="1"/>
  <c r="BO2" i="24"/>
  <c r="BP2" i="24" s="1"/>
  <c r="BO354" i="24"/>
  <c r="BP354" i="24" s="1"/>
  <c r="BO346" i="24"/>
  <c r="BP346" i="24" s="1"/>
  <c r="BO338" i="24"/>
  <c r="BP338" i="24" s="1"/>
  <c r="BO330" i="24"/>
  <c r="BP330" i="24" s="1"/>
  <c r="BO322" i="24"/>
  <c r="BP322" i="24" s="1"/>
  <c r="BO314" i="24"/>
  <c r="BP314" i="24" s="1"/>
  <c r="BO306" i="24"/>
  <c r="BP306" i="24" s="1"/>
  <c r="BO298" i="24"/>
  <c r="BP298" i="24" s="1"/>
  <c r="BO290" i="24"/>
  <c r="BP290" i="24" s="1"/>
  <c r="BO282" i="24"/>
  <c r="BP282" i="24" s="1"/>
  <c r="BO274" i="24"/>
  <c r="BP274" i="24" s="1"/>
  <c r="BO266" i="24"/>
  <c r="BP266" i="24" s="1"/>
  <c r="BO258" i="24"/>
  <c r="BP258" i="24" s="1"/>
  <c r="BO250" i="24"/>
  <c r="BP250" i="24" s="1"/>
  <c r="BO242" i="24"/>
  <c r="BP242" i="24" s="1"/>
  <c r="BO234" i="24"/>
  <c r="BP234" i="24" s="1"/>
  <c r="BO226" i="24"/>
  <c r="BP226" i="24" s="1"/>
  <c r="BO218" i="24"/>
  <c r="BP218" i="24" s="1"/>
  <c r="BO210" i="24"/>
  <c r="BP210" i="24" s="1"/>
  <c r="BO202" i="24"/>
  <c r="BP202" i="24" s="1"/>
  <c r="BO194" i="24"/>
  <c r="BP194" i="24" s="1"/>
  <c r="BO186" i="24"/>
  <c r="BP186" i="24" s="1"/>
  <c r="BO178" i="24"/>
  <c r="BP178" i="24" s="1"/>
  <c r="BO170" i="24"/>
  <c r="BP170" i="24" s="1"/>
  <c r="BO162" i="24"/>
  <c r="BP162" i="24" s="1"/>
  <c r="BO154" i="24"/>
  <c r="BP154" i="24" s="1"/>
  <c r="BO146" i="24"/>
  <c r="BP146" i="24" s="1"/>
  <c r="BO138" i="24"/>
  <c r="BP138" i="24" s="1"/>
  <c r="BO130" i="24"/>
  <c r="BP130" i="24" s="1"/>
  <c r="BO122" i="24"/>
  <c r="BP122" i="24" s="1"/>
  <c r="BO114" i="24"/>
  <c r="BP114" i="24" s="1"/>
  <c r="BO106" i="24"/>
  <c r="BP106" i="24" s="1"/>
  <c r="BO82" i="24"/>
  <c r="BP82" i="24" s="1"/>
  <c r="BO74" i="24"/>
  <c r="BP74" i="24" s="1"/>
  <c r="BO66" i="24"/>
  <c r="BP66" i="24" s="1"/>
  <c r="BO54" i="24"/>
  <c r="BP54" i="24" s="1"/>
  <c r="BO50" i="24"/>
  <c r="BP50" i="24" s="1"/>
  <c r="BO42" i="24"/>
  <c r="BP42" i="24" s="1"/>
  <c r="BO30" i="24"/>
  <c r="BP30" i="24" s="1"/>
  <c r="BO22" i="24"/>
  <c r="BP22" i="24" s="1"/>
  <c r="BO14" i="24"/>
  <c r="BP14" i="24" s="1"/>
  <c r="BO6" i="24"/>
  <c r="BP6" i="24" s="1"/>
  <c r="BO358" i="24"/>
  <c r="BP358" i="24" s="1"/>
  <c r="BO350" i="24"/>
  <c r="BP350" i="24" s="1"/>
  <c r="BO342" i="24"/>
  <c r="BP342" i="24" s="1"/>
  <c r="BO334" i="24"/>
  <c r="BP334" i="24" s="1"/>
  <c r="BO326" i="24"/>
  <c r="BP326" i="24" s="1"/>
  <c r="BO318" i="24"/>
  <c r="BP318" i="24" s="1"/>
  <c r="BO310" i="24"/>
  <c r="BP310" i="24" s="1"/>
  <c r="BO302" i="24"/>
  <c r="BP302" i="24" s="1"/>
  <c r="BO294" i="24"/>
  <c r="BP294" i="24" s="1"/>
  <c r="BO286" i="24"/>
  <c r="BP286" i="24" s="1"/>
  <c r="BO278" i="24"/>
  <c r="BP278" i="24" s="1"/>
  <c r="BO270" i="24"/>
  <c r="BP270" i="24" s="1"/>
  <c r="BO262" i="24"/>
  <c r="BP262" i="24" s="1"/>
  <c r="BO254" i="24"/>
  <c r="BP254" i="24" s="1"/>
  <c r="BO246" i="24"/>
  <c r="BP246" i="24" s="1"/>
  <c r="BO238" i="24"/>
  <c r="BP238" i="24" s="1"/>
  <c r="BO230" i="24"/>
  <c r="BP230" i="24" s="1"/>
  <c r="BO222" i="24"/>
  <c r="BP222" i="24" s="1"/>
  <c r="BO214" i="24"/>
  <c r="BP214" i="24" s="1"/>
  <c r="BO206" i="24"/>
  <c r="BP206" i="24" s="1"/>
  <c r="BO198" i="24"/>
  <c r="BP198" i="24" s="1"/>
  <c r="BO190" i="24"/>
  <c r="BP190" i="24" s="1"/>
  <c r="BO182" i="24"/>
  <c r="BP182" i="24" s="1"/>
  <c r="BO174" i="24"/>
  <c r="BP174" i="24" s="1"/>
  <c r="BO166" i="24"/>
  <c r="BP166" i="24" s="1"/>
  <c r="BO158" i="24"/>
  <c r="BP158" i="24" s="1"/>
  <c r="BO150" i="24"/>
  <c r="BP150" i="24" s="1"/>
  <c r="BO142" i="24"/>
  <c r="BP142" i="24" s="1"/>
  <c r="BO134" i="24"/>
  <c r="BP134" i="24" s="1"/>
  <c r="BO126" i="24"/>
  <c r="BP126" i="24" s="1"/>
  <c r="BO118" i="24"/>
  <c r="BP118" i="24" s="1"/>
  <c r="BO110" i="24"/>
  <c r="BP110" i="24" s="1"/>
  <c r="BO102" i="24"/>
  <c r="BP102" i="24" s="1"/>
  <c r="BO98" i="24"/>
  <c r="BP98" i="24" s="1"/>
  <c r="BO94" i="24"/>
  <c r="BP94" i="24" s="1"/>
  <c r="BO90" i="24"/>
  <c r="BP90" i="24" s="1"/>
  <c r="BO86" i="24"/>
  <c r="BP86" i="24" s="1"/>
  <c r="BO78" i="24"/>
  <c r="BP78" i="24" s="1"/>
  <c r="BO70" i="24"/>
  <c r="BP70" i="24" s="1"/>
  <c r="BO62" i="24"/>
  <c r="BP62" i="24" s="1"/>
  <c r="BO58" i="24"/>
  <c r="BP58" i="24" s="1"/>
  <c r="BO46" i="24"/>
  <c r="BP46" i="24" s="1"/>
  <c r="BO38" i="24"/>
  <c r="BP38" i="24" s="1"/>
  <c r="BO34" i="24"/>
  <c r="BP34" i="24" s="1"/>
  <c r="BO26" i="24"/>
  <c r="BP26" i="24" s="1"/>
  <c r="BO18" i="24"/>
  <c r="BP18" i="24" s="1"/>
  <c r="BO10" i="24"/>
  <c r="BP10" i="24" s="1"/>
  <c r="BO9" i="24"/>
  <c r="BP9" i="24" s="1"/>
  <c r="BO355" i="24"/>
  <c r="BP355" i="24" s="1"/>
  <c r="BO339" i="24"/>
  <c r="BP339" i="24" s="1"/>
  <c r="BO327" i="24"/>
  <c r="BP327" i="24" s="1"/>
  <c r="BO315" i="24"/>
  <c r="BP315" i="24" s="1"/>
  <c r="BO303" i="24"/>
  <c r="BP303" i="24" s="1"/>
  <c r="BO275" i="24"/>
  <c r="BP275" i="24" s="1"/>
  <c r="BO251" i="24"/>
  <c r="BP251" i="24" s="1"/>
  <c r="BO231" i="24"/>
  <c r="BP231" i="24" s="1"/>
  <c r="BO207" i="24"/>
  <c r="BP207" i="24" s="1"/>
  <c r="BO199" i="24"/>
  <c r="BP199" i="24" s="1"/>
  <c r="BO175" i="24"/>
  <c r="BP175" i="24" s="1"/>
  <c r="BO155" i="24"/>
  <c r="BP155" i="24" s="1"/>
  <c r="BO123" i="24"/>
  <c r="BP123" i="24" s="1"/>
  <c r="BO103" i="24"/>
  <c r="BP103" i="24" s="1"/>
  <c r="BO79" i="24"/>
  <c r="BP79" i="24" s="1"/>
  <c r="BO71" i="24"/>
  <c r="BP71" i="24" s="1"/>
  <c r="BO359" i="24"/>
  <c r="BP359" i="24" s="1"/>
  <c r="BO331" i="24"/>
  <c r="BP331" i="24" s="1"/>
  <c r="BO323" i="24"/>
  <c r="BP323" i="24" s="1"/>
  <c r="BO287" i="24"/>
  <c r="BP287" i="24" s="1"/>
  <c r="BO279" i="24"/>
  <c r="BP279" i="24" s="1"/>
  <c r="BO255" i="24"/>
  <c r="BP255" i="24" s="1"/>
  <c r="BO243" i="24"/>
  <c r="BP243" i="24" s="1"/>
  <c r="BO235" i="24"/>
  <c r="BP235" i="24" s="1"/>
  <c r="BO227" i="24"/>
  <c r="BP227" i="24" s="1"/>
  <c r="BO211" i="24"/>
  <c r="BP211" i="24" s="1"/>
  <c r="BO203" i="24"/>
  <c r="BP203" i="24" s="1"/>
  <c r="BO191" i="24"/>
  <c r="BP191" i="24" s="1"/>
  <c r="BO183" i="24"/>
  <c r="BP183" i="24" s="1"/>
  <c r="BO179" i="24"/>
  <c r="BP179" i="24" s="1"/>
  <c r="BO171" i="24"/>
  <c r="BP171" i="24" s="1"/>
  <c r="BO163" i="24"/>
  <c r="BP163" i="24" s="1"/>
  <c r="BO159" i="24"/>
  <c r="BP159" i="24" s="1"/>
  <c r="BO151" i="24"/>
  <c r="BP151" i="24" s="1"/>
  <c r="BO147" i="24"/>
  <c r="BP147" i="24" s="1"/>
  <c r="BO139" i="24"/>
  <c r="BP139" i="24" s="1"/>
  <c r="BO131" i="24"/>
  <c r="BP131" i="24" s="1"/>
  <c r="BO127" i="24"/>
  <c r="BP127" i="24" s="1"/>
  <c r="BO119" i="24"/>
  <c r="BP119" i="24" s="1"/>
  <c r="BO115" i="24"/>
  <c r="BP115" i="24" s="1"/>
  <c r="BO107" i="24"/>
  <c r="BP107" i="24" s="1"/>
  <c r="BO99" i="24"/>
  <c r="BP99" i="24" s="1"/>
  <c r="BO95" i="24"/>
  <c r="BP95" i="24" s="1"/>
  <c r="BO87" i="24"/>
  <c r="BP87" i="24" s="1"/>
  <c r="BO83" i="24"/>
  <c r="BP83" i="24" s="1"/>
  <c r="BO75" i="24"/>
  <c r="BP75" i="24" s="1"/>
  <c r="BO67" i="24"/>
  <c r="BP67" i="24" s="1"/>
  <c r="BO63" i="24"/>
  <c r="BP63" i="24" s="1"/>
  <c r="BO55" i="24"/>
  <c r="BP55" i="24" s="1"/>
  <c r="BO51" i="24"/>
  <c r="BP51" i="24" s="1"/>
  <c r="BO47" i="24"/>
  <c r="BP47" i="24" s="1"/>
  <c r="BO43" i="24"/>
  <c r="BP43" i="24" s="1"/>
  <c r="BO39" i="24"/>
  <c r="BP39" i="24" s="1"/>
  <c r="BO35" i="24"/>
  <c r="BP35" i="24" s="1"/>
  <c r="BO27" i="24"/>
  <c r="BP27" i="24" s="1"/>
  <c r="BO23" i="24"/>
  <c r="BP23" i="24" s="1"/>
  <c r="BO15" i="24"/>
  <c r="BP15" i="24" s="1"/>
  <c r="BO11" i="24"/>
  <c r="BP11" i="24" s="1"/>
  <c r="BO7" i="24"/>
  <c r="BP7" i="24" s="1"/>
  <c r="BO3" i="24"/>
  <c r="BP3" i="24" s="1"/>
  <c r="BO351" i="24"/>
  <c r="BP351" i="24" s="1"/>
  <c r="BO343" i="24"/>
  <c r="BP343" i="24" s="1"/>
  <c r="BO319" i="24"/>
  <c r="BP319" i="24" s="1"/>
  <c r="BO311" i="24"/>
  <c r="BP311" i="24" s="1"/>
  <c r="BO299" i="24"/>
  <c r="BP299" i="24" s="1"/>
  <c r="BO291" i="24"/>
  <c r="BP291" i="24" s="1"/>
  <c r="BO267" i="24"/>
  <c r="BP267" i="24" s="1"/>
  <c r="BO259" i="24"/>
  <c r="BP259" i="24" s="1"/>
  <c r="BO247" i="24"/>
  <c r="BP247" i="24" s="1"/>
  <c r="BO223" i="24"/>
  <c r="BP223" i="24" s="1"/>
  <c r="BO215" i="24"/>
  <c r="BP215" i="24" s="1"/>
  <c r="BO195" i="24"/>
  <c r="BP195" i="24" s="1"/>
  <c r="BO357" i="24"/>
  <c r="BP357" i="24" s="1"/>
  <c r="BO353" i="24"/>
  <c r="BP353" i="24" s="1"/>
  <c r="BO349" i="24"/>
  <c r="BP349" i="24" s="1"/>
  <c r="BO345" i="24"/>
  <c r="BP345" i="24" s="1"/>
  <c r="BO333" i="24"/>
  <c r="BP333" i="24" s="1"/>
  <c r="BO329" i="24"/>
  <c r="BP329" i="24" s="1"/>
  <c r="BO317" i="24"/>
  <c r="BP317" i="24" s="1"/>
  <c r="BO313" i="24"/>
  <c r="BP313" i="24" s="1"/>
  <c r="BO301" i="24"/>
  <c r="BP301" i="24" s="1"/>
  <c r="BO297" i="24"/>
  <c r="BP297" i="24" s="1"/>
  <c r="BO285" i="24"/>
  <c r="BP285" i="24" s="1"/>
  <c r="BO281" i="24"/>
  <c r="BP281" i="24" s="1"/>
  <c r="BO269" i="24"/>
  <c r="BP269" i="24" s="1"/>
  <c r="BO265" i="24"/>
  <c r="BP265" i="24" s="1"/>
  <c r="BO253" i="24"/>
  <c r="BP253" i="24" s="1"/>
  <c r="BO249" i="24"/>
  <c r="BP249" i="24" s="1"/>
  <c r="BO237" i="24"/>
  <c r="BP237" i="24" s="1"/>
  <c r="BO233" i="24"/>
  <c r="BP233" i="24" s="1"/>
  <c r="BO221" i="24"/>
  <c r="BP221" i="24" s="1"/>
  <c r="BO217" i="24"/>
  <c r="BP217" i="24" s="1"/>
  <c r="BO205" i="24"/>
  <c r="BP205" i="24" s="1"/>
  <c r="BO201" i="24"/>
  <c r="BP201" i="24" s="1"/>
  <c r="BO189" i="24"/>
  <c r="BP189" i="24" s="1"/>
  <c r="BO185" i="24"/>
  <c r="BP185" i="24" s="1"/>
  <c r="BO173" i="24"/>
  <c r="BP173" i="24" s="1"/>
  <c r="BO169" i="24"/>
  <c r="BP169" i="24" s="1"/>
  <c r="BO157" i="24"/>
  <c r="BP157" i="24" s="1"/>
  <c r="BO153" i="24"/>
  <c r="BP153" i="24" s="1"/>
  <c r="BO141" i="24"/>
  <c r="BP141" i="24" s="1"/>
  <c r="BO137" i="24"/>
  <c r="BP137" i="24" s="1"/>
  <c r="BO125" i="24"/>
  <c r="BP125" i="24" s="1"/>
  <c r="BO121" i="24"/>
  <c r="BP121" i="24" s="1"/>
  <c r="BO109" i="24"/>
  <c r="BP109" i="24" s="1"/>
  <c r="BO105" i="24"/>
  <c r="BP105" i="24" s="1"/>
  <c r="BO93" i="24"/>
  <c r="BP93" i="24" s="1"/>
  <c r="BO89" i="24"/>
  <c r="BP89" i="24" s="1"/>
  <c r="BO77" i="24"/>
  <c r="BP77" i="24" s="1"/>
  <c r="BO73" i="24"/>
  <c r="BP73" i="24" s="1"/>
  <c r="BO61" i="24"/>
  <c r="BP61" i="24" s="1"/>
  <c r="BO45" i="24"/>
  <c r="BP45" i="24" s="1"/>
  <c r="BO29" i="24"/>
  <c r="BP29" i="24" s="1"/>
  <c r="BO13" i="24"/>
  <c r="BP13" i="24" s="1"/>
  <c r="BO5" i="24"/>
  <c r="BP5" i="24" s="1"/>
  <c r="E23" i="16"/>
  <c r="J22" i="15" l="1"/>
  <c r="BP368" i="24"/>
  <c r="E4" i="16" s="1"/>
  <c r="M21" i="15"/>
  <c r="M23" i="15"/>
  <c r="BQ368" i="24"/>
  <c r="E26" i="16"/>
  <c r="BL368" i="24" l="1"/>
  <c r="BM368" i="24"/>
  <c r="BN368" i="24"/>
  <c r="E19" i="16" l="1"/>
  <c r="I27" i="31"/>
  <c r="H27" i="31"/>
  <c r="BO368" i="24" l="1"/>
  <c r="E7" i="16"/>
  <c r="K22" i="15" l="1"/>
  <c r="M12" i="15"/>
  <c r="M16" i="15"/>
  <c r="M20" i="15"/>
  <c r="M19" i="15"/>
  <c r="M18" i="15"/>
  <c r="M22" i="15"/>
  <c r="M25" i="15"/>
  <c r="M26" i="15"/>
  <c r="M27" i="15"/>
  <c r="D23" i="15"/>
  <c r="D21" i="15" s="1"/>
  <c r="M7" i="15"/>
  <c r="M8" i="15"/>
  <c r="M6" i="15"/>
  <c r="M9" i="15"/>
  <c r="K21" i="15" l="1"/>
  <c r="J21" i="15"/>
  <c r="I21" i="15"/>
  <c r="K23" i="15"/>
  <c r="J23" i="15"/>
  <c r="E15" i="16"/>
  <c r="F20" i="16" l="1"/>
  <c r="F25" i="16"/>
  <c r="F19" i="16"/>
  <c r="F23" i="16"/>
  <c r="F8" i="16"/>
  <c r="F16" i="16"/>
  <c r="F27" i="16"/>
  <c r="F15" i="16"/>
  <c r="F17" i="16"/>
  <c r="M13" i="15" l="1"/>
  <c r="H10" i="15" l="1"/>
  <c r="H17" i="15"/>
  <c r="H24" i="15"/>
  <c r="H18" i="15"/>
  <c r="H19" i="15"/>
  <c r="H20" i="15"/>
  <c r="H25" i="15"/>
  <c r="H8" i="15"/>
  <c r="H23" i="15"/>
  <c r="H7" i="15"/>
  <c r="H22" i="15"/>
  <c r="H16" i="15"/>
  <c r="H27" i="15"/>
  <c r="H11" i="15"/>
  <c r="H9" i="15"/>
  <c r="H26" i="15"/>
  <c r="H12" i="15"/>
  <c r="M24" i="15"/>
  <c r="M17" i="15"/>
  <c r="M10" i="15"/>
  <c r="M5" i="15" l="1"/>
  <c r="I22" i="15"/>
  <c r="M4" i="15" l="1"/>
  <c r="D7" i="15"/>
  <c r="K7" i="15" s="1"/>
  <c r="D5" i="15"/>
  <c r="D12" i="15"/>
  <c r="J12" i="15" s="1"/>
  <c r="D20" i="15"/>
  <c r="D19" i="15"/>
  <c r="D18" i="15"/>
  <c r="D25" i="15"/>
  <c r="D26" i="15"/>
  <c r="D27" i="15"/>
  <c r="D8" i="15"/>
  <c r="J8" i="15" s="1"/>
  <c r="D6" i="15"/>
  <c r="J6" i="15" s="1"/>
  <c r="D9" i="15"/>
  <c r="J9" i="15" s="1"/>
  <c r="D16" i="15"/>
  <c r="K16" i="15" s="1"/>
  <c r="D11" i="15"/>
  <c r="D13" i="15"/>
  <c r="D24" i="15"/>
  <c r="D17" i="15"/>
  <c r="E12" i="16"/>
  <c r="K13" i="15" l="1"/>
  <c r="I5" i="15"/>
  <c r="D10" i="15"/>
  <c r="I10" i="15" s="1"/>
  <c r="K6" i="15"/>
  <c r="J27" i="15"/>
  <c r="K27" i="15"/>
  <c r="J24" i="15"/>
  <c r="K24" i="15"/>
  <c r="K25" i="15"/>
  <c r="J25" i="15"/>
  <c r="K26" i="15"/>
  <c r="J26" i="15"/>
  <c r="K18" i="15"/>
  <c r="J18" i="15"/>
  <c r="K19" i="15"/>
  <c r="J19" i="15"/>
  <c r="K17" i="15"/>
  <c r="J17" i="15"/>
  <c r="K20" i="15"/>
  <c r="J20" i="15"/>
  <c r="J16" i="15"/>
  <c r="J13" i="15"/>
  <c r="K12" i="15"/>
  <c r="K11" i="15"/>
  <c r="J11" i="15"/>
  <c r="K8" i="15"/>
  <c r="J5" i="15"/>
  <c r="J7" i="15"/>
  <c r="I7" i="15"/>
  <c r="K9" i="15"/>
  <c r="I27" i="15"/>
  <c r="I23" i="15"/>
  <c r="I17" i="15"/>
  <c r="I12" i="15"/>
  <c r="I26" i="15"/>
  <c r="I18" i="15"/>
  <c r="I25" i="15"/>
  <c r="I19" i="15"/>
  <c r="I11" i="15"/>
  <c r="I24" i="15"/>
  <c r="I20" i="15"/>
  <c r="J10" i="15" l="1"/>
  <c r="K10" i="15"/>
  <c r="F7" i="16"/>
  <c r="F18" i="16"/>
  <c r="F22" i="16"/>
  <c r="F28" i="16"/>
  <c r="F24" i="16"/>
  <c r="F29" i="16"/>
  <c r="F21" i="16"/>
  <c r="F13" i="15"/>
  <c r="F26" i="16"/>
  <c r="F28" i="15" l="1"/>
  <c r="F21" i="15"/>
  <c r="F22" i="15"/>
  <c r="F17" i="15"/>
  <c r="F27" i="15"/>
  <c r="F19" i="15"/>
  <c r="F25" i="15"/>
  <c r="F23" i="15"/>
  <c r="F16" i="15"/>
  <c r="F20" i="15"/>
  <c r="F12" i="15"/>
  <c r="F6" i="15"/>
  <c r="F5" i="15"/>
  <c r="F18" i="15"/>
  <c r="F11" i="15"/>
  <c r="F9" i="15"/>
  <c r="F14" i="15"/>
  <c r="F10" i="15"/>
  <c r="F26" i="15"/>
  <c r="F8" i="15"/>
  <c r="F24" i="15"/>
  <c r="F7" i="15"/>
  <c r="I16" i="15"/>
  <c r="G6" i="31"/>
  <c r="I13" i="15" l="1"/>
  <c r="I9" i="15" l="1"/>
  <c r="E6" i="16"/>
  <c r="E5" i="16" s="1"/>
  <c r="F5" i="16" s="1"/>
  <c r="F12" i="16"/>
  <c r="F31" i="16"/>
  <c r="F14" i="16"/>
  <c r="F10" i="16"/>
  <c r="F9" i="16"/>
  <c r="F11" i="16"/>
  <c r="D4" i="15" l="1"/>
  <c r="I6" i="15"/>
  <c r="F6" i="16"/>
  <c r="J4" i="15" l="1"/>
  <c r="K4" i="15"/>
  <c r="I4" i="15"/>
  <c r="F4" i="15"/>
  <c r="I8" i="15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J3" i="20" l="1"/>
  <c r="D2" i="1" l="1"/>
</calcChain>
</file>

<file path=xl/sharedStrings.xml><?xml version="1.0" encoding="utf-8"?>
<sst xmlns="http://schemas.openxmlformats.org/spreadsheetml/2006/main" count="1436" uniqueCount="188">
  <si>
    <t>Date</t>
  </si>
  <si>
    <t>Actual</t>
  </si>
  <si>
    <t>Model</t>
  </si>
  <si>
    <t>Error</t>
  </si>
  <si>
    <t>MAPE</t>
  </si>
  <si>
    <t>RSQ</t>
  </si>
  <si>
    <t>Macro</t>
  </si>
  <si>
    <t>Micro</t>
  </si>
  <si>
    <t>Dimension</t>
  </si>
  <si>
    <t>Media</t>
  </si>
  <si>
    <t>Incremental</t>
  </si>
  <si>
    <t>Base</t>
  </si>
  <si>
    <t>Variable</t>
  </si>
  <si>
    <t>Facebook</t>
  </si>
  <si>
    <t>Total</t>
  </si>
  <si>
    <t>ROI</t>
  </si>
  <si>
    <t>Total Media</t>
  </si>
  <si>
    <t>Row Labels</t>
  </si>
  <si>
    <t>Grand Total</t>
  </si>
  <si>
    <t>CPM (000 USD)</t>
  </si>
  <si>
    <t>Event</t>
  </si>
  <si>
    <t>Competition</t>
  </si>
  <si>
    <t>Covid</t>
  </si>
  <si>
    <t>Others</t>
  </si>
  <si>
    <t>Total Facebook</t>
  </si>
  <si>
    <t>KPI</t>
  </si>
  <si>
    <t>Revenue (USD)</t>
  </si>
  <si>
    <t>Incremental Revenue</t>
  </si>
  <si>
    <t>% Incremental Revenue</t>
  </si>
  <si>
    <t>Support (Impressions)</t>
  </si>
  <si>
    <t>Spends (USD)</t>
  </si>
  <si>
    <t>Bucket</t>
  </si>
  <si>
    <t>Group</t>
  </si>
  <si>
    <t>Base Trend</t>
  </si>
  <si>
    <t>Holdout MAPE</t>
  </si>
  <si>
    <t>Total Incremental</t>
  </si>
  <si>
    <t>Metric</t>
  </si>
  <si>
    <t>&gt; 80%</t>
  </si>
  <si>
    <t>Acceptable Range</t>
  </si>
  <si>
    <t>Effectiveness</t>
  </si>
  <si>
    <t>Key Points</t>
  </si>
  <si>
    <t>Model Fit</t>
  </si>
  <si>
    <t>Total Base</t>
  </si>
  <si>
    <t>Game Updates &amp; Events</t>
  </si>
  <si>
    <t>AEO</t>
  </si>
  <si>
    <t>MAI</t>
  </si>
  <si>
    <t>VO</t>
  </si>
  <si>
    <t>Events</t>
  </si>
  <si>
    <t xml:space="preserve">. </t>
  </si>
  <si>
    <t>Ever Merge</t>
  </si>
  <si>
    <t>Merge Magic</t>
  </si>
  <si>
    <t xml:space="preserve">Google </t>
  </si>
  <si>
    <t>Channel A</t>
  </si>
  <si>
    <t>Channel B</t>
  </si>
  <si>
    <t>Channel C</t>
  </si>
  <si>
    <t>Channel D</t>
  </si>
  <si>
    <t>Channel E</t>
  </si>
  <si>
    <t>Game Update</t>
  </si>
  <si>
    <t>Region</t>
  </si>
  <si>
    <t>INTERCEPT</t>
  </si>
  <si>
    <t>US_Market</t>
  </si>
  <si>
    <t>Fotoable</t>
  </si>
  <si>
    <t>ChannelD</t>
  </si>
  <si>
    <t>Channel E (MAI)</t>
  </si>
  <si>
    <t xml:space="preserve">Channel C </t>
  </si>
  <si>
    <t>Time period analyzed is Sep 1'2020 - Aug 31' 2021 (12 months)</t>
  </si>
  <si>
    <t>Unexplained</t>
  </si>
  <si>
    <t>D7 Incremental Revenue %</t>
  </si>
  <si>
    <t>D7 ROAS</t>
  </si>
  <si>
    <t>&lt;20</t>
  </si>
  <si>
    <t>2020</t>
  </si>
  <si>
    <t>2021</t>
  </si>
  <si>
    <t>Merge Dragons</t>
  </si>
  <si>
    <t>Gooogle</t>
  </si>
  <si>
    <t>Facebook has the highest spend share, followed by ChannelA</t>
  </si>
  <si>
    <t>christmas_25_12</t>
  </si>
  <si>
    <t>GM_residential</t>
  </si>
  <si>
    <t>sea_st</t>
  </si>
  <si>
    <t>sea_f</t>
  </si>
  <si>
    <t>GU_13_E4_6_CU</t>
  </si>
  <si>
    <t>GU_4_E7_3_CU</t>
  </si>
  <si>
    <t>GU_5_E4_3_CU</t>
  </si>
  <si>
    <t>NextWeek_Search_Index</t>
  </si>
  <si>
    <t>GU_15_E3_6</t>
  </si>
  <si>
    <t>GU_21_E2_4</t>
  </si>
  <si>
    <t>GU_32_E2_4</t>
  </si>
  <si>
    <t>GU_14_E7_4</t>
  </si>
  <si>
    <t>Holiday</t>
  </si>
  <si>
    <t>Christmas</t>
  </si>
  <si>
    <t>GU_13_E4_4</t>
  </si>
  <si>
    <t>GU_16_E4_6</t>
  </si>
  <si>
    <t>ChannelD_AEO_v1_E7_5_CU_Scurve</t>
  </si>
  <si>
    <t>ChannelC_VO_Spend_E2_5_CU_Scurve</t>
  </si>
  <si>
    <t>Google_AEO_V1_1_E7_6_CU_Scurve</t>
  </si>
  <si>
    <t>Facebook_Other_Campaign_Imp_E7_9_CU_Scurve</t>
  </si>
  <si>
    <t>Google_AEO_v2_E7_4_CU_Scurve</t>
  </si>
  <si>
    <t>Google_MAI_V2_E2_4_CU_Scurve</t>
  </si>
  <si>
    <t>FB_AEO_V1_1_E4_3_CU_Scurve</t>
  </si>
  <si>
    <t>ChannelA_Other_Campaign_Imp_E7_9_CU_Scurve</t>
  </si>
  <si>
    <t>FB_AEO_V2_E7_1_CU_Scurve</t>
  </si>
  <si>
    <t>ChannelD_AEO_v2_E2_3_CU_Scurve</t>
  </si>
  <si>
    <t>ChannelA_VO_v3_1_E4_5_CU_Scurve</t>
  </si>
  <si>
    <t>FB_MAI_Imp_E2_3_CU_Scurve</t>
  </si>
  <si>
    <t>ChannelA_VO_v3_2_E4_3_CU_Scurve</t>
  </si>
  <si>
    <t>FB_VO_V2_E7_3_CU_Scurve</t>
  </si>
  <si>
    <t>ChannelD_MAI_Imp_E7_3_CU_Scurve</t>
  </si>
  <si>
    <t>FB_VO_V1_E7_8_CU_Scurve</t>
  </si>
  <si>
    <t>ChannelH_Other_Campaign_Spend_E4_2_CU_Scurve</t>
  </si>
  <si>
    <t>ChannelB_AEO_Imp_E7_4_CU_Scurve</t>
  </si>
  <si>
    <t>channelC_MAI_V2_E7_4_CU_Scurve</t>
  </si>
  <si>
    <t>Google_MAI_V1_E7_3_CU_Scurve</t>
  </si>
  <si>
    <t>channelC_MAI_V1_E7_4_CU_Scurve</t>
  </si>
  <si>
    <t>ChannelE_MAI_Imp_E7_6_CU_Scurve</t>
  </si>
  <si>
    <t>FB_AEO_V1_2_E4_5_CU_Scurve</t>
  </si>
  <si>
    <t>channelA_VO_v4_E4_2_CU_Scurve</t>
  </si>
  <si>
    <t>ChannelB_VO_Imp_E7_4_CU_Scurve</t>
  </si>
  <si>
    <t>Google_VO_Imp_E7_7_CU_Scurve</t>
  </si>
  <si>
    <t>Google_AEO_V1_2_E7_4_CU_Scurve</t>
  </si>
  <si>
    <t>ChannelA_VO_v5_E4_3_CU_Scurve</t>
  </si>
  <si>
    <t>ChannelB_MAI_Imp_E7_6_CU_Scurve</t>
  </si>
  <si>
    <t>Ronald_Reagan_Day</t>
  </si>
  <si>
    <t>Dummy_2_2</t>
  </si>
  <si>
    <t>Base Sales (24.8%) refers to the sales generated through organic/ external factors</t>
  </si>
  <si>
    <t>Incremental sales (75.2%) refers to revenue generated through paid marketing campaigns/events (additional sales)</t>
  </si>
  <si>
    <t>Media has the lion's share of total incremental (72.3%)</t>
  </si>
  <si>
    <t xml:space="preserve">Facebook (48.6%) has the highest sales contribution in media followed by ChannelA(11.0%) </t>
  </si>
  <si>
    <t>Within Facebook VO has the highest sales contribution (23.5%)</t>
  </si>
  <si>
    <t>Sum of ChannelH_Other_Campaign_Spend_E4_2_CU_Scurve</t>
  </si>
  <si>
    <t>Channel H (Others Spend)</t>
  </si>
  <si>
    <t>Response curves above are to be read at individual tactic level and not compared across tactics</t>
  </si>
  <si>
    <t>ChannelA VO</t>
  </si>
  <si>
    <t>ChannelA Others</t>
  </si>
  <si>
    <t>Google AEO</t>
  </si>
  <si>
    <t>Google MAI</t>
  </si>
  <si>
    <t>Google VO</t>
  </si>
  <si>
    <t>Channel B AEO</t>
  </si>
  <si>
    <t>Channel B MAI</t>
  </si>
  <si>
    <t>Channel B VO</t>
  </si>
  <si>
    <t>Channel C MAI</t>
  </si>
  <si>
    <t>Channel C VO(Spend)</t>
  </si>
  <si>
    <t>Channel D AEO</t>
  </si>
  <si>
    <t>Channel D MAI</t>
  </si>
  <si>
    <t>Channel E MAI</t>
  </si>
  <si>
    <t>Channel H Others (Spend)</t>
  </si>
  <si>
    <t>&lt; 20%</t>
  </si>
  <si>
    <t>Channel H</t>
  </si>
  <si>
    <t>Current D7 ROAS</t>
  </si>
  <si>
    <t>S.No</t>
  </si>
  <si>
    <t>Next Steps</t>
  </si>
  <si>
    <t>Optimization of media spend</t>
  </si>
  <si>
    <t>Final Presentation</t>
  </si>
  <si>
    <t>Facebook VO</t>
  </si>
  <si>
    <t>Facebook AEO</t>
  </si>
  <si>
    <t>Facebook MAI</t>
  </si>
  <si>
    <t>Facebook Others</t>
  </si>
  <si>
    <t>Date of launch : 09/09/2019</t>
  </si>
  <si>
    <t>D7_ROI</t>
  </si>
  <si>
    <t>Spend Share(%)</t>
  </si>
  <si>
    <t xml:space="preserve">  Optimal spend direction</t>
  </si>
  <si>
    <t>D7 Incremental Revenue</t>
  </si>
  <si>
    <t>(Spend) Vo</t>
  </si>
  <si>
    <t>% D7  Incremental Revenue</t>
  </si>
  <si>
    <t xml:space="preserve">Google mobility </t>
  </si>
  <si>
    <t>Optimal Spend %</t>
  </si>
  <si>
    <t>Current Avg daily spend</t>
  </si>
  <si>
    <t>D7 Optimal ROAS</t>
  </si>
  <si>
    <t>Optimal Avg daily spend</t>
  </si>
  <si>
    <t>FB VO</t>
  </si>
  <si>
    <t>FB AEO</t>
  </si>
  <si>
    <t>FB MAI</t>
  </si>
  <si>
    <t>FB Others</t>
  </si>
  <si>
    <t>Channel A VO</t>
  </si>
  <si>
    <t>Channel A Others</t>
  </si>
  <si>
    <t>Channel C (Spend) Vo</t>
  </si>
  <si>
    <t xml:space="preserve">  Optimal spend  Change %</t>
  </si>
  <si>
    <t>spend(000)</t>
  </si>
  <si>
    <t>IMP</t>
  </si>
  <si>
    <t>Spend</t>
  </si>
  <si>
    <t>Spend Share%</t>
  </si>
  <si>
    <t>CPM</t>
  </si>
  <si>
    <t>Within Facebook, VO has 2X higher spend share than AEO with high CPM However, AEO campaigns are giving similar ROAS as VO</t>
  </si>
  <si>
    <t xml:space="preserve">Facebook ROAS is higher than the Google , with highest spend share </t>
  </si>
  <si>
    <t>Within google AEO campaigns are more effective then VO with heigher CPM</t>
  </si>
  <si>
    <t>Holidays</t>
  </si>
  <si>
    <t>Ronald Reagan day</t>
  </si>
  <si>
    <t>Other Base*</t>
  </si>
  <si>
    <t xml:space="preserve">*Other Base includes Google mobility and Seasonal trend </t>
  </si>
  <si>
    <t xml:space="preserve">We haven't seen any impact from competition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</si>
</sst>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mm/dd/yyyy"/>
    <numFmt numFmtId="169" formatCode="_ * #,##0.00_ ;_ * \-#,##0.00_ ;_ * &quot;-&quot;??_ ;_ @_ "/>
    <numFmt numFmtId="170" formatCode="#,##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Segoe U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rgb="FF212121"/>
      <name val="Roboto"/>
    </font>
    <font>
      <b/>
      <i/>
      <sz val="9"/>
      <color theme="2" tint="-0.249977111117893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theme="2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rgb="FFE1DFDD"/>
      </left>
      <right style="medium">
        <color rgb="FFE1DFDD"/>
      </right>
      <top style="medium">
        <color rgb="FFE1DFDD"/>
      </top>
      <bottom style="medium">
        <color rgb="FFE1DFDD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5" fillId="0" borderId="0"/>
    <xf numFmtId="169" fontId="1" fillId="0" borderId="0" applyFont="0" applyFill="0" applyBorder="0" applyAlignment="0" applyProtection="0"/>
  </cellStyleXfs>
  <cellXfs count="431">
    <xf numFmtId="0" fontId="0" fillId="0" borderId="0" xfId="0"/>
    <xf numFmtId="0" fontId="5" fillId="0" borderId="1" xfId="0" applyFont="1" applyBorder="1"/>
    <xf numFmtId="164" fontId="0" fillId="0" borderId="1" xfId="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166" fontId="5" fillId="0" borderId="1" xfId="1" applyNumberFormat="1" applyFont="1" applyBorder="1"/>
    <xf numFmtId="0" fontId="7" fillId="4" borderId="21" xfId="0" applyFont="1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6" fontId="3" fillId="0" borderId="0" xfId="1" applyNumberFormat="1" applyFont="1" applyFill="1" applyBorder="1"/>
    <xf numFmtId="0" fontId="0" fillId="0" borderId="8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2" fillId="3" borderId="5" xfId="1" applyNumberFormat="1" applyFont="1" applyFill="1" applyBorder="1" applyAlignment="1">
      <alignment horizontal="center" vertical="center"/>
    </xf>
    <xf numFmtId="166" fontId="2" fillId="3" borderId="17" xfId="1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Border="1"/>
    <xf numFmtId="0" fontId="2" fillId="3" borderId="1" xfId="0" applyFont="1" applyFill="1" applyBorder="1" applyAlignment="1">
      <alignment horizontal="center" vertical="center"/>
    </xf>
    <xf numFmtId="166" fontId="10" fillId="0" borderId="0" xfId="1" applyNumberFormat="1" applyFont="1" applyFill="1" applyBorder="1"/>
    <xf numFmtId="0" fontId="10" fillId="0" borderId="0" xfId="0" applyFont="1"/>
    <xf numFmtId="164" fontId="0" fillId="0" borderId="23" xfId="2" applyNumberFormat="1" applyFont="1" applyBorder="1" applyAlignment="1">
      <alignment horizontal="center" vertical="center"/>
    </xf>
    <xf numFmtId="166" fontId="2" fillId="3" borderId="29" xfId="1" applyNumberFormat="1" applyFont="1" applyFill="1" applyBorder="1" applyAlignment="1">
      <alignment horizontal="center" vertical="center"/>
    </xf>
    <xf numFmtId="166" fontId="0" fillId="0" borderId="36" xfId="1" applyNumberFormat="1" applyFont="1" applyBorder="1"/>
    <xf numFmtId="0" fontId="2" fillId="3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37" xfId="0" applyBorder="1"/>
    <xf numFmtId="0" fontId="2" fillId="3" borderId="1" xfId="0" applyFont="1" applyFill="1" applyBorder="1" applyAlignment="1">
      <alignment horizontal="center" vertical="center"/>
    </xf>
    <xf numFmtId="9" fontId="0" fillId="0" borderId="0" xfId="2" applyFont="1"/>
    <xf numFmtId="3" fontId="0" fillId="0" borderId="10" xfId="0" applyNumberFormat="1" applyBorder="1" applyAlignment="1">
      <alignment horizontal="left" vertical="center"/>
    </xf>
    <xf numFmtId="166" fontId="3" fillId="0" borderId="3" xfId="1" applyNumberFormat="1" applyFont="1" applyFill="1" applyBorder="1"/>
    <xf numFmtId="0" fontId="0" fillId="0" borderId="3" xfId="0" applyBorder="1" applyAlignment="1">
      <alignment horizontal="center" vertical="center"/>
    </xf>
    <xf numFmtId="166" fontId="2" fillId="3" borderId="33" xfId="1" applyNumberFormat="1" applyFont="1" applyFill="1" applyBorder="1" applyAlignment="1">
      <alignment horizontal="center" vertical="center"/>
    </xf>
    <xf numFmtId="164" fontId="13" fillId="0" borderId="41" xfId="2" applyNumberFormat="1" applyFont="1" applyFill="1" applyBorder="1" applyAlignment="1">
      <alignment horizontal="center" vertical="center"/>
    </xf>
    <xf numFmtId="166" fontId="3" fillId="0" borderId="42" xfId="1" applyNumberFormat="1" applyFont="1" applyBorder="1"/>
    <xf numFmtId="164" fontId="3" fillId="0" borderId="33" xfId="2" applyNumberFormat="1" applyFont="1" applyBorder="1" applyAlignment="1">
      <alignment horizontal="center" vertical="center"/>
    </xf>
    <xf numFmtId="167" fontId="0" fillId="0" borderId="0" xfId="0" applyNumberFormat="1"/>
    <xf numFmtId="166" fontId="3" fillId="0" borderId="3" xfId="1" applyNumberFormat="1" applyFont="1" applyBorder="1" applyAlignment="1">
      <alignment vertical="center"/>
    </xf>
    <xf numFmtId="164" fontId="3" fillId="0" borderId="3" xfId="2" applyNumberFormat="1" applyFont="1" applyBorder="1" applyAlignment="1">
      <alignment horizontal="center" vertical="center"/>
    </xf>
    <xf numFmtId="166" fontId="3" fillId="0" borderId="3" xfId="1" applyNumberFormat="1" applyFont="1" applyBorder="1" applyAlignment="1">
      <alignment horizontal="center" vertical="center"/>
    </xf>
    <xf numFmtId="168" fontId="0" fillId="0" borderId="0" xfId="0" applyNumberFormat="1"/>
    <xf numFmtId="0" fontId="0" fillId="6" borderId="0" xfId="0" applyFill="1"/>
    <xf numFmtId="0" fontId="15" fillId="0" borderId="1" xfId="0" applyFont="1" applyBorder="1"/>
    <xf numFmtId="0" fontId="5" fillId="0" borderId="39" xfId="0" applyFont="1" applyBorder="1"/>
    <xf numFmtId="0" fontId="15" fillId="0" borderId="39" xfId="0" applyFont="1" applyBorder="1"/>
    <xf numFmtId="0" fontId="5" fillId="0" borderId="1" xfId="0" applyFont="1" applyFill="1" applyBorder="1"/>
    <xf numFmtId="0" fontId="0" fillId="0" borderId="1" xfId="0" applyBorder="1"/>
    <xf numFmtId="0" fontId="0" fillId="0" borderId="39" xfId="0" applyFont="1" applyBorder="1"/>
    <xf numFmtId="0" fontId="0" fillId="0" borderId="40" xfId="0" applyFont="1" applyBorder="1"/>
    <xf numFmtId="0" fontId="0" fillId="0" borderId="13" xfId="0" applyFont="1" applyBorder="1"/>
    <xf numFmtId="0" fontId="0" fillId="0" borderId="39" xfId="0" applyFont="1" applyBorder="1" applyAlignment="1">
      <alignment horizontal="left"/>
    </xf>
    <xf numFmtId="0" fontId="0" fillId="0" borderId="4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9" fillId="0" borderId="40" xfId="0" applyFont="1" applyBorder="1"/>
    <xf numFmtId="0" fontId="9" fillId="0" borderId="13" xfId="0" applyFont="1" applyBorder="1"/>
    <xf numFmtId="0" fontId="0" fillId="6" borderId="0" xfId="0" applyFill="1" applyBorder="1"/>
    <xf numFmtId="9" fontId="3" fillId="0" borderId="0" xfId="2" applyFont="1" applyFill="1" applyBorder="1"/>
    <xf numFmtId="3" fontId="0" fillId="0" borderId="0" xfId="2" applyNumberFormat="1" applyFont="1" applyFill="1" applyBorder="1"/>
    <xf numFmtId="164" fontId="4" fillId="0" borderId="0" xfId="0" applyNumberFormat="1" applyFont="1"/>
    <xf numFmtId="3" fontId="3" fillId="0" borderId="3" xfId="1" applyNumberFormat="1" applyFont="1" applyBorder="1"/>
    <xf numFmtId="165" fontId="3" fillId="6" borderId="0" xfId="1" applyNumberFormat="1" applyFont="1" applyFill="1" applyBorder="1"/>
    <xf numFmtId="165" fontId="0" fillId="6" borderId="0" xfId="1" applyNumberFormat="1" applyFont="1" applyFill="1" applyBorder="1"/>
    <xf numFmtId="165" fontId="10" fillId="6" borderId="0" xfId="1" applyNumberFormat="1" applyFont="1" applyFill="1" applyBorder="1"/>
    <xf numFmtId="0" fontId="8" fillId="6" borderId="0" xfId="0" applyFont="1" applyFill="1" applyBorder="1" applyAlignment="1">
      <alignment horizontal="center"/>
    </xf>
    <xf numFmtId="3" fontId="0" fillId="0" borderId="35" xfId="1" applyNumberFormat="1" applyFont="1" applyBorder="1"/>
    <xf numFmtId="3" fontId="3" fillId="0" borderId="18" xfId="1" applyNumberFormat="1" applyFont="1" applyBorder="1" applyAlignment="1">
      <alignment vertical="center"/>
    </xf>
    <xf numFmtId="3" fontId="3" fillId="0" borderId="33" xfId="1" applyNumberFormat="1" applyFont="1" applyBorder="1"/>
    <xf numFmtId="0" fontId="2" fillId="3" borderId="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66" fontId="2" fillId="3" borderId="26" xfId="1" applyNumberFormat="1" applyFont="1" applyFill="1" applyBorder="1" applyAlignment="1">
      <alignment horizontal="center" vertical="center"/>
    </xf>
    <xf numFmtId="166" fontId="2" fillId="3" borderId="16" xfId="1" applyNumberFormat="1" applyFont="1" applyFill="1" applyBorder="1" applyAlignment="1">
      <alignment horizontal="center" vertical="center"/>
    </xf>
    <xf numFmtId="166" fontId="2" fillId="3" borderId="52" xfId="1" applyNumberFormat="1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14" fillId="0" borderId="10" xfId="0" applyFont="1" applyBorder="1" applyAlignment="1">
      <alignment wrapText="1" readingOrder="1"/>
    </xf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/>
    <xf numFmtId="0" fontId="0" fillId="0" borderId="0" xfId="0" applyFont="1"/>
    <xf numFmtId="0" fontId="0" fillId="6" borderId="0" xfId="0" applyFont="1" applyFill="1"/>
    <xf numFmtId="0" fontId="0" fillId="6" borderId="1" xfId="0" applyFill="1" applyBorder="1"/>
    <xf numFmtId="168" fontId="0" fillId="6" borderId="1" xfId="0" applyNumberFormat="1" applyFill="1" applyBorder="1"/>
    <xf numFmtId="0" fontId="2" fillId="3" borderId="60" xfId="0" applyFont="1" applyFill="1" applyBorder="1" applyAlignment="1">
      <alignment horizontal="center" vertical="center"/>
    </xf>
    <xf numFmtId="166" fontId="3" fillId="0" borderId="42" xfId="1" applyNumberFormat="1" applyFont="1" applyBorder="1" applyAlignment="1">
      <alignment horizontal="center" vertical="center"/>
    </xf>
    <xf numFmtId="0" fontId="0" fillId="0" borderId="50" xfId="0" applyFont="1" applyBorder="1" applyAlignment="1">
      <alignment horizontal="left"/>
    </xf>
    <xf numFmtId="166" fontId="2" fillId="3" borderId="31" xfId="1" applyNumberFormat="1" applyFont="1" applyFill="1" applyBorder="1" applyAlignment="1">
      <alignment horizontal="center" vertical="center"/>
    </xf>
    <xf numFmtId="3" fontId="3" fillId="0" borderId="18" xfId="0" applyNumberFormat="1" applyFont="1" applyBorder="1"/>
    <xf numFmtId="164" fontId="1" fillId="0" borderId="3" xfId="2" applyNumberFormat="1" applyFont="1" applyBorder="1" applyAlignment="1">
      <alignment horizontal="center" vertical="center"/>
    </xf>
    <xf numFmtId="0" fontId="0" fillId="0" borderId="0" xfId="0" applyNumberFormat="1" applyBorder="1"/>
    <xf numFmtId="0" fontId="5" fillId="0" borderId="0" xfId="0" applyFont="1" applyBorder="1"/>
    <xf numFmtId="9" fontId="0" fillId="0" borderId="0" xfId="0" applyNumberFormat="1"/>
    <xf numFmtId="0" fontId="5" fillId="0" borderId="1" xfId="3" applyFont="1" applyFill="1" applyBorder="1"/>
    <xf numFmtId="3" fontId="11" fillId="7" borderId="1" xfId="0" applyNumberFormat="1" applyFont="1" applyFill="1" applyBorder="1"/>
    <xf numFmtId="3" fontId="11" fillId="7" borderId="14" xfId="0" applyNumberFormat="1" applyFont="1" applyFill="1" applyBorder="1"/>
    <xf numFmtId="3" fontId="3" fillId="0" borderId="3" xfId="0" applyNumberFormat="1" applyFont="1" applyBorder="1"/>
    <xf numFmtId="0" fontId="5" fillId="6" borderId="1" xfId="0" applyFont="1" applyFill="1" applyBorder="1"/>
    <xf numFmtId="164" fontId="13" fillId="6" borderId="3" xfId="2" applyNumberFormat="1" applyFont="1" applyFill="1" applyBorder="1" applyAlignment="1">
      <alignment horizontal="center" vertical="center"/>
    </xf>
    <xf numFmtId="3" fontId="11" fillId="7" borderId="12" xfId="0" applyNumberFormat="1" applyFont="1" applyFill="1" applyBorder="1"/>
    <xf numFmtId="3" fontId="3" fillId="0" borderId="3" xfId="1" applyNumberFormat="1" applyFont="1" applyFill="1" applyBorder="1"/>
    <xf numFmtId="0" fontId="3" fillId="8" borderId="62" xfId="0" applyNumberFormat="1" applyFont="1" applyFill="1" applyBorder="1"/>
    <xf numFmtId="166" fontId="18" fillId="6" borderId="49" xfId="1" applyNumberFormat="1" applyFont="1" applyFill="1" applyBorder="1"/>
    <xf numFmtId="164" fontId="18" fillId="6" borderId="48" xfId="2" applyNumberFormat="1" applyFont="1" applyFill="1" applyBorder="1"/>
    <xf numFmtId="43" fontId="18" fillId="6" borderId="54" xfId="1" applyNumberFormat="1" applyFont="1" applyFill="1" applyBorder="1"/>
    <xf numFmtId="165" fontId="18" fillId="6" borderId="48" xfId="1" applyNumberFormat="1" applyFont="1" applyFill="1" applyBorder="1"/>
    <xf numFmtId="3" fontId="18" fillId="7" borderId="54" xfId="0" applyNumberFormat="1" applyFont="1" applyFill="1" applyBorder="1"/>
    <xf numFmtId="164" fontId="18" fillId="6" borderId="54" xfId="2" applyNumberFormat="1" applyFont="1" applyFill="1" applyBorder="1"/>
    <xf numFmtId="3" fontId="18" fillId="6" borderId="49" xfId="0" applyNumberFormat="1" applyFont="1" applyFill="1" applyBorder="1"/>
    <xf numFmtId="164" fontId="10" fillId="6" borderId="0" xfId="2" applyNumberFormat="1" applyFont="1" applyFill="1" applyBorder="1"/>
    <xf numFmtId="0" fontId="18" fillId="6" borderId="0" xfId="0" applyFont="1" applyFill="1" applyBorder="1"/>
    <xf numFmtId="0" fontId="10" fillId="6" borderId="0" xfId="0" applyFont="1" applyFill="1" applyBorder="1"/>
    <xf numFmtId="0" fontId="20" fillId="0" borderId="1" xfId="0" applyFont="1" applyBorder="1"/>
    <xf numFmtId="166" fontId="0" fillId="0" borderId="38" xfId="1" applyNumberFormat="1" applyFont="1" applyBorder="1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3" fontId="0" fillId="0" borderId="0" xfId="2" applyNumberFormat="1" applyFont="1"/>
    <xf numFmtId="166" fontId="2" fillId="3" borderId="38" xfId="1" applyNumberFormat="1" applyFont="1" applyFill="1" applyBorder="1" applyAlignment="1">
      <alignment horizontal="center" vertical="center"/>
    </xf>
    <xf numFmtId="166" fontId="0" fillId="0" borderId="15" xfId="1" applyNumberFormat="1" applyFont="1" applyBorder="1" applyAlignment="1">
      <alignment horizontal="center" vertical="center"/>
    </xf>
    <xf numFmtId="166" fontId="0" fillId="0" borderId="64" xfId="1" applyNumberFormat="1" applyFont="1" applyBorder="1"/>
    <xf numFmtId="166" fontId="3" fillId="0" borderId="33" xfId="1" applyNumberFormat="1" applyFont="1" applyBorder="1" applyAlignment="1"/>
    <xf numFmtId="164" fontId="16" fillId="0" borderId="51" xfId="2" applyNumberFormat="1" applyFont="1" applyBorder="1" applyAlignment="1">
      <alignment horizontal="center"/>
    </xf>
    <xf numFmtId="164" fontId="16" fillId="0" borderId="47" xfId="2" applyNumberFormat="1" applyFont="1" applyBorder="1" applyAlignment="1">
      <alignment horizontal="center"/>
    </xf>
    <xf numFmtId="164" fontId="16" fillId="0" borderId="36" xfId="2" applyNumberFormat="1" applyFont="1" applyBorder="1" applyAlignment="1">
      <alignment horizontal="center"/>
    </xf>
    <xf numFmtId="0" fontId="21" fillId="0" borderId="0" xfId="0" applyFont="1"/>
    <xf numFmtId="3" fontId="3" fillId="0" borderId="0" xfId="0" applyNumberFormat="1" applyFont="1"/>
    <xf numFmtId="4" fontId="22" fillId="0" borderId="0" xfId="0" applyNumberFormat="1" applyFont="1"/>
    <xf numFmtId="166" fontId="3" fillId="0" borderId="3" xfId="1" applyNumberFormat="1" applyFont="1" applyBorder="1" applyAlignment="1">
      <alignment horizontal="left" vertical="center"/>
    </xf>
    <xf numFmtId="166" fontId="3" fillId="0" borderId="38" xfId="1" applyNumberFormat="1" applyFont="1" applyFill="1" applyBorder="1" applyAlignment="1">
      <alignment horizontal="left" vertical="center"/>
    </xf>
    <xf numFmtId="166" fontId="3" fillId="0" borderId="3" xfId="1" applyNumberFormat="1" applyFont="1" applyFill="1" applyBorder="1" applyAlignment="1">
      <alignment horizontal="left" vertical="center"/>
    </xf>
    <xf numFmtId="0" fontId="11" fillId="6" borderId="48" xfId="0" applyFont="1" applyFill="1" applyBorder="1" applyAlignment="1">
      <alignment horizontal="left" vertical="center"/>
    </xf>
    <xf numFmtId="0" fontId="11" fillId="6" borderId="46" xfId="0" applyFont="1" applyFill="1" applyBorder="1" applyAlignment="1">
      <alignment horizontal="left" vertical="center"/>
    </xf>
    <xf numFmtId="0" fontId="11" fillId="6" borderId="55" xfId="0" applyFont="1" applyFill="1" applyBorder="1" applyAlignment="1">
      <alignment horizontal="left" vertical="center"/>
    </xf>
    <xf numFmtId="3" fontId="10" fillId="6" borderId="0" xfId="1" applyNumberFormat="1" applyFont="1" applyFill="1" applyBorder="1" applyAlignment="1">
      <alignment horizontal="right"/>
    </xf>
    <xf numFmtId="3" fontId="10" fillId="0" borderId="0" xfId="1" applyNumberFormat="1" applyFont="1" applyBorder="1" applyAlignment="1">
      <alignment horizontal="right"/>
    </xf>
    <xf numFmtId="164" fontId="10" fillId="6" borderId="37" xfId="2" applyNumberFormat="1" applyFont="1" applyFill="1" applyBorder="1"/>
    <xf numFmtId="43" fontId="10" fillId="6" borderId="45" xfId="1" applyNumberFormat="1" applyFont="1" applyFill="1" applyBorder="1"/>
    <xf numFmtId="165" fontId="10" fillId="6" borderId="37" xfId="1" applyNumberFormat="1" applyFont="1" applyFill="1" applyBorder="1"/>
    <xf numFmtId="3" fontId="10" fillId="7" borderId="45" xfId="0" applyNumberFormat="1" applyFont="1" applyFill="1" applyBorder="1"/>
    <xf numFmtId="164" fontId="17" fillId="0" borderId="45" xfId="2" applyNumberFormat="1" applyFont="1" applyFill="1" applyBorder="1"/>
    <xf numFmtId="3" fontId="10" fillId="0" borderId="61" xfId="0" applyNumberFormat="1" applyFont="1" applyFill="1" applyBorder="1"/>
    <xf numFmtId="166" fontId="18" fillId="6" borderId="61" xfId="1" applyNumberFormat="1" applyFont="1" applyFill="1" applyBorder="1"/>
    <xf numFmtId="164" fontId="18" fillId="6" borderId="37" xfId="2" applyNumberFormat="1" applyFont="1" applyFill="1" applyBorder="1"/>
    <xf numFmtId="43" fontId="18" fillId="6" borderId="45" xfId="1" applyNumberFormat="1" applyFont="1" applyFill="1" applyBorder="1"/>
    <xf numFmtId="165" fontId="18" fillId="6" borderId="37" xfId="1" applyNumberFormat="1" applyFont="1" applyFill="1" applyBorder="1"/>
    <xf numFmtId="3" fontId="18" fillId="7" borderId="45" xfId="0" applyNumberFormat="1" applyFont="1" applyFill="1" applyBorder="1"/>
    <xf numFmtId="164" fontId="18" fillId="6" borderId="45" xfId="2" applyNumberFormat="1" applyFont="1" applyFill="1" applyBorder="1"/>
    <xf numFmtId="3" fontId="18" fillId="6" borderId="61" xfId="0" applyNumberFormat="1" applyFont="1" applyFill="1" applyBorder="1"/>
    <xf numFmtId="3" fontId="10" fillId="0" borderId="24" xfId="1" applyNumberFormat="1" applyFont="1" applyBorder="1" applyAlignment="1">
      <alignment horizontal="right"/>
    </xf>
    <xf numFmtId="0" fontId="0" fillId="0" borderId="55" xfId="0" applyBorder="1" applyAlignment="1">
      <alignment horizontal="center" vertical="center"/>
    </xf>
    <xf numFmtId="164" fontId="18" fillId="0" borderId="45" xfId="2" applyNumberFormat="1" applyFont="1" applyFill="1" applyBorder="1"/>
    <xf numFmtId="3" fontId="10" fillId="0" borderId="61" xfId="0" applyNumberFormat="1" applyFont="1" applyBorder="1"/>
    <xf numFmtId="3" fontId="18" fillId="0" borderId="61" xfId="0" applyNumberFormat="1" applyFont="1" applyBorder="1"/>
    <xf numFmtId="166" fontId="10" fillId="6" borderId="61" xfId="1" applyNumberFormat="1" applyFont="1" applyFill="1" applyBorder="1"/>
    <xf numFmtId="3" fontId="18" fillId="7" borderId="20" xfId="0" applyNumberFormat="1" applyFont="1" applyFill="1" applyBorder="1"/>
    <xf numFmtId="0" fontId="0" fillId="0" borderId="0" xfId="0"/>
    <xf numFmtId="0" fontId="0" fillId="0" borderId="7" xfId="0" applyBorder="1"/>
    <xf numFmtId="164" fontId="4" fillId="0" borderId="0" xfId="2" applyNumberFormat="1" applyFont="1"/>
    <xf numFmtId="164" fontId="4" fillId="6" borderId="0" xfId="2" applyNumberFormat="1" applyFont="1" applyFill="1"/>
    <xf numFmtId="3" fontId="0" fillId="0" borderId="1" xfId="0" applyNumberFormat="1" applyBorder="1" applyAlignment="1">
      <alignment horizontal="center"/>
    </xf>
    <xf numFmtId="10" fontId="0" fillId="0" borderId="0" xfId="0" applyNumberFormat="1"/>
    <xf numFmtId="2" fontId="0" fillId="0" borderId="0" xfId="2" applyNumberFormat="1" applyFont="1"/>
    <xf numFmtId="10" fontId="0" fillId="6" borderId="0" xfId="0" applyNumberFormat="1" applyFill="1"/>
    <xf numFmtId="164" fontId="18" fillId="6" borderId="0" xfId="2" applyNumberFormat="1" applyFont="1" applyFill="1" applyBorder="1"/>
    <xf numFmtId="3" fontId="19" fillId="0" borderId="1" xfId="0" applyNumberFormat="1" applyFont="1" applyBorder="1" applyAlignment="1">
      <alignment horizontal="center"/>
    </xf>
    <xf numFmtId="164" fontId="17" fillId="0" borderId="16" xfId="2" applyNumberFormat="1" applyFont="1" applyFill="1" applyBorder="1"/>
    <xf numFmtId="164" fontId="18" fillId="0" borderId="54" xfId="2" applyNumberFormat="1" applyFont="1" applyFill="1" applyBorder="1"/>
    <xf numFmtId="9" fontId="11" fillId="0" borderId="0" xfId="2" applyFont="1" applyFill="1" applyBorder="1"/>
    <xf numFmtId="9" fontId="10" fillId="0" borderId="0" xfId="2" applyFont="1" applyFill="1" applyBorder="1"/>
    <xf numFmtId="0" fontId="10" fillId="6" borderId="0" xfId="0" applyFont="1" applyFill="1" applyBorder="1" applyAlignment="1">
      <alignment horizontal="center"/>
    </xf>
    <xf numFmtId="0" fontId="10" fillId="0" borderId="0" xfId="0" applyFont="1" applyFill="1" applyBorder="1"/>
    <xf numFmtId="9" fontId="23" fillId="0" borderId="0" xfId="2" applyFont="1" applyFill="1" applyBorder="1"/>
    <xf numFmtId="0" fontId="10" fillId="0" borderId="0" xfId="0" applyFont="1" applyBorder="1"/>
    <xf numFmtId="9" fontId="23" fillId="6" borderId="0" xfId="2" applyFont="1" applyFill="1" applyBorder="1"/>
    <xf numFmtId="170" fontId="10" fillId="0" borderId="52" xfId="0" applyNumberFormat="1" applyFont="1" applyBorder="1"/>
    <xf numFmtId="170" fontId="10" fillId="0" borderId="61" xfId="0" applyNumberFormat="1" applyFont="1" applyBorder="1"/>
    <xf numFmtId="170" fontId="18" fillId="0" borderId="28" xfId="0" applyNumberFormat="1" applyFont="1" applyBorder="1"/>
    <xf numFmtId="166" fontId="3" fillId="0" borderId="53" xfId="1" applyNumberFormat="1" applyFont="1" applyFill="1" applyBorder="1" applyAlignment="1"/>
    <xf numFmtId="3" fontId="0" fillId="6" borderId="32" xfId="0" applyNumberFormat="1" applyFont="1" applyFill="1" applyBorder="1"/>
    <xf numFmtId="164" fontId="13" fillId="0" borderId="30" xfId="2" applyNumberFormat="1" applyFont="1" applyFill="1" applyBorder="1" applyAlignment="1">
      <alignment horizontal="center" vertical="center"/>
    </xf>
    <xf numFmtId="3" fontId="1" fillId="0" borderId="9" xfId="1" applyNumberFormat="1" applyFont="1" applyBorder="1" applyAlignment="1">
      <alignment horizontal="left" vertical="center"/>
    </xf>
    <xf numFmtId="0" fontId="24" fillId="10" borderId="1" xfId="0" applyFont="1" applyFill="1" applyBorder="1" applyAlignment="1">
      <alignment horizontal="center"/>
    </xf>
    <xf numFmtId="0" fontId="26" fillId="0" borderId="0" xfId="0" applyFont="1"/>
    <xf numFmtId="0" fontId="26" fillId="0" borderId="1" xfId="0" applyFont="1" applyBorder="1" applyAlignment="1">
      <alignment horizontal="center"/>
    </xf>
    <xf numFmtId="0" fontId="3" fillId="0" borderId="0" xfId="0" applyFont="1"/>
    <xf numFmtId="43" fontId="0" fillId="0" borderId="1" xfId="0" applyNumberFormat="1" applyBorder="1"/>
    <xf numFmtId="164" fontId="0" fillId="6" borderId="1" xfId="2" applyNumberFormat="1" applyFont="1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19" fillId="0" borderId="1" xfId="2" applyNumberFormat="1" applyFont="1" applyBorder="1" applyAlignment="1">
      <alignment horizontal="center"/>
    </xf>
    <xf numFmtId="164" fontId="12" fillId="0" borderId="1" xfId="2" applyNumberFormat="1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164" fontId="21" fillId="0" borderId="1" xfId="2" applyNumberFormat="1" applyFont="1" applyBorder="1" applyAlignment="1">
      <alignment horizontal="center"/>
    </xf>
    <xf numFmtId="0" fontId="3" fillId="0" borderId="0" xfId="0" applyFont="1" applyFill="1"/>
    <xf numFmtId="2" fontId="0" fillId="6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12" fillId="0" borderId="1" xfId="2" applyNumberFormat="1" applyFont="1" applyBorder="1" applyAlignment="1">
      <alignment horizontal="center"/>
    </xf>
    <xf numFmtId="2" fontId="19" fillId="0" borderId="1" xfId="2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2" fontId="0" fillId="0" borderId="0" xfId="0" applyNumberFormat="1"/>
    <xf numFmtId="9" fontId="12" fillId="0" borderId="1" xfId="2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9" fillId="0" borderId="0" xfId="0" applyFont="1"/>
    <xf numFmtId="0" fontId="10" fillId="0" borderId="37" xfId="0" applyFont="1" applyFill="1" applyBorder="1" applyAlignment="1">
      <alignment horizontal="right"/>
    </xf>
    <xf numFmtId="166" fontId="10" fillId="7" borderId="45" xfId="0" applyNumberFormat="1" applyFont="1" applyFill="1" applyBorder="1"/>
    <xf numFmtId="0" fontId="10" fillId="6" borderId="53" xfId="0" applyFont="1" applyFill="1" applyBorder="1" applyAlignment="1">
      <alignment horizontal="right"/>
    </xf>
    <xf numFmtId="166" fontId="10" fillId="6" borderId="28" xfId="1" applyNumberFormat="1" applyFont="1" applyFill="1" applyBorder="1"/>
    <xf numFmtId="9" fontId="1" fillId="6" borderId="1" xfId="2" applyFont="1" applyFill="1" applyBorder="1" applyAlignment="1">
      <alignment horizontal="center" vertical="center"/>
    </xf>
    <xf numFmtId="9" fontId="19" fillId="0" borderId="1" xfId="2" applyFont="1" applyBorder="1" applyAlignment="1">
      <alignment horizontal="center" vertical="center"/>
    </xf>
    <xf numFmtId="9" fontId="21" fillId="0" borderId="1" xfId="2" applyFont="1" applyBorder="1" applyAlignment="1">
      <alignment horizontal="center" vertical="center"/>
    </xf>
    <xf numFmtId="164" fontId="10" fillId="6" borderId="2" xfId="2" applyNumberFormat="1" applyFont="1" applyFill="1" applyBorder="1" applyAlignment="1">
      <alignment horizontal="center" vertical="center"/>
    </xf>
    <xf numFmtId="164" fontId="18" fillId="6" borderId="2" xfId="2" applyNumberFormat="1" applyFont="1" applyFill="1" applyBorder="1" applyAlignment="1">
      <alignment horizontal="center" vertical="center"/>
    </xf>
    <xf numFmtId="164" fontId="18" fillId="6" borderId="12" xfId="2" applyNumberFormat="1" applyFont="1" applyFill="1" applyBorder="1" applyAlignment="1">
      <alignment horizontal="center" vertical="center"/>
    </xf>
    <xf numFmtId="2" fontId="10" fillId="6" borderId="61" xfId="1" applyNumberFormat="1" applyFont="1" applyFill="1" applyBorder="1" applyAlignment="1">
      <alignment horizontal="center"/>
    </xf>
    <xf numFmtId="2" fontId="18" fillId="6" borderId="61" xfId="1" applyNumberFormat="1" applyFont="1" applyFill="1" applyBorder="1" applyAlignment="1">
      <alignment horizontal="center"/>
    </xf>
    <xf numFmtId="2" fontId="18" fillId="6" borderId="49" xfId="1" applyNumberFormat="1" applyFont="1" applyFill="1" applyBorder="1" applyAlignment="1">
      <alignment horizontal="center"/>
    </xf>
    <xf numFmtId="3" fontId="1" fillId="0" borderId="60" xfId="1" applyNumberFormat="1" applyFont="1" applyBorder="1" applyAlignment="1">
      <alignment horizontal="left" vertical="center"/>
    </xf>
    <xf numFmtId="3" fontId="10" fillId="0" borderId="46" xfId="1" applyNumberFormat="1" applyFont="1" applyBorder="1" applyAlignment="1">
      <alignment horizontal="left" vertical="center"/>
    </xf>
    <xf numFmtId="3" fontId="1" fillId="6" borderId="46" xfId="1" applyNumberFormat="1" applyFont="1" applyFill="1" applyBorder="1" applyAlignment="1">
      <alignment horizontal="left" vertical="center"/>
    </xf>
    <xf numFmtId="3" fontId="1" fillId="0" borderId="46" xfId="1" applyNumberFormat="1" applyFont="1" applyBorder="1" applyAlignment="1">
      <alignment horizontal="left" vertical="center"/>
    </xf>
    <xf numFmtId="3" fontId="1" fillId="0" borderId="63" xfId="1" applyNumberFormat="1" applyFont="1" applyBorder="1" applyAlignment="1"/>
    <xf numFmtId="3" fontId="1" fillId="6" borderId="60" xfId="1" applyNumberFormat="1" applyFont="1" applyFill="1" applyBorder="1"/>
    <xf numFmtId="3" fontId="10" fillId="0" borderId="46" xfId="0" applyNumberFormat="1" applyFont="1" applyBorder="1"/>
    <xf numFmtId="3" fontId="10" fillId="7" borderId="46" xfId="0" applyNumberFormat="1" applyFont="1" applyFill="1" applyBorder="1"/>
    <xf numFmtId="3" fontId="1" fillId="6" borderId="46" xfId="1" applyNumberFormat="1" applyFont="1" applyFill="1" applyBorder="1"/>
    <xf numFmtId="3" fontId="1" fillId="7" borderId="46" xfId="0" applyNumberFormat="1" applyFont="1" applyFill="1" applyBorder="1" applyAlignment="1">
      <alignment horizontal="right"/>
    </xf>
    <xf numFmtId="3" fontId="0" fillId="7" borderId="46" xfId="0" applyNumberFormat="1" applyFont="1" applyFill="1" applyBorder="1"/>
    <xf numFmtId="3" fontId="0" fillId="7" borderId="63" xfId="0" applyNumberFormat="1" applyFont="1" applyFill="1" applyBorder="1"/>
    <xf numFmtId="164" fontId="12" fillId="0" borderId="17" xfId="2" applyNumberFormat="1" applyFont="1" applyFill="1" applyBorder="1" applyAlignment="1">
      <alignment horizontal="center" vertical="center"/>
    </xf>
    <xf numFmtId="164" fontId="17" fillId="0" borderId="43" xfId="2" applyNumberFormat="1" applyFont="1" applyFill="1" applyBorder="1" applyAlignment="1">
      <alignment horizontal="center" vertical="center"/>
    </xf>
    <xf numFmtId="164" fontId="12" fillId="6" borderId="43" xfId="2" applyNumberFormat="1" applyFont="1" applyFill="1" applyBorder="1" applyAlignment="1">
      <alignment horizontal="center" vertical="center"/>
    </xf>
    <xf numFmtId="164" fontId="12" fillId="0" borderId="43" xfId="2" applyNumberFormat="1" applyFont="1" applyFill="1" applyBorder="1" applyAlignment="1">
      <alignment horizontal="center" vertical="center"/>
    </xf>
    <xf numFmtId="164" fontId="12" fillId="0" borderId="44" xfId="2" applyNumberFormat="1" applyFont="1" applyFill="1" applyBorder="1" applyAlignment="1">
      <alignment horizontal="center" vertical="center"/>
    </xf>
    <xf numFmtId="0" fontId="27" fillId="0" borderId="48" xfId="0" applyFont="1" applyFill="1" applyBorder="1"/>
    <xf numFmtId="166" fontId="27" fillId="0" borderId="49" xfId="1" applyNumberFormat="1" applyFont="1" applyBorder="1"/>
    <xf numFmtId="166" fontId="8" fillId="0" borderId="0" xfId="1" applyNumberFormat="1" applyFont="1" applyFill="1" applyBorder="1"/>
    <xf numFmtId="164" fontId="27" fillId="0" borderId="48" xfId="2" applyNumberFormat="1" applyFont="1" applyBorder="1"/>
    <xf numFmtId="166" fontId="27" fillId="0" borderId="25" xfId="1" applyNumberFormat="1" applyFont="1" applyBorder="1"/>
    <xf numFmtId="164" fontId="27" fillId="0" borderId="25" xfId="1" applyNumberFormat="1" applyFont="1" applyBorder="1"/>
    <xf numFmtId="43" fontId="27" fillId="0" borderId="25" xfId="1" applyFont="1" applyBorder="1"/>
    <xf numFmtId="43" fontId="27" fillId="0" borderId="8" xfId="1" applyFont="1" applyBorder="1"/>
    <xf numFmtId="165" fontId="27" fillId="0" borderId="51" xfId="1" applyNumberFormat="1" applyFont="1" applyBorder="1"/>
    <xf numFmtId="164" fontId="27" fillId="0" borderId="0" xfId="2" applyNumberFormat="1" applyFont="1" applyFill="1" applyBorder="1"/>
    <xf numFmtId="165" fontId="27" fillId="0" borderId="48" xfId="1" applyNumberFormat="1" applyFont="1" applyBorder="1"/>
    <xf numFmtId="166" fontId="27" fillId="0" borderId="5" xfId="1" applyNumberFormat="1" applyFont="1" applyBorder="1"/>
    <xf numFmtId="166" fontId="27" fillId="2" borderId="66" xfId="0" applyNumberFormat="1" applyFont="1" applyFill="1" applyBorder="1"/>
    <xf numFmtId="166" fontId="27" fillId="2" borderId="23" xfId="1" applyNumberFormat="1" applyFont="1" applyFill="1" applyBorder="1"/>
    <xf numFmtId="9" fontId="27" fillId="0" borderId="0" xfId="2" applyFont="1" applyFill="1" applyBorder="1"/>
    <xf numFmtId="164" fontId="27" fillId="2" borderId="55" xfId="2" applyNumberFormat="1" applyFont="1" applyFill="1" applyBorder="1"/>
    <xf numFmtId="166" fontId="27" fillId="2" borderId="56" xfId="1" applyNumberFormat="1" applyFont="1" applyFill="1" applyBorder="1"/>
    <xf numFmtId="164" fontId="27" fillId="2" borderId="56" xfId="1" applyNumberFormat="1" applyFont="1" applyFill="1" applyBorder="1"/>
    <xf numFmtId="43" fontId="27" fillId="2" borderId="56" xfId="1" applyNumberFormat="1" applyFont="1" applyFill="1" applyBorder="1"/>
    <xf numFmtId="164" fontId="27" fillId="2" borderId="14" xfId="2" applyNumberFormat="1" applyFont="1" applyFill="1" applyBorder="1" applyAlignment="1">
      <alignment horizontal="center" vertical="center"/>
    </xf>
    <xf numFmtId="2" fontId="27" fillId="2" borderId="36" xfId="1" applyNumberFormat="1" applyFont="1" applyFill="1" applyBorder="1" applyAlignment="1">
      <alignment horizontal="center" vertical="center"/>
    </xf>
    <xf numFmtId="165" fontId="27" fillId="2" borderId="55" xfId="1" applyNumberFormat="1" applyFont="1" applyFill="1" applyBorder="1"/>
    <xf numFmtId="166" fontId="27" fillId="0" borderId="15" xfId="0" applyNumberFormat="1" applyFont="1" applyFill="1" applyBorder="1"/>
    <xf numFmtId="166" fontId="27" fillId="6" borderId="57" xfId="1" applyNumberFormat="1" applyFont="1" applyFill="1" applyBorder="1"/>
    <xf numFmtId="164" fontId="27" fillId="6" borderId="15" xfId="2" applyNumberFormat="1" applyFont="1" applyFill="1" applyBorder="1"/>
    <xf numFmtId="166" fontId="28" fillId="0" borderId="58" xfId="1" applyNumberFormat="1" applyFont="1" applyFill="1" applyBorder="1"/>
    <xf numFmtId="164" fontId="28" fillId="0" borderId="58" xfId="2" applyNumberFormat="1" applyFont="1" applyFill="1" applyBorder="1"/>
    <xf numFmtId="43" fontId="27" fillId="6" borderId="58" xfId="1" applyNumberFormat="1" applyFont="1" applyFill="1" applyBorder="1"/>
    <xf numFmtId="164" fontId="27" fillId="6" borderId="59" xfId="2" applyNumberFormat="1" applyFont="1" applyFill="1" applyBorder="1" applyAlignment="1">
      <alignment horizontal="center" vertical="center"/>
    </xf>
    <xf numFmtId="2" fontId="27" fillId="6" borderId="57" xfId="1" applyNumberFormat="1" applyFont="1" applyFill="1" applyBorder="1" applyAlignment="1">
      <alignment horizontal="center"/>
    </xf>
    <xf numFmtId="164" fontId="8" fillId="6" borderId="0" xfId="2" applyNumberFormat="1" applyFont="1" applyFill="1" applyBorder="1"/>
    <xf numFmtId="165" fontId="27" fillId="6" borderId="15" xfId="1" applyNumberFormat="1" applyFont="1" applyFill="1" applyBorder="1"/>
    <xf numFmtId="166" fontId="28" fillId="0" borderId="57" xfId="1" applyNumberFormat="1" applyFont="1" applyFill="1" applyBorder="1"/>
    <xf numFmtId="3" fontId="27" fillId="6" borderId="15" xfId="1" applyNumberFormat="1" applyFont="1" applyFill="1" applyBorder="1"/>
    <xf numFmtId="166" fontId="28" fillId="6" borderId="58" xfId="1" applyNumberFormat="1" applyFont="1" applyFill="1" applyBorder="1"/>
    <xf numFmtId="164" fontId="27" fillId="6" borderId="0" xfId="2" applyNumberFormat="1" applyFont="1" applyFill="1" applyBorder="1"/>
    <xf numFmtId="3" fontId="27" fillId="0" borderId="15" xfId="1" applyNumberFormat="1" applyFont="1" applyBorder="1"/>
    <xf numFmtId="3" fontId="28" fillId="6" borderId="20" xfId="1" applyNumberFormat="1" applyFont="1" applyFill="1" applyBorder="1"/>
    <xf numFmtId="164" fontId="28" fillId="0" borderId="59" xfId="2" applyNumberFormat="1" applyFont="1" applyFill="1" applyBorder="1"/>
    <xf numFmtId="3" fontId="28" fillId="0" borderId="57" xfId="1" applyNumberFormat="1" applyFont="1" applyFill="1" applyBorder="1"/>
    <xf numFmtId="3" fontId="27" fillId="6" borderId="18" xfId="1" applyNumberFormat="1" applyFont="1" applyFill="1" applyBorder="1"/>
    <xf numFmtId="3" fontId="27" fillId="6" borderId="58" xfId="0" applyNumberFormat="1" applyFont="1" applyFill="1" applyBorder="1"/>
    <xf numFmtId="0" fontId="27" fillId="6" borderId="0" xfId="0" applyFont="1" applyFill="1" applyBorder="1"/>
    <xf numFmtId="3" fontId="27" fillId="0" borderId="57" xfId="0" applyNumberFormat="1" applyFont="1" applyBorder="1"/>
    <xf numFmtId="3" fontId="27" fillId="6" borderId="18" xfId="1" applyNumberFormat="1" applyFont="1" applyFill="1" applyBorder="1" applyAlignment="1">
      <alignment horizontal="left"/>
    </xf>
    <xf numFmtId="166" fontId="29" fillId="6" borderId="57" xfId="1" applyNumberFormat="1" applyFont="1" applyFill="1" applyBorder="1"/>
    <xf numFmtId="9" fontId="29" fillId="0" borderId="0" xfId="2" applyFont="1" applyFill="1" applyBorder="1"/>
    <xf numFmtId="164" fontId="29" fillId="6" borderId="15" xfId="2" applyNumberFormat="1" applyFont="1" applyFill="1" applyBorder="1"/>
    <xf numFmtId="3" fontId="29" fillId="6" borderId="57" xfId="0" applyNumberFormat="1" applyFont="1" applyFill="1" applyBorder="1"/>
    <xf numFmtId="166" fontId="30" fillId="6" borderId="57" xfId="1" applyNumberFormat="1" applyFont="1" applyFill="1" applyBorder="1"/>
    <xf numFmtId="9" fontId="30" fillId="6" borderId="0" xfId="2" applyFont="1" applyFill="1" applyBorder="1"/>
    <xf numFmtId="164" fontId="30" fillId="6" borderId="15" xfId="2" applyNumberFormat="1" applyFont="1" applyFill="1" applyBorder="1"/>
    <xf numFmtId="3" fontId="30" fillId="7" borderId="58" xfId="0" applyNumberFormat="1" applyFont="1" applyFill="1" applyBorder="1"/>
    <xf numFmtId="164" fontId="30" fillId="6" borderId="58" xfId="2" applyNumberFormat="1" applyFont="1" applyFill="1" applyBorder="1"/>
    <xf numFmtId="43" fontId="30" fillId="6" borderId="58" xfId="1" applyNumberFormat="1" applyFont="1" applyFill="1" applyBorder="1"/>
    <xf numFmtId="164" fontId="30" fillId="6" borderId="59" xfId="2" applyNumberFormat="1" applyFont="1" applyFill="1" applyBorder="1" applyAlignment="1">
      <alignment horizontal="center" vertical="center"/>
    </xf>
    <xf numFmtId="2" fontId="30" fillId="6" borderId="57" xfId="1" applyNumberFormat="1" applyFont="1" applyFill="1" applyBorder="1" applyAlignment="1">
      <alignment horizontal="center"/>
    </xf>
    <xf numFmtId="0" fontId="30" fillId="6" borderId="0" xfId="0" applyFont="1" applyFill="1" applyBorder="1"/>
    <xf numFmtId="165" fontId="30" fillId="6" borderId="15" xfId="1" applyNumberFormat="1" applyFont="1" applyFill="1" applyBorder="1"/>
    <xf numFmtId="3" fontId="30" fillId="6" borderId="57" xfId="0" applyNumberFormat="1" applyFont="1" applyFill="1" applyBorder="1"/>
    <xf numFmtId="2" fontId="19" fillId="6" borderId="1" xfId="2" applyNumberFormat="1" applyFont="1" applyFill="1" applyBorder="1" applyAlignment="1">
      <alignment horizontal="center"/>
    </xf>
    <xf numFmtId="164" fontId="19" fillId="6" borderId="1" xfId="2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 vertical="center"/>
    </xf>
    <xf numFmtId="4" fontId="0" fillId="0" borderId="9" xfId="1" applyNumberFormat="1" applyFont="1" applyFill="1" applyBorder="1" applyAlignment="1">
      <alignment horizontal="left" vertical="center"/>
    </xf>
    <xf numFmtId="3" fontId="19" fillId="0" borderId="9" xfId="1" applyNumberFormat="1" applyFont="1" applyBorder="1" applyAlignment="1">
      <alignment horizontal="left" vertical="center"/>
    </xf>
    <xf numFmtId="3" fontId="0" fillId="0" borderId="9" xfId="1" applyNumberFormat="1" applyFont="1" applyBorder="1" applyAlignment="1">
      <alignment horizontal="left" vertical="center"/>
    </xf>
    <xf numFmtId="3" fontId="19" fillId="0" borderId="9" xfId="0" applyNumberFormat="1" applyFont="1" applyBorder="1"/>
    <xf numFmtId="3" fontId="0" fillId="0" borderId="9" xfId="0" applyNumberFormat="1" applyFont="1" applyBorder="1"/>
    <xf numFmtId="3" fontId="12" fillId="0" borderId="9" xfId="0" applyNumberFormat="1" applyFont="1" applyBorder="1"/>
    <xf numFmtId="3" fontId="19" fillId="0" borderId="6" xfId="0" applyNumberFormat="1" applyFont="1" applyBorder="1"/>
    <xf numFmtId="164" fontId="19" fillId="0" borderId="11" xfId="2" applyNumberFormat="1" applyFont="1" applyBorder="1" applyAlignment="1">
      <alignment horizontal="center"/>
    </xf>
    <xf numFmtId="9" fontId="19" fillId="0" borderId="11" xfId="2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/>
    </xf>
    <xf numFmtId="3" fontId="19" fillId="0" borderId="11" xfId="0" applyNumberFormat="1" applyFont="1" applyBorder="1" applyAlignment="1">
      <alignment horizontal="center"/>
    </xf>
    <xf numFmtId="3" fontId="0" fillId="0" borderId="7" xfId="0" applyNumberFormat="1" applyBorder="1" applyAlignment="1">
      <alignment horizontal="center" vertical="center"/>
    </xf>
    <xf numFmtId="0" fontId="12" fillId="6" borderId="67" xfId="0" applyFont="1" applyFill="1" applyBorder="1"/>
    <xf numFmtId="164" fontId="0" fillId="0" borderId="12" xfId="2" applyNumberFormat="1" applyFont="1" applyBorder="1" applyAlignment="1">
      <alignment horizontal="center"/>
    </xf>
    <xf numFmtId="9" fontId="12" fillId="0" borderId="12" xfId="2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12" xfId="2" applyNumberFormat="1" applyFont="1" applyBorder="1" applyAlignment="1">
      <alignment horizontal="center" vertical="center"/>
    </xf>
    <xf numFmtId="3" fontId="12" fillId="6" borderId="12" xfId="0" applyNumberFormat="1" applyFont="1" applyFill="1" applyBorder="1" applyAlignment="1">
      <alignment horizontal="center"/>
    </xf>
    <xf numFmtId="3" fontId="0" fillId="0" borderId="49" xfId="0" applyNumberFormat="1" applyBorder="1" applyAlignment="1">
      <alignment horizontal="center" vertical="center"/>
    </xf>
    <xf numFmtId="0" fontId="2" fillId="9" borderId="68" xfId="0" applyFont="1" applyFill="1" applyBorder="1" applyAlignment="1">
      <alignment horizontal="center" vertical="center"/>
    </xf>
    <xf numFmtId="0" fontId="2" fillId="9" borderId="59" xfId="0" applyFont="1" applyFill="1" applyBorder="1" applyAlignment="1">
      <alignment horizontal="center" vertical="center"/>
    </xf>
    <xf numFmtId="9" fontId="2" fillId="9" borderId="59" xfId="2" applyFont="1" applyFill="1" applyBorder="1" applyAlignment="1">
      <alignment horizontal="center" vertical="center" wrapText="1"/>
    </xf>
    <xf numFmtId="0" fontId="2" fillId="9" borderId="59" xfId="0" applyFont="1" applyFill="1" applyBorder="1" applyAlignment="1">
      <alignment horizontal="center" vertical="center" wrapText="1"/>
    </xf>
    <xf numFmtId="0" fontId="2" fillId="9" borderId="57" xfId="0" applyFont="1" applyFill="1" applyBorder="1" applyAlignment="1">
      <alignment horizontal="center" vertical="center"/>
    </xf>
    <xf numFmtId="37" fontId="0" fillId="0" borderId="0" xfId="0" applyNumberFormat="1"/>
    <xf numFmtId="170" fontId="0" fillId="0" borderId="0" xfId="0" applyNumberFormat="1"/>
    <xf numFmtId="170" fontId="10" fillId="7" borderId="45" xfId="0" applyNumberFormat="1" applyFont="1" applyFill="1" applyBorder="1"/>
    <xf numFmtId="3" fontId="12" fillId="6" borderId="0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21" fillId="0" borderId="0" xfId="0" applyNumberFormat="1" applyFont="1" applyBorder="1" applyAlignment="1">
      <alignment horizontal="center"/>
    </xf>
    <xf numFmtId="0" fontId="10" fillId="0" borderId="37" xfId="0" applyFont="1" applyFill="1" applyBorder="1" applyAlignment="1">
      <alignment horizontal="left"/>
    </xf>
    <xf numFmtId="0" fontId="10" fillId="6" borderId="53" xfId="0" applyFont="1" applyFill="1" applyBorder="1" applyAlignment="1">
      <alignment horizontal="left"/>
    </xf>
    <xf numFmtId="3" fontId="10" fillId="6" borderId="0" xfId="1" applyNumberFormat="1" applyFont="1" applyFill="1" applyBorder="1" applyAlignment="1">
      <alignment horizontal="left"/>
    </xf>
    <xf numFmtId="3" fontId="10" fillId="0" borderId="0" xfId="1" applyNumberFormat="1" applyFont="1" applyBorder="1" applyAlignment="1">
      <alignment horizontal="left"/>
    </xf>
    <xf numFmtId="3" fontId="10" fillId="0" borderId="24" xfId="1" applyNumberFormat="1" applyFont="1" applyBorder="1" applyAlignment="1">
      <alignment horizontal="left"/>
    </xf>
    <xf numFmtId="4" fontId="0" fillId="0" borderId="0" xfId="0" applyNumberFormat="1"/>
    <xf numFmtId="164" fontId="30" fillId="0" borderId="58" xfId="2" applyNumberFormat="1" applyFont="1" applyFill="1" applyBorder="1"/>
    <xf numFmtId="3" fontId="30" fillId="6" borderId="58" xfId="0" applyNumberFormat="1" applyFont="1" applyFill="1" applyBorder="1"/>
    <xf numFmtId="3" fontId="30" fillId="0" borderId="57" xfId="0" applyNumberFormat="1" applyFont="1" applyBorder="1"/>
    <xf numFmtId="9" fontId="0" fillId="0" borderId="1" xfId="2" applyFont="1" applyBorder="1"/>
    <xf numFmtId="3" fontId="0" fillId="11" borderId="9" xfId="0" applyNumberFormat="1" applyFont="1" applyFill="1" applyBorder="1"/>
    <xf numFmtId="164" fontId="12" fillId="11" borderId="1" xfId="2" applyNumberFormat="1" applyFont="1" applyFill="1" applyBorder="1" applyAlignment="1">
      <alignment horizontal="center"/>
    </xf>
    <xf numFmtId="9" fontId="12" fillId="11" borderId="1" xfId="2" applyFont="1" applyFill="1" applyBorder="1" applyAlignment="1">
      <alignment horizontal="center" vertical="center"/>
    </xf>
    <xf numFmtId="2" fontId="12" fillId="11" borderId="1" xfId="2" applyNumberFormat="1" applyFont="1" applyFill="1" applyBorder="1" applyAlignment="1">
      <alignment horizontal="center"/>
    </xf>
    <xf numFmtId="164" fontId="0" fillId="11" borderId="1" xfId="2" applyNumberFormat="1" applyFont="1" applyFill="1" applyBorder="1" applyAlignment="1">
      <alignment horizontal="center"/>
    </xf>
    <xf numFmtId="3" fontId="0" fillId="11" borderId="1" xfId="0" applyNumberFormat="1" applyFill="1" applyBorder="1" applyAlignment="1">
      <alignment horizontal="center"/>
    </xf>
    <xf numFmtId="3" fontId="0" fillId="11" borderId="10" xfId="0" applyNumberFormat="1" applyFill="1" applyBorder="1" applyAlignment="1">
      <alignment horizontal="center" vertical="center"/>
    </xf>
    <xf numFmtId="3" fontId="19" fillId="11" borderId="9" xfId="0" applyNumberFormat="1" applyFont="1" applyFill="1" applyBorder="1"/>
    <xf numFmtId="164" fontId="19" fillId="11" borderId="1" xfId="2" applyNumberFormat="1" applyFont="1" applyFill="1" applyBorder="1" applyAlignment="1">
      <alignment horizontal="center"/>
    </xf>
    <xf numFmtId="9" fontId="19" fillId="11" borderId="1" xfId="2" applyFont="1" applyFill="1" applyBorder="1" applyAlignment="1">
      <alignment horizontal="center" vertical="center"/>
    </xf>
    <xf numFmtId="2" fontId="19" fillId="11" borderId="1" xfId="0" applyNumberFormat="1" applyFont="1" applyFill="1" applyBorder="1" applyAlignment="1">
      <alignment horizontal="center"/>
    </xf>
    <xf numFmtId="3" fontId="19" fillId="11" borderId="1" xfId="0" applyNumberFormat="1" applyFont="1" applyFill="1" applyBorder="1" applyAlignment="1">
      <alignment horizontal="center"/>
    </xf>
    <xf numFmtId="2" fontId="19" fillId="11" borderId="1" xfId="2" applyNumberFormat="1" applyFont="1" applyFill="1" applyBorder="1" applyAlignment="1">
      <alignment horizontal="center"/>
    </xf>
    <xf numFmtId="170" fontId="10" fillId="11" borderId="0" xfId="2" applyNumberFormat="1" applyFont="1" applyFill="1" applyBorder="1"/>
    <xf numFmtId="170" fontId="10" fillId="0" borderId="0" xfId="2" applyNumberFormat="1" applyFont="1" applyFill="1" applyBorder="1"/>
    <xf numFmtId="10" fontId="18" fillId="6" borderId="45" xfId="2" applyNumberFormat="1" applyFont="1" applyFill="1" applyBorder="1"/>
    <xf numFmtId="164" fontId="3" fillId="0" borderId="5" xfId="2" applyNumberFormat="1" applyFont="1" applyBorder="1" applyAlignment="1">
      <alignment horizontal="center" vertical="center"/>
    </xf>
    <xf numFmtId="3" fontId="0" fillId="0" borderId="11" xfId="0" applyNumberFormat="1" applyBorder="1"/>
    <xf numFmtId="164" fontId="3" fillId="0" borderId="7" xfId="2" applyNumberFormat="1" applyFont="1" applyBorder="1" applyAlignment="1">
      <alignment horizontal="center" vertical="center"/>
    </xf>
    <xf numFmtId="166" fontId="3" fillId="0" borderId="68" xfId="1" applyNumberFormat="1" applyFont="1" applyBorder="1" applyAlignment="1"/>
    <xf numFmtId="3" fontId="3" fillId="0" borderId="59" xfId="1" applyNumberFormat="1" applyFont="1" applyBorder="1"/>
    <xf numFmtId="164" fontId="3" fillId="0" borderId="57" xfId="2" applyNumberFormat="1" applyFont="1" applyBorder="1" applyAlignment="1">
      <alignment horizontal="center" vertical="center"/>
    </xf>
    <xf numFmtId="170" fontId="0" fillId="0" borderId="59" xfId="0" applyNumberFormat="1" applyBorder="1"/>
    <xf numFmtId="0" fontId="0" fillId="0" borderId="4" xfId="0" applyBorder="1"/>
    <xf numFmtId="170" fontId="0" fillId="0" borderId="8" xfId="0" applyNumberFormat="1" applyBorder="1"/>
    <xf numFmtId="0" fontId="0" fillId="0" borderId="6" xfId="0" applyBorder="1"/>
    <xf numFmtId="3" fontId="3" fillId="0" borderId="35" xfId="1" applyNumberFormat="1" applyFont="1" applyBorder="1"/>
    <xf numFmtId="0" fontId="3" fillId="0" borderId="68" xfId="0" applyFont="1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33" xfId="1" applyNumberFormat="1" applyFont="1" applyBorder="1" applyAlignment="1">
      <alignment horizontal="center" vertical="center"/>
    </xf>
    <xf numFmtId="166" fontId="0" fillId="0" borderId="34" xfId="1" applyNumberFormat="1" applyFont="1" applyBorder="1" applyAlignment="1">
      <alignment horizontal="center" vertical="center"/>
    </xf>
    <xf numFmtId="166" fontId="0" fillId="0" borderId="37" xfId="1" applyNumberFormat="1" applyFont="1" applyBorder="1" applyAlignment="1">
      <alignment horizontal="center" vertical="center"/>
    </xf>
    <xf numFmtId="166" fontId="0" fillId="0" borderId="53" xfId="1" applyNumberFormat="1" applyFont="1" applyBorder="1" applyAlignment="1">
      <alignment horizontal="center" vertical="center"/>
    </xf>
    <xf numFmtId="0" fontId="9" fillId="0" borderId="46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63" xfId="0" applyFont="1" applyBorder="1" applyAlignment="1">
      <alignment horizontal="left"/>
    </xf>
    <xf numFmtId="0" fontId="9" fillId="0" borderId="65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6" borderId="46" xfId="0" applyFont="1" applyFill="1" applyBorder="1" applyAlignment="1">
      <alignment horizontal="left"/>
    </xf>
    <xf numFmtId="0" fontId="9" fillId="6" borderId="40" xfId="0" applyFont="1" applyFill="1" applyBorder="1" applyAlignment="1">
      <alignment horizontal="left"/>
    </xf>
    <xf numFmtId="0" fontId="9" fillId="6" borderId="47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5" fillId="10" borderId="39" xfId="0" applyFont="1" applyFill="1" applyBorder="1" applyAlignment="1">
      <alignment horizontal="center"/>
    </xf>
    <xf numFmtId="0" fontId="25" fillId="10" borderId="40" xfId="0" applyFont="1" applyFill="1" applyBorder="1" applyAlignment="1">
      <alignment horizontal="center"/>
    </xf>
    <xf numFmtId="0" fontId="25" fillId="10" borderId="13" xfId="0" applyFont="1" applyFill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6" fillId="0" borderId="66" xfId="0" applyFont="1" applyBorder="1"/>
    <xf numFmtId="166" fontId="0" fillId="0" borderId="5" xfId="1" applyNumberFormat="1" applyFont="1" applyBorder="1" applyAlignment="1">
      <alignment horizontal="center" vertical="center"/>
    </xf>
    <xf numFmtId="166" fontId="0" fillId="0" borderId="49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38" xfId="0" applyFont="1" applyBorder="1" applyAlignment="1"/>
    <xf numFmtId="0" fontId="3" fillId="0" borderId="31" xfId="0" applyFont="1" applyBorder="1" applyAlignment="1"/>
    <xf numFmtId="0" fontId="3" fillId="0" borderId="42" xfId="0" applyFont="1" applyBorder="1" applyAlignment="1"/>
    <xf numFmtId="0" fontId="3" fillId="0" borderId="42" xfId="0" applyFont="1" applyBorder="1"/>
    <xf numFmtId="0" fontId="3" fillId="0" borderId="53" xfId="0" applyFont="1" applyBorder="1" applyAlignment="1"/>
    <xf numFmtId="0" fontId="3" fillId="0" borderId="69" xfId="0" applyFont="1" applyBorder="1" applyAlignment="1"/>
    <xf numFmtId="0" fontId="3" fillId="0" borderId="30" xfId="0" applyFont="1" applyBorder="1" applyAlignment="1"/>
    <xf numFmtId="0" fontId="3" fillId="0" borderId="30" xfId="0" applyFont="1" applyBorder="1"/>
  </cellXfs>
  <cellStyles count="6">
    <cellStyle name="Comma" xfId="1" builtinId="3"/>
    <cellStyle name="Comma 2" xfId="5" xr:uid="{6C85F760-D236-46C6-A42D-22FB61B80C24}"/>
    <cellStyle name="Normal" xfId="0" builtinId="0"/>
    <cellStyle name="Normal 2" xfId="3" xr:uid="{C718B0DD-C7C3-4B37-A44D-42465D15E83C}"/>
    <cellStyle name="Normal 3" xfId="4" xr:uid="{0CC249FB-DEE9-4103-AC75-A40D57F6FDC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IOS-Mergical-Fun Magic Merge Game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'Model Fit'!$D$1</c:f>
              <c:strCache>
                <c:ptCount val="1"/>
                <c:pt idx="0">
                  <c:v>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'Model Fit'!$A$2:$A$360</c:f>
              <c:numCache>
                <c:formatCode>mm/dd/yyyy</c:formatCode>
                <c:ptCount val="359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44086</c:v>
                </c:pt>
                <c:pt idx="6">
                  <c:v>44087</c:v>
                </c:pt>
                <c:pt idx="7">
                  <c:v>44088</c:v>
                </c:pt>
                <c:pt idx="8">
                  <c:v>44089</c:v>
                </c:pt>
                <c:pt idx="9">
                  <c:v>44090</c:v>
                </c:pt>
                <c:pt idx="10">
                  <c:v>44091</c:v>
                </c:pt>
                <c:pt idx="11">
                  <c:v>44092</c:v>
                </c:pt>
                <c:pt idx="12">
                  <c:v>44093</c:v>
                </c:pt>
                <c:pt idx="13">
                  <c:v>44094</c:v>
                </c:pt>
                <c:pt idx="14">
                  <c:v>44095</c:v>
                </c:pt>
                <c:pt idx="15">
                  <c:v>44096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44100</c:v>
                </c:pt>
                <c:pt idx="20">
                  <c:v>44101</c:v>
                </c:pt>
                <c:pt idx="21">
                  <c:v>44102</c:v>
                </c:pt>
                <c:pt idx="22">
                  <c:v>44103</c:v>
                </c:pt>
                <c:pt idx="23">
                  <c:v>44104</c:v>
                </c:pt>
                <c:pt idx="24">
                  <c:v>44105</c:v>
                </c:pt>
                <c:pt idx="25">
                  <c:v>44106</c:v>
                </c:pt>
                <c:pt idx="26">
                  <c:v>44107</c:v>
                </c:pt>
                <c:pt idx="27">
                  <c:v>44108</c:v>
                </c:pt>
                <c:pt idx="28">
                  <c:v>44109</c:v>
                </c:pt>
                <c:pt idx="29">
                  <c:v>44110</c:v>
                </c:pt>
                <c:pt idx="30">
                  <c:v>44111</c:v>
                </c:pt>
                <c:pt idx="31">
                  <c:v>44112</c:v>
                </c:pt>
                <c:pt idx="32">
                  <c:v>44113</c:v>
                </c:pt>
                <c:pt idx="33">
                  <c:v>44114</c:v>
                </c:pt>
                <c:pt idx="34">
                  <c:v>44115</c:v>
                </c:pt>
                <c:pt idx="35">
                  <c:v>44116</c:v>
                </c:pt>
                <c:pt idx="36">
                  <c:v>44117</c:v>
                </c:pt>
                <c:pt idx="37">
                  <c:v>44118</c:v>
                </c:pt>
                <c:pt idx="38">
                  <c:v>44119</c:v>
                </c:pt>
                <c:pt idx="39">
                  <c:v>44120</c:v>
                </c:pt>
                <c:pt idx="40">
                  <c:v>44121</c:v>
                </c:pt>
                <c:pt idx="41">
                  <c:v>44122</c:v>
                </c:pt>
                <c:pt idx="42">
                  <c:v>44123</c:v>
                </c:pt>
                <c:pt idx="43">
                  <c:v>44124</c:v>
                </c:pt>
                <c:pt idx="44">
                  <c:v>44125</c:v>
                </c:pt>
                <c:pt idx="45">
                  <c:v>44126</c:v>
                </c:pt>
                <c:pt idx="46">
                  <c:v>44127</c:v>
                </c:pt>
                <c:pt idx="47">
                  <c:v>44128</c:v>
                </c:pt>
                <c:pt idx="48">
                  <c:v>44129</c:v>
                </c:pt>
                <c:pt idx="49">
                  <c:v>44130</c:v>
                </c:pt>
                <c:pt idx="50">
                  <c:v>44131</c:v>
                </c:pt>
                <c:pt idx="51">
                  <c:v>44132</c:v>
                </c:pt>
                <c:pt idx="52">
                  <c:v>44133</c:v>
                </c:pt>
                <c:pt idx="53">
                  <c:v>44134</c:v>
                </c:pt>
                <c:pt idx="54">
                  <c:v>44135</c:v>
                </c:pt>
                <c:pt idx="55">
                  <c:v>44136</c:v>
                </c:pt>
                <c:pt idx="56">
                  <c:v>44137</c:v>
                </c:pt>
                <c:pt idx="57">
                  <c:v>44138</c:v>
                </c:pt>
                <c:pt idx="58">
                  <c:v>44139</c:v>
                </c:pt>
                <c:pt idx="59">
                  <c:v>44140</c:v>
                </c:pt>
                <c:pt idx="60">
                  <c:v>44141</c:v>
                </c:pt>
                <c:pt idx="61">
                  <c:v>44142</c:v>
                </c:pt>
                <c:pt idx="62">
                  <c:v>44143</c:v>
                </c:pt>
                <c:pt idx="63">
                  <c:v>44144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44163</c:v>
                </c:pt>
                <c:pt idx="83">
                  <c:v>44164</c:v>
                </c:pt>
                <c:pt idx="84">
                  <c:v>44165</c:v>
                </c:pt>
                <c:pt idx="85">
                  <c:v>44166</c:v>
                </c:pt>
                <c:pt idx="86">
                  <c:v>44167</c:v>
                </c:pt>
                <c:pt idx="87">
                  <c:v>44168</c:v>
                </c:pt>
                <c:pt idx="88">
                  <c:v>44169</c:v>
                </c:pt>
                <c:pt idx="89">
                  <c:v>44170</c:v>
                </c:pt>
                <c:pt idx="90">
                  <c:v>44171</c:v>
                </c:pt>
                <c:pt idx="91">
                  <c:v>44172</c:v>
                </c:pt>
                <c:pt idx="92">
                  <c:v>44173</c:v>
                </c:pt>
                <c:pt idx="93">
                  <c:v>44174</c:v>
                </c:pt>
                <c:pt idx="94">
                  <c:v>44175</c:v>
                </c:pt>
                <c:pt idx="95">
                  <c:v>44176</c:v>
                </c:pt>
                <c:pt idx="96">
                  <c:v>44177</c:v>
                </c:pt>
                <c:pt idx="97">
                  <c:v>44178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44184</c:v>
                </c:pt>
                <c:pt idx="104">
                  <c:v>44185</c:v>
                </c:pt>
                <c:pt idx="105">
                  <c:v>44186</c:v>
                </c:pt>
                <c:pt idx="106">
                  <c:v>44187</c:v>
                </c:pt>
                <c:pt idx="107">
                  <c:v>44188</c:v>
                </c:pt>
                <c:pt idx="108">
                  <c:v>44189</c:v>
                </c:pt>
                <c:pt idx="109">
                  <c:v>44190</c:v>
                </c:pt>
                <c:pt idx="110">
                  <c:v>44191</c:v>
                </c:pt>
                <c:pt idx="111">
                  <c:v>44192</c:v>
                </c:pt>
                <c:pt idx="112">
                  <c:v>44193</c:v>
                </c:pt>
                <c:pt idx="113">
                  <c:v>44194</c:v>
                </c:pt>
                <c:pt idx="114">
                  <c:v>44195</c:v>
                </c:pt>
                <c:pt idx="115">
                  <c:v>44196</c:v>
                </c:pt>
                <c:pt idx="116">
                  <c:v>44197</c:v>
                </c:pt>
                <c:pt idx="117">
                  <c:v>44198</c:v>
                </c:pt>
                <c:pt idx="118">
                  <c:v>44199</c:v>
                </c:pt>
                <c:pt idx="119">
                  <c:v>44200</c:v>
                </c:pt>
                <c:pt idx="120">
                  <c:v>44201</c:v>
                </c:pt>
                <c:pt idx="121">
                  <c:v>44202</c:v>
                </c:pt>
                <c:pt idx="122">
                  <c:v>44203</c:v>
                </c:pt>
                <c:pt idx="123">
                  <c:v>44204</c:v>
                </c:pt>
                <c:pt idx="124">
                  <c:v>44205</c:v>
                </c:pt>
                <c:pt idx="125">
                  <c:v>44206</c:v>
                </c:pt>
                <c:pt idx="126">
                  <c:v>44207</c:v>
                </c:pt>
                <c:pt idx="127">
                  <c:v>44208</c:v>
                </c:pt>
                <c:pt idx="128">
                  <c:v>44209</c:v>
                </c:pt>
                <c:pt idx="129">
                  <c:v>44210</c:v>
                </c:pt>
                <c:pt idx="130">
                  <c:v>44211</c:v>
                </c:pt>
                <c:pt idx="131">
                  <c:v>44212</c:v>
                </c:pt>
                <c:pt idx="132">
                  <c:v>44213</c:v>
                </c:pt>
                <c:pt idx="133">
                  <c:v>44214</c:v>
                </c:pt>
                <c:pt idx="134">
                  <c:v>44215</c:v>
                </c:pt>
                <c:pt idx="135">
                  <c:v>44216</c:v>
                </c:pt>
                <c:pt idx="136">
                  <c:v>44217</c:v>
                </c:pt>
                <c:pt idx="137">
                  <c:v>44218</c:v>
                </c:pt>
                <c:pt idx="138">
                  <c:v>44219</c:v>
                </c:pt>
                <c:pt idx="139">
                  <c:v>44220</c:v>
                </c:pt>
                <c:pt idx="140">
                  <c:v>44221</c:v>
                </c:pt>
                <c:pt idx="141">
                  <c:v>44222</c:v>
                </c:pt>
                <c:pt idx="142">
                  <c:v>44223</c:v>
                </c:pt>
                <c:pt idx="143">
                  <c:v>44224</c:v>
                </c:pt>
                <c:pt idx="144">
                  <c:v>44225</c:v>
                </c:pt>
                <c:pt idx="145">
                  <c:v>44226</c:v>
                </c:pt>
                <c:pt idx="146">
                  <c:v>44227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44233</c:v>
                </c:pt>
                <c:pt idx="153">
                  <c:v>44234</c:v>
                </c:pt>
                <c:pt idx="154">
                  <c:v>44235</c:v>
                </c:pt>
                <c:pt idx="155">
                  <c:v>44236</c:v>
                </c:pt>
                <c:pt idx="156">
                  <c:v>44237</c:v>
                </c:pt>
                <c:pt idx="157">
                  <c:v>44238</c:v>
                </c:pt>
                <c:pt idx="158">
                  <c:v>44239</c:v>
                </c:pt>
                <c:pt idx="159">
                  <c:v>44240</c:v>
                </c:pt>
                <c:pt idx="160">
                  <c:v>44241</c:v>
                </c:pt>
                <c:pt idx="161">
                  <c:v>44242</c:v>
                </c:pt>
                <c:pt idx="162">
                  <c:v>44243</c:v>
                </c:pt>
                <c:pt idx="163">
                  <c:v>44244</c:v>
                </c:pt>
                <c:pt idx="164">
                  <c:v>44245</c:v>
                </c:pt>
                <c:pt idx="165">
                  <c:v>44246</c:v>
                </c:pt>
                <c:pt idx="166">
                  <c:v>44247</c:v>
                </c:pt>
                <c:pt idx="167">
                  <c:v>44248</c:v>
                </c:pt>
                <c:pt idx="168">
                  <c:v>44249</c:v>
                </c:pt>
                <c:pt idx="169">
                  <c:v>44250</c:v>
                </c:pt>
                <c:pt idx="170">
                  <c:v>44251</c:v>
                </c:pt>
                <c:pt idx="171">
                  <c:v>44252</c:v>
                </c:pt>
                <c:pt idx="172">
                  <c:v>44253</c:v>
                </c:pt>
                <c:pt idx="173">
                  <c:v>44254</c:v>
                </c:pt>
                <c:pt idx="174">
                  <c:v>44255</c:v>
                </c:pt>
                <c:pt idx="175">
                  <c:v>44256</c:v>
                </c:pt>
                <c:pt idx="176">
                  <c:v>44257</c:v>
                </c:pt>
                <c:pt idx="177">
                  <c:v>44258</c:v>
                </c:pt>
                <c:pt idx="178">
                  <c:v>44259</c:v>
                </c:pt>
                <c:pt idx="179">
                  <c:v>44260</c:v>
                </c:pt>
                <c:pt idx="180">
                  <c:v>44261</c:v>
                </c:pt>
                <c:pt idx="181">
                  <c:v>44262</c:v>
                </c:pt>
                <c:pt idx="182">
                  <c:v>44263</c:v>
                </c:pt>
                <c:pt idx="183">
                  <c:v>44264</c:v>
                </c:pt>
                <c:pt idx="184">
                  <c:v>44265</c:v>
                </c:pt>
                <c:pt idx="185">
                  <c:v>44266</c:v>
                </c:pt>
                <c:pt idx="186">
                  <c:v>44267</c:v>
                </c:pt>
                <c:pt idx="187">
                  <c:v>44268</c:v>
                </c:pt>
                <c:pt idx="188">
                  <c:v>44269</c:v>
                </c:pt>
                <c:pt idx="189">
                  <c:v>44270</c:v>
                </c:pt>
                <c:pt idx="190">
                  <c:v>44271</c:v>
                </c:pt>
                <c:pt idx="191">
                  <c:v>44272</c:v>
                </c:pt>
                <c:pt idx="192">
                  <c:v>44273</c:v>
                </c:pt>
                <c:pt idx="193">
                  <c:v>44274</c:v>
                </c:pt>
                <c:pt idx="194">
                  <c:v>44275</c:v>
                </c:pt>
                <c:pt idx="195">
                  <c:v>44276</c:v>
                </c:pt>
                <c:pt idx="196">
                  <c:v>44277</c:v>
                </c:pt>
                <c:pt idx="197">
                  <c:v>44278</c:v>
                </c:pt>
                <c:pt idx="198">
                  <c:v>44279</c:v>
                </c:pt>
                <c:pt idx="199">
                  <c:v>44280</c:v>
                </c:pt>
                <c:pt idx="200">
                  <c:v>44281</c:v>
                </c:pt>
                <c:pt idx="201">
                  <c:v>44282</c:v>
                </c:pt>
                <c:pt idx="202">
                  <c:v>44283</c:v>
                </c:pt>
                <c:pt idx="203">
                  <c:v>44284</c:v>
                </c:pt>
                <c:pt idx="204">
                  <c:v>44285</c:v>
                </c:pt>
                <c:pt idx="205">
                  <c:v>44286</c:v>
                </c:pt>
                <c:pt idx="206">
                  <c:v>44287</c:v>
                </c:pt>
                <c:pt idx="207">
                  <c:v>44288</c:v>
                </c:pt>
                <c:pt idx="208">
                  <c:v>44289</c:v>
                </c:pt>
                <c:pt idx="209">
                  <c:v>44290</c:v>
                </c:pt>
                <c:pt idx="210">
                  <c:v>44291</c:v>
                </c:pt>
                <c:pt idx="211">
                  <c:v>44292</c:v>
                </c:pt>
                <c:pt idx="212">
                  <c:v>44293</c:v>
                </c:pt>
                <c:pt idx="213">
                  <c:v>44294</c:v>
                </c:pt>
                <c:pt idx="214">
                  <c:v>44295</c:v>
                </c:pt>
                <c:pt idx="215">
                  <c:v>44296</c:v>
                </c:pt>
                <c:pt idx="216">
                  <c:v>44297</c:v>
                </c:pt>
                <c:pt idx="217">
                  <c:v>44298</c:v>
                </c:pt>
                <c:pt idx="218">
                  <c:v>44299</c:v>
                </c:pt>
                <c:pt idx="219">
                  <c:v>44300</c:v>
                </c:pt>
                <c:pt idx="220">
                  <c:v>44301</c:v>
                </c:pt>
                <c:pt idx="221">
                  <c:v>44302</c:v>
                </c:pt>
                <c:pt idx="222">
                  <c:v>44303</c:v>
                </c:pt>
                <c:pt idx="223">
                  <c:v>44304</c:v>
                </c:pt>
                <c:pt idx="224">
                  <c:v>44305</c:v>
                </c:pt>
                <c:pt idx="225">
                  <c:v>44306</c:v>
                </c:pt>
                <c:pt idx="226">
                  <c:v>44307</c:v>
                </c:pt>
                <c:pt idx="227">
                  <c:v>44308</c:v>
                </c:pt>
                <c:pt idx="228">
                  <c:v>44309</c:v>
                </c:pt>
                <c:pt idx="229">
                  <c:v>44310</c:v>
                </c:pt>
                <c:pt idx="230">
                  <c:v>44311</c:v>
                </c:pt>
                <c:pt idx="231">
                  <c:v>44312</c:v>
                </c:pt>
                <c:pt idx="232">
                  <c:v>44313</c:v>
                </c:pt>
                <c:pt idx="233">
                  <c:v>44314</c:v>
                </c:pt>
                <c:pt idx="234">
                  <c:v>44315</c:v>
                </c:pt>
                <c:pt idx="235">
                  <c:v>44316</c:v>
                </c:pt>
                <c:pt idx="236">
                  <c:v>44317</c:v>
                </c:pt>
                <c:pt idx="237">
                  <c:v>44318</c:v>
                </c:pt>
                <c:pt idx="238">
                  <c:v>44319</c:v>
                </c:pt>
                <c:pt idx="239">
                  <c:v>44320</c:v>
                </c:pt>
                <c:pt idx="240">
                  <c:v>44321</c:v>
                </c:pt>
                <c:pt idx="241">
                  <c:v>44322</c:v>
                </c:pt>
                <c:pt idx="242">
                  <c:v>44323</c:v>
                </c:pt>
                <c:pt idx="243">
                  <c:v>44324</c:v>
                </c:pt>
                <c:pt idx="244">
                  <c:v>44325</c:v>
                </c:pt>
                <c:pt idx="245">
                  <c:v>44326</c:v>
                </c:pt>
                <c:pt idx="246">
                  <c:v>44327</c:v>
                </c:pt>
                <c:pt idx="247">
                  <c:v>44328</c:v>
                </c:pt>
                <c:pt idx="248">
                  <c:v>44329</c:v>
                </c:pt>
                <c:pt idx="249">
                  <c:v>44330</c:v>
                </c:pt>
                <c:pt idx="250">
                  <c:v>44331</c:v>
                </c:pt>
                <c:pt idx="251">
                  <c:v>44332</c:v>
                </c:pt>
                <c:pt idx="252">
                  <c:v>44333</c:v>
                </c:pt>
                <c:pt idx="253">
                  <c:v>44334</c:v>
                </c:pt>
                <c:pt idx="254">
                  <c:v>44335</c:v>
                </c:pt>
                <c:pt idx="255">
                  <c:v>44336</c:v>
                </c:pt>
                <c:pt idx="256">
                  <c:v>44337</c:v>
                </c:pt>
                <c:pt idx="257">
                  <c:v>44338</c:v>
                </c:pt>
                <c:pt idx="258">
                  <c:v>44339</c:v>
                </c:pt>
                <c:pt idx="259">
                  <c:v>44340</c:v>
                </c:pt>
                <c:pt idx="260">
                  <c:v>44341</c:v>
                </c:pt>
                <c:pt idx="261">
                  <c:v>44342</c:v>
                </c:pt>
                <c:pt idx="262">
                  <c:v>44343</c:v>
                </c:pt>
                <c:pt idx="263">
                  <c:v>44344</c:v>
                </c:pt>
                <c:pt idx="264">
                  <c:v>44345</c:v>
                </c:pt>
                <c:pt idx="265">
                  <c:v>44346</c:v>
                </c:pt>
                <c:pt idx="266">
                  <c:v>44347</c:v>
                </c:pt>
                <c:pt idx="267">
                  <c:v>44348</c:v>
                </c:pt>
                <c:pt idx="268">
                  <c:v>44349</c:v>
                </c:pt>
                <c:pt idx="269">
                  <c:v>44350</c:v>
                </c:pt>
                <c:pt idx="270">
                  <c:v>44351</c:v>
                </c:pt>
                <c:pt idx="271">
                  <c:v>44352</c:v>
                </c:pt>
                <c:pt idx="272">
                  <c:v>44353</c:v>
                </c:pt>
                <c:pt idx="273">
                  <c:v>44354</c:v>
                </c:pt>
                <c:pt idx="274">
                  <c:v>44355</c:v>
                </c:pt>
                <c:pt idx="275">
                  <c:v>44356</c:v>
                </c:pt>
                <c:pt idx="276">
                  <c:v>44357</c:v>
                </c:pt>
                <c:pt idx="277">
                  <c:v>44358</c:v>
                </c:pt>
                <c:pt idx="278">
                  <c:v>44359</c:v>
                </c:pt>
                <c:pt idx="279">
                  <c:v>44360</c:v>
                </c:pt>
                <c:pt idx="280">
                  <c:v>44361</c:v>
                </c:pt>
                <c:pt idx="281">
                  <c:v>44362</c:v>
                </c:pt>
                <c:pt idx="282">
                  <c:v>44363</c:v>
                </c:pt>
                <c:pt idx="283">
                  <c:v>44364</c:v>
                </c:pt>
                <c:pt idx="284">
                  <c:v>44365</c:v>
                </c:pt>
                <c:pt idx="285">
                  <c:v>44366</c:v>
                </c:pt>
                <c:pt idx="286">
                  <c:v>44367</c:v>
                </c:pt>
                <c:pt idx="287">
                  <c:v>44368</c:v>
                </c:pt>
                <c:pt idx="288">
                  <c:v>44369</c:v>
                </c:pt>
                <c:pt idx="289">
                  <c:v>44370</c:v>
                </c:pt>
                <c:pt idx="290">
                  <c:v>44371</c:v>
                </c:pt>
                <c:pt idx="291">
                  <c:v>44372</c:v>
                </c:pt>
                <c:pt idx="292">
                  <c:v>44373</c:v>
                </c:pt>
                <c:pt idx="293">
                  <c:v>44374</c:v>
                </c:pt>
                <c:pt idx="294">
                  <c:v>44375</c:v>
                </c:pt>
                <c:pt idx="295">
                  <c:v>44376</c:v>
                </c:pt>
                <c:pt idx="296">
                  <c:v>44377</c:v>
                </c:pt>
                <c:pt idx="297">
                  <c:v>44378</c:v>
                </c:pt>
                <c:pt idx="298">
                  <c:v>44379</c:v>
                </c:pt>
                <c:pt idx="299">
                  <c:v>44380</c:v>
                </c:pt>
                <c:pt idx="300">
                  <c:v>44381</c:v>
                </c:pt>
                <c:pt idx="301">
                  <c:v>44382</c:v>
                </c:pt>
                <c:pt idx="302">
                  <c:v>44383</c:v>
                </c:pt>
                <c:pt idx="303">
                  <c:v>44384</c:v>
                </c:pt>
                <c:pt idx="304">
                  <c:v>44385</c:v>
                </c:pt>
                <c:pt idx="305">
                  <c:v>44386</c:v>
                </c:pt>
                <c:pt idx="306">
                  <c:v>44387</c:v>
                </c:pt>
                <c:pt idx="307">
                  <c:v>44388</c:v>
                </c:pt>
                <c:pt idx="308">
                  <c:v>44389</c:v>
                </c:pt>
                <c:pt idx="309">
                  <c:v>44390</c:v>
                </c:pt>
                <c:pt idx="310">
                  <c:v>44391</c:v>
                </c:pt>
                <c:pt idx="311">
                  <c:v>44392</c:v>
                </c:pt>
                <c:pt idx="312">
                  <c:v>44393</c:v>
                </c:pt>
                <c:pt idx="313">
                  <c:v>44394</c:v>
                </c:pt>
                <c:pt idx="314">
                  <c:v>44395</c:v>
                </c:pt>
                <c:pt idx="315">
                  <c:v>44396</c:v>
                </c:pt>
                <c:pt idx="316">
                  <c:v>44397</c:v>
                </c:pt>
                <c:pt idx="317">
                  <c:v>44398</c:v>
                </c:pt>
                <c:pt idx="318">
                  <c:v>44399</c:v>
                </c:pt>
                <c:pt idx="319">
                  <c:v>44400</c:v>
                </c:pt>
                <c:pt idx="320">
                  <c:v>44401</c:v>
                </c:pt>
                <c:pt idx="321">
                  <c:v>44402</c:v>
                </c:pt>
                <c:pt idx="322">
                  <c:v>44403</c:v>
                </c:pt>
                <c:pt idx="323">
                  <c:v>44404</c:v>
                </c:pt>
                <c:pt idx="324">
                  <c:v>44405</c:v>
                </c:pt>
                <c:pt idx="325">
                  <c:v>44406</c:v>
                </c:pt>
                <c:pt idx="326">
                  <c:v>44407</c:v>
                </c:pt>
                <c:pt idx="327">
                  <c:v>44408</c:v>
                </c:pt>
                <c:pt idx="328">
                  <c:v>44409</c:v>
                </c:pt>
                <c:pt idx="329">
                  <c:v>44410</c:v>
                </c:pt>
                <c:pt idx="330">
                  <c:v>44411</c:v>
                </c:pt>
                <c:pt idx="331">
                  <c:v>44412</c:v>
                </c:pt>
                <c:pt idx="332">
                  <c:v>44413</c:v>
                </c:pt>
                <c:pt idx="333">
                  <c:v>44414</c:v>
                </c:pt>
                <c:pt idx="334">
                  <c:v>44415</c:v>
                </c:pt>
                <c:pt idx="335">
                  <c:v>44416</c:v>
                </c:pt>
                <c:pt idx="336">
                  <c:v>44417</c:v>
                </c:pt>
                <c:pt idx="337">
                  <c:v>44418</c:v>
                </c:pt>
                <c:pt idx="338">
                  <c:v>44419</c:v>
                </c:pt>
                <c:pt idx="339">
                  <c:v>44420</c:v>
                </c:pt>
                <c:pt idx="340">
                  <c:v>44421</c:v>
                </c:pt>
                <c:pt idx="341">
                  <c:v>44422</c:v>
                </c:pt>
                <c:pt idx="342">
                  <c:v>44423</c:v>
                </c:pt>
                <c:pt idx="343">
                  <c:v>44424</c:v>
                </c:pt>
                <c:pt idx="344">
                  <c:v>44425</c:v>
                </c:pt>
                <c:pt idx="345">
                  <c:v>44426</c:v>
                </c:pt>
                <c:pt idx="346">
                  <c:v>44427</c:v>
                </c:pt>
                <c:pt idx="347">
                  <c:v>44428</c:v>
                </c:pt>
                <c:pt idx="348">
                  <c:v>44429</c:v>
                </c:pt>
                <c:pt idx="349">
                  <c:v>44430</c:v>
                </c:pt>
                <c:pt idx="350">
                  <c:v>44431</c:v>
                </c:pt>
                <c:pt idx="351">
                  <c:v>44432</c:v>
                </c:pt>
                <c:pt idx="352">
                  <c:v>44433</c:v>
                </c:pt>
                <c:pt idx="353">
                  <c:v>44434</c:v>
                </c:pt>
                <c:pt idx="354">
                  <c:v>44435</c:v>
                </c:pt>
                <c:pt idx="355">
                  <c:v>44436</c:v>
                </c:pt>
                <c:pt idx="356">
                  <c:v>44437</c:v>
                </c:pt>
                <c:pt idx="357">
                  <c:v>44438</c:v>
                </c:pt>
                <c:pt idx="358">
                  <c:v>44439</c:v>
                </c:pt>
              </c:numCache>
            </c:numRef>
          </c:cat>
          <c:val>
            <c:numRef>
              <c:f>'Model Fit'!$D$2:$D$366</c:f>
              <c:numCache>
                <c:formatCode>General</c:formatCode>
                <c:ptCount val="365"/>
                <c:pt idx="0">
                  <c:v>1464.0240192459996</c:v>
                </c:pt>
                <c:pt idx="1">
                  <c:v>-1396.7531939869696</c:v>
                </c:pt>
                <c:pt idx="2">
                  <c:v>180.76035331628009</c:v>
                </c:pt>
                <c:pt idx="3">
                  <c:v>167.69573521593065</c:v>
                </c:pt>
                <c:pt idx="4">
                  <c:v>29.983007537499361</c:v>
                </c:pt>
                <c:pt idx="5">
                  <c:v>582.8401416975812</c:v>
                </c:pt>
                <c:pt idx="6">
                  <c:v>803.01987905813985</c:v>
                </c:pt>
                <c:pt idx="7">
                  <c:v>-1025.32138295391</c:v>
                </c:pt>
                <c:pt idx="8">
                  <c:v>-122.15601083798992</c:v>
                </c:pt>
                <c:pt idx="9">
                  <c:v>-29.759504452460533</c:v>
                </c:pt>
                <c:pt idx="10">
                  <c:v>386.75980434880967</c:v>
                </c:pt>
                <c:pt idx="11">
                  <c:v>-238.6759344214106</c:v>
                </c:pt>
                <c:pt idx="12">
                  <c:v>-21.977086559329109</c:v>
                </c:pt>
                <c:pt idx="13">
                  <c:v>288.52420685676043</c:v>
                </c:pt>
                <c:pt idx="14">
                  <c:v>290.26532946620955</c:v>
                </c:pt>
                <c:pt idx="15">
                  <c:v>496.88240933396082</c:v>
                </c:pt>
                <c:pt idx="16">
                  <c:v>282.29971239924998</c:v>
                </c:pt>
                <c:pt idx="17">
                  <c:v>312.35349122711978</c:v>
                </c:pt>
                <c:pt idx="18">
                  <c:v>611.79681244303993</c:v>
                </c:pt>
                <c:pt idx="19">
                  <c:v>284.48671433603067</c:v>
                </c:pt>
                <c:pt idx="20">
                  <c:v>-34.80275442500988</c:v>
                </c:pt>
                <c:pt idx="21">
                  <c:v>-907.82137014898944</c:v>
                </c:pt>
                <c:pt idx="22">
                  <c:v>-206.6122522812193</c:v>
                </c:pt>
                <c:pt idx="23">
                  <c:v>-324.24883101057003</c:v>
                </c:pt>
                <c:pt idx="24">
                  <c:v>-95.076551401960387</c:v>
                </c:pt>
                <c:pt idx="25">
                  <c:v>473.59063963055996</c:v>
                </c:pt>
                <c:pt idx="26">
                  <c:v>1178.5509113246799</c:v>
                </c:pt>
                <c:pt idx="27">
                  <c:v>347.08518769861985</c:v>
                </c:pt>
                <c:pt idx="28">
                  <c:v>139.27762012116</c:v>
                </c:pt>
                <c:pt idx="29">
                  <c:v>222.52852534498015</c:v>
                </c:pt>
                <c:pt idx="30">
                  <c:v>-694.77847499612017</c:v>
                </c:pt>
                <c:pt idx="31">
                  <c:v>-216.13892364088952</c:v>
                </c:pt>
                <c:pt idx="32">
                  <c:v>-518.89682284187984</c:v>
                </c:pt>
                <c:pt idx="33">
                  <c:v>-287.26783810985944</c:v>
                </c:pt>
                <c:pt idx="34">
                  <c:v>-380.06054300768938</c:v>
                </c:pt>
                <c:pt idx="35">
                  <c:v>240.10619074491024</c:v>
                </c:pt>
                <c:pt idx="36">
                  <c:v>-408.91209000215986</c:v>
                </c:pt>
                <c:pt idx="37">
                  <c:v>11.639397367389392</c:v>
                </c:pt>
                <c:pt idx="38">
                  <c:v>447.25404314056959</c:v>
                </c:pt>
                <c:pt idx="39">
                  <c:v>203.86814075131952</c:v>
                </c:pt>
                <c:pt idx="40">
                  <c:v>83.133047765159972</c:v>
                </c:pt>
                <c:pt idx="41">
                  <c:v>-290.8826272932497</c:v>
                </c:pt>
                <c:pt idx="42">
                  <c:v>615.46667792083963</c:v>
                </c:pt>
                <c:pt idx="43">
                  <c:v>313.59672849178014</c:v>
                </c:pt>
                <c:pt idx="44">
                  <c:v>229.50639837372</c:v>
                </c:pt>
                <c:pt idx="45">
                  <c:v>583.39117192586036</c:v>
                </c:pt>
                <c:pt idx="46">
                  <c:v>-136.79866457320031</c:v>
                </c:pt>
                <c:pt idx="47">
                  <c:v>548.41267568803005</c:v>
                </c:pt>
                <c:pt idx="48">
                  <c:v>664.57197032538988</c:v>
                </c:pt>
                <c:pt idx="49">
                  <c:v>66.494230127310402</c:v>
                </c:pt>
                <c:pt idx="50">
                  <c:v>727.74126412848045</c:v>
                </c:pt>
                <c:pt idx="51">
                  <c:v>111.86970774186011</c:v>
                </c:pt>
                <c:pt idx="52">
                  <c:v>585.33638239351012</c:v>
                </c:pt>
                <c:pt idx="53">
                  <c:v>-87.65483695012972</c:v>
                </c:pt>
                <c:pt idx="54">
                  <c:v>422.78537173646964</c:v>
                </c:pt>
                <c:pt idx="55">
                  <c:v>104.50166477901985</c:v>
                </c:pt>
                <c:pt idx="56">
                  <c:v>98.219138610159916</c:v>
                </c:pt>
                <c:pt idx="57">
                  <c:v>278.19586286325011</c:v>
                </c:pt>
                <c:pt idx="58">
                  <c:v>-88.308021517780162</c:v>
                </c:pt>
                <c:pt idx="59">
                  <c:v>759.47091770112957</c:v>
                </c:pt>
                <c:pt idx="60">
                  <c:v>-786.03151555579007</c:v>
                </c:pt>
                <c:pt idx="61">
                  <c:v>321.77204230988991</c:v>
                </c:pt>
                <c:pt idx="62">
                  <c:v>515.93923499844004</c:v>
                </c:pt>
                <c:pt idx="63">
                  <c:v>302.93377345743011</c:v>
                </c:pt>
                <c:pt idx="64">
                  <c:v>-314.22950193264023</c:v>
                </c:pt>
                <c:pt idx="65">
                  <c:v>-492.47131741683006</c:v>
                </c:pt>
                <c:pt idx="66">
                  <c:v>-1.7726695149299303</c:v>
                </c:pt>
                <c:pt idx="67">
                  <c:v>-307.61160542187963</c:v>
                </c:pt>
                <c:pt idx="68">
                  <c:v>-122.23768649294971</c:v>
                </c:pt>
                <c:pt idx="69">
                  <c:v>-409.36899409840998</c:v>
                </c:pt>
                <c:pt idx="70">
                  <c:v>230.89102433284006</c:v>
                </c:pt>
                <c:pt idx="71">
                  <c:v>239.72404456084996</c:v>
                </c:pt>
                <c:pt idx="72">
                  <c:v>-222.50309086683001</c:v>
                </c:pt>
                <c:pt idx="73">
                  <c:v>27.126238303589616</c:v>
                </c:pt>
                <c:pt idx="74">
                  <c:v>22.510619894359934</c:v>
                </c:pt>
                <c:pt idx="75">
                  <c:v>138.09668433499974</c:v>
                </c:pt>
                <c:pt idx="76">
                  <c:v>-729.56731518773995</c:v>
                </c:pt>
                <c:pt idx="77">
                  <c:v>-272.84426103735996</c:v>
                </c:pt>
                <c:pt idx="78">
                  <c:v>-436.48659472939994</c:v>
                </c:pt>
                <c:pt idx="79">
                  <c:v>-146.33916208380015</c:v>
                </c:pt>
                <c:pt idx="80">
                  <c:v>-410.56911005814982</c:v>
                </c:pt>
                <c:pt idx="81">
                  <c:v>-671.06099311752996</c:v>
                </c:pt>
                <c:pt idx="82">
                  <c:v>-400.74275446357979</c:v>
                </c:pt>
                <c:pt idx="83">
                  <c:v>482.35865193025029</c:v>
                </c:pt>
                <c:pt idx="84">
                  <c:v>-441.9553372171099</c:v>
                </c:pt>
                <c:pt idx="85">
                  <c:v>-127.1152273158898</c:v>
                </c:pt>
                <c:pt idx="86">
                  <c:v>-368.71752339312025</c:v>
                </c:pt>
                <c:pt idx="87">
                  <c:v>-37.80118069225</c:v>
                </c:pt>
                <c:pt idx="88">
                  <c:v>-346.5215639103501</c:v>
                </c:pt>
                <c:pt idx="89">
                  <c:v>168.61358208298998</c:v>
                </c:pt>
                <c:pt idx="90">
                  <c:v>-419.06382773942005</c:v>
                </c:pt>
                <c:pt idx="91">
                  <c:v>-455.18236312111026</c:v>
                </c:pt>
                <c:pt idx="92">
                  <c:v>-33.163165735909843</c:v>
                </c:pt>
                <c:pt idx="93">
                  <c:v>-56.818851652139983</c:v>
                </c:pt>
                <c:pt idx="94">
                  <c:v>966.77405275696992</c:v>
                </c:pt>
                <c:pt idx="95">
                  <c:v>442.53285333564008</c:v>
                </c:pt>
                <c:pt idx="96">
                  <c:v>-28.43904553702987</c:v>
                </c:pt>
                <c:pt idx="97">
                  <c:v>-6.2277384829499169</c:v>
                </c:pt>
                <c:pt idx="98">
                  <c:v>392.05261742307994</c:v>
                </c:pt>
                <c:pt idx="99">
                  <c:v>-496.18889759156036</c:v>
                </c:pt>
                <c:pt idx="100">
                  <c:v>-302.57310189063014</c:v>
                </c:pt>
                <c:pt idx="101">
                  <c:v>-506.98013708697044</c:v>
                </c:pt>
                <c:pt idx="102">
                  <c:v>-693.33249391830032</c:v>
                </c:pt>
                <c:pt idx="103">
                  <c:v>-463.89607136493032</c:v>
                </c:pt>
                <c:pt idx="104">
                  <c:v>297.96643264656996</c:v>
                </c:pt>
                <c:pt idx="105">
                  <c:v>641.69176620751023</c:v>
                </c:pt>
                <c:pt idx="106">
                  <c:v>16.173213302679869</c:v>
                </c:pt>
                <c:pt idx="107">
                  <c:v>558.44951234246992</c:v>
                </c:pt>
                <c:pt idx="108">
                  <c:v>227.82417203722025</c:v>
                </c:pt>
                <c:pt idx="109">
                  <c:v>-808.67642966211997</c:v>
                </c:pt>
                <c:pt idx="110">
                  <c:v>157.09484506571971</c:v>
                </c:pt>
                <c:pt idx="111">
                  <c:v>-194.34931110695015</c:v>
                </c:pt>
                <c:pt idx="112">
                  <c:v>433.67880936045003</c:v>
                </c:pt>
                <c:pt idx="113">
                  <c:v>-232.64937664345007</c:v>
                </c:pt>
                <c:pt idx="114">
                  <c:v>-92.097190395929829</c:v>
                </c:pt>
                <c:pt idx="115">
                  <c:v>66.390977478039986</c:v>
                </c:pt>
                <c:pt idx="116">
                  <c:v>131.94681761794982</c:v>
                </c:pt>
                <c:pt idx="117">
                  <c:v>-297.2527404846096</c:v>
                </c:pt>
                <c:pt idx="118">
                  <c:v>-98.011836810399927</c:v>
                </c:pt>
                <c:pt idx="119">
                  <c:v>-78.078640950629961</c:v>
                </c:pt>
                <c:pt idx="120">
                  <c:v>580.77868225968996</c:v>
                </c:pt>
                <c:pt idx="121">
                  <c:v>52.827773012910257</c:v>
                </c:pt>
                <c:pt idx="122">
                  <c:v>750.89827905132006</c:v>
                </c:pt>
                <c:pt idx="123">
                  <c:v>-105.26458467649036</c:v>
                </c:pt>
                <c:pt idx="124">
                  <c:v>370.57871432955017</c:v>
                </c:pt>
                <c:pt idx="125">
                  <c:v>-368.48067993255017</c:v>
                </c:pt>
                <c:pt idx="126">
                  <c:v>-240.92641753993985</c:v>
                </c:pt>
                <c:pt idx="127">
                  <c:v>-391.28288893320996</c:v>
                </c:pt>
                <c:pt idx="128">
                  <c:v>327.70302438619956</c:v>
                </c:pt>
                <c:pt idx="129">
                  <c:v>-110.15620662400033</c:v>
                </c:pt>
                <c:pt idx="130">
                  <c:v>546.40454438709003</c:v>
                </c:pt>
                <c:pt idx="131">
                  <c:v>153.11621642494083</c:v>
                </c:pt>
                <c:pt idx="132">
                  <c:v>495.82873124761045</c:v>
                </c:pt>
                <c:pt idx="133">
                  <c:v>-28.853368815890462</c:v>
                </c:pt>
                <c:pt idx="134">
                  <c:v>-48.289713034369925</c:v>
                </c:pt>
                <c:pt idx="135">
                  <c:v>-322.49989321640987</c:v>
                </c:pt>
                <c:pt idx="136">
                  <c:v>-401.9378454498401</c:v>
                </c:pt>
                <c:pt idx="137">
                  <c:v>-58.901371831359938</c:v>
                </c:pt>
                <c:pt idx="138">
                  <c:v>223.38078898568983</c:v>
                </c:pt>
                <c:pt idx="139">
                  <c:v>-36.092553554620281</c:v>
                </c:pt>
                <c:pt idx="140">
                  <c:v>-722.55520798697034</c:v>
                </c:pt>
                <c:pt idx="141">
                  <c:v>876.53719273051956</c:v>
                </c:pt>
                <c:pt idx="142">
                  <c:v>-1813.8553049268003</c:v>
                </c:pt>
                <c:pt idx="143">
                  <c:v>401.71961971461133</c:v>
                </c:pt>
                <c:pt idx="144">
                  <c:v>2440.6976864763901</c:v>
                </c:pt>
                <c:pt idx="145">
                  <c:v>691.04473519934982</c:v>
                </c:pt>
                <c:pt idx="146">
                  <c:v>1081.1038234412799</c:v>
                </c:pt>
                <c:pt idx="147">
                  <c:v>1409.8638004341801</c:v>
                </c:pt>
                <c:pt idx="148">
                  <c:v>-175.26635330183944</c:v>
                </c:pt>
                <c:pt idx="149">
                  <c:v>428.50912314591005</c:v>
                </c:pt>
                <c:pt idx="150">
                  <c:v>0.70107136520982749</c:v>
                </c:pt>
                <c:pt idx="151">
                  <c:v>1067.5564536948796</c:v>
                </c:pt>
                <c:pt idx="152">
                  <c:v>-274.23052434006968</c:v>
                </c:pt>
                <c:pt idx="153">
                  <c:v>519.16584081741985</c:v>
                </c:pt>
                <c:pt idx="154">
                  <c:v>99.58134415747918</c:v>
                </c:pt>
                <c:pt idx="155">
                  <c:v>-76.132230995379359</c:v>
                </c:pt>
                <c:pt idx="156">
                  <c:v>-297.62773193813064</c:v>
                </c:pt>
                <c:pt idx="157">
                  <c:v>705.3922048168406</c:v>
                </c:pt>
                <c:pt idx="158">
                  <c:v>1240.3690406352707</c:v>
                </c:pt>
                <c:pt idx="159">
                  <c:v>218.41562157139924</c:v>
                </c:pt>
                <c:pt idx="160">
                  <c:v>289.42151466130963</c:v>
                </c:pt>
                <c:pt idx="161">
                  <c:v>305.77120499365083</c:v>
                </c:pt>
                <c:pt idx="162">
                  <c:v>-385.55051352825012</c:v>
                </c:pt>
                <c:pt idx="163">
                  <c:v>-620.10690990404964</c:v>
                </c:pt>
                <c:pt idx="164">
                  <c:v>561.27709523948943</c:v>
                </c:pt>
                <c:pt idx="165">
                  <c:v>716.49776962432952</c:v>
                </c:pt>
                <c:pt idx="166">
                  <c:v>350.86371476995009</c:v>
                </c:pt>
                <c:pt idx="167">
                  <c:v>561.64049064254868</c:v>
                </c:pt>
                <c:pt idx="168">
                  <c:v>-465.09322837004038</c:v>
                </c:pt>
                <c:pt idx="169">
                  <c:v>-149.78379404567022</c:v>
                </c:pt>
                <c:pt idx="170">
                  <c:v>-1230.8539312278299</c:v>
                </c:pt>
                <c:pt idx="171">
                  <c:v>-1371.1902137516699</c:v>
                </c:pt>
                <c:pt idx="172">
                  <c:v>34.406974226009879</c:v>
                </c:pt>
                <c:pt idx="173">
                  <c:v>82.983447421469464</c:v>
                </c:pt>
                <c:pt idx="174">
                  <c:v>-524.21792524215016</c:v>
                </c:pt>
                <c:pt idx="175">
                  <c:v>52.014895443930072</c:v>
                </c:pt>
                <c:pt idx="176">
                  <c:v>191.1927952099104</c:v>
                </c:pt>
                <c:pt idx="177">
                  <c:v>342.83133748122964</c:v>
                </c:pt>
                <c:pt idx="178">
                  <c:v>-885.49398146626027</c:v>
                </c:pt>
                <c:pt idx="179">
                  <c:v>-57.860331037860306</c:v>
                </c:pt>
                <c:pt idx="180">
                  <c:v>-670.34851968102976</c:v>
                </c:pt>
                <c:pt idx="181">
                  <c:v>-593.90963912375992</c:v>
                </c:pt>
                <c:pt idx="182">
                  <c:v>-1016.1248015174406</c:v>
                </c:pt>
                <c:pt idx="183">
                  <c:v>375.4333519144302</c:v>
                </c:pt>
                <c:pt idx="184">
                  <c:v>777.65222508964962</c:v>
                </c:pt>
                <c:pt idx="185">
                  <c:v>665.57084480256981</c:v>
                </c:pt>
                <c:pt idx="186">
                  <c:v>-19.619216882149885</c:v>
                </c:pt>
                <c:pt idx="187">
                  <c:v>817.06604923618033</c:v>
                </c:pt>
                <c:pt idx="188">
                  <c:v>145.52430663049927</c:v>
                </c:pt>
                <c:pt idx="189">
                  <c:v>151.64170548825041</c:v>
                </c:pt>
                <c:pt idx="190">
                  <c:v>33.734483813030238</c:v>
                </c:pt>
                <c:pt idx="191">
                  <c:v>-194.61049868438022</c:v>
                </c:pt>
                <c:pt idx="192">
                  <c:v>-142.92454886537053</c:v>
                </c:pt>
                <c:pt idx="193">
                  <c:v>923.51316790162946</c:v>
                </c:pt>
                <c:pt idx="194">
                  <c:v>753.27492713074025</c:v>
                </c:pt>
                <c:pt idx="195">
                  <c:v>1107.8452995494099</c:v>
                </c:pt>
                <c:pt idx="196">
                  <c:v>216.95951166798022</c:v>
                </c:pt>
                <c:pt idx="197">
                  <c:v>600.68646328423984</c:v>
                </c:pt>
                <c:pt idx="198">
                  <c:v>1009.3799537405193</c:v>
                </c:pt>
                <c:pt idx="199">
                  <c:v>300.50716231626939</c:v>
                </c:pt>
                <c:pt idx="200">
                  <c:v>1668.1574932344101</c:v>
                </c:pt>
                <c:pt idx="201">
                  <c:v>955.45360893904035</c:v>
                </c:pt>
                <c:pt idx="202">
                  <c:v>1175.0476569104494</c:v>
                </c:pt>
                <c:pt idx="203">
                  <c:v>1134.0573612668304</c:v>
                </c:pt>
                <c:pt idx="204">
                  <c:v>1076.3742317791703</c:v>
                </c:pt>
                <c:pt idx="205">
                  <c:v>331.10520243455994</c:v>
                </c:pt>
                <c:pt idx="206">
                  <c:v>715.17693368184973</c:v>
                </c:pt>
                <c:pt idx="207">
                  <c:v>837.58496405444976</c:v>
                </c:pt>
                <c:pt idx="208">
                  <c:v>722.61185523561016</c:v>
                </c:pt>
                <c:pt idx="209">
                  <c:v>535.32570869455003</c:v>
                </c:pt>
                <c:pt idx="210">
                  <c:v>512.61359988905997</c:v>
                </c:pt>
                <c:pt idx="211">
                  <c:v>41.716942270159961</c:v>
                </c:pt>
                <c:pt idx="212">
                  <c:v>-32.838547218480016</c:v>
                </c:pt>
                <c:pt idx="213">
                  <c:v>-47.725453412670049</c:v>
                </c:pt>
                <c:pt idx="214">
                  <c:v>-122.67264836547974</c:v>
                </c:pt>
                <c:pt idx="215">
                  <c:v>-68.882515412739849</c:v>
                </c:pt>
                <c:pt idx="216">
                  <c:v>-544.51790214991024</c:v>
                </c:pt>
                <c:pt idx="217">
                  <c:v>-271.31264196559005</c:v>
                </c:pt>
                <c:pt idx="218">
                  <c:v>-706.34180134282997</c:v>
                </c:pt>
                <c:pt idx="219">
                  <c:v>-265.27742159788977</c:v>
                </c:pt>
                <c:pt idx="220">
                  <c:v>-802.24920825260006</c:v>
                </c:pt>
                <c:pt idx="221">
                  <c:v>428.50991582847018</c:v>
                </c:pt>
                <c:pt idx="222">
                  <c:v>235.31442114565971</c:v>
                </c:pt>
                <c:pt idx="223">
                  <c:v>448.17993140809995</c:v>
                </c:pt>
                <c:pt idx="224">
                  <c:v>-385.29439886288992</c:v>
                </c:pt>
                <c:pt idx="225">
                  <c:v>237.99155445692986</c:v>
                </c:pt>
                <c:pt idx="226">
                  <c:v>175.54343277415001</c:v>
                </c:pt>
                <c:pt idx="227">
                  <c:v>-349.59191379485992</c:v>
                </c:pt>
                <c:pt idx="228">
                  <c:v>237.77761192799971</c:v>
                </c:pt>
                <c:pt idx="229">
                  <c:v>42.708764022269861</c:v>
                </c:pt>
                <c:pt idx="230">
                  <c:v>686.19071090246962</c:v>
                </c:pt>
                <c:pt idx="231">
                  <c:v>58.321208382530131</c:v>
                </c:pt>
                <c:pt idx="232">
                  <c:v>210.31895258057011</c:v>
                </c:pt>
                <c:pt idx="233">
                  <c:v>412.46827333881993</c:v>
                </c:pt>
                <c:pt idx="234">
                  <c:v>239.51237854233</c:v>
                </c:pt>
                <c:pt idx="235">
                  <c:v>-312.75841545674007</c:v>
                </c:pt>
                <c:pt idx="236">
                  <c:v>628.9845792972701</c:v>
                </c:pt>
                <c:pt idx="237">
                  <c:v>99.095929509340067</c:v>
                </c:pt>
                <c:pt idx="238">
                  <c:v>-192.70091623874987</c:v>
                </c:pt>
                <c:pt idx="239">
                  <c:v>232.01281648400004</c:v>
                </c:pt>
                <c:pt idx="240">
                  <c:v>-186.98711885030002</c:v>
                </c:pt>
                <c:pt idx="241">
                  <c:v>-67.064152454089935</c:v>
                </c:pt>
                <c:pt idx="242">
                  <c:v>-514.19767928459987</c:v>
                </c:pt>
                <c:pt idx="243">
                  <c:v>156.5021205063199</c:v>
                </c:pt>
                <c:pt idx="244">
                  <c:v>141.67337415361021</c:v>
                </c:pt>
                <c:pt idx="245">
                  <c:v>-160.67364456309997</c:v>
                </c:pt>
                <c:pt idx="246">
                  <c:v>-156.65478294951004</c:v>
                </c:pt>
                <c:pt idx="247">
                  <c:v>-7.0080742018799356</c:v>
                </c:pt>
                <c:pt idx="248">
                  <c:v>-302.00480065291003</c:v>
                </c:pt>
                <c:pt idx="249">
                  <c:v>25.545365366050191</c:v>
                </c:pt>
                <c:pt idx="250">
                  <c:v>-307.38237119246014</c:v>
                </c:pt>
                <c:pt idx="251">
                  <c:v>-701.10909702014987</c:v>
                </c:pt>
                <c:pt idx="252">
                  <c:v>-329.13552223709007</c:v>
                </c:pt>
                <c:pt idx="253">
                  <c:v>-438.31876202106014</c:v>
                </c:pt>
                <c:pt idx="254">
                  <c:v>-157.7548473075999</c:v>
                </c:pt>
                <c:pt idx="255">
                  <c:v>31.159375297540009</c:v>
                </c:pt>
                <c:pt idx="256">
                  <c:v>-658.16555730717005</c:v>
                </c:pt>
                <c:pt idx="257">
                  <c:v>-429.41825166890999</c:v>
                </c:pt>
                <c:pt idx="258">
                  <c:v>336.45260877487999</c:v>
                </c:pt>
                <c:pt idx="259">
                  <c:v>108.56911372109016</c:v>
                </c:pt>
                <c:pt idx="260">
                  <c:v>-106.35661260785992</c:v>
                </c:pt>
                <c:pt idx="261">
                  <c:v>-288.78491216756004</c:v>
                </c:pt>
                <c:pt idx="262">
                  <c:v>341.52700684991009</c:v>
                </c:pt>
                <c:pt idx="263">
                  <c:v>-471.42262584328012</c:v>
                </c:pt>
                <c:pt idx="264">
                  <c:v>146.96323361460009</c:v>
                </c:pt>
                <c:pt idx="265">
                  <c:v>-148.44481760448991</c:v>
                </c:pt>
                <c:pt idx="266">
                  <c:v>-69.776375931420034</c:v>
                </c:pt>
                <c:pt idx="267">
                  <c:v>96.101822539030081</c:v>
                </c:pt>
                <c:pt idx="268">
                  <c:v>-76.19192311686993</c:v>
                </c:pt>
                <c:pt idx="269">
                  <c:v>-101.62815091166999</c:v>
                </c:pt>
                <c:pt idx="270">
                  <c:v>-241.35754198106008</c:v>
                </c:pt>
                <c:pt idx="271">
                  <c:v>-248.41435118896993</c:v>
                </c:pt>
                <c:pt idx="272">
                  <c:v>-54.141638968740153</c:v>
                </c:pt>
                <c:pt idx="273">
                  <c:v>-275.92310267034998</c:v>
                </c:pt>
                <c:pt idx="274">
                  <c:v>222.69502098621001</c:v>
                </c:pt>
                <c:pt idx="275">
                  <c:v>89.907581090629947</c:v>
                </c:pt>
                <c:pt idx="276">
                  <c:v>-36.02463815654005</c:v>
                </c:pt>
                <c:pt idx="277">
                  <c:v>-287.04427372443013</c:v>
                </c:pt>
                <c:pt idx="278">
                  <c:v>-229.06314077278989</c:v>
                </c:pt>
                <c:pt idx="279">
                  <c:v>-285.98154982398</c:v>
                </c:pt>
                <c:pt idx="280">
                  <c:v>-163.09612222841008</c:v>
                </c:pt>
                <c:pt idx="281">
                  <c:v>172.9981751273699</c:v>
                </c:pt>
                <c:pt idx="282">
                  <c:v>-243.13195230361998</c:v>
                </c:pt>
                <c:pt idx="283">
                  <c:v>-231.35147079882995</c:v>
                </c:pt>
                <c:pt idx="284">
                  <c:v>-386.62379502990007</c:v>
                </c:pt>
                <c:pt idx="285">
                  <c:v>-278.07577100227991</c:v>
                </c:pt>
                <c:pt idx="286">
                  <c:v>-59.199003757119954</c:v>
                </c:pt>
                <c:pt idx="287">
                  <c:v>-324.96116153909998</c:v>
                </c:pt>
                <c:pt idx="288">
                  <c:v>-29.752026018919878</c:v>
                </c:pt>
                <c:pt idx="289">
                  <c:v>-438.03653235300999</c:v>
                </c:pt>
                <c:pt idx="290">
                  <c:v>-252.66986969175002</c:v>
                </c:pt>
                <c:pt idx="291">
                  <c:v>-186.09460653260999</c:v>
                </c:pt>
                <c:pt idx="292">
                  <c:v>-191.70748846576998</c:v>
                </c:pt>
                <c:pt idx="293">
                  <c:v>29.778950124180028</c:v>
                </c:pt>
                <c:pt idx="294">
                  <c:v>-55.730283897323034</c:v>
                </c:pt>
                <c:pt idx="295">
                  <c:v>-388.55445872761004</c:v>
                </c:pt>
                <c:pt idx="296">
                  <c:v>-347.52403986147999</c:v>
                </c:pt>
                <c:pt idx="297">
                  <c:v>-284.76352706304988</c:v>
                </c:pt>
                <c:pt idx="298">
                  <c:v>-260.01442577986995</c:v>
                </c:pt>
                <c:pt idx="299">
                  <c:v>-291.10937352264</c:v>
                </c:pt>
                <c:pt idx="300">
                  <c:v>-585.34065376911997</c:v>
                </c:pt>
                <c:pt idx="301">
                  <c:v>-959.47869766230997</c:v>
                </c:pt>
                <c:pt idx="302">
                  <c:v>-360.6023993037702</c:v>
                </c:pt>
                <c:pt idx="303">
                  <c:v>-591.17077082905007</c:v>
                </c:pt>
                <c:pt idx="304">
                  <c:v>-576.86244560735008</c:v>
                </c:pt>
                <c:pt idx="305">
                  <c:v>-37.449602511409921</c:v>
                </c:pt>
                <c:pt idx="306">
                  <c:v>-851.55116014355008</c:v>
                </c:pt>
                <c:pt idx="307">
                  <c:v>-483.88519557867994</c:v>
                </c:pt>
                <c:pt idx="308">
                  <c:v>-532.38493548420001</c:v>
                </c:pt>
                <c:pt idx="309">
                  <c:v>-626.63074133211012</c:v>
                </c:pt>
                <c:pt idx="310">
                  <c:v>-333.90094757017005</c:v>
                </c:pt>
                <c:pt idx="311">
                  <c:v>-330.19820495736008</c:v>
                </c:pt>
                <c:pt idx="312">
                  <c:v>-1011.7659568074999</c:v>
                </c:pt>
                <c:pt idx="313">
                  <c:v>-107.31754364351013</c:v>
                </c:pt>
                <c:pt idx="314">
                  <c:v>-39.658388899129932</c:v>
                </c:pt>
                <c:pt idx="315">
                  <c:v>84.592591344860011</c:v>
                </c:pt>
                <c:pt idx="316">
                  <c:v>-71.92541242067</c:v>
                </c:pt>
                <c:pt idx="317">
                  <c:v>47.570418745310008</c:v>
                </c:pt>
                <c:pt idx="318">
                  <c:v>115.37936605033997</c:v>
                </c:pt>
                <c:pt idx="319">
                  <c:v>-60.548319494380166</c:v>
                </c:pt>
                <c:pt idx="320">
                  <c:v>47.84080892111001</c:v>
                </c:pt>
                <c:pt idx="321">
                  <c:v>-167.47552084111999</c:v>
                </c:pt>
                <c:pt idx="322">
                  <c:v>-341.71608631406002</c:v>
                </c:pt>
                <c:pt idx="323">
                  <c:v>167.22806988907996</c:v>
                </c:pt>
                <c:pt idx="324">
                  <c:v>-208.40259777183996</c:v>
                </c:pt>
                <c:pt idx="325">
                  <c:v>138.86845332665985</c:v>
                </c:pt>
                <c:pt idx="326">
                  <c:v>-245.86579944912</c:v>
                </c:pt>
                <c:pt idx="327">
                  <c:v>-771.16678901803004</c:v>
                </c:pt>
                <c:pt idx="328">
                  <c:v>-648.0535207336801</c:v>
                </c:pt>
                <c:pt idx="329">
                  <c:v>-224.95259672019984</c:v>
                </c:pt>
                <c:pt idx="330">
                  <c:v>-370.22596297346013</c:v>
                </c:pt>
                <c:pt idx="331">
                  <c:v>-514.96071249912006</c:v>
                </c:pt>
                <c:pt idx="332">
                  <c:v>-440.13807740700008</c:v>
                </c:pt>
                <c:pt idx="333">
                  <c:v>-365.94912829596001</c:v>
                </c:pt>
                <c:pt idx="334">
                  <c:v>-581.67283964880005</c:v>
                </c:pt>
                <c:pt idx="335">
                  <c:v>-540.93191801193996</c:v>
                </c:pt>
                <c:pt idx="336">
                  <c:v>-509.09598614925005</c:v>
                </c:pt>
                <c:pt idx="337">
                  <c:v>-208.62555278317996</c:v>
                </c:pt>
                <c:pt idx="338">
                  <c:v>-322.78244594342004</c:v>
                </c:pt>
                <c:pt idx="339">
                  <c:v>423.69786565693005</c:v>
                </c:pt>
                <c:pt idx="340">
                  <c:v>200.23682442558993</c:v>
                </c:pt>
                <c:pt idx="341">
                  <c:v>68.768867390620017</c:v>
                </c:pt>
                <c:pt idx="342">
                  <c:v>-22.085105601389841</c:v>
                </c:pt>
                <c:pt idx="343">
                  <c:v>-284.21140106706991</c:v>
                </c:pt>
                <c:pt idx="344">
                  <c:v>230.43100304922996</c:v>
                </c:pt>
                <c:pt idx="345">
                  <c:v>-7.689367404980203</c:v>
                </c:pt>
                <c:pt idx="346">
                  <c:v>176.77685330494</c:v>
                </c:pt>
                <c:pt idx="347">
                  <c:v>452.59822596686013</c:v>
                </c:pt>
                <c:pt idx="348">
                  <c:v>-264.65909316737998</c:v>
                </c:pt>
                <c:pt idx="349">
                  <c:v>-239.57833633475002</c:v>
                </c:pt>
                <c:pt idx="350">
                  <c:v>257.54718142521983</c:v>
                </c:pt>
                <c:pt idx="351">
                  <c:v>-218.59811181733994</c:v>
                </c:pt>
                <c:pt idx="352">
                  <c:v>226.98658158716989</c:v>
                </c:pt>
                <c:pt idx="353">
                  <c:v>-137.91183942844009</c:v>
                </c:pt>
                <c:pt idx="354">
                  <c:v>-347.97921047166005</c:v>
                </c:pt>
                <c:pt idx="355">
                  <c:v>-90.956292650729893</c:v>
                </c:pt>
                <c:pt idx="356">
                  <c:v>-558.88632822002</c:v>
                </c:pt>
                <c:pt idx="357">
                  <c:v>-807.98718170148993</c:v>
                </c:pt>
                <c:pt idx="358">
                  <c:v>-611.15289296480012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6-4D52-ABD1-3B760CF4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61352"/>
        <c:axId val="539062008"/>
      </c:barChart>
      <c:lineChart>
        <c:grouping val="standard"/>
        <c:varyColors val="0"/>
        <c:ser>
          <c:idx val="0"/>
          <c:order val="0"/>
          <c:tx>
            <c:strRef>
              <c:f>'Model Fit'!$B$1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 Fit'!$A$2:$A$360</c:f>
              <c:numCache>
                <c:formatCode>mm/dd/yyyy</c:formatCode>
                <c:ptCount val="359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44086</c:v>
                </c:pt>
                <c:pt idx="6">
                  <c:v>44087</c:v>
                </c:pt>
                <c:pt idx="7">
                  <c:v>44088</c:v>
                </c:pt>
                <c:pt idx="8">
                  <c:v>44089</c:v>
                </c:pt>
                <c:pt idx="9">
                  <c:v>44090</c:v>
                </c:pt>
                <c:pt idx="10">
                  <c:v>44091</c:v>
                </c:pt>
                <c:pt idx="11">
                  <c:v>44092</c:v>
                </c:pt>
                <c:pt idx="12">
                  <c:v>44093</c:v>
                </c:pt>
                <c:pt idx="13">
                  <c:v>44094</c:v>
                </c:pt>
                <c:pt idx="14">
                  <c:v>44095</c:v>
                </c:pt>
                <c:pt idx="15">
                  <c:v>44096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44100</c:v>
                </c:pt>
                <c:pt idx="20">
                  <c:v>44101</c:v>
                </c:pt>
                <c:pt idx="21">
                  <c:v>44102</c:v>
                </c:pt>
                <c:pt idx="22">
                  <c:v>44103</c:v>
                </c:pt>
                <c:pt idx="23">
                  <c:v>44104</c:v>
                </c:pt>
                <c:pt idx="24">
                  <c:v>44105</c:v>
                </c:pt>
                <c:pt idx="25">
                  <c:v>44106</c:v>
                </c:pt>
                <c:pt idx="26">
                  <c:v>44107</c:v>
                </c:pt>
                <c:pt idx="27">
                  <c:v>44108</c:v>
                </c:pt>
                <c:pt idx="28">
                  <c:v>44109</c:v>
                </c:pt>
                <c:pt idx="29">
                  <c:v>44110</c:v>
                </c:pt>
                <c:pt idx="30">
                  <c:v>44111</c:v>
                </c:pt>
                <c:pt idx="31">
                  <c:v>44112</c:v>
                </c:pt>
                <c:pt idx="32">
                  <c:v>44113</c:v>
                </c:pt>
                <c:pt idx="33">
                  <c:v>44114</c:v>
                </c:pt>
                <c:pt idx="34">
                  <c:v>44115</c:v>
                </c:pt>
                <c:pt idx="35">
                  <c:v>44116</c:v>
                </c:pt>
                <c:pt idx="36">
                  <c:v>44117</c:v>
                </c:pt>
                <c:pt idx="37">
                  <c:v>44118</c:v>
                </c:pt>
                <c:pt idx="38">
                  <c:v>44119</c:v>
                </c:pt>
                <c:pt idx="39">
                  <c:v>44120</c:v>
                </c:pt>
                <c:pt idx="40">
                  <c:v>44121</c:v>
                </c:pt>
                <c:pt idx="41">
                  <c:v>44122</c:v>
                </c:pt>
                <c:pt idx="42">
                  <c:v>44123</c:v>
                </c:pt>
                <c:pt idx="43">
                  <c:v>44124</c:v>
                </c:pt>
                <c:pt idx="44">
                  <c:v>44125</c:v>
                </c:pt>
                <c:pt idx="45">
                  <c:v>44126</c:v>
                </c:pt>
                <c:pt idx="46">
                  <c:v>44127</c:v>
                </c:pt>
                <c:pt idx="47">
                  <c:v>44128</c:v>
                </c:pt>
                <c:pt idx="48">
                  <c:v>44129</c:v>
                </c:pt>
                <c:pt idx="49">
                  <c:v>44130</c:v>
                </c:pt>
                <c:pt idx="50">
                  <c:v>44131</c:v>
                </c:pt>
                <c:pt idx="51">
                  <c:v>44132</c:v>
                </c:pt>
                <c:pt idx="52">
                  <c:v>44133</c:v>
                </c:pt>
                <c:pt idx="53">
                  <c:v>44134</c:v>
                </c:pt>
                <c:pt idx="54">
                  <c:v>44135</c:v>
                </c:pt>
                <c:pt idx="55">
                  <c:v>44136</c:v>
                </c:pt>
                <c:pt idx="56">
                  <c:v>44137</c:v>
                </c:pt>
                <c:pt idx="57">
                  <c:v>44138</c:v>
                </c:pt>
                <c:pt idx="58">
                  <c:v>44139</c:v>
                </c:pt>
                <c:pt idx="59">
                  <c:v>44140</c:v>
                </c:pt>
                <c:pt idx="60">
                  <c:v>44141</c:v>
                </c:pt>
                <c:pt idx="61">
                  <c:v>44142</c:v>
                </c:pt>
                <c:pt idx="62">
                  <c:v>44143</c:v>
                </c:pt>
                <c:pt idx="63">
                  <c:v>44144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44163</c:v>
                </c:pt>
                <c:pt idx="83">
                  <c:v>44164</c:v>
                </c:pt>
                <c:pt idx="84">
                  <c:v>44165</c:v>
                </c:pt>
                <c:pt idx="85">
                  <c:v>44166</c:v>
                </c:pt>
                <c:pt idx="86">
                  <c:v>44167</c:v>
                </c:pt>
                <c:pt idx="87">
                  <c:v>44168</c:v>
                </c:pt>
                <c:pt idx="88">
                  <c:v>44169</c:v>
                </c:pt>
                <c:pt idx="89">
                  <c:v>44170</c:v>
                </c:pt>
                <c:pt idx="90">
                  <c:v>44171</c:v>
                </c:pt>
                <c:pt idx="91">
                  <c:v>44172</c:v>
                </c:pt>
                <c:pt idx="92">
                  <c:v>44173</c:v>
                </c:pt>
                <c:pt idx="93">
                  <c:v>44174</c:v>
                </c:pt>
                <c:pt idx="94">
                  <c:v>44175</c:v>
                </c:pt>
                <c:pt idx="95">
                  <c:v>44176</c:v>
                </c:pt>
                <c:pt idx="96">
                  <c:v>44177</c:v>
                </c:pt>
                <c:pt idx="97">
                  <c:v>44178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44184</c:v>
                </c:pt>
                <c:pt idx="104">
                  <c:v>44185</c:v>
                </c:pt>
                <c:pt idx="105">
                  <c:v>44186</c:v>
                </c:pt>
                <c:pt idx="106">
                  <c:v>44187</c:v>
                </c:pt>
                <c:pt idx="107">
                  <c:v>44188</c:v>
                </c:pt>
                <c:pt idx="108">
                  <c:v>44189</c:v>
                </c:pt>
                <c:pt idx="109">
                  <c:v>44190</c:v>
                </c:pt>
                <c:pt idx="110">
                  <c:v>44191</c:v>
                </c:pt>
                <c:pt idx="111">
                  <c:v>44192</c:v>
                </c:pt>
                <c:pt idx="112">
                  <c:v>44193</c:v>
                </c:pt>
                <c:pt idx="113">
                  <c:v>44194</c:v>
                </c:pt>
                <c:pt idx="114">
                  <c:v>44195</c:v>
                </c:pt>
                <c:pt idx="115">
                  <c:v>44196</c:v>
                </c:pt>
                <c:pt idx="116">
                  <c:v>44197</c:v>
                </c:pt>
                <c:pt idx="117">
                  <c:v>44198</c:v>
                </c:pt>
                <c:pt idx="118">
                  <c:v>44199</c:v>
                </c:pt>
                <c:pt idx="119">
                  <c:v>44200</c:v>
                </c:pt>
                <c:pt idx="120">
                  <c:v>44201</c:v>
                </c:pt>
                <c:pt idx="121">
                  <c:v>44202</c:v>
                </c:pt>
                <c:pt idx="122">
                  <c:v>44203</c:v>
                </c:pt>
                <c:pt idx="123">
                  <c:v>44204</c:v>
                </c:pt>
                <c:pt idx="124">
                  <c:v>44205</c:v>
                </c:pt>
                <c:pt idx="125">
                  <c:v>44206</c:v>
                </c:pt>
                <c:pt idx="126">
                  <c:v>44207</c:v>
                </c:pt>
                <c:pt idx="127">
                  <c:v>44208</c:v>
                </c:pt>
                <c:pt idx="128">
                  <c:v>44209</c:v>
                </c:pt>
                <c:pt idx="129">
                  <c:v>44210</c:v>
                </c:pt>
                <c:pt idx="130">
                  <c:v>44211</c:v>
                </c:pt>
                <c:pt idx="131">
                  <c:v>44212</c:v>
                </c:pt>
                <c:pt idx="132">
                  <c:v>44213</c:v>
                </c:pt>
                <c:pt idx="133">
                  <c:v>44214</c:v>
                </c:pt>
                <c:pt idx="134">
                  <c:v>44215</c:v>
                </c:pt>
                <c:pt idx="135">
                  <c:v>44216</c:v>
                </c:pt>
                <c:pt idx="136">
                  <c:v>44217</c:v>
                </c:pt>
                <c:pt idx="137">
                  <c:v>44218</c:v>
                </c:pt>
                <c:pt idx="138">
                  <c:v>44219</c:v>
                </c:pt>
                <c:pt idx="139">
                  <c:v>44220</c:v>
                </c:pt>
                <c:pt idx="140">
                  <c:v>44221</c:v>
                </c:pt>
                <c:pt idx="141">
                  <c:v>44222</c:v>
                </c:pt>
                <c:pt idx="142">
                  <c:v>44223</c:v>
                </c:pt>
                <c:pt idx="143">
                  <c:v>44224</c:v>
                </c:pt>
                <c:pt idx="144">
                  <c:v>44225</c:v>
                </c:pt>
                <c:pt idx="145">
                  <c:v>44226</c:v>
                </c:pt>
                <c:pt idx="146">
                  <c:v>44227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44233</c:v>
                </c:pt>
                <c:pt idx="153">
                  <c:v>44234</c:v>
                </c:pt>
                <c:pt idx="154">
                  <c:v>44235</c:v>
                </c:pt>
                <c:pt idx="155">
                  <c:v>44236</c:v>
                </c:pt>
                <c:pt idx="156">
                  <c:v>44237</c:v>
                </c:pt>
                <c:pt idx="157">
                  <c:v>44238</c:v>
                </c:pt>
                <c:pt idx="158">
                  <c:v>44239</c:v>
                </c:pt>
                <c:pt idx="159">
                  <c:v>44240</c:v>
                </c:pt>
                <c:pt idx="160">
                  <c:v>44241</c:v>
                </c:pt>
                <c:pt idx="161">
                  <c:v>44242</c:v>
                </c:pt>
                <c:pt idx="162">
                  <c:v>44243</c:v>
                </c:pt>
                <c:pt idx="163">
                  <c:v>44244</c:v>
                </c:pt>
                <c:pt idx="164">
                  <c:v>44245</c:v>
                </c:pt>
                <c:pt idx="165">
                  <c:v>44246</c:v>
                </c:pt>
                <c:pt idx="166">
                  <c:v>44247</c:v>
                </c:pt>
                <c:pt idx="167">
                  <c:v>44248</c:v>
                </c:pt>
                <c:pt idx="168">
                  <c:v>44249</c:v>
                </c:pt>
                <c:pt idx="169">
                  <c:v>44250</c:v>
                </c:pt>
                <c:pt idx="170">
                  <c:v>44251</c:v>
                </c:pt>
                <c:pt idx="171">
                  <c:v>44252</c:v>
                </c:pt>
                <c:pt idx="172">
                  <c:v>44253</c:v>
                </c:pt>
                <c:pt idx="173">
                  <c:v>44254</c:v>
                </c:pt>
                <c:pt idx="174">
                  <c:v>44255</c:v>
                </c:pt>
                <c:pt idx="175">
                  <c:v>44256</c:v>
                </c:pt>
                <c:pt idx="176">
                  <c:v>44257</c:v>
                </c:pt>
                <c:pt idx="177">
                  <c:v>44258</c:v>
                </c:pt>
                <c:pt idx="178">
                  <c:v>44259</c:v>
                </c:pt>
                <c:pt idx="179">
                  <c:v>44260</c:v>
                </c:pt>
                <c:pt idx="180">
                  <c:v>44261</c:v>
                </c:pt>
                <c:pt idx="181">
                  <c:v>44262</c:v>
                </c:pt>
                <c:pt idx="182">
                  <c:v>44263</c:v>
                </c:pt>
                <c:pt idx="183">
                  <c:v>44264</c:v>
                </c:pt>
                <c:pt idx="184">
                  <c:v>44265</c:v>
                </c:pt>
                <c:pt idx="185">
                  <c:v>44266</c:v>
                </c:pt>
                <c:pt idx="186">
                  <c:v>44267</c:v>
                </c:pt>
                <c:pt idx="187">
                  <c:v>44268</c:v>
                </c:pt>
                <c:pt idx="188">
                  <c:v>44269</c:v>
                </c:pt>
                <c:pt idx="189">
                  <c:v>44270</c:v>
                </c:pt>
                <c:pt idx="190">
                  <c:v>44271</c:v>
                </c:pt>
                <c:pt idx="191">
                  <c:v>44272</c:v>
                </c:pt>
                <c:pt idx="192">
                  <c:v>44273</c:v>
                </c:pt>
                <c:pt idx="193">
                  <c:v>44274</c:v>
                </c:pt>
                <c:pt idx="194">
                  <c:v>44275</c:v>
                </c:pt>
                <c:pt idx="195">
                  <c:v>44276</c:v>
                </c:pt>
                <c:pt idx="196">
                  <c:v>44277</c:v>
                </c:pt>
                <c:pt idx="197">
                  <c:v>44278</c:v>
                </c:pt>
                <c:pt idx="198">
                  <c:v>44279</c:v>
                </c:pt>
                <c:pt idx="199">
                  <c:v>44280</c:v>
                </c:pt>
                <c:pt idx="200">
                  <c:v>44281</c:v>
                </c:pt>
                <c:pt idx="201">
                  <c:v>44282</c:v>
                </c:pt>
                <c:pt idx="202">
                  <c:v>44283</c:v>
                </c:pt>
                <c:pt idx="203">
                  <c:v>44284</c:v>
                </c:pt>
                <c:pt idx="204">
                  <c:v>44285</c:v>
                </c:pt>
                <c:pt idx="205">
                  <c:v>44286</c:v>
                </c:pt>
                <c:pt idx="206">
                  <c:v>44287</c:v>
                </c:pt>
                <c:pt idx="207">
                  <c:v>44288</c:v>
                </c:pt>
                <c:pt idx="208">
                  <c:v>44289</c:v>
                </c:pt>
                <c:pt idx="209">
                  <c:v>44290</c:v>
                </c:pt>
                <c:pt idx="210">
                  <c:v>44291</c:v>
                </c:pt>
                <c:pt idx="211">
                  <c:v>44292</c:v>
                </c:pt>
                <c:pt idx="212">
                  <c:v>44293</c:v>
                </c:pt>
                <c:pt idx="213">
                  <c:v>44294</c:v>
                </c:pt>
                <c:pt idx="214">
                  <c:v>44295</c:v>
                </c:pt>
                <c:pt idx="215">
                  <c:v>44296</c:v>
                </c:pt>
                <c:pt idx="216">
                  <c:v>44297</c:v>
                </c:pt>
                <c:pt idx="217">
                  <c:v>44298</c:v>
                </c:pt>
                <c:pt idx="218">
                  <c:v>44299</c:v>
                </c:pt>
                <c:pt idx="219">
                  <c:v>44300</c:v>
                </c:pt>
                <c:pt idx="220">
                  <c:v>44301</c:v>
                </c:pt>
                <c:pt idx="221">
                  <c:v>44302</c:v>
                </c:pt>
                <c:pt idx="222">
                  <c:v>44303</c:v>
                </c:pt>
                <c:pt idx="223">
                  <c:v>44304</c:v>
                </c:pt>
                <c:pt idx="224">
                  <c:v>44305</c:v>
                </c:pt>
                <c:pt idx="225">
                  <c:v>44306</c:v>
                </c:pt>
                <c:pt idx="226">
                  <c:v>44307</c:v>
                </c:pt>
                <c:pt idx="227">
                  <c:v>44308</c:v>
                </c:pt>
                <c:pt idx="228">
                  <c:v>44309</c:v>
                </c:pt>
                <c:pt idx="229">
                  <c:v>44310</c:v>
                </c:pt>
                <c:pt idx="230">
                  <c:v>44311</c:v>
                </c:pt>
                <c:pt idx="231">
                  <c:v>44312</c:v>
                </c:pt>
                <c:pt idx="232">
                  <c:v>44313</c:v>
                </c:pt>
                <c:pt idx="233">
                  <c:v>44314</c:v>
                </c:pt>
                <c:pt idx="234">
                  <c:v>44315</c:v>
                </c:pt>
                <c:pt idx="235">
                  <c:v>44316</c:v>
                </c:pt>
                <c:pt idx="236">
                  <c:v>44317</c:v>
                </c:pt>
                <c:pt idx="237">
                  <c:v>44318</c:v>
                </c:pt>
                <c:pt idx="238">
                  <c:v>44319</c:v>
                </c:pt>
                <c:pt idx="239">
                  <c:v>44320</c:v>
                </c:pt>
                <c:pt idx="240">
                  <c:v>44321</c:v>
                </c:pt>
                <c:pt idx="241">
                  <c:v>44322</c:v>
                </c:pt>
                <c:pt idx="242">
                  <c:v>44323</c:v>
                </c:pt>
                <c:pt idx="243">
                  <c:v>44324</c:v>
                </c:pt>
                <c:pt idx="244">
                  <c:v>44325</c:v>
                </c:pt>
                <c:pt idx="245">
                  <c:v>44326</c:v>
                </c:pt>
                <c:pt idx="246">
                  <c:v>44327</c:v>
                </c:pt>
                <c:pt idx="247">
                  <c:v>44328</c:v>
                </c:pt>
                <c:pt idx="248">
                  <c:v>44329</c:v>
                </c:pt>
                <c:pt idx="249">
                  <c:v>44330</c:v>
                </c:pt>
                <c:pt idx="250">
                  <c:v>44331</c:v>
                </c:pt>
                <c:pt idx="251">
                  <c:v>44332</c:v>
                </c:pt>
                <c:pt idx="252">
                  <c:v>44333</c:v>
                </c:pt>
                <c:pt idx="253">
                  <c:v>44334</c:v>
                </c:pt>
                <c:pt idx="254">
                  <c:v>44335</c:v>
                </c:pt>
                <c:pt idx="255">
                  <c:v>44336</c:v>
                </c:pt>
                <c:pt idx="256">
                  <c:v>44337</c:v>
                </c:pt>
                <c:pt idx="257">
                  <c:v>44338</c:v>
                </c:pt>
                <c:pt idx="258">
                  <c:v>44339</c:v>
                </c:pt>
                <c:pt idx="259">
                  <c:v>44340</c:v>
                </c:pt>
                <c:pt idx="260">
                  <c:v>44341</c:v>
                </c:pt>
                <c:pt idx="261">
                  <c:v>44342</c:v>
                </c:pt>
                <c:pt idx="262">
                  <c:v>44343</c:v>
                </c:pt>
                <c:pt idx="263">
                  <c:v>44344</c:v>
                </c:pt>
                <c:pt idx="264">
                  <c:v>44345</c:v>
                </c:pt>
                <c:pt idx="265">
                  <c:v>44346</c:v>
                </c:pt>
                <c:pt idx="266">
                  <c:v>44347</c:v>
                </c:pt>
                <c:pt idx="267">
                  <c:v>44348</c:v>
                </c:pt>
                <c:pt idx="268">
                  <c:v>44349</c:v>
                </c:pt>
                <c:pt idx="269">
                  <c:v>44350</c:v>
                </c:pt>
                <c:pt idx="270">
                  <c:v>44351</c:v>
                </c:pt>
                <c:pt idx="271">
                  <c:v>44352</c:v>
                </c:pt>
                <c:pt idx="272">
                  <c:v>44353</c:v>
                </c:pt>
                <c:pt idx="273">
                  <c:v>44354</c:v>
                </c:pt>
                <c:pt idx="274">
                  <c:v>44355</c:v>
                </c:pt>
                <c:pt idx="275">
                  <c:v>44356</c:v>
                </c:pt>
                <c:pt idx="276">
                  <c:v>44357</c:v>
                </c:pt>
                <c:pt idx="277">
                  <c:v>44358</c:v>
                </c:pt>
                <c:pt idx="278">
                  <c:v>44359</c:v>
                </c:pt>
                <c:pt idx="279">
                  <c:v>44360</c:v>
                </c:pt>
                <c:pt idx="280">
                  <c:v>44361</c:v>
                </c:pt>
                <c:pt idx="281">
                  <c:v>44362</c:v>
                </c:pt>
                <c:pt idx="282">
                  <c:v>44363</c:v>
                </c:pt>
                <c:pt idx="283">
                  <c:v>44364</c:v>
                </c:pt>
                <c:pt idx="284">
                  <c:v>44365</c:v>
                </c:pt>
                <c:pt idx="285">
                  <c:v>44366</c:v>
                </c:pt>
                <c:pt idx="286">
                  <c:v>44367</c:v>
                </c:pt>
                <c:pt idx="287">
                  <c:v>44368</c:v>
                </c:pt>
                <c:pt idx="288">
                  <c:v>44369</c:v>
                </c:pt>
                <c:pt idx="289">
                  <c:v>44370</c:v>
                </c:pt>
                <c:pt idx="290">
                  <c:v>44371</c:v>
                </c:pt>
                <c:pt idx="291">
                  <c:v>44372</c:v>
                </c:pt>
                <c:pt idx="292">
                  <c:v>44373</c:v>
                </c:pt>
                <c:pt idx="293">
                  <c:v>44374</c:v>
                </c:pt>
                <c:pt idx="294">
                  <c:v>44375</c:v>
                </c:pt>
                <c:pt idx="295">
                  <c:v>44376</c:v>
                </c:pt>
                <c:pt idx="296">
                  <c:v>44377</c:v>
                </c:pt>
                <c:pt idx="297">
                  <c:v>44378</c:v>
                </c:pt>
                <c:pt idx="298">
                  <c:v>44379</c:v>
                </c:pt>
                <c:pt idx="299">
                  <c:v>44380</c:v>
                </c:pt>
                <c:pt idx="300">
                  <c:v>44381</c:v>
                </c:pt>
                <c:pt idx="301">
                  <c:v>44382</c:v>
                </c:pt>
                <c:pt idx="302">
                  <c:v>44383</c:v>
                </c:pt>
                <c:pt idx="303">
                  <c:v>44384</c:v>
                </c:pt>
                <c:pt idx="304">
                  <c:v>44385</c:v>
                </c:pt>
                <c:pt idx="305">
                  <c:v>44386</c:v>
                </c:pt>
                <c:pt idx="306">
                  <c:v>44387</c:v>
                </c:pt>
                <c:pt idx="307">
                  <c:v>44388</c:v>
                </c:pt>
                <c:pt idx="308">
                  <c:v>44389</c:v>
                </c:pt>
                <c:pt idx="309">
                  <c:v>44390</c:v>
                </c:pt>
                <c:pt idx="310">
                  <c:v>44391</c:v>
                </c:pt>
                <c:pt idx="311">
                  <c:v>44392</c:v>
                </c:pt>
                <c:pt idx="312">
                  <c:v>44393</c:v>
                </c:pt>
                <c:pt idx="313">
                  <c:v>44394</c:v>
                </c:pt>
                <c:pt idx="314">
                  <c:v>44395</c:v>
                </c:pt>
                <c:pt idx="315">
                  <c:v>44396</c:v>
                </c:pt>
                <c:pt idx="316">
                  <c:v>44397</c:v>
                </c:pt>
                <c:pt idx="317">
                  <c:v>44398</c:v>
                </c:pt>
                <c:pt idx="318">
                  <c:v>44399</c:v>
                </c:pt>
                <c:pt idx="319">
                  <c:v>44400</c:v>
                </c:pt>
                <c:pt idx="320">
                  <c:v>44401</c:v>
                </c:pt>
                <c:pt idx="321">
                  <c:v>44402</c:v>
                </c:pt>
                <c:pt idx="322">
                  <c:v>44403</c:v>
                </c:pt>
                <c:pt idx="323">
                  <c:v>44404</c:v>
                </c:pt>
                <c:pt idx="324">
                  <c:v>44405</c:v>
                </c:pt>
                <c:pt idx="325">
                  <c:v>44406</c:v>
                </c:pt>
                <c:pt idx="326">
                  <c:v>44407</c:v>
                </c:pt>
                <c:pt idx="327">
                  <c:v>44408</c:v>
                </c:pt>
                <c:pt idx="328">
                  <c:v>44409</c:v>
                </c:pt>
                <c:pt idx="329">
                  <c:v>44410</c:v>
                </c:pt>
                <c:pt idx="330">
                  <c:v>44411</c:v>
                </c:pt>
                <c:pt idx="331">
                  <c:v>44412</c:v>
                </c:pt>
                <c:pt idx="332">
                  <c:v>44413</c:v>
                </c:pt>
                <c:pt idx="333">
                  <c:v>44414</c:v>
                </c:pt>
                <c:pt idx="334">
                  <c:v>44415</c:v>
                </c:pt>
                <c:pt idx="335">
                  <c:v>44416</c:v>
                </c:pt>
                <c:pt idx="336">
                  <c:v>44417</c:v>
                </c:pt>
                <c:pt idx="337">
                  <c:v>44418</c:v>
                </c:pt>
                <c:pt idx="338">
                  <c:v>44419</c:v>
                </c:pt>
                <c:pt idx="339">
                  <c:v>44420</c:v>
                </c:pt>
                <c:pt idx="340">
                  <c:v>44421</c:v>
                </c:pt>
                <c:pt idx="341">
                  <c:v>44422</c:v>
                </c:pt>
                <c:pt idx="342">
                  <c:v>44423</c:v>
                </c:pt>
                <c:pt idx="343">
                  <c:v>44424</c:v>
                </c:pt>
                <c:pt idx="344">
                  <c:v>44425</c:v>
                </c:pt>
                <c:pt idx="345">
                  <c:v>44426</c:v>
                </c:pt>
                <c:pt idx="346">
                  <c:v>44427</c:v>
                </c:pt>
                <c:pt idx="347">
                  <c:v>44428</c:v>
                </c:pt>
                <c:pt idx="348">
                  <c:v>44429</c:v>
                </c:pt>
                <c:pt idx="349">
                  <c:v>44430</c:v>
                </c:pt>
                <c:pt idx="350">
                  <c:v>44431</c:v>
                </c:pt>
                <c:pt idx="351">
                  <c:v>44432</c:v>
                </c:pt>
                <c:pt idx="352">
                  <c:v>44433</c:v>
                </c:pt>
                <c:pt idx="353">
                  <c:v>44434</c:v>
                </c:pt>
                <c:pt idx="354">
                  <c:v>44435</c:v>
                </c:pt>
                <c:pt idx="355">
                  <c:v>44436</c:v>
                </c:pt>
                <c:pt idx="356">
                  <c:v>44437</c:v>
                </c:pt>
                <c:pt idx="357">
                  <c:v>44438</c:v>
                </c:pt>
                <c:pt idx="358">
                  <c:v>44439</c:v>
                </c:pt>
              </c:numCache>
            </c:numRef>
          </c:cat>
          <c:val>
            <c:numRef>
              <c:f>'Model Fit'!$B$2:$B$361</c:f>
              <c:numCache>
                <c:formatCode>General</c:formatCode>
                <c:ptCount val="360"/>
                <c:pt idx="0">
                  <c:v>8491.57</c:v>
                </c:pt>
                <c:pt idx="1">
                  <c:v>5996.34</c:v>
                </c:pt>
                <c:pt idx="2">
                  <c:v>7596.15</c:v>
                </c:pt>
                <c:pt idx="3">
                  <c:v>7478.26</c:v>
                </c:pt>
                <c:pt idx="4">
                  <c:v>7240.11</c:v>
                </c:pt>
                <c:pt idx="5">
                  <c:v>8213.5400000000009</c:v>
                </c:pt>
                <c:pt idx="6">
                  <c:v>7244.46</c:v>
                </c:pt>
                <c:pt idx="7">
                  <c:v>5005.26</c:v>
                </c:pt>
                <c:pt idx="8">
                  <c:v>5576.15</c:v>
                </c:pt>
                <c:pt idx="9">
                  <c:v>5342.16</c:v>
                </c:pt>
                <c:pt idx="10">
                  <c:v>5693.15</c:v>
                </c:pt>
                <c:pt idx="11">
                  <c:v>5112.4399999999996</c:v>
                </c:pt>
                <c:pt idx="12">
                  <c:v>5023.2700000000004</c:v>
                </c:pt>
                <c:pt idx="13">
                  <c:v>5049.97</c:v>
                </c:pt>
                <c:pt idx="14">
                  <c:v>5148.2299999999996</c:v>
                </c:pt>
                <c:pt idx="15">
                  <c:v>5650.81</c:v>
                </c:pt>
                <c:pt idx="16">
                  <c:v>5210.84</c:v>
                </c:pt>
                <c:pt idx="17">
                  <c:v>5269.25</c:v>
                </c:pt>
                <c:pt idx="18">
                  <c:v>6315.72</c:v>
                </c:pt>
                <c:pt idx="19">
                  <c:v>5643.6</c:v>
                </c:pt>
                <c:pt idx="20">
                  <c:v>5229.34</c:v>
                </c:pt>
                <c:pt idx="21">
                  <c:v>4680.7700000000004</c:v>
                </c:pt>
                <c:pt idx="22">
                  <c:v>4681.0200000000004</c:v>
                </c:pt>
                <c:pt idx="23">
                  <c:v>5658.86</c:v>
                </c:pt>
                <c:pt idx="24">
                  <c:v>5857.48</c:v>
                </c:pt>
                <c:pt idx="25">
                  <c:v>6619.65</c:v>
                </c:pt>
                <c:pt idx="26">
                  <c:v>7824.36</c:v>
                </c:pt>
                <c:pt idx="27">
                  <c:v>6463.67</c:v>
                </c:pt>
                <c:pt idx="28">
                  <c:v>6448.85</c:v>
                </c:pt>
                <c:pt idx="29">
                  <c:v>7741.57</c:v>
                </c:pt>
                <c:pt idx="30">
                  <c:v>5991.97</c:v>
                </c:pt>
                <c:pt idx="31">
                  <c:v>6461.47</c:v>
                </c:pt>
                <c:pt idx="32">
                  <c:v>6157.68</c:v>
                </c:pt>
                <c:pt idx="33">
                  <c:v>6621.52</c:v>
                </c:pt>
                <c:pt idx="34">
                  <c:v>5315.31</c:v>
                </c:pt>
                <c:pt idx="35">
                  <c:v>5526.14</c:v>
                </c:pt>
                <c:pt idx="36">
                  <c:v>4698.3900000000003</c:v>
                </c:pt>
                <c:pt idx="37">
                  <c:v>4898.82</c:v>
                </c:pt>
                <c:pt idx="38">
                  <c:v>5042.71</c:v>
                </c:pt>
                <c:pt idx="39">
                  <c:v>4733.08</c:v>
                </c:pt>
                <c:pt idx="40">
                  <c:v>4504.9799999999996</c:v>
                </c:pt>
                <c:pt idx="41">
                  <c:v>3941.64</c:v>
                </c:pt>
                <c:pt idx="42">
                  <c:v>4559.28</c:v>
                </c:pt>
                <c:pt idx="43">
                  <c:v>3986.02</c:v>
                </c:pt>
                <c:pt idx="44">
                  <c:v>3120.09</c:v>
                </c:pt>
                <c:pt idx="45">
                  <c:v>3783.01</c:v>
                </c:pt>
                <c:pt idx="46">
                  <c:v>3371.1</c:v>
                </c:pt>
                <c:pt idx="47">
                  <c:v>4015.31</c:v>
                </c:pt>
                <c:pt idx="48">
                  <c:v>4524.45</c:v>
                </c:pt>
                <c:pt idx="49">
                  <c:v>3451.51</c:v>
                </c:pt>
                <c:pt idx="50">
                  <c:v>4141.3500000000004</c:v>
                </c:pt>
                <c:pt idx="51">
                  <c:v>3576.06</c:v>
                </c:pt>
                <c:pt idx="52">
                  <c:v>3819.76</c:v>
                </c:pt>
                <c:pt idx="53">
                  <c:v>3192.84</c:v>
                </c:pt>
                <c:pt idx="54">
                  <c:v>3610.47</c:v>
                </c:pt>
                <c:pt idx="55">
                  <c:v>2920.64</c:v>
                </c:pt>
                <c:pt idx="56">
                  <c:v>3008.52</c:v>
                </c:pt>
                <c:pt idx="57">
                  <c:v>3012.96</c:v>
                </c:pt>
                <c:pt idx="58">
                  <c:v>2967.68</c:v>
                </c:pt>
                <c:pt idx="59">
                  <c:v>4454.6499999999996</c:v>
                </c:pt>
                <c:pt idx="60">
                  <c:v>2765.99</c:v>
                </c:pt>
                <c:pt idx="61">
                  <c:v>3929.46</c:v>
                </c:pt>
                <c:pt idx="62">
                  <c:v>3891.82</c:v>
                </c:pt>
                <c:pt idx="63">
                  <c:v>4176.62</c:v>
                </c:pt>
                <c:pt idx="64">
                  <c:v>3012.29</c:v>
                </c:pt>
                <c:pt idx="65">
                  <c:v>2716.57</c:v>
                </c:pt>
                <c:pt idx="66">
                  <c:v>2645.28</c:v>
                </c:pt>
                <c:pt idx="67">
                  <c:v>2902.55</c:v>
                </c:pt>
                <c:pt idx="68">
                  <c:v>3118.76</c:v>
                </c:pt>
                <c:pt idx="69">
                  <c:v>2670.63</c:v>
                </c:pt>
                <c:pt idx="70">
                  <c:v>3325.53</c:v>
                </c:pt>
                <c:pt idx="71">
                  <c:v>3366.74</c:v>
                </c:pt>
                <c:pt idx="72">
                  <c:v>2430.0700000000002</c:v>
                </c:pt>
                <c:pt idx="73">
                  <c:v>3160.22</c:v>
                </c:pt>
                <c:pt idx="74">
                  <c:v>3244.22</c:v>
                </c:pt>
                <c:pt idx="75">
                  <c:v>3235.49</c:v>
                </c:pt>
                <c:pt idx="76">
                  <c:v>2365.7800000000002</c:v>
                </c:pt>
                <c:pt idx="77">
                  <c:v>2755.63</c:v>
                </c:pt>
                <c:pt idx="78">
                  <c:v>1990.3</c:v>
                </c:pt>
                <c:pt idx="79">
                  <c:v>2665.95</c:v>
                </c:pt>
                <c:pt idx="80">
                  <c:v>2510.52</c:v>
                </c:pt>
                <c:pt idx="81">
                  <c:v>2527.11</c:v>
                </c:pt>
                <c:pt idx="82">
                  <c:v>2765.71</c:v>
                </c:pt>
                <c:pt idx="83">
                  <c:v>2617.7800000000002</c:v>
                </c:pt>
                <c:pt idx="84">
                  <c:v>2197.37</c:v>
                </c:pt>
                <c:pt idx="85">
                  <c:v>2011.74</c:v>
                </c:pt>
                <c:pt idx="86">
                  <c:v>2297.31</c:v>
                </c:pt>
                <c:pt idx="87">
                  <c:v>2479.71</c:v>
                </c:pt>
                <c:pt idx="88">
                  <c:v>1802.68</c:v>
                </c:pt>
                <c:pt idx="89">
                  <c:v>2818.6</c:v>
                </c:pt>
                <c:pt idx="90">
                  <c:v>2018.63</c:v>
                </c:pt>
                <c:pt idx="91">
                  <c:v>1962.11</c:v>
                </c:pt>
                <c:pt idx="92">
                  <c:v>2353.63</c:v>
                </c:pt>
                <c:pt idx="93">
                  <c:v>2296.37</c:v>
                </c:pt>
                <c:pt idx="94">
                  <c:v>3316.95</c:v>
                </c:pt>
                <c:pt idx="95">
                  <c:v>3484.21</c:v>
                </c:pt>
                <c:pt idx="96">
                  <c:v>2482.75</c:v>
                </c:pt>
                <c:pt idx="97">
                  <c:v>2349.0300000000002</c:v>
                </c:pt>
                <c:pt idx="98">
                  <c:v>2906.81</c:v>
                </c:pt>
                <c:pt idx="99">
                  <c:v>2146.6799999999998</c:v>
                </c:pt>
                <c:pt idx="100">
                  <c:v>1927.76</c:v>
                </c:pt>
                <c:pt idx="101">
                  <c:v>2278.9899999999998</c:v>
                </c:pt>
                <c:pt idx="102">
                  <c:v>2236.91</c:v>
                </c:pt>
                <c:pt idx="103">
                  <c:v>2322.62</c:v>
                </c:pt>
                <c:pt idx="104">
                  <c:v>3354.39</c:v>
                </c:pt>
                <c:pt idx="105">
                  <c:v>3115.3</c:v>
                </c:pt>
                <c:pt idx="106">
                  <c:v>2468.69</c:v>
                </c:pt>
                <c:pt idx="107">
                  <c:v>3003.5</c:v>
                </c:pt>
                <c:pt idx="108">
                  <c:v>2727.53</c:v>
                </c:pt>
                <c:pt idx="109">
                  <c:v>2123.4</c:v>
                </c:pt>
                <c:pt idx="110">
                  <c:v>3155.7</c:v>
                </c:pt>
                <c:pt idx="111">
                  <c:v>2508.67</c:v>
                </c:pt>
                <c:pt idx="112">
                  <c:v>3234.45</c:v>
                </c:pt>
                <c:pt idx="113">
                  <c:v>2643.71</c:v>
                </c:pt>
                <c:pt idx="114">
                  <c:v>2350.81</c:v>
                </c:pt>
                <c:pt idx="115">
                  <c:v>3000.3</c:v>
                </c:pt>
                <c:pt idx="116">
                  <c:v>3528.2</c:v>
                </c:pt>
                <c:pt idx="117">
                  <c:v>2605.7600000000002</c:v>
                </c:pt>
                <c:pt idx="118">
                  <c:v>2886.12</c:v>
                </c:pt>
                <c:pt idx="119">
                  <c:v>2938.33</c:v>
                </c:pt>
                <c:pt idx="120">
                  <c:v>3644.4</c:v>
                </c:pt>
                <c:pt idx="121">
                  <c:v>3212.01</c:v>
                </c:pt>
                <c:pt idx="122">
                  <c:v>3981.54</c:v>
                </c:pt>
                <c:pt idx="123">
                  <c:v>3223.43</c:v>
                </c:pt>
                <c:pt idx="124">
                  <c:v>3774.77</c:v>
                </c:pt>
                <c:pt idx="125">
                  <c:v>3232.21</c:v>
                </c:pt>
                <c:pt idx="126">
                  <c:v>3503.23</c:v>
                </c:pt>
                <c:pt idx="127">
                  <c:v>3013.54</c:v>
                </c:pt>
                <c:pt idx="128">
                  <c:v>4413.2299999999996</c:v>
                </c:pt>
                <c:pt idx="129">
                  <c:v>4194.8599999999997</c:v>
                </c:pt>
                <c:pt idx="130">
                  <c:v>5526.67</c:v>
                </c:pt>
                <c:pt idx="131">
                  <c:v>5054.3100000000004</c:v>
                </c:pt>
                <c:pt idx="132">
                  <c:v>5055.1400000000003</c:v>
                </c:pt>
                <c:pt idx="133">
                  <c:v>5399.58</c:v>
                </c:pt>
                <c:pt idx="134">
                  <c:v>5307.43</c:v>
                </c:pt>
                <c:pt idx="135">
                  <c:v>5233.96</c:v>
                </c:pt>
                <c:pt idx="136">
                  <c:v>5403.54</c:v>
                </c:pt>
                <c:pt idx="137">
                  <c:v>6199.87</c:v>
                </c:pt>
                <c:pt idx="138">
                  <c:v>6613.8</c:v>
                </c:pt>
                <c:pt idx="139">
                  <c:v>6299.11</c:v>
                </c:pt>
                <c:pt idx="140">
                  <c:v>5614.03</c:v>
                </c:pt>
                <c:pt idx="141">
                  <c:v>6989.61</c:v>
                </c:pt>
                <c:pt idx="142">
                  <c:v>7559.2</c:v>
                </c:pt>
                <c:pt idx="143">
                  <c:v>8296.5400000000009</c:v>
                </c:pt>
                <c:pt idx="144">
                  <c:v>9508.84</c:v>
                </c:pt>
                <c:pt idx="145">
                  <c:v>7119.09</c:v>
                </c:pt>
                <c:pt idx="146">
                  <c:v>7453.4</c:v>
                </c:pt>
                <c:pt idx="147">
                  <c:v>7785.95</c:v>
                </c:pt>
                <c:pt idx="148">
                  <c:v>7685.31</c:v>
                </c:pt>
                <c:pt idx="149">
                  <c:v>7229.52</c:v>
                </c:pt>
                <c:pt idx="150">
                  <c:v>6560.11</c:v>
                </c:pt>
                <c:pt idx="151">
                  <c:v>7549.73</c:v>
                </c:pt>
                <c:pt idx="152">
                  <c:v>9317.24</c:v>
                </c:pt>
                <c:pt idx="153">
                  <c:v>7551.67</c:v>
                </c:pt>
                <c:pt idx="154">
                  <c:v>8827.1299999999992</c:v>
                </c:pt>
                <c:pt idx="155">
                  <c:v>8320.24</c:v>
                </c:pt>
                <c:pt idx="156">
                  <c:v>7250.11</c:v>
                </c:pt>
                <c:pt idx="157">
                  <c:v>9779.83</c:v>
                </c:pt>
                <c:pt idx="158">
                  <c:v>9679.33</c:v>
                </c:pt>
                <c:pt idx="159">
                  <c:v>8734.84</c:v>
                </c:pt>
                <c:pt idx="160">
                  <c:v>8629.7099999999991</c:v>
                </c:pt>
                <c:pt idx="161">
                  <c:v>8702.67</c:v>
                </c:pt>
                <c:pt idx="162">
                  <c:v>7468.43</c:v>
                </c:pt>
                <c:pt idx="163">
                  <c:v>7646.97</c:v>
                </c:pt>
                <c:pt idx="164">
                  <c:v>8856.59</c:v>
                </c:pt>
                <c:pt idx="165">
                  <c:v>9330.4599999999991</c:v>
                </c:pt>
                <c:pt idx="166">
                  <c:v>9623.64</c:v>
                </c:pt>
                <c:pt idx="167">
                  <c:v>9163.39</c:v>
                </c:pt>
                <c:pt idx="168">
                  <c:v>8236.3799999999992</c:v>
                </c:pt>
                <c:pt idx="169">
                  <c:v>8384.94</c:v>
                </c:pt>
                <c:pt idx="170">
                  <c:v>6970.6</c:v>
                </c:pt>
                <c:pt idx="171">
                  <c:v>6286.35</c:v>
                </c:pt>
                <c:pt idx="172">
                  <c:v>7321.79</c:v>
                </c:pt>
                <c:pt idx="173">
                  <c:v>6837.73</c:v>
                </c:pt>
                <c:pt idx="174">
                  <c:v>5337.07</c:v>
                </c:pt>
                <c:pt idx="175">
                  <c:v>5962.75</c:v>
                </c:pt>
                <c:pt idx="176">
                  <c:v>6139.8</c:v>
                </c:pt>
                <c:pt idx="177">
                  <c:v>6374.36</c:v>
                </c:pt>
                <c:pt idx="178">
                  <c:v>5177.4399999999996</c:v>
                </c:pt>
                <c:pt idx="179">
                  <c:v>5692.36</c:v>
                </c:pt>
                <c:pt idx="180">
                  <c:v>5010.18</c:v>
                </c:pt>
                <c:pt idx="181">
                  <c:v>5149.3</c:v>
                </c:pt>
                <c:pt idx="182">
                  <c:v>4528.66</c:v>
                </c:pt>
                <c:pt idx="183">
                  <c:v>5269</c:v>
                </c:pt>
                <c:pt idx="184">
                  <c:v>5507.71</c:v>
                </c:pt>
                <c:pt idx="185">
                  <c:v>6783.07</c:v>
                </c:pt>
                <c:pt idx="186">
                  <c:v>5792.43</c:v>
                </c:pt>
                <c:pt idx="187">
                  <c:v>5733.77</c:v>
                </c:pt>
                <c:pt idx="188">
                  <c:v>4867.9799999999996</c:v>
                </c:pt>
                <c:pt idx="189">
                  <c:v>5789.63</c:v>
                </c:pt>
                <c:pt idx="190">
                  <c:v>5859.06</c:v>
                </c:pt>
                <c:pt idx="191">
                  <c:v>5685.2</c:v>
                </c:pt>
                <c:pt idx="192">
                  <c:v>5738.37</c:v>
                </c:pt>
                <c:pt idx="193">
                  <c:v>6888.57</c:v>
                </c:pt>
                <c:pt idx="194">
                  <c:v>7053.77</c:v>
                </c:pt>
                <c:pt idx="195">
                  <c:v>6352.41</c:v>
                </c:pt>
                <c:pt idx="196">
                  <c:v>5238.54</c:v>
                </c:pt>
                <c:pt idx="197">
                  <c:v>6611.65</c:v>
                </c:pt>
                <c:pt idx="198">
                  <c:v>6267.28</c:v>
                </c:pt>
                <c:pt idx="199">
                  <c:v>6253.23</c:v>
                </c:pt>
                <c:pt idx="200">
                  <c:v>6597.54</c:v>
                </c:pt>
                <c:pt idx="201">
                  <c:v>5592.17</c:v>
                </c:pt>
                <c:pt idx="202">
                  <c:v>5450.2</c:v>
                </c:pt>
                <c:pt idx="203">
                  <c:v>5073.76</c:v>
                </c:pt>
                <c:pt idx="204">
                  <c:v>4695.46</c:v>
                </c:pt>
                <c:pt idx="205">
                  <c:v>3685.54</c:v>
                </c:pt>
                <c:pt idx="206">
                  <c:v>4414.6499999999996</c:v>
                </c:pt>
                <c:pt idx="207">
                  <c:v>4217.6099999999997</c:v>
                </c:pt>
                <c:pt idx="208">
                  <c:v>4101.25</c:v>
                </c:pt>
                <c:pt idx="209">
                  <c:v>3576.71</c:v>
                </c:pt>
                <c:pt idx="210">
                  <c:v>3650.6</c:v>
                </c:pt>
                <c:pt idx="211">
                  <c:v>3798.34</c:v>
                </c:pt>
                <c:pt idx="212">
                  <c:v>3304.09</c:v>
                </c:pt>
                <c:pt idx="213">
                  <c:v>3348.9</c:v>
                </c:pt>
                <c:pt idx="214">
                  <c:v>3548.38</c:v>
                </c:pt>
                <c:pt idx="215">
                  <c:v>3742.84</c:v>
                </c:pt>
                <c:pt idx="216">
                  <c:v>3185.56</c:v>
                </c:pt>
                <c:pt idx="217">
                  <c:v>3511.58</c:v>
                </c:pt>
                <c:pt idx="218">
                  <c:v>3133.83</c:v>
                </c:pt>
                <c:pt idx="219">
                  <c:v>3143.01</c:v>
                </c:pt>
                <c:pt idx="220">
                  <c:v>3112.38</c:v>
                </c:pt>
                <c:pt idx="221">
                  <c:v>4492.8900000000003</c:v>
                </c:pt>
                <c:pt idx="222">
                  <c:v>4184.3599999999997</c:v>
                </c:pt>
                <c:pt idx="223">
                  <c:v>4055.48</c:v>
                </c:pt>
                <c:pt idx="224">
                  <c:v>3077.23</c:v>
                </c:pt>
                <c:pt idx="225">
                  <c:v>3544.94</c:v>
                </c:pt>
                <c:pt idx="226">
                  <c:v>3280.76</c:v>
                </c:pt>
                <c:pt idx="227">
                  <c:v>2561.64</c:v>
                </c:pt>
                <c:pt idx="228">
                  <c:v>3154.41</c:v>
                </c:pt>
                <c:pt idx="229">
                  <c:v>2763</c:v>
                </c:pt>
                <c:pt idx="230">
                  <c:v>3025.47</c:v>
                </c:pt>
                <c:pt idx="231">
                  <c:v>2205.09</c:v>
                </c:pt>
                <c:pt idx="232">
                  <c:v>2183.92</c:v>
                </c:pt>
                <c:pt idx="233">
                  <c:v>2236.04</c:v>
                </c:pt>
                <c:pt idx="234">
                  <c:v>1967.78</c:v>
                </c:pt>
                <c:pt idx="235">
                  <c:v>1554.36</c:v>
                </c:pt>
                <c:pt idx="236">
                  <c:v>2983.96</c:v>
                </c:pt>
                <c:pt idx="237">
                  <c:v>1808.47</c:v>
                </c:pt>
                <c:pt idx="238">
                  <c:v>1640.66</c:v>
                </c:pt>
                <c:pt idx="239">
                  <c:v>2189.81</c:v>
                </c:pt>
                <c:pt idx="240">
                  <c:v>1853.05</c:v>
                </c:pt>
                <c:pt idx="241">
                  <c:v>1496.19</c:v>
                </c:pt>
                <c:pt idx="242">
                  <c:v>1757.71</c:v>
                </c:pt>
                <c:pt idx="243">
                  <c:v>2373.08</c:v>
                </c:pt>
                <c:pt idx="244">
                  <c:v>2092.5700000000002</c:v>
                </c:pt>
                <c:pt idx="245">
                  <c:v>1746.79</c:v>
                </c:pt>
                <c:pt idx="246">
                  <c:v>1811.72</c:v>
                </c:pt>
                <c:pt idx="247">
                  <c:v>1510.03</c:v>
                </c:pt>
                <c:pt idx="248">
                  <c:v>1710.29</c:v>
                </c:pt>
                <c:pt idx="249">
                  <c:v>2186.38</c:v>
                </c:pt>
                <c:pt idx="250">
                  <c:v>1756.62</c:v>
                </c:pt>
                <c:pt idx="251">
                  <c:v>1502.27</c:v>
                </c:pt>
                <c:pt idx="252">
                  <c:v>1130.52</c:v>
                </c:pt>
                <c:pt idx="253">
                  <c:v>1347.28</c:v>
                </c:pt>
                <c:pt idx="254">
                  <c:v>1560.91</c:v>
                </c:pt>
                <c:pt idx="255">
                  <c:v>1730.04</c:v>
                </c:pt>
                <c:pt idx="256">
                  <c:v>1246.18</c:v>
                </c:pt>
                <c:pt idx="257">
                  <c:v>1481.41</c:v>
                </c:pt>
                <c:pt idx="258">
                  <c:v>1594.45</c:v>
                </c:pt>
                <c:pt idx="259">
                  <c:v>1383.38</c:v>
                </c:pt>
                <c:pt idx="260">
                  <c:v>1151.71</c:v>
                </c:pt>
                <c:pt idx="261">
                  <c:v>947.57</c:v>
                </c:pt>
                <c:pt idx="262">
                  <c:v>1540.13</c:v>
                </c:pt>
                <c:pt idx="263">
                  <c:v>898.64</c:v>
                </c:pt>
                <c:pt idx="264">
                  <c:v>1479.2</c:v>
                </c:pt>
                <c:pt idx="265">
                  <c:v>905.11</c:v>
                </c:pt>
                <c:pt idx="266">
                  <c:v>1047</c:v>
                </c:pt>
                <c:pt idx="267">
                  <c:v>1159.44</c:v>
                </c:pt>
                <c:pt idx="268">
                  <c:v>956.27</c:v>
                </c:pt>
                <c:pt idx="269">
                  <c:v>913.41</c:v>
                </c:pt>
                <c:pt idx="270">
                  <c:v>958.14</c:v>
                </c:pt>
                <c:pt idx="271">
                  <c:v>1429.91</c:v>
                </c:pt>
                <c:pt idx="272">
                  <c:v>1074.3699999999999</c:v>
                </c:pt>
                <c:pt idx="273">
                  <c:v>737.36</c:v>
                </c:pt>
                <c:pt idx="274">
                  <c:v>1257.71</c:v>
                </c:pt>
                <c:pt idx="275">
                  <c:v>1123.5999999999999</c:v>
                </c:pt>
                <c:pt idx="276">
                  <c:v>1004.29</c:v>
                </c:pt>
                <c:pt idx="277">
                  <c:v>976.89</c:v>
                </c:pt>
                <c:pt idx="278">
                  <c:v>1306.47</c:v>
                </c:pt>
                <c:pt idx="279">
                  <c:v>818.2</c:v>
                </c:pt>
                <c:pt idx="280">
                  <c:v>949.62</c:v>
                </c:pt>
                <c:pt idx="281">
                  <c:v>1287.27</c:v>
                </c:pt>
                <c:pt idx="282">
                  <c:v>871.01</c:v>
                </c:pt>
                <c:pt idx="283">
                  <c:v>899.48</c:v>
                </c:pt>
                <c:pt idx="284">
                  <c:v>966.26</c:v>
                </c:pt>
                <c:pt idx="285">
                  <c:v>1117.97</c:v>
                </c:pt>
                <c:pt idx="286">
                  <c:v>1029.47</c:v>
                </c:pt>
                <c:pt idx="287">
                  <c:v>791.49</c:v>
                </c:pt>
                <c:pt idx="288">
                  <c:v>1367.45</c:v>
                </c:pt>
                <c:pt idx="289">
                  <c:v>660.53</c:v>
                </c:pt>
                <c:pt idx="290">
                  <c:v>820.92</c:v>
                </c:pt>
                <c:pt idx="291">
                  <c:v>1046.6099999999999</c:v>
                </c:pt>
                <c:pt idx="292">
                  <c:v>998.45</c:v>
                </c:pt>
                <c:pt idx="293">
                  <c:v>1042.7</c:v>
                </c:pt>
                <c:pt idx="294">
                  <c:v>941.92</c:v>
                </c:pt>
                <c:pt idx="295">
                  <c:v>629.52</c:v>
                </c:pt>
                <c:pt idx="296">
                  <c:v>700.17</c:v>
                </c:pt>
                <c:pt idx="297">
                  <c:v>839.72</c:v>
                </c:pt>
                <c:pt idx="298">
                  <c:v>1149.9000000000001</c:v>
                </c:pt>
                <c:pt idx="299">
                  <c:v>703.16</c:v>
                </c:pt>
                <c:pt idx="300">
                  <c:v>805.43</c:v>
                </c:pt>
                <c:pt idx="301">
                  <c:v>692.22</c:v>
                </c:pt>
                <c:pt idx="302">
                  <c:v>1404.6</c:v>
                </c:pt>
                <c:pt idx="303">
                  <c:v>1224.48</c:v>
                </c:pt>
                <c:pt idx="304">
                  <c:v>1262.3</c:v>
                </c:pt>
                <c:pt idx="305">
                  <c:v>2217.87</c:v>
                </c:pt>
                <c:pt idx="306">
                  <c:v>1077.98</c:v>
                </c:pt>
                <c:pt idx="307">
                  <c:v>1383.24</c:v>
                </c:pt>
                <c:pt idx="308">
                  <c:v>1181.67</c:v>
                </c:pt>
                <c:pt idx="309">
                  <c:v>1005.8</c:v>
                </c:pt>
                <c:pt idx="310">
                  <c:v>1241.24</c:v>
                </c:pt>
                <c:pt idx="311">
                  <c:v>1221.56</c:v>
                </c:pt>
                <c:pt idx="312">
                  <c:v>706.4</c:v>
                </c:pt>
                <c:pt idx="313">
                  <c:v>1554.84</c:v>
                </c:pt>
                <c:pt idx="314">
                  <c:v>1194.6500000000001</c:v>
                </c:pt>
                <c:pt idx="315">
                  <c:v>1275.76</c:v>
                </c:pt>
                <c:pt idx="316">
                  <c:v>1082.78</c:v>
                </c:pt>
                <c:pt idx="317">
                  <c:v>1452.38</c:v>
                </c:pt>
                <c:pt idx="318">
                  <c:v>1276.04</c:v>
                </c:pt>
                <c:pt idx="319">
                  <c:v>1319.59</c:v>
                </c:pt>
                <c:pt idx="320">
                  <c:v>1445.28</c:v>
                </c:pt>
                <c:pt idx="321">
                  <c:v>1053.99</c:v>
                </c:pt>
                <c:pt idx="322">
                  <c:v>900.81</c:v>
                </c:pt>
                <c:pt idx="323">
                  <c:v>1944.55</c:v>
                </c:pt>
                <c:pt idx="324">
                  <c:v>1046.31</c:v>
                </c:pt>
                <c:pt idx="325">
                  <c:v>1433.35</c:v>
                </c:pt>
                <c:pt idx="326">
                  <c:v>1312.6</c:v>
                </c:pt>
                <c:pt idx="327">
                  <c:v>850.08</c:v>
                </c:pt>
                <c:pt idx="328">
                  <c:v>805.92</c:v>
                </c:pt>
                <c:pt idx="329">
                  <c:v>1258.6300000000001</c:v>
                </c:pt>
                <c:pt idx="330">
                  <c:v>1099.8499999999999</c:v>
                </c:pt>
                <c:pt idx="331">
                  <c:v>931</c:v>
                </c:pt>
                <c:pt idx="332">
                  <c:v>947.73</c:v>
                </c:pt>
                <c:pt idx="333">
                  <c:v>1156.3</c:v>
                </c:pt>
                <c:pt idx="334">
                  <c:v>897.67</c:v>
                </c:pt>
                <c:pt idx="335">
                  <c:v>844.35</c:v>
                </c:pt>
                <c:pt idx="336">
                  <c:v>790.64</c:v>
                </c:pt>
                <c:pt idx="337">
                  <c:v>992.69</c:v>
                </c:pt>
                <c:pt idx="338">
                  <c:v>769.45</c:v>
                </c:pt>
                <c:pt idx="339">
                  <c:v>1423.98</c:v>
                </c:pt>
                <c:pt idx="340">
                  <c:v>1357.99</c:v>
                </c:pt>
                <c:pt idx="341">
                  <c:v>1388.85</c:v>
                </c:pt>
                <c:pt idx="342">
                  <c:v>1098.3800000000001</c:v>
                </c:pt>
                <c:pt idx="343">
                  <c:v>771.07</c:v>
                </c:pt>
                <c:pt idx="344">
                  <c:v>1578.18</c:v>
                </c:pt>
                <c:pt idx="345">
                  <c:v>1137.3499999999999</c:v>
                </c:pt>
                <c:pt idx="346">
                  <c:v>1346.36</c:v>
                </c:pt>
                <c:pt idx="347">
                  <c:v>1841.47</c:v>
                </c:pt>
                <c:pt idx="348">
                  <c:v>1152.94</c:v>
                </c:pt>
                <c:pt idx="349">
                  <c:v>892.01</c:v>
                </c:pt>
                <c:pt idx="350">
                  <c:v>1415.85</c:v>
                </c:pt>
                <c:pt idx="351">
                  <c:v>958.29</c:v>
                </c:pt>
                <c:pt idx="352">
                  <c:v>1424.1</c:v>
                </c:pt>
                <c:pt idx="353">
                  <c:v>1059.3399999999999</c:v>
                </c:pt>
                <c:pt idx="354">
                  <c:v>1086.76</c:v>
                </c:pt>
                <c:pt idx="355">
                  <c:v>1405.7</c:v>
                </c:pt>
                <c:pt idx="356">
                  <c:v>1127.3699999999999</c:v>
                </c:pt>
                <c:pt idx="357">
                  <c:v>979.58</c:v>
                </c:pt>
                <c:pt idx="358">
                  <c:v>1020.41</c:v>
                </c:pt>
                <c:pt idx="359">
                  <c:v>1273757.1799999997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6-4D52-ABD1-3B760CF46A6E}"/>
            </c:ext>
          </c:extLst>
        </c:ser>
        <c:ser>
          <c:idx val="1"/>
          <c:order val="1"/>
          <c:tx>
            <c:strRef>
              <c:f>'Model Fit'!$C$1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 Fit'!$A$2:$A$360</c:f>
              <c:numCache>
                <c:formatCode>mm/dd/yyyy</c:formatCode>
                <c:ptCount val="359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44086</c:v>
                </c:pt>
                <c:pt idx="6">
                  <c:v>44087</c:v>
                </c:pt>
                <c:pt idx="7">
                  <c:v>44088</c:v>
                </c:pt>
                <c:pt idx="8">
                  <c:v>44089</c:v>
                </c:pt>
                <c:pt idx="9">
                  <c:v>44090</c:v>
                </c:pt>
                <c:pt idx="10">
                  <c:v>44091</c:v>
                </c:pt>
                <c:pt idx="11">
                  <c:v>44092</c:v>
                </c:pt>
                <c:pt idx="12">
                  <c:v>44093</c:v>
                </c:pt>
                <c:pt idx="13">
                  <c:v>44094</c:v>
                </c:pt>
                <c:pt idx="14">
                  <c:v>44095</c:v>
                </c:pt>
                <c:pt idx="15">
                  <c:v>44096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44100</c:v>
                </c:pt>
                <c:pt idx="20">
                  <c:v>44101</c:v>
                </c:pt>
                <c:pt idx="21">
                  <c:v>44102</c:v>
                </c:pt>
                <c:pt idx="22">
                  <c:v>44103</c:v>
                </c:pt>
                <c:pt idx="23">
                  <c:v>44104</c:v>
                </c:pt>
                <c:pt idx="24">
                  <c:v>44105</c:v>
                </c:pt>
                <c:pt idx="25">
                  <c:v>44106</c:v>
                </c:pt>
                <c:pt idx="26">
                  <c:v>44107</c:v>
                </c:pt>
                <c:pt idx="27">
                  <c:v>44108</c:v>
                </c:pt>
                <c:pt idx="28">
                  <c:v>44109</c:v>
                </c:pt>
                <c:pt idx="29">
                  <c:v>44110</c:v>
                </c:pt>
                <c:pt idx="30">
                  <c:v>44111</c:v>
                </c:pt>
                <c:pt idx="31">
                  <c:v>44112</c:v>
                </c:pt>
                <c:pt idx="32">
                  <c:v>44113</c:v>
                </c:pt>
                <c:pt idx="33">
                  <c:v>44114</c:v>
                </c:pt>
                <c:pt idx="34">
                  <c:v>44115</c:v>
                </c:pt>
                <c:pt idx="35">
                  <c:v>44116</c:v>
                </c:pt>
                <c:pt idx="36">
                  <c:v>44117</c:v>
                </c:pt>
                <c:pt idx="37">
                  <c:v>44118</c:v>
                </c:pt>
                <c:pt idx="38">
                  <c:v>44119</c:v>
                </c:pt>
                <c:pt idx="39">
                  <c:v>44120</c:v>
                </c:pt>
                <c:pt idx="40">
                  <c:v>44121</c:v>
                </c:pt>
                <c:pt idx="41">
                  <c:v>44122</c:v>
                </c:pt>
                <c:pt idx="42">
                  <c:v>44123</c:v>
                </c:pt>
                <c:pt idx="43">
                  <c:v>44124</c:v>
                </c:pt>
                <c:pt idx="44">
                  <c:v>44125</c:v>
                </c:pt>
                <c:pt idx="45">
                  <c:v>44126</c:v>
                </c:pt>
                <c:pt idx="46">
                  <c:v>44127</c:v>
                </c:pt>
                <c:pt idx="47">
                  <c:v>44128</c:v>
                </c:pt>
                <c:pt idx="48">
                  <c:v>44129</c:v>
                </c:pt>
                <c:pt idx="49">
                  <c:v>44130</c:v>
                </c:pt>
                <c:pt idx="50">
                  <c:v>44131</c:v>
                </c:pt>
                <c:pt idx="51">
                  <c:v>44132</c:v>
                </c:pt>
                <c:pt idx="52">
                  <c:v>44133</c:v>
                </c:pt>
                <c:pt idx="53">
                  <c:v>44134</c:v>
                </c:pt>
                <c:pt idx="54">
                  <c:v>44135</c:v>
                </c:pt>
                <c:pt idx="55">
                  <c:v>44136</c:v>
                </c:pt>
                <c:pt idx="56">
                  <c:v>44137</c:v>
                </c:pt>
                <c:pt idx="57">
                  <c:v>44138</c:v>
                </c:pt>
                <c:pt idx="58">
                  <c:v>44139</c:v>
                </c:pt>
                <c:pt idx="59">
                  <c:v>44140</c:v>
                </c:pt>
                <c:pt idx="60">
                  <c:v>44141</c:v>
                </c:pt>
                <c:pt idx="61">
                  <c:v>44142</c:v>
                </c:pt>
                <c:pt idx="62">
                  <c:v>44143</c:v>
                </c:pt>
                <c:pt idx="63">
                  <c:v>44144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44163</c:v>
                </c:pt>
                <c:pt idx="83">
                  <c:v>44164</c:v>
                </c:pt>
                <c:pt idx="84">
                  <c:v>44165</c:v>
                </c:pt>
                <c:pt idx="85">
                  <c:v>44166</c:v>
                </c:pt>
                <c:pt idx="86">
                  <c:v>44167</c:v>
                </c:pt>
                <c:pt idx="87">
                  <c:v>44168</c:v>
                </c:pt>
                <c:pt idx="88">
                  <c:v>44169</c:v>
                </c:pt>
                <c:pt idx="89">
                  <c:v>44170</c:v>
                </c:pt>
                <c:pt idx="90">
                  <c:v>44171</c:v>
                </c:pt>
                <c:pt idx="91">
                  <c:v>44172</c:v>
                </c:pt>
                <c:pt idx="92">
                  <c:v>44173</c:v>
                </c:pt>
                <c:pt idx="93">
                  <c:v>44174</c:v>
                </c:pt>
                <c:pt idx="94">
                  <c:v>44175</c:v>
                </c:pt>
                <c:pt idx="95">
                  <c:v>44176</c:v>
                </c:pt>
                <c:pt idx="96">
                  <c:v>44177</c:v>
                </c:pt>
                <c:pt idx="97">
                  <c:v>44178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44184</c:v>
                </c:pt>
                <c:pt idx="104">
                  <c:v>44185</c:v>
                </c:pt>
                <c:pt idx="105">
                  <c:v>44186</c:v>
                </c:pt>
                <c:pt idx="106">
                  <c:v>44187</c:v>
                </c:pt>
                <c:pt idx="107">
                  <c:v>44188</c:v>
                </c:pt>
                <c:pt idx="108">
                  <c:v>44189</c:v>
                </c:pt>
                <c:pt idx="109">
                  <c:v>44190</c:v>
                </c:pt>
                <c:pt idx="110">
                  <c:v>44191</c:v>
                </c:pt>
                <c:pt idx="111">
                  <c:v>44192</c:v>
                </c:pt>
                <c:pt idx="112">
                  <c:v>44193</c:v>
                </c:pt>
                <c:pt idx="113">
                  <c:v>44194</c:v>
                </c:pt>
                <c:pt idx="114">
                  <c:v>44195</c:v>
                </c:pt>
                <c:pt idx="115">
                  <c:v>44196</c:v>
                </c:pt>
                <c:pt idx="116">
                  <c:v>44197</c:v>
                </c:pt>
                <c:pt idx="117">
                  <c:v>44198</c:v>
                </c:pt>
                <c:pt idx="118">
                  <c:v>44199</c:v>
                </c:pt>
                <c:pt idx="119">
                  <c:v>44200</c:v>
                </c:pt>
                <c:pt idx="120">
                  <c:v>44201</c:v>
                </c:pt>
                <c:pt idx="121">
                  <c:v>44202</c:v>
                </c:pt>
                <c:pt idx="122">
                  <c:v>44203</c:v>
                </c:pt>
                <c:pt idx="123">
                  <c:v>44204</c:v>
                </c:pt>
                <c:pt idx="124">
                  <c:v>44205</c:v>
                </c:pt>
                <c:pt idx="125">
                  <c:v>44206</c:v>
                </c:pt>
                <c:pt idx="126">
                  <c:v>44207</c:v>
                </c:pt>
                <c:pt idx="127">
                  <c:v>44208</c:v>
                </c:pt>
                <c:pt idx="128">
                  <c:v>44209</c:v>
                </c:pt>
                <c:pt idx="129">
                  <c:v>44210</c:v>
                </c:pt>
                <c:pt idx="130">
                  <c:v>44211</c:v>
                </c:pt>
                <c:pt idx="131">
                  <c:v>44212</c:v>
                </c:pt>
                <c:pt idx="132">
                  <c:v>44213</c:v>
                </c:pt>
                <c:pt idx="133">
                  <c:v>44214</c:v>
                </c:pt>
                <c:pt idx="134">
                  <c:v>44215</c:v>
                </c:pt>
                <c:pt idx="135">
                  <c:v>44216</c:v>
                </c:pt>
                <c:pt idx="136">
                  <c:v>44217</c:v>
                </c:pt>
                <c:pt idx="137">
                  <c:v>44218</c:v>
                </c:pt>
                <c:pt idx="138">
                  <c:v>44219</c:v>
                </c:pt>
                <c:pt idx="139">
                  <c:v>44220</c:v>
                </c:pt>
                <c:pt idx="140">
                  <c:v>44221</c:v>
                </c:pt>
                <c:pt idx="141">
                  <c:v>44222</c:v>
                </c:pt>
                <c:pt idx="142">
                  <c:v>44223</c:v>
                </c:pt>
                <c:pt idx="143">
                  <c:v>44224</c:v>
                </c:pt>
                <c:pt idx="144">
                  <c:v>44225</c:v>
                </c:pt>
                <c:pt idx="145">
                  <c:v>44226</c:v>
                </c:pt>
                <c:pt idx="146">
                  <c:v>44227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44233</c:v>
                </c:pt>
                <c:pt idx="153">
                  <c:v>44234</c:v>
                </c:pt>
                <c:pt idx="154">
                  <c:v>44235</c:v>
                </c:pt>
                <c:pt idx="155">
                  <c:v>44236</c:v>
                </c:pt>
                <c:pt idx="156">
                  <c:v>44237</c:v>
                </c:pt>
                <c:pt idx="157">
                  <c:v>44238</c:v>
                </c:pt>
                <c:pt idx="158">
                  <c:v>44239</c:v>
                </c:pt>
                <c:pt idx="159">
                  <c:v>44240</c:v>
                </c:pt>
                <c:pt idx="160">
                  <c:v>44241</c:v>
                </c:pt>
                <c:pt idx="161">
                  <c:v>44242</c:v>
                </c:pt>
                <c:pt idx="162">
                  <c:v>44243</c:v>
                </c:pt>
                <c:pt idx="163">
                  <c:v>44244</c:v>
                </c:pt>
                <c:pt idx="164">
                  <c:v>44245</c:v>
                </c:pt>
                <c:pt idx="165">
                  <c:v>44246</c:v>
                </c:pt>
                <c:pt idx="166">
                  <c:v>44247</c:v>
                </c:pt>
                <c:pt idx="167">
                  <c:v>44248</c:v>
                </c:pt>
                <c:pt idx="168">
                  <c:v>44249</c:v>
                </c:pt>
                <c:pt idx="169">
                  <c:v>44250</c:v>
                </c:pt>
                <c:pt idx="170">
                  <c:v>44251</c:v>
                </c:pt>
                <c:pt idx="171">
                  <c:v>44252</c:v>
                </c:pt>
                <c:pt idx="172">
                  <c:v>44253</c:v>
                </c:pt>
                <c:pt idx="173">
                  <c:v>44254</c:v>
                </c:pt>
                <c:pt idx="174">
                  <c:v>44255</c:v>
                </c:pt>
                <c:pt idx="175">
                  <c:v>44256</c:v>
                </c:pt>
                <c:pt idx="176">
                  <c:v>44257</c:v>
                </c:pt>
                <c:pt idx="177">
                  <c:v>44258</c:v>
                </c:pt>
                <c:pt idx="178">
                  <c:v>44259</c:v>
                </c:pt>
                <c:pt idx="179">
                  <c:v>44260</c:v>
                </c:pt>
                <c:pt idx="180">
                  <c:v>44261</c:v>
                </c:pt>
                <c:pt idx="181">
                  <c:v>44262</c:v>
                </c:pt>
                <c:pt idx="182">
                  <c:v>44263</c:v>
                </c:pt>
                <c:pt idx="183">
                  <c:v>44264</c:v>
                </c:pt>
                <c:pt idx="184">
                  <c:v>44265</c:v>
                </c:pt>
                <c:pt idx="185">
                  <c:v>44266</c:v>
                </c:pt>
                <c:pt idx="186">
                  <c:v>44267</c:v>
                </c:pt>
                <c:pt idx="187">
                  <c:v>44268</c:v>
                </c:pt>
                <c:pt idx="188">
                  <c:v>44269</c:v>
                </c:pt>
                <c:pt idx="189">
                  <c:v>44270</c:v>
                </c:pt>
                <c:pt idx="190">
                  <c:v>44271</c:v>
                </c:pt>
                <c:pt idx="191">
                  <c:v>44272</c:v>
                </c:pt>
                <c:pt idx="192">
                  <c:v>44273</c:v>
                </c:pt>
                <c:pt idx="193">
                  <c:v>44274</c:v>
                </c:pt>
                <c:pt idx="194">
                  <c:v>44275</c:v>
                </c:pt>
                <c:pt idx="195">
                  <c:v>44276</c:v>
                </c:pt>
                <c:pt idx="196">
                  <c:v>44277</c:v>
                </c:pt>
                <c:pt idx="197">
                  <c:v>44278</c:v>
                </c:pt>
                <c:pt idx="198">
                  <c:v>44279</c:v>
                </c:pt>
                <c:pt idx="199">
                  <c:v>44280</c:v>
                </c:pt>
                <c:pt idx="200">
                  <c:v>44281</c:v>
                </c:pt>
                <c:pt idx="201">
                  <c:v>44282</c:v>
                </c:pt>
                <c:pt idx="202">
                  <c:v>44283</c:v>
                </c:pt>
                <c:pt idx="203">
                  <c:v>44284</c:v>
                </c:pt>
                <c:pt idx="204">
                  <c:v>44285</c:v>
                </c:pt>
                <c:pt idx="205">
                  <c:v>44286</c:v>
                </c:pt>
                <c:pt idx="206">
                  <c:v>44287</c:v>
                </c:pt>
                <c:pt idx="207">
                  <c:v>44288</c:v>
                </c:pt>
                <c:pt idx="208">
                  <c:v>44289</c:v>
                </c:pt>
                <c:pt idx="209">
                  <c:v>44290</c:v>
                </c:pt>
                <c:pt idx="210">
                  <c:v>44291</c:v>
                </c:pt>
                <c:pt idx="211">
                  <c:v>44292</c:v>
                </c:pt>
                <c:pt idx="212">
                  <c:v>44293</c:v>
                </c:pt>
                <c:pt idx="213">
                  <c:v>44294</c:v>
                </c:pt>
                <c:pt idx="214">
                  <c:v>44295</c:v>
                </c:pt>
                <c:pt idx="215">
                  <c:v>44296</c:v>
                </c:pt>
                <c:pt idx="216">
                  <c:v>44297</c:v>
                </c:pt>
                <c:pt idx="217">
                  <c:v>44298</c:v>
                </c:pt>
                <c:pt idx="218">
                  <c:v>44299</c:v>
                </c:pt>
                <c:pt idx="219">
                  <c:v>44300</c:v>
                </c:pt>
                <c:pt idx="220">
                  <c:v>44301</c:v>
                </c:pt>
                <c:pt idx="221">
                  <c:v>44302</c:v>
                </c:pt>
                <c:pt idx="222">
                  <c:v>44303</c:v>
                </c:pt>
                <c:pt idx="223">
                  <c:v>44304</c:v>
                </c:pt>
                <c:pt idx="224">
                  <c:v>44305</c:v>
                </c:pt>
                <c:pt idx="225">
                  <c:v>44306</c:v>
                </c:pt>
                <c:pt idx="226">
                  <c:v>44307</c:v>
                </c:pt>
                <c:pt idx="227">
                  <c:v>44308</c:v>
                </c:pt>
                <c:pt idx="228">
                  <c:v>44309</c:v>
                </c:pt>
                <c:pt idx="229">
                  <c:v>44310</c:v>
                </c:pt>
                <c:pt idx="230">
                  <c:v>44311</c:v>
                </c:pt>
                <c:pt idx="231">
                  <c:v>44312</c:v>
                </c:pt>
                <c:pt idx="232">
                  <c:v>44313</c:v>
                </c:pt>
                <c:pt idx="233">
                  <c:v>44314</c:v>
                </c:pt>
                <c:pt idx="234">
                  <c:v>44315</c:v>
                </c:pt>
                <c:pt idx="235">
                  <c:v>44316</c:v>
                </c:pt>
                <c:pt idx="236">
                  <c:v>44317</c:v>
                </c:pt>
                <c:pt idx="237">
                  <c:v>44318</c:v>
                </c:pt>
                <c:pt idx="238">
                  <c:v>44319</c:v>
                </c:pt>
                <c:pt idx="239">
                  <c:v>44320</c:v>
                </c:pt>
                <c:pt idx="240">
                  <c:v>44321</c:v>
                </c:pt>
                <c:pt idx="241">
                  <c:v>44322</c:v>
                </c:pt>
                <c:pt idx="242">
                  <c:v>44323</c:v>
                </c:pt>
                <c:pt idx="243">
                  <c:v>44324</c:v>
                </c:pt>
                <c:pt idx="244">
                  <c:v>44325</c:v>
                </c:pt>
                <c:pt idx="245">
                  <c:v>44326</c:v>
                </c:pt>
                <c:pt idx="246">
                  <c:v>44327</c:v>
                </c:pt>
                <c:pt idx="247">
                  <c:v>44328</c:v>
                </c:pt>
                <c:pt idx="248">
                  <c:v>44329</c:v>
                </c:pt>
                <c:pt idx="249">
                  <c:v>44330</c:v>
                </c:pt>
                <c:pt idx="250">
                  <c:v>44331</c:v>
                </c:pt>
                <c:pt idx="251">
                  <c:v>44332</c:v>
                </c:pt>
                <c:pt idx="252">
                  <c:v>44333</c:v>
                </c:pt>
                <c:pt idx="253">
                  <c:v>44334</c:v>
                </c:pt>
                <c:pt idx="254">
                  <c:v>44335</c:v>
                </c:pt>
                <c:pt idx="255">
                  <c:v>44336</c:v>
                </c:pt>
                <c:pt idx="256">
                  <c:v>44337</c:v>
                </c:pt>
                <c:pt idx="257">
                  <c:v>44338</c:v>
                </c:pt>
                <c:pt idx="258">
                  <c:v>44339</c:v>
                </c:pt>
                <c:pt idx="259">
                  <c:v>44340</c:v>
                </c:pt>
                <c:pt idx="260">
                  <c:v>44341</c:v>
                </c:pt>
                <c:pt idx="261">
                  <c:v>44342</c:v>
                </c:pt>
                <c:pt idx="262">
                  <c:v>44343</c:v>
                </c:pt>
                <c:pt idx="263">
                  <c:v>44344</c:v>
                </c:pt>
                <c:pt idx="264">
                  <c:v>44345</c:v>
                </c:pt>
                <c:pt idx="265">
                  <c:v>44346</c:v>
                </c:pt>
                <c:pt idx="266">
                  <c:v>44347</c:v>
                </c:pt>
                <c:pt idx="267">
                  <c:v>44348</c:v>
                </c:pt>
                <c:pt idx="268">
                  <c:v>44349</c:v>
                </c:pt>
                <c:pt idx="269">
                  <c:v>44350</c:v>
                </c:pt>
                <c:pt idx="270">
                  <c:v>44351</c:v>
                </c:pt>
                <c:pt idx="271">
                  <c:v>44352</c:v>
                </c:pt>
                <c:pt idx="272">
                  <c:v>44353</c:v>
                </c:pt>
                <c:pt idx="273">
                  <c:v>44354</c:v>
                </c:pt>
                <c:pt idx="274">
                  <c:v>44355</c:v>
                </c:pt>
                <c:pt idx="275">
                  <c:v>44356</c:v>
                </c:pt>
                <c:pt idx="276">
                  <c:v>44357</c:v>
                </c:pt>
                <c:pt idx="277">
                  <c:v>44358</c:v>
                </c:pt>
                <c:pt idx="278">
                  <c:v>44359</c:v>
                </c:pt>
                <c:pt idx="279">
                  <c:v>44360</c:v>
                </c:pt>
                <c:pt idx="280">
                  <c:v>44361</c:v>
                </c:pt>
                <c:pt idx="281">
                  <c:v>44362</c:v>
                </c:pt>
                <c:pt idx="282">
                  <c:v>44363</c:v>
                </c:pt>
                <c:pt idx="283">
                  <c:v>44364</c:v>
                </c:pt>
                <c:pt idx="284">
                  <c:v>44365</c:v>
                </c:pt>
                <c:pt idx="285">
                  <c:v>44366</c:v>
                </c:pt>
                <c:pt idx="286">
                  <c:v>44367</c:v>
                </c:pt>
                <c:pt idx="287">
                  <c:v>44368</c:v>
                </c:pt>
                <c:pt idx="288">
                  <c:v>44369</c:v>
                </c:pt>
                <c:pt idx="289">
                  <c:v>44370</c:v>
                </c:pt>
                <c:pt idx="290">
                  <c:v>44371</c:v>
                </c:pt>
                <c:pt idx="291">
                  <c:v>44372</c:v>
                </c:pt>
                <c:pt idx="292">
                  <c:v>44373</c:v>
                </c:pt>
                <c:pt idx="293">
                  <c:v>44374</c:v>
                </c:pt>
                <c:pt idx="294">
                  <c:v>44375</c:v>
                </c:pt>
                <c:pt idx="295">
                  <c:v>44376</c:v>
                </c:pt>
                <c:pt idx="296">
                  <c:v>44377</c:v>
                </c:pt>
                <c:pt idx="297">
                  <c:v>44378</c:v>
                </c:pt>
                <c:pt idx="298">
                  <c:v>44379</c:v>
                </c:pt>
                <c:pt idx="299">
                  <c:v>44380</c:v>
                </c:pt>
                <c:pt idx="300">
                  <c:v>44381</c:v>
                </c:pt>
                <c:pt idx="301">
                  <c:v>44382</c:v>
                </c:pt>
                <c:pt idx="302">
                  <c:v>44383</c:v>
                </c:pt>
                <c:pt idx="303">
                  <c:v>44384</c:v>
                </c:pt>
                <c:pt idx="304">
                  <c:v>44385</c:v>
                </c:pt>
                <c:pt idx="305">
                  <c:v>44386</c:v>
                </c:pt>
                <c:pt idx="306">
                  <c:v>44387</c:v>
                </c:pt>
                <c:pt idx="307">
                  <c:v>44388</c:v>
                </c:pt>
                <c:pt idx="308">
                  <c:v>44389</c:v>
                </c:pt>
                <c:pt idx="309">
                  <c:v>44390</c:v>
                </c:pt>
                <c:pt idx="310">
                  <c:v>44391</c:v>
                </c:pt>
                <c:pt idx="311">
                  <c:v>44392</c:v>
                </c:pt>
                <c:pt idx="312">
                  <c:v>44393</c:v>
                </c:pt>
                <c:pt idx="313">
                  <c:v>44394</c:v>
                </c:pt>
                <c:pt idx="314">
                  <c:v>44395</c:v>
                </c:pt>
                <c:pt idx="315">
                  <c:v>44396</c:v>
                </c:pt>
                <c:pt idx="316">
                  <c:v>44397</c:v>
                </c:pt>
                <c:pt idx="317">
                  <c:v>44398</c:v>
                </c:pt>
                <c:pt idx="318">
                  <c:v>44399</c:v>
                </c:pt>
                <c:pt idx="319">
                  <c:v>44400</c:v>
                </c:pt>
                <c:pt idx="320">
                  <c:v>44401</c:v>
                </c:pt>
                <c:pt idx="321">
                  <c:v>44402</c:v>
                </c:pt>
                <c:pt idx="322">
                  <c:v>44403</c:v>
                </c:pt>
                <c:pt idx="323">
                  <c:v>44404</c:v>
                </c:pt>
                <c:pt idx="324">
                  <c:v>44405</c:v>
                </c:pt>
                <c:pt idx="325">
                  <c:v>44406</c:v>
                </c:pt>
                <c:pt idx="326">
                  <c:v>44407</c:v>
                </c:pt>
                <c:pt idx="327">
                  <c:v>44408</c:v>
                </c:pt>
                <c:pt idx="328">
                  <c:v>44409</c:v>
                </c:pt>
                <c:pt idx="329">
                  <c:v>44410</c:v>
                </c:pt>
                <c:pt idx="330">
                  <c:v>44411</c:v>
                </c:pt>
                <c:pt idx="331">
                  <c:v>44412</c:v>
                </c:pt>
                <c:pt idx="332">
                  <c:v>44413</c:v>
                </c:pt>
                <c:pt idx="333">
                  <c:v>44414</c:v>
                </c:pt>
                <c:pt idx="334">
                  <c:v>44415</c:v>
                </c:pt>
                <c:pt idx="335">
                  <c:v>44416</c:v>
                </c:pt>
                <c:pt idx="336">
                  <c:v>44417</c:v>
                </c:pt>
                <c:pt idx="337">
                  <c:v>44418</c:v>
                </c:pt>
                <c:pt idx="338">
                  <c:v>44419</c:v>
                </c:pt>
                <c:pt idx="339">
                  <c:v>44420</c:v>
                </c:pt>
                <c:pt idx="340">
                  <c:v>44421</c:v>
                </c:pt>
                <c:pt idx="341">
                  <c:v>44422</c:v>
                </c:pt>
                <c:pt idx="342">
                  <c:v>44423</c:v>
                </c:pt>
                <c:pt idx="343">
                  <c:v>44424</c:v>
                </c:pt>
                <c:pt idx="344">
                  <c:v>44425</c:v>
                </c:pt>
                <c:pt idx="345">
                  <c:v>44426</c:v>
                </c:pt>
                <c:pt idx="346">
                  <c:v>44427</c:v>
                </c:pt>
                <c:pt idx="347">
                  <c:v>44428</c:v>
                </c:pt>
                <c:pt idx="348">
                  <c:v>44429</c:v>
                </c:pt>
                <c:pt idx="349">
                  <c:v>44430</c:v>
                </c:pt>
                <c:pt idx="350">
                  <c:v>44431</c:v>
                </c:pt>
                <c:pt idx="351">
                  <c:v>44432</c:v>
                </c:pt>
                <c:pt idx="352">
                  <c:v>44433</c:v>
                </c:pt>
                <c:pt idx="353">
                  <c:v>44434</c:v>
                </c:pt>
                <c:pt idx="354">
                  <c:v>44435</c:v>
                </c:pt>
                <c:pt idx="355">
                  <c:v>44436</c:v>
                </c:pt>
                <c:pt idx="356">
                  <c:v>44437</c:v>
                </c:pt>
                <c:pt idx="357">
                  <c:v>44438</c:v>
                </c:pt>
                <c:pt idx="358">
                  <c:v>44439</c:v>
                </c:pt>
              </c:numCache>
            </c:numRef>
          </c:cat>
          <c:val>
            <c:numRef>
              <c:f>'Model Fit'!$C$2:$C$366</c:f>
              <c:numCache>
                <c:formatCode>General</c:formatCode>
                <c:ptCount val="365"/>
                <c:pt idx="0">
                  <c:v>7027.5459807540001</c:v>
                </c:pt>
                <c:pt idx="1">
                  <c:v>7393.0931939869697</c:v>
                </c:pt>
                <c:pt idx="2">
                  <c:v>7415.3896466837195</c:v>
                </c:pt>
                <c:pt idx="3">
                  <c:v>7310.5642647840696</c:v>
                </c:pt>
                <c:pt idx="4">
                  <c:v>7210.1269924625003</c:v>
                </c:pt>
                <c:pt idx="5">
                  <c:v>7630.6998583024197</c:v>
                </c:pt>
                <c:pt idx="6">
                  <c:v>6441.4401209418602</c:v>
                </c:pt>
                <c:pt idx="7">
                  <c:v>6030.5813829539102</c:v>
                </c:pt>
                <c:pt idx="8">
                  <c:v>5698.3060108379896</c:v>
                </c:pt>
                <c:pt idx="9">
                  <c:v>5371.9195044524604</c:v>
                </c:pt>
                <c:pt idx="10">
                  <c:v>5306.39019565119</c:v>
                </c:pt>
                <c:pt idx="11">
                  <c:v>5351.1159344214102</c:v>
                </c:pt>
                <c:pt idx="12">
                  <c:v>5045.2470865593295</c:v>
                </c:pt>
                <c:pt idx="13">
                  <c:v>4761.4457931432398</c:v>
                </c:pt>
                <c:pt idx="14">
                  <c:v>4857.96467053379</c:v>
                </c:pt>
                <c:pt idx="15">
                  <c:v>5153.9275906660396</c:v>
                </c:pt>
                <c:pt idx="16">
                  <c:v>4928.5402876007502</c:v>
                </c:pt>
                <c:pt idx="17">
                  <c:v>4956.8965087728802</c:v>
                </c:pt>
                <c:pt idx="18">
                  <c:v>5703.9231875569603</c:v>
                </c:pt>
                <c:pt idx="19">
                  <c:v>5359.1132856639697</c:v>
                </c:pt>
                <c:pt idx="20">
                  <c:v>5264.14275442501</c:v>
                </c:pt>
                <c:pt idx="21">
                  <c:v>5588.5913701489899</c:v>
                </c:pt>
                <c:pt idx="22">
                  <c:v>4887.6322522812197</c:v>
                </c:pt>
                <c:pt idx="23">
                  <c:v>5983.1088310105697</c:v>
                </c:pt>
                <c:pt idx="24">
                  <c:v>5952.55655140196</c:v>
                </c:pt>
                <c:pt idx="25">
                  <c:v>6146.0593603694397</c:v>
                </c:pt>
                <c:pt idx="26">
                  <c:v>6645.8090886753198</c:v>
                </c:pt>
                <c:pt idx="27">
                  <c:v>6116.5848123013802</c:v>
                </c:pt>
                <c:pt idx="28">
                  <c:v>6309.5723798788404</c:v>
                </c:pt>
                <c:pt idx="29">
                  <c:v>7519.0414746550196</c:v>
                </c:pt>
                <c:pt idx="30">
                  <c:v>6686.7484749961204</c:v>
                </c:pt>
                <c:pt idx="31">
                  <c:v>6677.6089236408898</c:v>
                </c:pt>
                <c:pt idx="32">
                  <c:v>6676.5768228418801</c:v>
                </c:pt>
                <c:pt idx="33">
                  <c:v>6908.7878381098599</c:v>
                </c:pt>
                <c:pt idx="34">
                  <c:v>5695.3705430076898</c:v>
                </c:pt>
                <c:pt idx="35">
                  <c:v>5286.0338092550901</c:v>
                </c:pt>
                <c:pt idx="36">
                  <c:v>5107.3020900021602</c:v>
                </c:pt>
                <c:pt idx="37">
                  <c:v>4887.1806026326103</c:v>
                </c:pt>
                <c:pt idx="38">
                  <c:v>4595.4559568594304</c:v>
                </c:pt>
                <c:pt idx="39">
                  <c:v>4529.2118592486804</c:v>
                </c:pt>
                <c:pt idx="40">
                  <c:v>4421.8469522348396</c:v>
                </c:pt>
                <c:pt idx="41">
                  <c:v>4232.5226272932496</c:v>
                </c:pt>
                <c:pt idx="42">
                  <c:v>3943.8133220791601</c:v>
                </c:pt>
                <c:pt idx="43">
                  <c:v>3672.4232715082198</c:v>
                </c:pt>
                <c:pt idx="44">
                  <c:v>2890.5836016262801</c:v>
                </c:pt>
                <c:pt idx="45">
                  <c:v>3199.6188280741399</c:v>
                </c:pt>
                <c:pt idx="46">
                  <c:v>3507.8986645732002</c:v>
                </c:pt>
                <c:pt idx="47">
                  <c:v>3466.8973243119699</c:v>
                </c:pt>
                <c:pt idx="48">
                  <c:v>3859.8780296746099</c:v>
                </c:pt>
                <c:pt idx="49">
                  <c:v>3385.0157698726898</c:v>
                </c:pt>
                <c:pt idx="50">
                  <c:v>3413.6087358715199</c:v>
                </c:pt>
                <c:pt idx="51">
                  <c:v>3464.1902922581398</c:v>
                </c:pt>
                <c:pt idx="52">
                  <c:v>3234.4236176064901</c:v>
                </c:pt>
                <c:pt idx="53">
                  <c:v>3280.4948369501299</c:v>
                </c:pt>
                <c:pt idx="54">
                  <c:v>3187.6846282635302</c:v>
                </c:pt>
                <c:pt idx="55">
                  <c:v>2816.13833522098</c:v>
                </c:pt>
                <c:pt idx="56">
                  <c:v>2910.3008613898401</c:v>
                </c:pt>
                <c:pt idx="57">
                  <c:v>2734.7641371367499</c:v>
                </c:pt>
                <c:pt idx="58">
                  <c:v>3055.98802151778</c:v>
                </c:pt>
                <c:pt idx="59">
                  <c:v>3695.1790822988701</c:v>
                </c:pt>
                <c:pt idx="60">
                  <c:v>3552.0215155557898</c:v>
                </c:pt>
                <c:pt idx="61">
                  <c:v>3607.6879576901101</c:v>
                </c:pt>
                <c:pt idx="62">
                  <c:v>3375.8807650015601</c:v>
                </c:pt>
                <c:pt idx="63">
                  <c:v>3873.6862265425698</c:v>
                </c:pt>
                <c:pt idx="64">
                  <c:v>3326.5195019326402</c:v>
                </c:pt>
                <c:pt idx="65">
                  <c:v>3209.0413174168302</c:v>
                </c:pt>
                <c:pt idx="66">
                  <c:v>2647.0526695149301</c:v>
                </c:pt>
                <c:pt idx="67">
                  <c:v>3210.1616054218798</c:v>
                </c:pt>
                <c:pt idx="68">
                  <c:v>3240.9976864929499</c:v>
                </c:pt>
                <c:pt idx="69">
                  <c:v>3079.9989940984101</c:v>
                </c:pt>
                <c:pt idx="70">
                  <c:v>3094.6389756671601</c:v>
                </c:pt>
                <c:pt idx="71">
                  <c:v>3127.0159554391498</c:v>
                </c:pt>
                <c:pt idx="72">
                  <c:v>2652.5730908668302</c:v>
                </c:pt>
                <c:pt idx="73">
                  <c:v>3133.0937616964102</c:v>
                </c:pt>
                <c:pt idx="74">
                  <c:v>3221.7093801056399</c:v>
                </c:pt>
                <c:pt idx="75">
                  <c:v>3097.393315665</c:v>
                </c:pt>
                <c:pt idx="76">
                  <c:v>3095.3473151877402</c:v>
                </c:pt>
                <c:pt idx="77">
                  <c:v>3028.4742610373601</c:v>
                </c:pt>
                <c:pt idx="78">
                  <c:v>2426.7865947293999</c:v>
                </c:pt>
                <c:pt idx="79">
                  <c:v>2812.2891620838</c:v>
                </c:pt>
                <c:pt idx="80">
                  <c:v>2921.0891100581498</c:v>
                </c:pt>
                <c:pt idx="81">
                  <c:v>3198.1709931175301</c:v>
                </c:pt>
                <c:pt idx="82">
                  <c:v>3166.4527544635798</c:v>
                </c:pt>
                <c:pt idx="83">
                  <c:v>2135.4213480697499</c:v>
                </c:pt>
                <c:pt idx="84">
                  <c:v>2639.3253372171098</c:v>
                </c:pt>
                <c:pt idx="85">
                  <c:v>2138.8552273158898</c:v>
                </c:pt>
                <c:pt idx="86">
                  <c:v>2666.0275233931202</c:v>
                </c:pt>
                <c:pt idx="87">
                  <c:v>2517.51118069225</c:v>
                </c:pt>
                <c:pt idx="88">
                  <c:v>2149.2015639103502</c:v>
                </c:pt>
                <c:pt idx="89">
                  <c:v>2649.9864179170099</c:v>
                </c:pt>
                <c:pt idx="90">
                  <c:v>2437.6938277394202</c:v>
                </c:pt>
                <c:pt idx="91">
                  <c:v>2417.2923631211102</c:v>
                </c:pt>
                <c:pt idx="92">
                  <c:v>2386.79316573591</c:v>
                </c:pt>
                <c:pt idx="93">
                  <c:v>2353.1888516521399</c:v>
                </c:pt>
                <c:pt idx="94">
                  <c:v>2350.1759472430299</c:v>
                </c:pt>
                <c:pt idx="95">
                  <c:v>3041.67714666436</c:v>
                </c:pt>
                <c:pt idx="96">
                  <c:v>2511.1890455370299</c:v>
                </c:pt>
                <c:pt idx="97">
                  <c:v>2355.2577384829501</c:v>
                </c:pt>
                <c:pt idx="98">
                  <c:v>2514.75738257692</c:v>
                </c:pt>
                <c:pt idx="99">
                  <c:v>2642.8688975915602</c:v>
                </c:pt>
                <c:pt idx="100">
                  <c:v>2230.3331018906301</c:v>
                </c:pt>
                <c:pt idx="101">
                  <c:v>2785.9701370869702</c:v>
                </c:pt>
                <c:pt idx="102">
                  <c:v>2930.2424939183002</c:v>
                </c:pt>
                <c:pt idx="103">
                  <c:v>2786.5160713649302</c:v>
                </c:pt>
                <c:pt idx="104">
                  <c:v>3056.4235673534299</c:v>
                </c:pt>
                <c:pt idx="105">
                  <c:v>2473.60823379249</c:v>
                </c:pt>
                <c:pt idx="106">
                  <c:v>2452.5167866973202</c:v>
                </c:pt>
                <c:pt idx="107">
                  <c:v>2445.0504876575301</c:v>
                </c:pt>
                <c:pt idx="108">
                  <c:v>2499.7058279627799</c:v>
                </c:pt>
                <c:pt idx="109">
                  <c:v>2932.0764296621201</c:v>
                </c:pt>
                <c:pt idx="110">
                  <c:v>2998.6051549342801</c:v>
                </c:pt>
                <c:pt idx="111">
                  <c:v>2703.0193111069502</c:v>
                </c:pt>
                <c:pt idx="112">
                  <c:v>2800.7711906395498</c:v>
                </c:pt>
                <c:pt idx="113">
                  <c:v>2876.3593766434501</c:v>
                </c:pt>
                <c:pt idx="114">
                  <c:v>2442.9071903959298</c:v>
                </c:pt>
                <c:pt idx="115">
                  <c:v>2933.9090225219602</c:v>
                </c:pt>
                <c:pt idx="116">
                  <c:v>3396.25318238205</c:v>
                </c:pt>
                <c:pt idx="117">
                  <c:v>2903.0127404846098</c:v>
                </c:pt>
                <c:pt idx="118">
                  <c:v>2984.1318368103998</c:v>
                </c:pt>
                <c:pt idx="119">
                  <c:v>3016.4086409506299</c:v>
                </c:pt>
                <c:pt idx="120">
                  <c:v>3063.6213177403101</c:v>
                </c:pt>
                <c:pt idx="121">
                  <c:v>3159.18222698709</c:v>
                </c:pt>
                <c:pt idx="122">
                  <c:v>3230.6417209486799</c:v>
                </c:pt>
                <c:pt idx="123">
                  <c:v>3328.6945846764902</c:v>
                </c:pt>
                <c:pt idx="124">
                  <c:v>3404.1912856704498</c:v>
                </c:pt>
                <c:pt idx="125">
                  <c:v>3600.6906799325502</c:v>
                </c:pt>
                <c:pt idx="126">
                  <c:v>3744.1564175399399</c:v>
                </c:pt>
                <c:pt idx="127">
                  <c:v>3404.8228889332099</c:v>
                </c:pt>
                <c:pt idx="128">
                  <c:v>4085.5269756138</c:v>
                </c:pt>
                <c:pt idx="129">
                  <c:v>4305.016206624</c:v>
                </c:pt>
                <c:pt idx="130">
                  <c:v>4980.26545561291</c:v>
                </c:pt>
                <c:pt idx="131">
                  <c:v>4901.1937835750596</c:v>
                </c:pt>
                <c:pt idx="132">
                  <c:v>4559.3112687523899</c:v>
                </c:pt>
                <c:pt idx="133">
                  <c:v>5428.4333688158904</c:v>
                </c:pt>
                <c:pt idx="134">
                  <c:v>5355.7197130343702</c:v>
                </c:pt>
                <c:pt idx="135">
                  <c:v>5556.4598932164099</c:v>
                </c:pt>
                <c:pt idx="136">
                  <c:v>5805.4778454498401</c:v>
                </c:pt>
                <c:pt idx="137">
                  <c:v>6258.7713718313598</c:v>
                </c:pt>
                <c:pt idx="138">
                  <c:v>6390.4192110143103</c:v>
                </c:pt>
                <c:pt idx="139">
                  <c:v>6335.20255355462</c:v>
                </c:pt>
                <c:pt idx="140">
                  <c:v>6336.5852079869701</c:v>
                </c:pt>
                <c:pt idx="141">
                  <c:v>6113.0728072694801</c:v>
                </c:pt>
                <c:pt idx="142">
                  <c:v>9373.0553049268001</c:v>
                </c:pt>
                <c:pt idx="143">
                  <c:v>7894.8203802853895</c:v>
                </c:pt>
                <c:pt idx="144">
                  <c:v>7068.14231352361</c:v>
                </c:pt>
                <c:pt idx="145">
                  <c:v>6428.0452648006503</c:v>
                </c:pt>
                <c:pt idx="146">
                  <c:v>6372.2961765587197</c:v>
                </c:pt>
                <c:pt idx="147">
                  <c:v>6376.0861995658197</c:v>
                </c:pt>
                <c:pt idx="148">
                  <c:v>7860.5763533018398</c:v>
                </c:pt>
                <c:pt idx="149">
                  <c:v>6801.0108768540904</c:v>
                </c:pt>
                <c:pt idx="150">
                  <c:v>6559.4089286347898</c:v>
                </c:pt>
                <c:pt idx="151">
                  <c:v>6482.17354630512</c:v>
                </c:pt>
                <c:pt idx="152">
                  <c:v>9591.4705243400695</c:v>
                </c:pt>
                <c:pt idx="153">
                  <c:v>7032.5041591825802</c:v>
                </c:pt>
                <c:pt idx="154">
                  <c:v>8727.54865584252</c:v>
                </c:pt>
                <c:pt idx="155">
                  <c:v>8396.3722309953791</c:v>
                </c:pt>
                <c:pt idx="156">
                  <c:v>7547.7377319381303</c:v>
                </c:pt>
                <c:pt idx="157">
                  <c:v>9074.4377951831593</c:v>
                </c:pt>
                <c:pt idx="158">
                  <c:v>8438.9609593647292</c:v>
                </c:pt>
                <c:pt idx="159">
                  <c:v>8516.4243784286009</c:v>
                </c:pt>
                <c:pt idx="160">
                  <c:v>8340.2884853386895</c:v>
                </c:pt>
                <c:pt idx="161">
                  <c:v>8396.8987950063492</c:v>
                </c:pt>
                <c:pt idx="162">
                  <c:v>7853.9805135282504</c:v>
                </c:pt>
                <c:pt idx="163">
                  <c:v>8267.0769099040499</c:v>
                </c:pt>
                <c:pt idx="164">
                  <c:v>8295.3129047605107</c:v>
                </c:pt>
                <c:pt idx="165">
                  <c:v>8613.9622303756696</c:v>
                </c:pt>
                <c:pt idx="166">
                  <c:v>9272.7762852300493</c:v>
                </c:pt>
                <c:pt idx="167">
                  <c:v>8601.7495093574507</c:v>
                </c:pt>
                <c:pt idx="168">
                  <c:v>8701.4732283700396</c:v>
                </c:pt>
                <c:pt idx="169">
                  <c:v>8534.7237940456707</c:v>
                </c:pt>
                <c:pt idx="170">
                  <c:v>8201.4539312278303</c:v>
                </c:pt>
                <c:pt idx="171">
                  <c:v>7657.5402137516703</c:v>
                </c:pt>
                <c:pt idx="172">
                  <c:v>7287.3830257739901</c:v>
                </c:pt>
                <c:pt idx="173">
                  <c:v>6754.7465525785301</c:v>
                </c:pt>
                <c:pt idx="174">
                  <c:v>5861.2879252421499</c:v>
                </c:pt>
                <c:pt idx="175">
                  <c:v>5910.7351045560699</c:v>
                </c:pt>
                <c:pt idx="176">
                  <c:v>5948.6072047900898</c:v>
                </c:pt>
                <c:pt idx="177">
                  <c:v>6031.52866251877</c:v>
                </c:pt>
                <c:pt idx="178">
                  <c:v>6062.9339814662599</c:v>
                </c:pt>
                <c:pt idx="179">
                  <c:v>5750.22033103786</c:v>
                </c:pt>
                <c:pt idx="180">
                  <c:v>5680.52851968103</c:v>
                </c:pt>
                <c:pt idx="181">
                  <c:v>5743.2096391237601</c:v>
                </c:pt>
                <c:pt idx="182">
                  <c:v>5544.7848015174404</c:v>
                </c:pt>
                <c:pt idx="183">
                  <c:v>4893.5666480855698</c:v>
                </c:pt>
                <c:pt idx="184">
                  <c:v>4730.0577749103504</c:v>
                </c:pt>
                <c:pt idx="185">
                  <c:v>6117.4991551974299</c:v>
                </c:pt>
                <c:pt idx="186">
                  <c:v>5812.0492168821502</c:v>
                </c:pt>
                <c:pt idx="187">
                  <c:v>4916.7039507638201</c:v>
                </c:pt>
                <c:pt idx="188">
                  <c:v>4722.4556933695003</c:v>
                </c:pt>
                <c:pt idx="189">
                  <c:v>5637.9882945117497</c:v>
                </c:pt>
                <c:pt idx="190">
                  <c:v>5825.3255161869702</c:v>
                </c:pt>
                <c:pt idx="191">
                  <c:v>5879.81049868438</c:v>
                </c:pt>
                <c:pt idx="192">
                  <c:v>5881.2945488653704</c:v>
                </c:pt>
                <c:pt idx="193">
                  <c:v>5965.0568320983703</c:v>
                </c:pt>
                <c:pt idx="194">
                  <c:v>6300.4950728692602</c:v>
                </c:pt>
                <c:pt idx="195">
                  <c:v>5244.56470045059</c:v>
                </c:pt>
                <c:pt idx="196">
                  <c:v>5021.5804883320197</c:v>
                </c:pt>
                <c:pt idx="197">
                  <c:v>6010.9635367157598</c:v>
                </c:pt>
                <c:pt idx="198">
                  <c:v>5257.9000462594804</c:v>
                </c:pt>
                <c:pt idx="199">
                  <c:v>5952.7228376837302</c:v>
                </c:pt>
                <c:pt idx="200">
                  <c:v>4929.3825067655898</c:v>
                </c:pt>
                <c:pt idx="201">
                  <c:v>4636.7163910609597</c:v>
                </c:pt>
                <c:pt idx="202">
                  <c:v>4275.1523430895504</c:v>
                </c:pt>
                <c:pt idx="203">
                  <c:v>3939.7026387331698</c:v>
                </c:pt>
                <c:pt idx="204">
                  <c:v>3619.0857682208298</c:v>
                </c:pt>
                <c:pt idx="205">
                  <c:v>3354.43479756544</c:v>
                </c:pt>
                <c:pt idx="206">
                  <c:v>3699.4730663181499</c:v>
                </c:pt>
                <c:pt idx="207">
                  <c:v>3380.0250359455499</c:v>
                </c:pt>
                <c:pt idx="208">
                  <c:v>3378.6381447643898</c:v>
                </c:pt>
                <c:pt idx="209">
                  <c:v>3041.38429130545</c:v>
                </c:pt>
                <c:pt idx="210">
                  <c:v>3137.9864001109399</c:v>
                </c:pt>
                <c:pt idx="211">
                  <c:v>3756.6230577298402</c:v>
                </c:pt>
                <c:pt idx="212">
                  <c:v>3336.9285472184802</c:v>
                </c:pt>
                <c:pt idx="213">
                  <c:v>3396.6254534126701</c:v>
                </c:pt>
                <c:pt idx="214">
                  <c:v>3671.0526483654799</c:v>
                </c:pt>
                <c:pt idx="215">
                  <c:v>3811.72251541274</c:v>
                </c:pt>
                <c:pt idx="216">
                  <c:v>3730.0779021499102</c:v>
                </c:pt>
                <c:pt idx="217">
                  <c:v>3782.89264196559</c:v>
                </c:pt>
                <c:pt idx="218">
                  <c:v>3840.1718013428299</c:v>
                </c:pt>
                <c:pt idx="219">
                  <c:v>3408.28742159789</c:v>
                </c:pt>
                <c:pt idx="220">
                  <c:v>3914.6292082526002</c:v>
                </c:pt>
                <c:pt idx="221">
                  <c:v>4064.3800841715301</c:v>
                </c:pt>
                <c:pt idx="222">
                  <c:v>3949.04557885434</c:v>
                </c:pt>
                <c:pt idx="223">
                  <c:v>3607.3000685919001</c:v>
                </c:pt>
                <c:pt idx="224">
                  <c:v>3462.5243988628899</c:v>
                </c:pt>
                <c:pt idx="225">
                  <c:v>3306.9484455430702</c:v>
                </c:pt>
                <c:pt idx="226">
                  <c:v>3105.2165672258502</c:v>
                </c:pt>
                <c:pt idx="227">
                  <c:v>2911.2319137948598</c:v>
                </c:pt>
                <c:pt idx="228">
                  <c:v>2916.6323880720001</c:v>
                </c:pt>
                <c:pt idx="229">
                  <c:v>2720.2912359777301</c:v>
                </c:pt>
                <c:pt idx="230">
                  <c:v>2339.2792890975302</c:v>
                </c:pt>
                <c:pt idx="231">
                  <c:v>2146.76879161747</c:v>
                </c:pt>
                <c:pt idx="232">
                  <c:v>1973.60104741943</c:v>
                </c:pt>
                <c:pt idx="233">
                  <c:v>1823.57172666118</c:v>
                </c:pt>
                <c:pt idx="234">
                  <c:v>1728.26762145767</c:v>
                </c:pt>
                <c:pt idx="235">
                  <c:v>1867.11841545674</c:v>
                </c:pt>
                <c:pt idx="236">
                  <c:v>2354.9754207027299</c:v>
                </c:pt>
                <c:pt idx="237">
                  <c:v>1709.37407049066</c:v>
                </c:pt>
                <c:pt idx="238">
                  <c:v>1833.36091623875</c:v>
                </c:pt>
                <c:pt idx="239">
                  <c:v>1957.7971835159999</c:v>
                </c:pt>
                <c:pt idx="240">
                  <c:v>2040.0371188503</c:v>
                </c:pt>
                <c:pt idx="241">
                  <c:v>1563.25415245409</c:v>
                </c:pt>
                <c:pt idx="242">
                  <c:v>2271.9076792845999</c:v>
                </c:pt>
                <c:pt idx="243">
                  <c:v>2216.57787949368</c:v>
                </c:pt>
                <c:pt idx="244">
                  <c:v>1950.89662584639</c:v>
                </c:pt>
                <c:pt idx="245">
                  <c:v>1907.4636445630999</c:v>
                </c:pt>
                <c:pt idx="246">
                  <c:v>1968.3747829495101</c:v>
                </c:pt>
                <c:pt idx="247">
                  <c:v>1517.0380742018799</c:v>
                </c:pt>
                <c:pt idx="248">
                  <c:v>2012.29480065291</c:v>
                </c:pt>
                <c:pt idx="249">
                  <c:v>2160.8346346339499</c:v>
                </c:pt>
                <c:pt idx="250">
                  <c:v>2064.00237119246</c:v>
                </c:pt>
                <c:pt idx="251">
                  <c:v>2203.3790970201499</c:v>
                </c:pt>
                <c:pt idx="252">
                  <c:v>1459.6555222370901</c:v>
                </c:pt>
                <c:pt idx="253">
                  <c:v>1785.5987620210601</c:v>
                </c:pt>
                <c:pt idx="254">
                  <c:v>1718.6648473076</c:v>
                </c:pt>
                <c:pt idx="255">
                  <c:v>1698.88062470246</c:v>
                </c:pt>
                <c:pt idx="256">
                  <c:v>1904.3455573071701</c:v>
                </c:pt>
                <c:pt idx="257">
                  <c:v>1910.8282516689101</c:v>
                </c:pt>
                <c:pt idx="258">
                  <c:v>1257.9973912251201</c:v>
                </c:pt>
                <c:pt idx="259">
                  <c:v>1274.8108862789099</c:v>
                </c:pt>
                <c:pt idx="260">
                  <c:v>1258.06661260786</c:v>
                </c:pt>
                <c:pt idx="261">
                  <c:v>1236.3549121675601</c:v>
                </c:pt>
                <c:pt idx="262">
                  <c:v>1198.60299315009</c:v>
                </c:pt>
                <c:pt idx="263">
                  <c:v>1370.0626258432801</c:v>
                </c:pt>
                <c:pt idx="264">
                  <c:v>1332.2367663854</c:v>
                </c:pt>
                <c:pt idx="265">
                  <c:v>1053.5548176044899</c:v>
                </c:pt>
                <c:pt idx="266">
                  <c:v>1116.77637593142</c:v>
                </c:pt>
                <c:pt idx="267">
                  <c:v>1063.33817746097</c:v>
                </c:pt>
                <c:pt idx="268">
                  <c:v>1032.4619231168699</c:v>
                </c:pt>
                <c:pt idx="269">
                  <c:v>1015.03815091167</c:v>
                </c:pt>
                <c:pt idx="270">
                  <c:v>1199.4975419810601</c:v>
                </c:pt>
                <c:pt idx="271">
                  <c:v>1678.32435118897</c:v>
                </c:pt>
                <c:pt idx="272">
                  <c:v>1128.51163896874</c:v>
                </c:pt>
                <c:pt idx="273">
                  <c:v>1013.28310267035</c:v>
                </c:pt>
                <c:pt idx="274">
                  <c:v>1035.01497901379</c:v>
                </c:pt>
                <c:pt idx="275">
                  <c:v>1033.69241890937</c:v>
                </c:pt>
                <c:pt idx="276">
                  <c:v>1040.31463815654</c:v>
                </c:pt>
                <c:pt idx="277">
                  <c:v>1263.9342737244301</c:v>
                </c:pt>
                <c:pt idx="278">
                  <c:v>1535.5331407727899</c:v>
                </c:pt>
                <c:pt idx="279">
                  <c:v>1104.18154982398</c:v>
                </c:pt>
                <c:pt idx="280">
                  <c:v>1112.7161222284101</c:v>
                </c:pt>
                <c:pt idx="281">
                  <c:v>1114.2718248726301</c:v>
                </c:pt>
                <c:pt idx="282">
                  <c:v>1114.14195230362</c:v>
                </c:pt>
                <c:pt idx="283">
                  <c:v>1130.83147079883</c:v>
                </c:pt>
                <c:pt idx="284">
                  <c:v>1352.8837950299001</c:v>
                </c:pt>
                <c:pt idx="285">
                  <c:v>1396.0457710022799</c:v>
                </c:pt>
                <c:pt idx="286">
                  <c:v>1088.66900375712</c:v>
                </c:pt>
                <c:pt idx="287">
                  <c:v>1116.4511615391</c:v>
                </c:pt>
                <c:pt idx="288">
                  <c:v>1397.2020260189199</c:v>
                </c:pt>
                <c:pt idx="289">
                  <c:v>1098.56653235301</c:v>
                </c:pt>
                <c:pt idx="290">
                  <c:v>1073.58986969175</c:v>
                </c:pt>
                <c:pt idx="291">
                  <c:v>1232.7046065326099</c:v>
                </c:pt>
                <c:pt idx="292">
                  <c:v>1190.15748846577</c:v>
                </c:pt>
                <c:pt idx="293">
                  <c:v>1012.92104987582</c:v>
                </c:pt>
                <c:pt idx="294">
                  <c:v>997.65028389732299</c:v>
                </c:pt>
                <c:pt idx="295">
                  <c:v>1018.07445872761</c:v>
                </c:pt>
                <c:pt idx="296">
                  <c:v>1047.69403986148</c:v>
                </c:pt>
                <c:pt idx="297">
                  <c:v>1124.4835270630499</c:v>
                </c:pt>
                <c:pt idx="298">
                  <c:v>1409.91442577987</c:v>
                </c:pt>
                <c:pt idx="299">
                  <c:v>994.26937352263997</c:v>
                </c:pt>
                <c:pt idx="300">
                  <c:v>1390.7706537691199</c:v>
                </c:pt>
                <c:pt idx="301">
                  <c:v>1651.69869766231</c:v>
                </c:pt>
                <c:pt idx="302">
                  <c:v>1765.2023993037701</c:v>
                </c:pt>
                <c:pt idx="303">
                  <c:v>1815.6507708290501</c:v>
                </c:pt>
                <c:pt idx="304">
                  <c:v>1839.16244560735</c:v>
                </c:pt>
                <c:pt idx="305">
                  <c:v>2255.3196025114098</c:v>
                </c:pt>
                <c:pt idx="306">
                  <c:v>1929.5311601435501</c:v>
                </c:pt>
                <c:pt idx="307">
                  <c:v>1867.1251955786799</c:v>
                </c:pt>
                <c:pt idx="308">
                  <c:v>1714.0549354842001</c:v>
                </c:pt>
                <c:pt idx="309">
                  <c:v>1632.4307413321101</c:v>
                </c:pt>
                <c:pt idx="310">
                  <c:v>1575.1409475701701</c:v>
                </c:pt>
                <c:pt idx="311">
                  <c:v>1551.75820495736</c:v>
                </c:pt>
                <c:pt idx="312">
                  <c:v>1718.1659568074999</c:v>
                </c:pt>
                <c:pt idx="313">
                  <c:v>1662.1575436435101</c:v>
                </c:pt>
                <c:pt idx="314">
                  <c:v>1234.30838889913</c:v>
                </c:pt>
                <c:pt idx="315">
                  <c:v>1191.16740865514</c:v>
                </c:pt>
                <c:pt idx="316">
                  <c:v>1154.70541242067</c:v>
                </c:pt>
                <c:pt idx="317">
                  <c:v>1404.8095812546901</c:v>
                </c:pt>
                <c:pt idx="318">
                  <c:v>1160.66063394966</c:v>
                </c:pt>
                <c:pt idx="319">
                  <c:v>1380.1383194943801</c:v>
                </c:pt>
                <c:pt idx="320">
                  <c:v>1397.43919107889</c:v>
                </c:pt>
                <c:pt idx="321">
                  <c:v>1221.46552084112</c:v>
                </c:pt>
                <c:pt idx="322">
                  <c:v>1242.52608631406</c:v>
                </c:pt>
                <c:pt idx="323">
                  <c:v>1777.32193011092</c:v>
                </c:pt>
                <c:pt idx="324">
                  <c:v>1254.7125977718399</c:v>
                </c:pt>
                <c:pt idx="325">
                  <c:v>1294.4815466733401</c:v>
                </c:pt>
                <c:pt idx="326">
                  <c:v>1558.4657994491199</c:v>
                </c:pt>
                <c:pt idx="327">
                  <c:v>1621.2467890180301</c:v>
                </c:pt>
                <c:pt idx="328">
                  <c:v>1453.9735207336801</c:v>
                </c:pt>
                <c:pt idx="329">
                  <c:v>1483.5825967201999</c:v>
                </c:pt>
                <c:pt idx="330">
                  <c:v>1470.07596297346</c:v>
                </c:pt>
                <c:pt idx="331">
                  <c:v>1445.9607124991201</c:v>
                </c:pt>
                <c:pt idx="332">
                  <c:v>1387.8680774070001</c:v>
                </c:pt>
                <c:pt idx="333">
                  <c:v>1522.24912829596</c:v>
                </c:pt>
                <c:pt idx="334">
                  <c:v>1479.3428396488</c:v>
                </c:pt>
                <c:pt idx="335">
                  <c:v>1385.28191801194</c:v>
                </c:pt>
                <c:pt idx="336">
                  <c:v>1299.73598614925</c:v>
                </c:pt>
                <c:pt idx="337">
                  <c:v>1201.31555278318</c:v>
                </c:pt>
                <c:pt idx="338">
                  <c:v>1092.2324459434201</c:v>
                </c:pt>
                <c:pt idx="339">
                  <c:v>1000.28213434307</c:v>
                </c:pt>
                <c:pt idx="340">
                  <c:v>1157.7531755744101</c:v>
                </c:pt>
                <c:pt idx="341">
                  <c:v>1320.0811326093799</c:v>
                </c:pt>
                <c:pt idx="342">
                  <c:v>1120.46510560139</c:v>
                </c:pt>
                <c:pt idx="343">
                  <c:v>1055.28140106707</c:v>
                </c:pt>
                <c:pt idx="344">
                  <c:v>1347.7489969507701</c:v>
                </c:pt>
                <c:pt idx="345">
                  <c:v>1145.0393674049801</c:v>
                </c:pt>
                <c:pt idx="346">
                  <c:v>1169.5831466950599</c:v>
                </c:pt>
                <c:pt idx="347">
                  <c:v>1388.8717740331399</c:v>
                </c:pt>
                <c:pt idx="348">
                  <c:v>1417.59909316738</c:v>
                </c:pt>
                <c:pt idx="349">
                  <c:v>1131.58833633475</c:v>
                </c:pt>
                <c:pt idx="350">
                  <c:v>1158.3028185747801</c:v>
                </c:pt>
                <c:pt idx="351">
                  <c:v>1176.8881118173399</c:v>
                </c:pt>
                <c:pt idx="352">
                  <c:v>1197.11341841283</c:v>
                </c:pt>
                <c:pt idx="353">
                  <c:v>1197.25183942844</c:v>
                </c:pt>
                <c:pt idx="354">
                  <c:v>1434.73921047166</c:v>
                </c:pt>
                <c:pt idx="355">
                  <c:v>1496.6562926507299</c:v>
                </c:pt>
                <c:pt idx="356">
                  <c:v>1686.2563282200199</c:v>
                </c:pt>
                <c:pt idx="357">
                  <c:v>1787.56718170149</c:v>
                </c:pt>
                <c:pt idx="358">
                  <c:v>1631.5628929648001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6-4D52-ABD1-3B760CF4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IOS-Mergical-Fun Magic Merge Game</a:t>
            </a:r>
            <a:endParaRPr lang="en-US" sz="18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'Model Fit - Holdout'!$D$1</c:f>
              <c:strCache>
                <c:ptCount val="1"/>
                <c:pt idx="0">
                  <c:v>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'Model Fit - Holdout'!$A$2:$A$366</c:f>
              <c:numCache>
                <c:formatCode>mm/dd/yyyy</c:formatCode>
                <c:ptCount val="365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44086</c:v>
                </c:pt>
                <c:pt idx="6">
                  <c:v>44087</c:v>
                </c:pt>
                <c:pt idx="7">
                  <c:v>44088</c:v>
                </c:pt>
                <c:pt idx="8">
                  <c:v>44089</c:v>
                </c:pt>
                <c:pt idx="9">
                  <c:v>44090</c:v>
                </c:pt>
                <c:pt idx="10">
                  <c:v>44091</c:v>
                </c:pt>
                <c:pt idx="11">
                  <c:v>44092</c:v>
                </c:pt>
                <c:pt idx="12">
                  <c:v>44093</c:v>
                </c:pt>
                <c:pt idx="13">
                  <c:v>44094</c:v>
                </c:pt>
                <c:pt idx="14">
                  <c:v>44095</c:v>
                </c:pt>
                <c:pt idx="15">
                  <c:v>44096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44100</c:v>
                </c:pt>
                <c:pt idx="20">
                  <c:v>44101</c:v>
                </c:pt>
                <c:pt idx="21">
                  <c:v>44102</c:v>
                </c:pt>
                <c:pt idx="22">
                  <c:v>44103</c:v>
                </c:pt>
                <c:pt idx="23">
                  <c:v>44104</c:v>
                </c:pt>
                <c:pt idx="24">
                  <c:v>44105</c:v>
                </c:pt>
                <c:pt idx="25">
                  <c:v>44106</c:v>
                </c:pt>
                <c:pt idx="26">
                  <c:v>44107</c:v>
                </c:pt>
                <c:pt idx="27">
                  <c:v>44108</c:v>
                </c:pt>
                <c:pt idx="28">
                  <c:v>44109</c:v>
                </c:pt>
                <c:pt idx="29">
                  <c:v>44110</c:v>
                </c:pt>
                <c:pt idx="30">
                  <c:v>44111</c:v>
                </c:pt>
                <c:pt idx="31">
                  <c:v>44112</c:v>
                </c:pt>
                <c:pt idx="32">
                  <c:v>44113</c:v>
                </c:pt>
                <c:pt idx="33">
                  <c:v>44114</c:v>
                </c:pt>
                <c:pt idx="34">
                  <c:v>44115</c:v>
                </c:pt>
                <c:pt idx="35">
                  <c:v>44116</c:v>
                </c:pt>
                <c:pt idx="36">
                  <c:v>44117</c:v>
                </c:pt>
                <c:pt idx="37">
                  <c:v>44118</c:v>
                </c:pt>
                <c:pt idx="38">
                  <c:v>44119</c:v>
                </c:pt>
                <c:pt idx="39">
                  <c:v>44120</c:v>
                </c:pt>
                <c:pt idx="40">
                  <c:v>44121</c:v>
                </c:pt>
                <c:pt idx="41">
                  <c:v>44122</c:v>
                </c:pt>
                <c:pt idx="42">
                  <c:v>44123</c:v>
                </c:pt>
                <c:pt idx="43">
                  <c:v>44124</c:v>
                </c:pt>
                <c:pt idx="44">
                  <c:v>44125</c:v>
                </c:pt>
                <c:pt idx="45">
                  <c:v>44126</c:v>
                </c:pt>
                <c:pt idx="46">
                  <c:v>44127</c:v>
                </c:pt>
                <c:pt idx="47">
                  <c:v>44128</c:v>
                </c:pt>
                <c:pt idx="48">
                  <c:v>44129</c:v>
                </c:pt>
                <c:pt idx="49">
                  <c:v>44130</c:v>
                </c:pt>
                <c:pt idx="50">
                  <c:v>44131</c:v>
                </c:pt>
                <c:pt idx="51">
                  <c:v>44132</c:v>
                </c:pt>
                <c:pt idx="52">
                  <c:v>44133</c:v>
                </c:pt>
                <c:pt idx="53">
                  <c:v>44134</c:v>
                </c:pt>
                <c:pt idx="54">
                  <c:v>44135</c:v>
                </c:pt>
                <c:pt idx="55">
                  <c:v>44136</c:v>
                </c:pt>
                <c:pt idx="56">
                  <c:v>44137</c:v>
                </c:pt>
                <c:pt idx="57">
                  <c:v>44138</c:v>
                </c:pt>
                <c:pt idx="58">
                  <c:v>44139</c:v>
                </c:pt>
                <c:pt idx="59">
                  <c:v>44140</c:v>
                </c:pt>
                <c:pt idx="60">
                  <c:v>44141</c:v>
                </c:pt>
                <c:pt idx="61">
                  <c:v>44142</c:v>
                </c:pt>
                <c:pt idx="62">
                  <c:v>44143</c:v>
                </c:pt>
                <c:pt idx="63">
                  <c:v>44144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44163</c:v>
                </c:pt>
                <c:pt idx="83">
                  <c:v>44164</c:v>
                </c:pt>
                <c:pt idx="84">
                  <c:v>44165</c:v>
                </c:pt>
                <c:pt idx="85">
                  <c:v>44166</c:v>
                </c:pt>
                <c:pt idx="86">
                  <c:v>44167</c:v>
                </c:pt>
                <c:pt idx="87">
                  <c:v>44168</c:v>
                </c:pt>
                <c:pt idx="88">
                  <c:v>44169</c:v>
                </c:pt>
                <c:pt idx="89">
                  <c:v>44170</c:v>
                </c:pt>
                <c:pt idx="90">
                  <c:v>44171</c:v>
                </c:pt>
                <c:pt idx="91">
                  <c:v>44172</c:v>
                </c:pt>
                <c:pt idx="92">
                  <c:v>44173</c:v>
                </c:pt>
                <c:pt idx="93">
                  <c:v>44174</c:v>
                </c:pt>
                <c:pt idx="94">
                  <c:v>44175</c:v>
                </c:pt>
                <c:pt idx="95">
                  <c:v>44176</c:v>
                </c:pt>
                <c:pt idx="96">
                  <c:v>44177</c:v>
                </c:pt>
                <c:pt idx="97">
                  <c:v>44178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44184</c:v>
                </c:pt>
                <c:pt idx="104">
                  <c:v>44185</c:v>
                </c:pt>
                <c:pt idx="105">
                  <c:v>44186</c:v>
                </c:pt>
                <c:pt idx="106">
                  <c:v>44187</c:v>
                </c:pt>
                <c:pt idx="107">
                  <c:v>44188</c:v>
                </c:pt>
                <c:pt idx="108">
                  <c:v>44189</c:v>
                </c:pt>
                <c:pt idx="109">
                  <c:v>44190</c:v>
                </c:pt>
                <c:pt idx="110">
                  <c:v>44191</c:v>
                </c:pt>
                <c:pt idx="111">
                  <c:v>44192</c:v>
                </c:pt>
                <c:pt idx="112">
                  <c:v>44193</c:v>
                </c:pt>
                <c:pt idx="113">
                  <c:v>44194</c:v>
                </c:pt>
                <c:pt idx="114">
                  <c:v>44195</c:v>
                </c:pt>
                <c:pt idx="115">
                  <c:v>44196</c:v>
                </c:pt>
                <c:pt idx="116">
                  <c:v>44197</c:v>
                </c:pt>
                <c:pt idx="117">
                  <c:v>44198</c:v>
                </c:pt>
                <c:pt idx="118">
                  <c:v>44199</c:v>
                </c:pt>
                <c:pt idx="119">
                  <c:v>44200</c:v>
                </c:pt>
                <c:pt idx="120">
                  <c:v>44201</c:v>
                </c:pt>
                <c:pt idx="121">
                  <c:v>44202</c:v>
                </c:pt>
                <c:pt idx="122">
                  <c:v>44203</c:v>
                </c:pt>
                <c:pt idx="123">
                  <c:v>44204</c:v>
                </c:pt>
                <c:pt idx="124">
                  <c:v>44205</c:v>
                </c:pt>
                <c:pt idx="125">
                  <c:v>44206</c:v>
                </c:pt>
                <c:pt idx="126">
                  <c:v>44207</c:v>
                </c:pt>
                <c:pt idx="127">
                  <c:v>44208</c:v>
                </c:pt>
                <c:pt idx="128">
                  <c:v>44209</c:v>
                </c:pt>
                <c:pt idx="129">
                  <c:v>44210</c:v>
                </c:pt>
                <c:pt idx="130">
                  <c:v>44211</c:v>
                </c:pt>
                <c:pt idx="131">
                  <c:v>44212</c:v>
                </c:pt>
                <c:pt idx="132">
                  <c:v>44213</c:v>
                </c:pt>
                <c:pt idx="133">
                  <c:v>44214</c:v>
                </c:pt>
                <c:pt idx="134">
                  <c:v>44215</c:v>
                </c:pt>
                <c:pt idx="135">
                  <c:v>44216</c:v>
                </c:pt>
                <c:pt idx="136">
                  <c:v>44217</c:v>
                </c:pt>
                <c:pt idx="137">
                  <c:v>44218</c:v>
                </c:pt>
                <c:pt idx="138">
                  <c:v>44219</c:v>
                </c:pt>
                <c:pt idx="139">
                  <c:v>44220</c:v>
                </c:pt>
                <c:pt idx="140">
                  <c:v>44221</c:v>
                </c:pt>
                <c:pt idx="141">
                  <c:v>44222</c:v>
                </c:pt>
                <c:pt idx="142">
                  <c:v>44223</c:v>
                </c:pt>
                <c:pt idx="143">
                  <c:v>44224</c:v>
                </c:pt>
                <c:pt idx="144">
                  <c:v>44225</c:v>
                </c:pt>
                <c:pt idx="145">
                  <c:v>44226</c:v>
                </c:pt>
                <c:pt idx="146">
                  <c:v>44227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44233</c:v>
                </c:pt>
                <c:pt idx="153">
                  <c:v>44234</c:v>
                </c:pt>
                <c:pt idx="154">
                  <c:v>44235</c:v>
                </c:pt>
                <c:pt idx="155">
                  <c:v>44236</c:v>
                </c:pt>
                <c:pt idx="156">
                  <c:v>44237</c:v>
                </c:pt>
                <c:pt idx="157">
                  <c:v>44238</c:v>
                </c:pt>
                <c:pt idx="158">
                  <c:v>44239</c:v>
                </c:pt>
                <c:pt idx="159">
                  <c:v>44240</c:v>
                </c:pt>
                <c:pt idx="160">
                  <c:v>44241</c:v>
                </c:pt>
                <c:pt idx="161">
                  <c:v>44242</c:v>
                </c:pt>
                <c:pt idx="162">
                  <c:v>44243</c:v>
                </c:pt>
                <c:pt idx="163">
                  <c:v>44244</c:v>
                </c:pt>
                <c:pt idx="164">
                  <c:v>44245</c:v>
                </c:pt>
                <c:pt idx="165">
                  <c:v>44246</c:v>
                </c:pt>
                <c:pt idx="166">
                  <c:v>44247</c:v>
                </c:pt>
                <c:pt idx="167">
                  <c:v>44248</c:v>
                </c:pt>
                <c:pt idx="168">
                  <c:v>44249</c:v>
                </c:pt>
                <c:pt idx="169">
                  <c:v>44250</c:v>
                </c:pt>
                <c:pt idx="170">
                  <c:v>44251</c:v>
                </c:pt>
                <c:pt idx="171">
                  <c:v>44252</c:v>
                </c:pt>
                <c:pt idx="172">
                  <c:v>44253</c:v>
                </c:pt>
                <c:pt idx="173">
                  <c:v>44254</c:v>
                </c:pt>
                <c:pt idx="174">
                  <c:v>44255</c:v>
                </c:pt>
                <c:pt idx="175">
                  <c:v>44256</c:v>
                </c:pt>
                <c:pt idx="176">
                  <c:v>44257</c:v>
                </c:pt>
                <c:pt idx="177">
                  <c:v>44258</c:v>
                </c:pt>
                <c:pt idx="178">
                  <c:v>44259</c:v>
                </c:pt>
                <c:pt idx="179">
                  <c:v>44260</c:v>
                </c:pt>
                <c:pt idx="180">
                  <c:v>44261</c:v>
                </c:pt>
                <c:pt idx="181">
                  <c:v>44262</c:v>
                </c:pt>
                <c:pt idx="182">
                  <c:v>44263</c:v>
                </c:pt>
                <c:pt idx="183">
                  <c:v>44264</c:v>
                </c:pt>
                <c:pt idx="184">
                  <c:v>44265</c:v>
                </c:pt>
                <c:pt idx="185">
                  <c:v>44266</c:v>
                </c:pt>
                <c:pt idx="186">
                  <c:v>44267</c:v>
                </c:pt>
                <c:pt idx="187">
                  <c:v>44268</c:v>
                </c:pt>
                <c:pt idx="188">
                  <c:v>44269</c:v>
                </c:pt>
                <c:pt idx="189">
                  <c:v>44270</c:v>
                </c:pt>
                <c:pt idx="190">
                  <c:v>44271</c:v>
                </c:pt>
                <c:pt idx="191">
                  <c:v>44272</c:v>
                </c:pt>
                <c:pt idx="192">
                  <c:v>44273</c:v>
                </c:pt>
                <c:pt idx="193">
                  <c:v>44274</c:v>
                </c:pt>
                <c:pt idx="194">
                  <c:v>44275</c:v>
                </c:pt>
                <c:pt idx="195">
                  <c:v>44276</c:v>
                </c:pt>
                <c:pt idx="196">
                  <c:v>44277</c:v>
                </c:pt>
                <c:pt idx="197">
                  <c:v>44278</c:v>
                </c:pt>
                <c:pt idx="198">
                  <c:v>44279</c:v>
                </c:pt>
                <c:pt idx="199">
                  <c:v>44280</c:v>
                </c:pt>
                <c:pt idx="200">
                  <c:v>44281</c:v>
                </c:pt>
                <c:pt idx="201">
                  <c:v>44282</c:v>
                </c:pt>
                <c:pt idx="202">
                  <c:v>44283</c:v>
                </c:pt>
                <c:pt idx="203">
                  <c:v>44284</c:v>
                </c:pt>
                <c:pt idx="204">
                  <c:v>44285</c:v>
                </c:pt>
                <c:pt idx="205">
                  <c:v>44286</c:v>
                </c:pt>
                <c:pt idx="206">
                  <c:v>44287</c:v>
                </c:pt>
                <c:pt idx="207">
                  <c:v>44288</c:v>
                </c:pt>
                <c:pt idx="208">
                  <c:v>44289</c:v>
                </c:pt>
                <c:pt idx="209">
                  <c:v>44290</c:v>
                </c:pt>
                <c:pt idx="210">
                  <c:v>44291</c:v>
                </c:pt>
                <c:pt idx="211">
                  <c:v>44292</c:v>
                </c:pt>
                <c:pt idx="212">
                  <c:v>44293</c:v>
                </c:pt>
                <c:pt idx="213">
                  <c:v>44294</c:v>
                </c:pt>
                <c:pt idx="214">
                  <c:v>44295</c:v>
                </c:pt>
                <c:pt idx="215">
                  <c:v>44296</c:v>
                </c:pt>
                <c:pt idx="216">
                  <c:v>44297</c:v>
                </c:pt>
                <c:pt idx="217">
                  <c:v>44298</c:v>
                </c:pt>
                <c:pt idx="218">
                  <c:v>44299</c:v>
                </c:pt>
                <c:pt idx="219">
                  <c:v>44300</c:v>
                </c:pt>
                <c:pt idx="220">
                  <c:v>44301</c:v>
                </c:pt>
                <c:pt idx="221">
                  <c:v>44302</c:v>
                </c:pt>
                <c:pt idx="222">
                  <c:v>44303</c:v>
                </c:pt>
                <c:pt idx="223">
                  <c:v>44304</c:v>
                </c:pt>
                <c:pt idx="224">
                  <c:v>44305</c:v>
                </c:pt>
                <c:pt idx="225">
                  <c:v>44306</c:v>
                </c:pt>
                <c:pt idx="226">
                  <c:v>44307</c:v>
                </c:pt>
                <c:pt idx="227">
                  <c:v>44308</c:v>
                </c:pt>
                <c:pt idx="228">
                  <c:v>44309</c:v>
                </c:pt>
                <c:pt idx="229">
                  <c:v>44310</c:v>
                </c:pt>
                <c:pt idx="230">
                  <c:v>44311</c:v>
                </c:pt>
                <c:pt idx="231">
                  <c:v>44312</c:v>
                </c:pt>
                <c:pt idx="232">
                  <c:v>44313</c:v>
                </c:pt>
                <c:pt idx="233">
                  <c:v>44314</c:v>
                </c:pt>
                <c:pt idx="234">
                  <c:v>44315</c:v>
                </c:pt>
                <c:pt idx="235">
                  <c:v>44316</c:v>
                </c:pt>
                <c:pt idx="236">
                  <c:v>44317</c:v>
                </c:pt>
                <c:pt idx="237">
                  <c:v>44318</c:v>
                </c:pt>
                <c:pt idx="238">
                  <c:v>44319</c:v>
                </c:pt>
                <c:pt idx="239">
                  <c:v>44320</c:v>
                </c:pt>
                <c:pt idx="240">
                  <c:v>44321</c:v>
                </c:pt>
                <c:pt idx="241">
                  <c:v>44322</c:v>
                </c:pt>
                <c:pt idx="242">
                  <c:v>44323</c:v>
                </c:pt>
                <c:pt idx="243">
                  <c:v>44324</c:v>
                </c:pt>
                <c:pt idx="244">
                  <c:v>44325</c:v>
                </c:pt>
                <c:pt idx="245">
                  <c:v>44326</c:v>
                </c:pt>
                <c:pt idx="246">
                  <c:v>44327</c:v>
                </c:pt>
                <c:pt idx="247">
                  <c:v>44328</c:v>
                </c:pt>
                <c:pt idx="248">
                  <c:v>44329</c:v>
                </c:pt>
                <c:pt idx="249">
                  <c:v>44330</c:v>
                </c:pt>
                <c:pt idx="250">
                  <c:v>44331</c:v>
                </c:pt>
                <c:pt idx="251">
                  <c:v>44332</c:v>
                </c:pt>
                <c:pt idx="252">
                  <c:v>44333</c:v>
                </c:pt>
                <c:pt idx="253">
                  <c:v>44334</c:v>
                </c:pt>
                <c:pt idx="254">
                  <c:v>44335</c:v>
                </c:pt>
                <c:pt idx="255">
                  <c:v>44336</c:v>
                </c:pt>
                <c:pt idx="256">
                  <c:v>44337</c:v>
                </c:pt>
                <c:pt idx="257">
                  <c:v>44338</c:v>
                </c:pt>
                <c:pt idx="258">
                  <c:v>44339</c:v>
                </c:pt>
                <c:pt idx="259">
                  <c:v>44340</c:v>
                </c:pt>
                <c:pt idx="260">
                  <c:v>44341</c:v>
                </c:pt>
                <c:pt idx="261">
                  <c:v>44342</c:v>
                </c:pt>
                <c:pt idx="262">
                  <c:v>44343</c:v>
                </c:pt>
                <c:pt idx="263">
                  <c:v>44344</c:v>
                </c:pt>
                <c:pt idx="264">
                  <c:v>44345</c:v>
                </c:pt>
                <c:pt idx="265">
                  <c:v>44346</c:v>
                </c:pt>
                <c:pt idx="266">
                  <c:v>44347</c:v>
                </c:pt>
                <c:pt idx="267">
                  <c:v>44348</c:v>
                </c:pt>
                <c:pt idx="268">
                  <c:v>44349</c:v>
                </c:pt>
                <c:pt idx="269">
                  <c:v>44350</c:v>
                </c:pt>
                <c:pt idx="270">
                  <c:v>44351</c:v>
                </c:pt>
                <c:pt idx="271">
                  <c:v>44352</c:v>
                </c:pt>
                <c:pt idx="272">
                  <c:v>44353</c:v>
                </c:pt>
                <c:pt idx="273">
                  <c:v>44354</c:v>
                </c:pt>
                <c:pt idx="274">
                  <c:v>44355</c:v>
                </c:pt>
                <c:pt idx="275">
                  <c:v>44356</c:v>
                </c:pt>
                <c:pt idx="276">
                  <c:v>44357</c:v>
                </c:pt>
                <c:pt idx="277">
                  <c:v>44358</c:v>
                </c:pt>
                <c:pt idx="278">
                  <c:v>44359</c:v>
                </c:pt>
                <c:pt idx="279">
                  <c:v>44360</c:v>
                </c:pt>
                <c:pt idx="280">
                  <c:v>44361</c:v>
                </c:pt>
                <c:pt idx="281">
                  <c:v>44362</c:v>
                </c:pt>
                <c:pt idx="282">
                  <c:v>44363</c:v>
                </c:pt>
                <c:pt idx="283">
                  <c:v>44364</c:v>
                </c:pt>
                <c:pt idx="284">
                  <c:v>44365</c:v>
                </c:pt>
                <c:pt idx="285">
                  <c:v>44366</c:v>
                </c:pt>
                <c:pt idx="286">
                  <c:v>44367</c:v>
                </c:pt>
                <c:pt idx="287">
                  <c:v>44368</c:v>
                </c:pt>
                <c:pt idx="288">
                  <c:v>44369</c:v>
                </c:pt>
                <c:pt idx="289">
                  <c:v>44370</c:v>
                </c:pt>
                <c:pt idx="290">
                  <c:v>44371</c:v>
                </c:pt>
                <c:pt idx="291">
                  <c:v>44372</c:v>
                </c:pt>
                <c:pt idx="292">
                  <c:v>44373</c:v>
                </c:pt>
                <c:pt idx="293">
                  <c:v>44374</c:v>
                </c:pt>
                <c:pt idx="294">
                  <c:v>44375</c:v>
                </c:pt>
                <c:pt idx="295">
                  <c:v>44376</c:v>
                </c:pt>
                <c:pt idx="296">
                  <c:v>44377</c:v>
                </c:pt>
                <c:pt idx="297">
                  <c:v>44378</c:v>
                </c:pt>
                <c:pt idx="298">
                  <c:v>44379</c:v>
                </c:pt>
                <c:pt idx="299">
                  <c:v>44380</c:v>
                </c:pt>
                <c:pt idx="300">
                  <c:v>44381</c:v>
                </c:pt>
                <c:pt idx="301">
                  <c:v>44382</c:v>
                </c:pt>
                <c:pt idx="302">
                  <c:v>44383</c:v>
                </c:pt>
                <c:pt idx="303">
                  <c:v>44384</c:v>
                </c:pt>
                <c:pt idx="304">
                  <c:v>44385</c:v>
                </c:pt>
                <c:pt idx="305">
                  <c:v>44386</c:v>
                </c:pt>
                <c:pt idx="306">
                  <c:v>44387</c:v>
                </c:pt>
                <c:pt idx="307">
                  <c:v>44388</c:v>
                </c:pt>
                <c:pt idx="308">
                  <c:v>44389</c:v>
                </c:pt>
                <c:pt idx="309">
                  <c:v>44390</c:v>
                </c:pt>
                <c:pt idx="310">
                  <c:v>44391</c:v>
                </c:pt>
                <c:pt idx="311">
                  <c:v>44392</c:v>
                </c:pt>
                <c:pt idx="312">
                  <c:v>44393</c:v>
                </c:pt>
                <c:pt idx="313">
                  <c:v>44394</c:v>
                </c:pt>
                <c:pt idx="314">
                  <c:v>44395</c:v>
                </c:pt>
                <c:pt idx="315">
                  <c:v>44396</c:v>
                </c:pt>
                <c:pt idx="316">
                  <c:v>44397</c:v>
                </c:pt>
                <c:pt idx="317">
                  <c:v>44398</c:v>
                </c:pt>
                <c:pt idx="318">
                  <c:v>44399</c:v>
                </c:pt>
                <c:pt idx="319">
                  <c:v>44400</c:v>
                </c:pt>
                <c:pt idx="320">
                  <c:v>44401</c:v>
                </c:pt>
                <c:pt idx="321">
                  <c:v>44402</c:v>
                </c:pt>
                <c:pt idx="322">
                  <c:v>44403</c:v>
                </c:pt>
                <c:pt idx="323">
                  <c:v>44404</c:v>
                </c:pt>
                <c:pt idx="324">
                  <c:v>44405</c:v>
                </c:pt>
                <c:pt idx="325">
                  <c:v>44406</c:v>
                </c:pt>
                <c:pt idx="326">
                  <c:v>44407</c:v>
                </c:pt>
                <c:pt idx="327">
                  <c:v>44408</c:v>
                </c:pt>
                <c:pt idx="328">
                  <c:v>44409</c:v>
                </c:pt>
                <c:pt idx="329">
                  <c:v>44410</c:v>
                </c:pt>
                <c:pt idx="330">
                  <c:v>44411</c:v>
                </c:pt>
                <c:pt idx="331">
                  <c:v>44412</c:v>
                </c:pt>
                <c:pt idx="332">
                  <c:v>44413</c:v>
                </c:pt>
                <c:pt idx="333">
                  <c:v>44414</c:v>
                </c:pt>
                <c:pt idx="334">
                  <c:v>44415</c:v>
                </c:pt>
                <c:pt idx="335">
                  <c:v>44416</c:v>
                </c:pt>
                <c:pt idx="336">
                  <c:v>44417</c:v>
                </c:pt>
                <c:pt idx="337">
                  <c:v>44418</c:v>
                </c:pt>
                <c:pt idx="338">
                  <c:v>44419</c:v>
                </c:pt>
                <c:pt idx="339">
                  <c:v>44420</c:v>
                </c:pt>
                <c:pt idx="340">
                  <c:v>44421</c:v>
                </c:pt>
                <c:pt idx="341">
                  <c:v>44422</c:v>
                </c:pt>
                <c:pt idx="342">
                  <c:v>44423</c:v>
                </c:pt>
                <c:pt idx="343">
                  <c:v>44424</c:v>
                </c:pt>
                <c:pt idx="344">
                  <c:v>44425</c:v>
                </c:pt>
                <c:pt idx="345">
                  <c:v>44426</c:v>
                </c:pt>
                <c:pt idx="346">
                  <c:v>44427</c:v>
                </c:pt>
                <c:pt idx="347">
                  <c:v>44428</c:v>
                </c:pt>
                <c:pt idx="348">
                  <c:v>44429</c:v>
                </c:pt>
                <c:pt idx="349">
                  <c:v>44430</c:v>
                </c:pt>
                <c:pt idx="350">
                  <c:v>44431</c:v>
                </c:pt>
                <c:pt idx="351">
                  <c:v>44432</c:v>
                </c:pt>
                <c:pt idx="352">
                  <c:v>44433</c:v>
                </c:pt>
                <c:pt idx="353">
                  <c:v>44434</c:v>
                </c:pt>
                <c:pt idx="354">
                  <c:v>44435</c:v>
                </c:pt>
                <c:pt idx="355">
                  <c:v>44436</c:v>
                </c:pt>
                <c:pt idx="356">
                  <c:v>44437</c:v>
                </c:pt>
                <c:pt idx="357">
                  <c:v>44438</c:v>
                </c:pt>
                <c:pt idx="358">
                  <c:v>44439</c:v>
                </c:pt>
              </c:numCache>
            </c:numRef>
          </c:cat>
          <c:val>
            <c:numRef>
              <c:f>'Model Fit - Holdout'!$D$2:$D$366</c:f>
              <c:numCache>
                <c:formatCode>_(* #,##0_);_(* \(#,##0\);_(* "-"??_);_(@_)</c:formatCode>
                <c:ptCount val="365"/>
                <c:pt idx="0">
                  <c:v>1464.0240192459996</c:v>
                </c:pt>
                <c:pt idx="1">
                  <c:v>-1396.7531939869696</c:v>
                </c:pt>
                <c:pt idx="2">
                  <c:v>180.76035331628009</c:v>
                </c:pt>
                <c:pt idx="3">
                  <c:v>167.69573521593065</c:v>
                </c:pt>
                <c:pt idx="4">
                  <c:v>29.983007537499361</c:v>
                </c:pt>
                <c:pt idx="5">
                  <c:v>582.8401416975812</c:v>
                </c:pt>
                <c:pt idx="6">
                  <c:v>803.01987905813985</c:v>
                </c:pt>
                <c:pt idx="7">
                  <c:v>-1025.32138295391</c:v>
                </c:pt>
                <c:pt idx="8">
                  <c:v>-122.15601083798992</c:v>
                </c:pt>
                <c:pt idx="9">
                  <c:v>-29.759504452460533</c:v>
                </c:pt>
                <c:pt idx="10">
                  <c:v>386.75980434880967</c:v>
                </c:pt>
                <c:pt idx="11">
                  <c:v>-238.6759344214106</c:v>
                </c:pt>
                <c:pt idx="12">
                  <c:v>-21.977086559329109</c:v>
                </c:pt>
                <c:pt idx="13">
                  <c:v>288.52420685676043</c:v>
                </c:pt>
                <c:pt idx="14">
                  <c:v>290.26532946620955</c:v>
                </c:pt>
                <c:pt idx="15">
                  <c:v>496.88240933396082</c:v>
                </c:pt>
                <c:pt idx="16">
                  <c:v>282.29971239924998</c:v>
                </c:pt>
                <c:pt idx="17">
                  <c:v>312.35349122711978</c:v>
                </c:pt>
                <c:pt idx="18">
                  <c:v>611.79681244303993</c:v>
                </c:pt>
                <c:pt idx="19">
                  <c:v>284.48671433603067</c:v>
                </c:pt>
                <c:pt idx="20">
                  <c:v>-34.80275442500988</c:v>
                </c:pt>
                <c:pt idx="21">
                  <c:v>-907.82137014898944</c:v>
                </c:pt>
                <c:pt idx="22">
                  <c:v>-206.6122522812193</c:v>
                </c:pt>
                <c:pt idx="23">
                  <c:v>-324.24883101057003</c:v>
                </c:pt>
                <c:pt idx="24">
                  <c:v>-95.076551401960387</c:v>
                </c:pt>
                <c:pt idx="25">
                  <c:v>473.59063963055996</c:v>
                </c:pt>
                <c:pt idx="26">
                  <c:v>1178.5509113246799</c:v>
                </c:pt>
                <c:pt idx="27">
                  <c:v>347.08518769861985</c:v>
                </c:pt>
                <c:pt idx="28">
                  <c:v>139.27762012116</c:v>
                </c:pt>
                <c:pt idx="29">
                  <c:v>222.52852534498015</c:v>
                </c:pt>
                <c:pt idx="30">
                  <c:v>-694.77847499612017</c:v>
                </c:pt>
                <c:pt idx="31">
                  <c:v>-216.13892364088952</c:v>
                </c:pt>
                <c:pt idx="32">
                  <c:v>-518.89682284187984</c:v>
                </c:pt>
                <c:pt idx="33">
                  <c:v>-287.26783810985944</c:v>
                </c:pt>
                <c:pt idx="34">
                  <c:v>-380.06054300768938</c:v>
                </c:pt>
                <c:pt idx="35">
                  <c:v>240.10619074491024</c:v>
                </c:pt>
                <c:pt idx="36">
                  <c:v>-408.91209000215986</c:v>
                </c:pt>
                <c:pt idx="37">
                  <c:v>11.639397367389392</c:v>
                </c:pt>
                <c:pt idx="38">
                  <c:v>447.25404314056959</c:v>
                </c:pt>
                <c:pt idx="39">
                  <c:v>203.86814075131952</c:v>
                </c:pt>
                <c:pt idx="40">
                  <c:v>83.133047765159972</c:v>
                </c:pt>
                <c:pt idx="41">
                  <c:v>-290.8826272932497</c:v>
                </c:pt>
                <c:pt idx="42">
                  <c:v>615.46667792083963</c:v>
                </c:pt>
                <c:pt idx="43">
                  <c:v>313.59672849178014</c:v>
                </c:pt>
                <c:pt idx="44">
                  <c:v>229.50639837372</c:v>
                </c:pt>
                <c:pt idx="45">
                  <c:v>583.39117192586036</c:v>
                </c:pt>
                <c:pt idx="46">
                  <c:v>-136.79866457320031</c:v>
                </c:pt>
                <c:pt idx="47">
                  <c:v>548.41267568803005</c:v>
                </c:pt>
                <c:pt idx="48">
                  <c:v>664.57197032538988</c:v>
                </c:pt>
                <c:pt idx="49">
                  <c:v>66.494230127310402</c:v>
                </c:pt>
                <c:pt idx="50">
                  <c:v>727.74126412848045</c:v>
                </c:pt>
                <c:pt idx="51">
                  <c:v>111.86970774186011</c:v>
                </c:pt>
                <c:pt idx="52">
                  <c:v>585.33638239351012</c:v>
                </c:pt>
                <c:pt idx="53">
                  <c:v>-87.65483695012972</c:v>
                </c:pt>
                <c:pt idx="54">
                  <c:v>422.78537173646964</c:v>
                </c:pt>
                <c:pt idx="55">
                  <c:v>104.50166477901985</c:v>
                </c:pt>
                <c:pt idx="56">
                  <c:v>98.219138610159916</c:v>
                </c:pt>
                <c:pt idx="57">
                  <c:v>278.19586286325011</c:v>
                </c:pt>
                <c:pt idx="58">
                  <c:v>-88.308021517780162</c:v>
                </c:pt>
                <c:pt idx="59">
                  <c:v>759.47091770112957</c:v>
                </c:pt>
                <c:pt idx="60">
                  <c:v>-786.03151555579007</c:v>
                </c:pt>
                <c:pt idx="61">
                  <c:v>321.77204230988991</c:v>
                </c:pt>
                <c:pt idx="62">
                  <c:v>515.93923499844004</c:v>
                </c:pt>
                <c:pt idx="63">
                  <c:v>302.93377345743011</c:v>
                </c:pt>
                <c:pt idx="64">
                  <c:v>-314.22950193264023</c:v>
                </c:pt>
                <c:pt idx="65">
                  <c:v>-492.47131741683006</c:v>
                </c:pt>
                <c:pt idx="66">
                  <c:v>-1.7726695149299303</c:v>
                </c:pt>
                <c:pt idx="67">
                  <c:v>-307.61160542187963</c:v>
                </c:pt>
                <c:pt idx="68">
                  <c:v>-122.23768649294971</c:v>
                </c:pt>
                <c:pt idx="69">
                  <c:v>-409.36899409840998</c:v>
                </c:pt>
                <c:pt idx="70">
                  <c:v>230.89102433284006</c:v>
                </c:pt>
                <c:pt idx="71">
                  <c:v>239.72404456084996</c:v>
                </c:pt>
                <c:pt idx="72">
                  <c:v>-222.50309086683001</c:v>
                </c:pt>
                <c:pt idx="73">
                  <c:v>27.126238303589616</c:v>
                </c:pt>
                <c:pt idx="74">
                  <c:v>22.510619894359934</c:v>
                </c:pt>
                <c:pt idx="75">
                  <c:v>138.09668433499974</c:v>
                </c:pt>
                <c:pt idx="76">
                  <c:v>-729.56731518773995</c:v>
                </c:pt>
                <c:pt idx="77">
                  <c:v>-272.84426103735996</c:v>
                </c:pt>
                <c:pt idx="78">
                  <c:v>-436.48659472939994</c:v>
                </c:pt>
                <c:pt idx="79">
                  <c:v>-146.33916208380015</c:v>
                </c:pt>
                <c:pt idx="80">
                  <c:v>-410.56911005814982</c:v>
                </c:pt>
                <c:pt idx="81">
                  <c:v>-671.06099311752996</c:v>
                </c:pt>
                <c:pt idx="82">
                  <c:v>-400.74275446357979</c:v>
                </c:pt>
                <c:pt idx="83">
                  <c:v>482.35865193025029</c:v>
                </c:pt>
                <c:pt idx="84">
                  <c:v>-441.9553372171099</c:v>
                </c:pt>
                <c:pt idx="85">
                  <c:v>-127.1152273158898</c:v>
                </c:pt>
                <c:pt idx="86">
                  <c:v>-368.71752339312025</c:v>
                </c:pt>
                <c:pt idx="87">
                  <c:v>-37.80118069225</c:v>
                </c:pt>
                <c:pt idx="88">
                  <c:v>-346.5215639103501</c:v>
                </c:pt>
                <c:pt idx="89">
                  <c:v>168.61358208298998</c:v>
                </c:pt>
                <c:pt idx="90">
                  <c:v>-419.06382773942005</c:v>
                </c:pt>
                <c:pt idx="91">
                  <c:v>-455.18236312111026</c:v>
                </c:pt>
                <c:pt idx="92">
                  <c:v>-33.163165735909843</c:v>
                </c:pt>
                <c:pt idx="93">
                  <c:v>-56.818851652139983</c:v>
                </c:pt>
                <c:pt idx="94">
                  <c:v>966.77405275696992</c:v>
                </c:pt>
                <c:pt idx="95">
                  <c:v>442.53285333564008</c:v>
                </c:pt>
                <c:pt idx="96">
                  <c:v>-28.43904553702987</c:v>
                </c:pt>
                <c:pt idx="97">
                  <c:v>-6.2277384829499169</c:v>
                </c:pt>
                <c:pt idx="98">
                  <c:v>392.05261742307994</c:v>
                </c:pt>
                <c:pt idx="99">
                  <c:v>-496.18889759156036</c:v>
                </c:pt>
                <c:pt idx="100">
                  <c:v>-302.57310189063014</c:v>
                </c:pt>
                <c:pt idx="101">
                  <c:v>-506.98013708697044</c:v>
                </c:pt>
                <c:pt idx="102">
                  <c:v>-693.33249391830032</c:v>
                </c:pt>
                <c:pt idx="103">
                  <c:v>-463.89607136493032</c:v>
                </c:pt>
                <c:pt idx="104">
                  <c:v>297.96643264656996</c:v>
                </c:pt>
                <c:pt idx="105">
                  <c:v>641.69176620751023</c:v>
                </c:pt>
                <c:pt idx="106">
                  <c:v>16.173213302679869</c:v>
                </c:pt>
                <c:pt idx="107">
                  <c:v>558.44951234246992</c:v>
                </c:pt>
                <c:pt idx="108">
                  <c:v>227.82417203722025</c:v>
                </c:pt>
                <c:pt idx="109">
                  <c:v>-808.67642966211997</c:v>
                </c:pt>
                <c:pt idx="110">
                  <c:v>157.09484506571971</c:v>
                </c:pt>
                <c:pt idx="111">
                  <c:v>-194.34931110695015</c:v>
                </c:pt>
                <c:pt idx="112">
                  <c:v>433.67880936045003</c:v>
                </c:pt>
                <c:pt idx="113">
                  <c:v>-232.64937664345007</c:v>
                </c:pt>
                <c:pt idx="114">
                  <c:v>-92.097190395929829</c:v>
                </c:pt>
                <c:pt idx="115">
                  <c:v>66.390977478039986</c:v>
                </c:pt>
                <c:pt idx="116">
                  <c:v>131.94681761794982</c:v>
                </c:pt>
                <c:pt idx="117">
                  <c:v>-297.2527404846096</c:v>
                </c:pt>
                <c:pt idx="118">
                  <c:v>-98.011836810399927</c:v>
                </c:pt>
                <c:pt idx="119">
                  <c:v>-78.078640950629961</c:v>
                </c:pt>
                <c:pt idx="120">
                  <c:v>580.77868225968996</c:v>
                </c:pt>
                <c:pt idx="121">
                  <c:v>52.827773012910257</c:v>
                </c:pt>
                <c:pt idx="122">
                  <c:v>750.89827905132006</c:v>
                </c:pt>
                <c:pt idx="123">
                  <c:v>-105.26458467649036</c:v>
                </c:pt>
                <c:pt idx="124">
                  <c:v>370.57871432955017</c:v>
                </c:pt>
                <c:pt idx="125">
                  <c:v>-368.48067993255017</c:v>
                </c:pt>
                <c:pt idx="126">
                  <c:v>-240.92641753993985</c:v>
                </c:pt>
                <c:pt idx="127">
                  <c:v>-391.28288893320996</c:v>
                </c:pt>
                <c:pt idx="128">
                  <c:v>327.70302438619956</c:v>
                </c:pt>
                <c:pt idx="129">
                  <c:v>-110.15620662400033</c:v>
                </c:pt>
                <c:pt idx="130">
                  <c:v>546.40454438709003</c:v>
                </c:pt>
                <c:pt idx="131">
                  <c:v>153.11621642494083</c:v>
                </c:pt>
                <c:pt idx="132">
                  <c:v>495.82873124761045</c:v>
                </c:pt>
                <c:pt idx="133">
                  <c:v>-28.853368815890462</c:v>
                </c:pt>
                <c:pt idx="134">
                  <c:v>-48.289713034369925</c:v>
                </c:pt>
                <c:pt idx="135">
                  <c:v>-322.49989321640987</c:v>
                </c:pt>
                <c:pt idx="136">
                  <c:v>-401.9378454498401</c:v>
                </c:pt>
                <c:pt idx="137">
                  <c:v>-58.901371831359938</c:v>
                </c:pt>
                <c:pt idx="138">
                  <c:v>223.38078898568983</c:v>
                </c:pt>
                <c:pt idx="139">
                  <c:v>-36.092553554620281</c:v>
                </c:pt>
                <c:pt idx="140">
                  <c:v>-722.55520798697034</c:v>
                </c:pt>
                <c:pt idx="141">
                  <c:v>876.53719273051956</c:v>
                </c:pt>
                <c:pt idx="142">
                  <c:v>-1813.8553049268003</c:v>
                </c:pt>
                <c:pt idx="143">
                  <c:v>401.71961971461133</c:v>
                </c:pt>
                <c:pt idx="144">
                  <c:v>2440.6976864763901</c:v>
                </c:pt>
                <c:pt idx="145">
                  <c:v>691.04473519934982</c:v>
                </c:pt>
                <c:pt idx="146">
                  <c:v>1081.1038234412799</c:v>
                </c:pt>
                <c:pt idx="147">
                  <c:v>1409.8638004341801</c:v>
                </c:pt>
                <c:pt idx="148">
                  <c:v>-175.26635330183944</c:v>
                </c:pt>
                <c:pt idx="149">
                  <c:v>428.50912314591005</c:v>
                </c:pt>
                <c:pt idx="150">
                  <c:v>0.70107136520982749</c:v>
                </c:pt>
                <c:pt idx="151">
                  <c:v>1067.5564536948796</c:v>
                </c:pt>
                <c:pt idx="152">
                  <c:v>-274.23052434006968</c:v>
                </c:pt>
                <c:pt idx="153">
                  <c:v>519.16584081741985</c:v>
                </c:pt>
                <c:pt idx="154">
                  <c:v>99.58134415747918</c:v>
                </c:pt>
                <c:pt idx="155">
                  <c:v>-76.132230995379359</c:v>
                </c:pt>
                <c:pt idx="156">
                  <c:v>-297.62773193813064</c:v>
                </c:pt>
                <c:pt idx="157">
                  <c:v>705.3922048168406</c:v>
                </c:pt>
                <c:pt idx="158">
                  <c:v>1240.3690406352707</c:v>
                </c:pt>
                <c:pt idx="159">
                  <c:v>218.41562157139924</c:v>
                </c:pt>
                <c:pt idx="160">
                  <c:v>289.42151466130963</c:v>
                </c:pt>
                <c:pt idx="161">
                  <c:v>305.77120499365083</c:v>
                </c:pt>
                <c:pt idx="162">
                  <c:v>-385.55051352825012</c:v>
                </c:pt>
                <c:pt idx="163">
                  <c:v>-620.10690990404964</c:v>
                </c:pt>
                <c:pt idx="164">
                  <c:v>561.27709523948943</c:v>
                </c:pt>
                <c:pt idx="165">
                  <c:v>716.49776962432952</c:v>
                </c:pt>
                <c:pt idx="166">
                  <c:v>350.86371476995009</c:v>
                </c:pt>
                <c:pt idx="167">
                  <c:v>561.64049064254868</c:v>
                </c:pt>
                <c:pt idx="168">
                  <c:v>-465.09322837004038</c:v>
                </c:pt>
                <c:pt idx="169">
                  <c:v>-149.78379404567022</c:v>
                </c:pt>
                <c:pt idx="170">
                  <c:v>-1230.8539312278299</c:v>
                </c:pt>
                <c:pt idx="171">
                  <c:v>-1371.1902137516699</c:v>
                </c:pt>
                <c:pt idx="172">
                  <c:v>34.406974226009879</c:v>
                </c:pt>
                <c:pt idx="173">
                  <c:v>82.983447421469464</c:v>
                </c:pt>
                <c:pt idx="174">
                  <c:v>-524.21792524215016</c:v>
                </c:pt>
                <c:pt idx="175">
                  <c:v>52.014895443930072</c:v>
                </c:pt>
                <c:pt idx="176">
                  <c:v>191.1927952099104</c:v>
                </c:pt>
                <c:pt idx="177">
                  <c:v>342.83133748122964</c:v>
                </c:pt>
                <c:pt idx="178">
                  <c:v>-885.49398146626027</c:v>
                </c:pt>
                <c:pt idx="179">
                  <c:v>-57.860331037860306</c:v>
                </c:pt>
                <c:pt idx="180">
                  <c:v>-670.34851968102976</c:v>
                </c:pt>
                <c:pt idx="181">
                  <c:v>-593.90963912375992</c:v>
                </c:pt>
                <c:pt idx="182">
                  <c:v>-1016.1248015174406</c:v>
                </c:pt>
                <c:pt idx="183">
                  <c:v>375.4333519144302</c:v>
                </c:pt>
                <c:pt idx="184">
                  <c:v>777.65222508964962</c:v>
                </c:pt>
                <c:pt idx="185">
                  <c:v>665.57084480256981</c:v>
                </c:pt>
                <c:pt idx="186">
                  <c:v>-19.619216882149885</c:v>
                </c:pt>
                <c:pt idx="187">
                  <c:v>817.06604923618033</c:v>
                </c:pt>
                <c:pt idx="188">
                  <c:v>145.52430663049927</c:v>
                </c:pt>
                <c:pt idx="189">
                  <c:v>151.64170548825041</c:v>
                </c:pt>
                <c:pt idx="190">
                  <c:v>33.734483813030238</c:v>
                </c:pt>
                <c:pt idx="191">
                  <c:v>-194.61049868438022</c:v>
                </c:pt>
                <c:pt idx="192">
                  <c:v>-142.92454886537053</c:v>
                </c:pt>
                <c:pt idx="193">
                  <c:v>923.51316790162946</c:v>
                </c:pt>
                <c:pt idx="194">
                  <c:v>753.27492713074025</c:v>
                </c:pt>
                <c:pt idx="195">
                  <c:v>1107.8452995494099</c:v>
                </c:pt>
                <c:pt idx="196">
                  <c:v>216.95951166798022</c:v>
                </c:pt>
                <c:pt idx="197">
                  <c:v>600.68646328423984</c:v>
                </c:pt>
                <c:pt idx="198">
                  <c:v>1009.3799537405193</c:v>
                </c:pt>
                <c:pt idx="199">
                  <c:v>300.50716231626939</c:v>
                </c:pt>
                <c:pt idx="200">
                  <c:v>1668.1574932344101</c:v>
                </c:pt>
                <c:pt idx="201">
                  <c:v>955.45360893904035</c:v>
                </c:pt>
                <c:pt idx="202">
                  <c:v>1175.0476569104494</c:v>
                </c:pt>
                <c:pt idx="203">
                  <c:v>1134.0573612668304</c:v>
                </c:pt>
                <c:pt idx="204">
                  <c:v>1076.3742317791703</c:v>
                </c:pt>
                <c:pt idx="205">
                  <c:v>331.10520243455994</c:v>
                </c:pt>
                <c:pt idx="206">
                  <c:v>715.17693368184973</c:v>
                </c:pt>
                <c:pt idx="207">
                  <c:v>837.58496405444976</c:v>
                </c:pt>
                <c:pt idx="208">
                  <c:v>722.61185523561016</c:v>
                </c:pt>
                <c:pt idx="209">
                  <c:v>535.32570869455003</c:v>
                </c:pt>
                <c:pt idx="210">
                  <c:v>512.61359988905997</c:v>
                </c:pt>
                <c:pt idx="211">
                  <c:v>41.716942270159961</c:v>
                </c:pt>
                <c:pt idx="212">
                  <c:v>-32.838547218480016</c:v>
                </c:pt>
                <c:pt idx="213">
                  <c:v>-47.725453412670049</c:v>
                </c:pt>
                <c:pt idx="214">
                  <c:v>-122.67264836547974</c:v>
                </c:pt>
                <c:pt idx="215">
                  <c:v>-68.882515412739849</c:v>
                </c:pt>
                <c:pt idx="216">
                  <c:v>-544.51790214991024</c:v>
                </c:pt>
                <c:pt idx="217">
                  <c:v>-271.31264196559005</c:v>
                </c:pt>
                <c:pt idx="218">
                  <c:v>-706.34180134282997</c:v>
                </c:pt>
                <c:pt idx="219">
                  <c:v>-265.27742159788977</c:v>
                </c:pt>
                <c:pt idx="220">
                  <c:v>-802.24920825260006</c:v>
                </c:pt>
                <c:pt idx="221">
                  <c:v>428.50991582847018</c:v>
                </c:pt>
                <c:pt idx="222">
                  <c:v>235.31442114565971</c:v>
                </c:pt>
                <c:pt idx="223">
                  <c:v>448.17993140809995</c:v>
                </c:pt>
                <c:pt idx="224">
                  <c:v>-385.29439886288992</c:v>
                </c:pt>
                <c:pt idx="225">
                  <c:v>237.99155445692986</c:v>
                </c:pt>
                <c:pt idx="226">
                  <c:v>175.54343277415001</c:v>
                </c:pt>
                <c:pt idx="227">
                  <c:v>-349.59191379485992</c:v>
                </c:pt>
                <c:pt idx="228">
                  <c:v>237.77761192799971</c:v>
                </c:pt>
                <c:pt idx="229">
                  <c:v>42.708764022269861</c:v>
                </c:pt>
                <c:pt idx="230">
                  <c:v>686.19071090246962</c:v>
                </c:pt>
                <c:pt idx="231">
                  <c:v>58.321208382530131</c:v>
                </c:pt>
                <c:pt idx="232">
                  <c:v>210.31895258057011</c:v>
                </c:pt>
                <c:pt idx="233">
                  <c:v>412.46827333881993</c:v>
                </c:pt>
                <c:pt idx="234">
                  <c:v>239.51237854233</c:v>
                </c:pt>
                <c:pt idx="235">
                  <c:v>-312.75841545674007</c:v>
                </c:pt>
                <c:pt idx="236">
                  <c:v>628.9845792972701</c:v>
                </c:pt>
                <c:pt idx="237">
                  <c:v>99.095929509340067</c:v>
                </c:pt>
                <c:pt idx="238">
                  <c:v>-192.70091623874987</c:v>
                </c:pt>
                <c:pt idx="239">
                  <c:v>232.01281648400004</c:v>
                </c:pt>
                <c:pt idx="240">
                  <c:v>-186.98711885030002</c:v>
                </c:pt>
                <c:pt idx="241">
                  <c:v>-67.064152454089935</c:v>
                </c:pt>
                <c:pt idx="242">
                  <c:v>-514.19767928459987</c:v>
                </c:pt>
                <c:pt idx="243">
                  <c:v>156.5021205063199</c:v>
                </c:pt>
                <c:pt idx="244">
                  <c:v>141.67337415361021</c:v>
                </c:pt>
                <c:pt idx="245">
                  <c:v>-160.67364456309997</c:v>
                </c:pt>
                <c:pt idx="246">
                  <c:v>-156.65478294951004</c:v>
                </c:pt>
                <c:pt idx="247">
                  <c:v>-7.0080742018799356</c:v>
                </c:pt>
                <c:pt idx="248">
                  <c:v>-302.00480065291003</c:v>
                </c:pt>
                <c:pt idx="249">
                  <c:v>25.545365366050191</c:v>
                </c:pt>
                <c:pt idx="250">
                  <c:v>-307.38237119246014</c:v>
                </c:pt>
                <c:pt idx="251">
                  <c:v>-701.10909702014987</c:v>
                </c:pt>
                <c:pt idx="252">
                  <c:v>-329.13552223709007</c:v>
                </c:pt>
                <c:pt idx="253">
                  <c:v>-438.31876202106014</c:v>
                </c:pt>
                <c:pt idx="254">
                  <c:v>-157.7548473075999</c:v>
                </c:pt>
                <c:pt idx="255">
                  <c:v>31.159375297540009</c:v>
                </c:pt>
                <c:pt idx="256">
                  <c:v>-658.16555730717005</c:v>
                </c:pt>
                <c:pt idx="257">
                  <c:v>-429.41825166890999</c:v>
                </c:pt>
                <c:pt idx="258">
                  <c:v>336.45260877487999</c:v>
                </c:pt>
                <c:pt idx="259">
                  <c:v>108.56911372109016</c:v>
                </c:pt>
                <c:pt idx="260">
                  <c:v>-106.35661260785992</c:v>
                </c:pt>
                <c:pt idx="261">
                  <c:v>-288.78491216756004</c:v>
                </c:pt>
                <c:pt idx="262">
                  <c:v>341.52700684991009</c:v>
                </c:pt>
                <c:pt idx="263">
                  <c:v>-471.42262584328012</c:v>
                </c:pt>
                <c:pt idx="264">
                  <c:v>146.96323361460009</c:v>
                </c:pt>
                <c:pt idx="265">
                  <c:v>-148.44481760448991</c:v>
                </c:pt>
                <c:pt idx="266">
                  <c:v>-69.776375931420034</c:v>
                </c:pt>
                <c:pt idx="267">
                  <c:v>96.101822539030081</c:v>
                </c:pt>
                <c:pt idx="268">
                  <c:v>-76.19192311686993</c:v>
                </c:pt>
                <c:pt idx="269">
                  <c:v>-101.62815091166999</c:v>
                </c:pt>
                <c:pt idx="270">
                  <c:v>-241.35754198106008</c:v>
                </c:pt>
                <c:pt idx="271">
                  <c:v>-248.41435118896993</c:v>
                </c:pt>
                <c:pt idx="272">
                  <c:v>-54.141638968740153</c:v>
                </c:pt>
                <c:pt idx="273">
                  <c:v>-275.92310267034998</c:v>
                </c:pt>
                <c:pt idx="274">
                  <c:v>222.69502098621001</c:v>
                </c:pt>
                <c:pt idx="275">
                  <c:v>89.907581090629947</c:v>
                </c:pt>
                <c:pt idx="276">
                  <c:v>-36.02463815654005</c:v>
                </c:pt>
                <c:pt idx="277">
                  <c:v>-287.04427372443013</c:v>
                </c:pt>
                <c:pt idx="278">
                  <c:v>-229.06314077278989</c:v>
                </c:pt>
                <c:pt idx="279">
                  <c:v>-285.98154982398</c:v>
                </c:pt>
                <c:pt idx="280">
                  <c:v>-163.09612222841008</c:v>
                </c:pt>
                <c:pt idx="281">
                  <c:v>172.9981751273699</c:v>
                </c:pt>
                <c:pt idx="282">
                  <c:v>-243.13195230361998</c:v>
                </c:pt>
                <c:pt idx="283">
                  <c:v>-231.35147079882995</c:v>
                </c:pt>
                <c:pt idx="284">
                  <c:v>-386.62379502990007</c:v>
                </c:pt>
                <c:pt idx="285">
                  <c:v>-278.07577100227991</c:v>
                </c:pt>
                <c:pt idx="286">
                  <c:v>-59.199003757119954</c:v>
                </c:pt>
                <c:pt idx="287">
                  <c:v>-324.96116153909998</c:v>
                </c:pt>
                <c:pt idx="288">
                  <c:v>-29.752026018919878</c:v>
                </c:pt>
                <c:pt idx="289">
                  <c:v>-438.03653235300999</c:v>
                </c:pt>
                <c:pt idx="290">
                  <c:v>-252.66986969175002</c:v>
                </c:pt>
                <c:pt idx="291">
                  <c:v>-186.09460653260999</c:v>
                </c:pt>
                <c:pt idx="292">
                  <c:v>-191.70748846576998</c:v>
                </c:pt>
                <c:pt idx="293">
                  <c:v>29.778950124180028</c:v>
                </c:pt>
                <c:pt idx="294">
                  <c:v>-55.730283897323034</c:v>
                </c:pt>
                <c:pt idx="295">
                  <c:v>-388.55445872761004</c:v>
                </c:pt>
                <c:pt idx="296">
                  <c:v>-347.52403986147999</c:v>
                </c:pt>
                <c:pt idx="297">
                  <c:v>-284.76352706304988</c:v>
                </c:pt>
                <c:pt idx="298">
                  <c:v>-260.01442577986995</c:v>
                </c:pt>
                <c:pt idx="299">
                  <c:v>-291.10937352264</c:v>
                </c:pt>
                <c:pt idx="300">
                  <c:v>-585.34065376911997</c:v>
                </c:pt>
                <c:pt idx="301">
                  <c:v>-959.47869766230997</c:v>
                </c:pt>
                <c:pt idx="302">
                  <c:v>-360.6023993037702</c:v>
                </c:pt>
                <c:pt idx="303">
                  <c:v>-591.17077082905007</c:v>
                </c:pt>
                <c:pt idx="304">
                  <c:v>-576.86244560735008</c:v>
                </c:pt>
                <c:pt idx="305">
                  <c:v>-37.449602511409921</c:v>
                </c:pt>
                <c:pt idx="306">
                  <c:v>-851.55116014355008</c:v>
                </c:pt>
                <c:pt idx="307">
                  <c:v>-483.88519557867994</c:v>
                </c:pt>
                <c:pt idx="308">
                  <c:v>-532.38493548420001</c:v>
                </c:pt>
                <c:pt idx="309">
                  <c:v>-626.63074133211012</c:v>
                </c:pt>
                <c:pt idx="310">
                  <c:v>-333.90094757017005</c:v>
                </c:pt>
                <c:pt idx="311">
                  <c:v>-330.19820495736008</c:v>
                </c:pt>
                <c:pt idx="312">
                  <c:v>-1011.7659568074999</c:v>
                </c:pt>
                <c:pt idx="313">
                  <c:v>-107.31754364351013</c:v>
                </c:pt>
                <c:pt idx="314">
                  <c:v>-39.658388899129932</c:v>
                </c:pt>
                <c:pt idx="315">
                  <c:v>84.592591344860011</c:v>
                </c:pt>
                <c:pt idx="316">
                  <c:v>-71.92541242067</c:v>
                </c:pt>
                <c:pt idx="317">
                  <c:v>47.570418745310008</c:v>
                </c:pt>
                <c:pt idx="318">
                  <c:v>115.37936605033997</c:v>
                </c:pt>
                <c:pt idx="319">
                  <c:v>-60.548319494380166</c:v>
                </c:pt>
                <c:pt idx="320">
                  <c:v>47.84080892111001</c:v>
                </c:pt>
                <c:pt idx="321">
                  <c:v>-167.47552084111999</c:v>
                </c:pt>
                <c:pt idx="322">
                  <c:v>-341.71608631406002</c:v>
                </c:pt>
                <c:pt idx="323">
                  <c:v>167.22806988907996</c:v>
                </c:pt>
                <c:pt idx="324">
                  <c:v>-208.40259777183996</c:v>
                </c:pt>
                <c:pt idx="325">
                  <c:v>138.86845332665985</c:v>
                </c:pt>
                <c:pt idx="326">
                  <c:v>-245.86579944912</c:v>
                </c:pt>
                <c:pt idx="327">
                  <c:v>-771.16678901803004</c:v>
                </c:pt>
                <c:pt idx="328">
                  <c:v>-648.0535207336801</c:v>
                </c:pt>
                <c:pt idx="329">
                  <c:v>-224.95259672019984</c:v>
                </c:pt>
                <c:pt idx="330">
                  <c:v>-370.22596297346013</c:v>
                </c:pt>
                <c:pt idx="331">
                  <c:v>-514.96071249912006</c:v>
                </c:pt>
                <c:pt idx="332">
                  <c:v>-440.13807740700008</c:v>
                </c:pt>
                <c:pt idx="333">
                  <c:v>-365.94912829596001</c:v>
                </c:pt>
                <c:pt idx="334">
                  <c:v>-581.67283964880005</c:v>
                </c:pt>
                <c:pt idx="335">
                  <c:v>-540.93191801193996</c:v>
                </c:pt>
                <c:pt idx="336">
                  <c:v>-509.09598614925005</c:v>
                </c:pt>
                <c:pt idx="337">
                  <c:v>-208.62555278317996</c:v>
                </c:pt>
                <c:pt idx="338">
                  <c:v>-322.78244594342004</c:v>
                </c:pt>
                <c:pt idx="339">
                  <c:v>423.69786565693005</c:v>
                </c:pt>
                <c:pt idx="340">
                  <c:v>200.23682442558993</c:v>
                </c:pt>
                <c:pt idx="341">
                  <c:v>68.768867390620017</c:v>
                </c:pt>
                <c:pt idx="342">
                  <c:v>-22.085105601389841</c:v>
                </c:pt>
                <c:pt idx="343">
                  <c:v>-284.21140106706991</c:v>
                </c:pt>
                <c:pt idx="344">
                  <c:v>230.43100304922996</c:v>
                </c:pt>
                <c:pt idx="345">
                  <c:v>-7.689367404980203</c:v>
                </c:pt>
                <c:pt idx="346">
                  <c:v>176.77685330494</c:v>
                </c:pt>
                <c:pt idx="347">
                  <c:v>452.59822596686013</c:v>
                </c:pt>
                <c:pt idx="348">
                  <c:v>-264.65909316737998</c:v>
                </c:pt>
                <c:pt idx="349">
                  <c:v>-239.57833633475002</c:v>
                </c:pt>
                <c:pt idx="350">
                  <c:v>257.54718142521983</c:v>
                </c:pt>
                <c:pt idx="351">
                  <c:v>-218.59811181733994</c:v>
                </c:pt>
                <c:pt idx="352">
                  <c:v>226.98658158716989</c:v>
                </c:pt>
                <c:pt idx="353">
                  <c:v>-137.91183942844009</c:v>
                </c:pt>
                <c:pt idx="354">
                  <c:v>-347.97921047166005</c:v>
                </c:pt>
                <c:pt idx="355">
                  <c:v>-90.956292650729893</c:v>
                </c:pt>
                <c:pt idx="356">
                  <c:v>-558.88632822002</c:v>
                </c:pt>
                <c:pt idx="357">
                  <c:v>-807.98718170148993</c:v>
                </c:pt>
                <c:pt idx="358">
                  <c:v>-611.15289296480012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1-4057-8A40-40EA6E09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61352"/>
        <c:axId val="539062008"/>
      </c:barChart>
      <c:lineChart>
        <c:grouping val="standard"/>
        <c:varyColors val="0"/>
        <c:ser>
          <c:idx val="0"/>
          <c:order val="0"/>
          <c:tx>
            <c:strRef>
              <c:f>'Model Fit - Holdout'!$B$1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 Fit - Holdout'!$A$2:$A$360</c:f>
              <c:numCache>
                <c:formatCode>mm/dd/yyyy</c:formatCode>
                <c:ptCount val="359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44086</c:v>
                </c:pt>
                <c:pt idx="6">
                  <c:v>44087</c:v>
                </c:pt>
                <c:pt idx="7">
                  <c:v>44088</c:v>
                </c:pt>
                <c:pt idx="8">
                  <c:v>44089</c:v>
                </c:pt>
                <c:pt idx="9">
                  <c:v>44090</c:v>
                </c:pt>
                <c:pt idx="10">
                  <c:v>44091</c:v>
                </c:pt>
                <c:pt idx="11">
                  <c:v>44092</c:v>
                </c:pt>
                <c:pt idx="12">
                  <c:v>44093</c:v>
                </c:pt>
                <c:pt idx="13">
                  <c:v>44094</c:v>
                </c:pt>
                <c:pt idx="14">
                  <c:v>44095</c:v>
                </c:pt>
                <c:pt idx="15">
                  <c:v>44096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44100</c:v>
                </c:pt>
                <c:pt idx="20">
                  <c:v>44101</c:v>
                </c:pt>
                <c:pt idx="21">
                  <c:v>44102</c:v>
                </c:pt>
                <c:pt idx="22">
                  <c:v>44103</c:v>
                </c:pt>
                <c:pt idx="23">
                  <c:v>44104</c:v>
                </c:pt>
                <c:pt idx="24">
                  <c:v>44105</c:v>
                </c:pt>
                <c:pt idx="25">
                  <c:v>44106</c:v>
                </c:pt>
                <c:pt idx="26">
                  <c:v>44107</c:v>
                </c:pt>
                <c:pt idx="27">
                  <c:v>44108</c:v>
                </c:pt>
                <c:pt idx="28">
                  <c:v>44109</c:v>
                </c:pt>
                <c:pt idx="29">
                  <c:v>44110</c:v>
                </c:pt>
                <c:pt idx="30">
                  <c:v>44111</c:v>
                </c:pt>
                <c:pt idx="31">
                  <c:v>44112</c:v>
                </c:pt>
                <c:pt idx="32">
                  <c:v>44113</c:v>
                </c:pt>
                <c:pt idx="33">
                  <c:v>44114</c:v>
                </c:pt>
                <c:pt idx="34">
                  <c:v>44115</c:v>
                </c:pt>
                <c:pt idx="35">
                  <c:v>44116</c:v>
                </c:pt>
                <c:pt idx="36">
                  <c:v>44117</c:v>
                </c:pt>
                <c:pt idx="37">
                  <c:v>44118</c:v>
                </c:pt>
                <c:pt idx="38">
                  <c:v>44119</c:v>
                </c:pt>
                <c:pt idx="39">
                  <c:v>44120</c:v>
                </c:pt>
                <c:pt idx="40">
                  <c:v>44121</c:v>
                </c:pt>
                <c:pt idx="41">
                  <c:v>44122</c:v>
                </c:pt>
                <c:pt idx="42">
                  <c:v>44123</c:v>
                </c:pt>
                <c:pt idx="43">
                  <c:v>44124</c:v>
                </c:pt>
                <c:pt idx="44">
                  <c:v>44125</c:v>
                </c:pt>
                <c:pt idx="45">
                  <c:v>44126</c:v>
                </c:pt>
                <c:pt idx="46">
                  <c:v>44127</c:v>
                </c:pt>
                <c:pt idx="47">
                  <c:v>44128</c:v>
                </c:pt>
                <c:pt idx="48">
                  <c:v>44129</c:v>
                </c:pt>
                <c:pt idx="49">
                  <c:v>44130</c:v>
                </c:pt>
                <c:pt idx="50">
                  <c:v>44131</c:v>
                </c:pt>
                <c:pt idx="51">
                  <c:v>44132</c:v>
                </c:pt>
                <c:pt idx="52">
                  <c:v>44133</c:v>
                </c:pt>
                <c:pt idx="53">
                  <c:v>44134</c:v>
                </c:pt>
                <c:pt idx="54">
                  <c:v>44135</c:v>
                </c:pt>
                <c:pt idx="55">
                  <c:v>44136</c:v>
                </c:pt>
                <c:pt idx="56">
                  <c:v>44137</c:v>
                </c:pt>
                <c:pt idx="57">
                  <c:v>44138</c:v>
                </c:pt>
                <c:pt idx="58">
                  <c:v>44139</c:v>
                </c:pt>
                <c:pt idx="59">
                  <c:v>44140</c:v>
                </c:pt>
                <c:pt idx="60">
                  <c:v>44141</c:v>
                </c:pt>
                <c:pt idx="61">
                  <c:v>44142</c:v>
                </c:pt>
                <c:pt idx="62">
                  <c:v>44143</c:v>
                </c:pt>
                <c:pt idx="63">
                  <c:v>44144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44163</c:v>
                </c:pt>
                <c:pt idx="83">
                  <c:v>44164</c:v>
                </c:pt>
                <c:pt idx="84">
                  <c:v>44165</c:v>
                </c:pt>
                <c:pt idx="85">
                  <c:v>44166</c:v>
                </c:pt>
                <c:pt idx="86">
                  <c:v>44167</c:v>
                </c:pt>
                <c:pt idx="87">
                  <c:v>44168</c:v>
                </c:pt>
                <c:pt idx="88">
                  <c:v>44169</c:v>
                </c:pt>
                <c:pt idx="89">
                  <c:v>44170</c:v>
                </c:pt>
                <c:pt idx="90">
                  <c:v>44171</c:v>
                </c:pt>
                <c:pt idx="91">
                  <c:v>44172</c:v>
                </c:pt>
                <c:pt idx="92">
                  <c:v>44173</c:v>
                </c:pt>
                <c:pt idx="93">
                  <c:v>44174</c:v>
                </c:pt>
                <c:pt idx="94">
                  <c:v>44175</c:v>
                </c:pt>
                <c:pt idx="95">
                  <c:v>44176</c:v>
                </c:pt>
                <c:pt idx="96">
                  <c:v>44177</c:v>
                </c:pt>
                <c:pt idx="97">
                  <c:v>44178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44184</c:v>
                </c:pt>
                <c:pt idx="104">
                  <c:v>44185</c:v>
                </c:pt>
                <c:pt idx="105">
                  <c:v>44186</c:v>
                </c:pt>
                <c:pt idx="106">
                  <c:v>44187</c:v>
                </c:pt>
                <c:pt idx="107">
                  <c:v>44188</c:v>
                </c:pt>
                <c:pt idx="108">
                  <c:v>44189</c:v>
                </c:pt>
                <c:pt idx="109">
                  <c:v>44190</c:v>
                </c:pt>
                <c:pt idx="110">
                  <c:v>44191</c:v>
                </c:pt>
                <c:pt idx="111">
                  <c:v>44192</c:v>
                </c:pt>
                <c:pt idx="112">
                  <c:v>44193</c:v>
                </c:pt>
                <c:pt idx="113">
                  <c:v>44194</c:v>
                </c:pt>
                <c:pt idx="114">
                  <c:v>44195</c:v>
                </c:pt>
                <c:pt idx="115">
                  <c:v>44196</c:v>
                </c:pt>
                <c:pt idx="116">
                  <c:v>44197</c:v>
                </c:pt>
                <c:pt idx="117">
                  <c:v>44198</c:v>
                </c:pt>
                <c:pt idx="118">
                  <c:v>44199</c:v>
                </c:pt>
                <c:pt idx="119">
                  <c:v>44200</c:v>
                </c:pt>
                <c:pt idx="120">
                  <c:v>44201</c:v>
                </c:pt>
                <c:pt idx="121">
                  <c:v>44202</c:v>
                </c:pt>
                <c:pt idx="122">
                  <c:v>44203</c:v>
                </c:pt>
                <c:pt idx="123">
                  <c:v>44204</c:v>
                </c:pt>
                <c:pt idx="124">
                  <c:v>44205</c:v>
                </c:pt>
                <c:pt idx="125">
                  <c:v>44206</c:v>
                </c:pt>
                <c:pt idx="126">
                  <c:v>44207</c:v>
                </c:pt>
                <c:pt idx="127">
                  <c:v>44208</c:v>
                </c:pt>
                <c:pt idx="128">
                  <c:v>44209</c:v>
                </c:pt>
                <c:pt idx="129">
                  <c:v>44210</c:v>
                </c:pt>
                <c:pt idx="130">
                  <c:v>44211</c:v>
                </c:pt>
                <c:pt idx="131">
                  <c:v>44212</c:v>
                </c:pt>
                <c:pt idx="132">
                  <c:v>44213</c:v>
                </c:pt>
                <c:pt idx="133">
                  <c:v>44214</c:v>
                </c:pt>
                <c:pt idx="134">
                  <c:v>44215</c:v>
                </c:pt>
                <c:pt idx="135">
                  <c:v>44216</c:v>
                </c:pt>
                <c:pt idx="136">
                  <c:v>44217</c:v>
                </c:pt>
                <c:pt idx="137">
                  <c:v>44218</c:v>
                </c:pt>
                <c:pt idx="138">
                  <c:v>44219</c:v>
                </c:pt>
                <c:pt idx="139">
                  <c:v>44220</c:v>
                </c:pt>
                <c:pt idx="140">
                  <c:v>44221</c:v>
                </c:pt>
                <c:pt idx="141">
                  <c:v>44222</c:v>
                </c:pt>
                <c:pt idx="142">
                  <c:v>44223</c:v>
                </c:pt>
                <c:pt idx="143">
                  <c:v>44224</c:v>
                </c:pt>
                <c:pt idx="144">
                  <c:v>44225</c:v>
                </c:pt>
                <c:pt idx="145">
                  <c:v>44226</c:v>
                </c:pt>
                <c:pt idx="146">
                  <c:v>44227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44233</c:v>
                </c:pt>
                <c:pt idx="153">
                  <c:v>44234</c:v>
                </c:pt>
                <c:pt idx="154">
                  <c:v>44235</c:v>
                </c:pt>
                <c:pt idx="155">
                  <c:v>44236</c:v>
                </c:pt>
                <c:pt idx="156">
                  <c:v>44237</c:v>
                </c:pt>
                <c:pt idx="157">
                  <c:v>44238</c:v>
                </c:pt>
                <c:pt idx="158">
                  <c:v>44239</c:v>
                </c:pt>
                <c:pt idx="159">
                  <c:v>44240</c:v>
                </c:pt>
                <c:pt idx="160">
                  <c:v>44241</c:v>
                </c:pt>
                <c:pt idx="161">
                  <c:v>44242</c:v>
                </c:pt>
                <c:pt idx="162">
                  <c:v>44243</c:v>
                </c:pt>
                <c:pt idx="163">
                  <c:v>44244</c:v>
                </c:pt>
                <c:pt idx="164">
                  <c:v>44245</c:v>
                </c:pt>
                <c:pt idx="165">
                  <c:v>44246</c:v>
                </c:pt>
                <c:pt idx="166">
                  <c:v>44247</c:v>
                </c:pt>
                <c:pt idx="167">
                  <c:v>44248</c:v>
                </c:pt>
                <c:pt idx="168">
                  <c:v>44249</c:v>
                </c:pt>
                <c:pt idx="169">
                  <c:v>44250</c:v>
                </c:pt>
                <c:pt idx="170">
                  <c:v>44251</c:v>
                </c:pt>
                <c:pt idx="171">
                  <c:v>44252</c:v>
                </c:pt>
                <c:pt idx="172">
                  <c:v>44253</c:v>
                </c:pt>
                <c:pt idx="173">
                  <c:v>44254</c:v>
                </c:pt>
                <c:pt idx="174">
                  <c:v>44255</c:v>
                </c:pt>
                <c:pt idx="175">
                  <c:v>44256</c:v>
                </c:pt>
                <c:pt idx="176">
                  <c:v>44257</c:v>
                </c:pt>
                <c:pt idx="177">
                  <c:v>44258</c:v>
                </c:pt>
                <c:pt idx="178">
                  <c:v>44259</c:v>
                </c:pt>
                <c:pt idx="179">
                  <c:v>44260</c:v>
                </c:pt>
                <c:pt idx="180">
                  <c:v>44261</c:v>
                </c:pt>
                <c:pt idx="181">
                  <c:v>44262</c:v>
                </c:pt>
                <c:pt idx="182">
                  <c:v>44263</c:v>
                </c:pt>
                <c:pt idx="183">
                  <c:v>44264</c:v>
                </c:pt>
                <c:pt idx="184">
                  <c:v>44265</c:v>
                </c:pt>
                <c:pt idx="185">
                  <c:v>44266</c:v>
                </c:pt>
                <c:pt idx="186">
                  <c:v>44267</c:v>
                </c:pt>
                <c:pt idx="187">
                  <c:v>44268</c:v>
                </c:pt>
                <c:pt idx="188">
                  <c:v>44269</c:v>
                </c:pt>
                <c:pt idx="189">
                  <c:v>44270</c:v>
                </c:pt>
                <c:pt idx="190">
                  <c:v>44271</c:v>
                </c:pt>
                <c:pt idx="191">
                  <c:v>44272</c:v>
                </c:pt>
                <c:pt idx="192">
                  <c:v>44273</c:v>
                </c:pt>
                <c:pt idx="193">
                  <c:v>44274</c:v>
                </c:pt>
                <c:pt idx="194">
                  <c:v>44275</c:v>
                </c:pt>
                <c:pt idx="195">
                  <c:v>44276</c:v>
                </c:pt>
                <c:pt idx="196">
                  <c:v>44277</c:v>
                </c:pt>
                <c:pt idx="197">
                  <c:v>44278</c:v>
                </c:pt>
                <c:pt idx="198">
                  <c:v>44279</c:v>
                </c:pt>
                <c:pt idx="199">
                  <c:v>44280</c:v>
                </c:pt>
                <c:pt idx="200">
                  <c:v>44281</c:v>
                </c:pt>
                <c:pt idx="201">
                  <c:v>44282</c:v>
                </c:pt>
                <c:pt idx="202">
                  <c:v>44283</c:v>
                </c:pt>
                <c:pt idx="203">
                  <c:v>44284</c:v>
                </c:pt>
                <c:pt idx="204">
                  <c:v>44285</c:v>
                </c:pt>
                <c:pt idx="205">
                  <c:v>44286</c:v>
                </c:pt>
                <c:pt idx="206">
                  <c:v>44287</c:v>
                </c:pt>
                <c:pt idx="207">
                  <c:v>44288</c:v>
                </c:pt>
                <c:pt idx="208">
                  <c:v>44289</c:v>
                </c:pt>
                <c:pt idx="209">
                  <c:v>44290</c:v>
                </c:pt>
                <c:pt idx="210">
                  <c:v>44291</c:v>
                </c:pt>
                <c:pt idx="211">
                  <c:v>44292</c:v>
                </c:pt>
                <c:pt idx="212">
                  <c:v>44293</c:v>
                </c:pt>
                <c:pt idx="213">
                  <c:v>44294</c:v>
                </c:pt>
                <c:pt idx="214">
                  <c:v>44295</c:v>
                </c:pt>
                <c:pt idx="215">
                  <c:v>44296</c:v>
                </c:pt>
                <c:pt idx="216">
                  <c:v>44297</c:v>
                </c:pt>
                <c:pt idx="217">
                  <c:v>44298</c:v>
                </c:pt>
                <c:pt idx="218">
                  <c:v>44299</c:v>
                </c:pt>
                <c:pt idx="219">
                  <c:v>44300</c:v>
                </c:pt>
                <c:pt idx="220">
                  <c:v>44301</c:v>
                </c:pt>
                <c:pt idx="221">
                  <c:v>44302</c:v>
                </c:pt>
                <c:pt idx="222">
                  <c:v>44303</c:v>
                </c:pt>
                <c:pt idx="223">
                  <c:v>44304</c:v>
                </c:pt>
                <c:pt idx="224">
                  <c:v>44305</c:v>
                </c:pt>
                <c:pt idx="225">
                  <c:v>44306</c:v>
                </c:pt>
                <c:pt idx="226">
                  <c:v>44307</c:v>
                </c:pt>
                <c:pt idx="227">
                  <c:v>44308</c:v>
                </c:pt>
                <c:pt idx="228">
                  <c:v>44309</c:v>
                </c:pt>
                <c:pt idx="229">
                  <c:v>44310</c:v>
                </c:pt>
                <c:pt idx="230">
                  <c:v>44311</c:v>
                </c:pt>
                <c:pt idx="231">
                  <c:v>44312</c:v>
                </c:pt>
                <c:pt idx="232">
                  <c:v>44313</c:v>
                </c:pt>
                <c:pt idx="233">
                  <c:v>44314</c:v>
                </c:pt>
                <c:pt idx="234">
                  <c:v>44315</c:v>
                </c:pt>
                <c:pt idx="235">
                  <c:v>44316</c:v>
                </c:pt>
                <c:pt idx="236">
                  <c:v>44317</c:v>
                </c:pt>
                <c:pt idx="237">
                  <c:v>44318</c:v>
                </c:pt>
                <c:pt idx="238">
                  <c:v>44319</c:v>
                </c:pt>
                <c:pt idx="239">
                  <c:v>44320</c:v>
                </c:pt>
                <c:pt idx="240">
                  <c:v>44321</c:v>
                </c:pt>
                <c:pt idx="241">
                  <c:v>44322</c:v>
                </c:pt>
                <c:pt idx="242">
                  <c:v>44323</c:v>
                </c:pt>
                <c:pt idx="243">
                  <c:v>44324</c:v>
                </c:pt>
                <c:pt idx="244">
                  <c:v>44325</c:v>
                </c:pt>
                <c:pt idx="245">
                  <c:v>44326</c:v>
                </c:pt>
                <c:pt idx="246">
                  <c:v>44327</c:v>
                </c:pt>
                <c:pt idx="247">
                  <c:v>44328</c:v>
                </c:pt>
                <c:pt idx="248">
                  <c:v>44329</c:v>
                </c:pt>
                <c:pt idx="249">
                  <c:v>44330</c:v>
                </c:pt>
                <c:pt idx="250">
                  <c:v>44331</c:v>
                </c:pt>
                <c:pt idx="251">
                  <c:v>44332</c:v>
                </c:pt>
                <c:pt idx="252">
                  <c:v>44333</c:v>
                </c:pt>
                <c:pt idx="253">
                  <c:v>44334</c:v>
                </c:pt>
                <c:pt idx="254">
                  <c:v>44335</c:v>
                </c:pt>
                <c:pt idx="255">
                  <c:v>44336</c:v>
                </c:pt>
                <c:pt idx="256">
                  <c:v>44337</c:v>
                </c:pt>
                <c:pt idx="257">
                  <c:v>44338</c:v>
                </c:pt>
                <c:pt idx="258">
                  <c:v>44339</c:v>
                </c:pt>
                <c:pt idx="259">
                  <c:v>44340</c:v>
                </c:pt>
                <c:pt idx="260">
                  <c:v>44341</c:v>
                </c:pt>
                <c:pt idx="261">
                  <c:v>44342</c:v>
                </c:pt>
                <c:pt idx="262">
                  <c:v>44343</c:v>
                </c:pt>
                <c:pt idx="263">
                  <c:v>44344</c:v>
                </c:pt>
                <c:pt idx="264">
                  <c:v>44345</c:v>
                </c:pt>
                <c:pt idx="265">
                  <c:v>44346</c:v>
                </c:pt>
                <c:pt idx="266">
                  <c:v>44347</c:v>
                </c:pt>
                <c:pt idx="267">
                  <c:v>44348</c:v>
                </c:pt>
                <c:pt idx="268">
                  <c:v>44349</c:v>
                </c:pt>
                <c:pt idx="269">
                  <c:v>44350</c:v>
                </c:pt>
                <c:pt idx="270">
                  <c:v>44351</c:v>
                </c:pt>
                <c:pt idx="271">
                  <c:v>44352</c:v>
                </c:pt>
                <c:pt idx="272">
                  <c:v>44353</c:v>
                </c:pt>
                <c:pt idx="273">
                  <c:v>44354</c:v>
                </c:pt>
                <c:pt idx="274">
                  <c:v>44355</c:v>
                </c:pt>
                <c:pt idx="275">
                  <c:v>44356</c:v>
                </c:pt>
                <c:pt idx="276">
                  <c:v>44357</c:v>
                </c:pt>
                <c:pt idx="277">
                  <c:v>44358</c:v>
                </c:pt>
                <c:pt idx="278">
                  <c:v>44359</c:v>
                </c:pt>
                <c:pt idx="279">
                  <c:v>44360</c:v>
                </c:pt>
                <c:pt idx="280">
                  <c:v>44361</c:v>
                </c:pt>
                <c:pt idx="281">
                  <c:v>44362</c:v>
                </c:pt>
                <c:pt idx="282">
                  <c:v>44363</c:v>
                </c:pt>
                <c:pt idx="283">
                  <c:v>44364</c:v>
                </c:pt>
                <c:pt idx="284">
                  <c:v>44365</c:v>
                </c:pt>
                <c:pt idx="285">
                  <c:v>44366</c:v>
                </c:pt>
                <c:pt idx="286">
                  <c:v>44367</c:v>
                </c:pt>
                <c:pt idx="287">
                  <c:v>44368</c:v>
                </c:pt>
                <c:pt idx="288">
                  <c:v>44369</c:v>
                </c:pt>
                <c:pt idx="289">
                  <c:v>44370</c:v>
                </c:pt>
                <c:pt idx="290">
                  <c:v>44371</c:v>
                </c:pt>
                <c:pt idx="291">
                  <c:v>44372</c:v>
                </c:pt>
                <c:pt idx="292">
                  <c:v>44373</c:v>
                </c:pt>
                <c:pt idx="293">
                  <c:v>44374</c:v>
                </c:pt>
                <c:pt idx="294">
                  <c:v>44375</c:v>
                </c:pt>
                <c:pt idx="295">
                  <c:v>44376</c:v>
                </c:pt>
                <c:pt idx="296">
                  <c:v>44377</c:v>
                </c:pt>
                <c:pt idx="297">
                  <c:v>44378</c:v>
                </c:pt>
                <c:pt idx="298">
                  <c:v>44379</c:v>
                </c:pt>
                <c:pt idx="299">
                  <c:v>44380</c:v>
                </c:pt>
                <c:pt idx="300">
                  <c:v>44381</c:v>
                </c:pt>
                <c:pt idx="301">
                  <c:v>44382</c:v>
                </c:pt>
                <c:pt idx="302">
                  <c:v>44383</c:v>
                </c:pt>
                <c:pt idx="303">
                  <c:v>44384</c:v>
                </c:pt>
                <c:pt idx="304">
                  <c:v>44385</c:v>
                </c:pt>
                <c:pt idx="305">
                  <c:v>44386</c:v>
                </c:pt>
                <c:pt idx="306">
                  <c:v>44387</c:v>
                </c:pt>
                <c:pt idx="307">
                  <c:v>44388</c:v>
                </c:pt>
                <c:pt idx="308">
                  <c:v>44389</c:v>
                </c:pt>
                <c:pt idx="309">
                  <c:v>44390</c:v>
                </c:pt>
                <c:pt idx="310">
                  <c:v>44391</c:v>
                </c:pt>
                <c:pt idx="311">
                  <c:v>44392</c:v>
                </c:pt>
                <c:pt idx="312">
                  <c:v>44393</c:v>
                </c:pt>
                <c:pt idx="313">
                  <c:v>44394</c:v>
                </c:pt>
                <c:pt idx="314">
                  <c:v>44395</c:v>
                </c:pt>
                <c:pt idx="315">
                  <c:v>44396</c:v>
                </c:pt>
                <c:pt idx="316">
                  <c:v>44397</c:v>
                </c:pt>
                <c:pt idx="317">
                  <c:v>44398</c:v>
                </c:pt>
                <c:pt idx="318">
                  <c:v>44399</c:v>
                </c:pt>
                <c:pt idx="319">
                  <c:v>44400</c:v>
                </c:pt>
                <c:pt idx="320">
                  <c:v>44401</c:v>
                </c:pt>
                <c:pt idx="321">
                  <c:v>44402</c:v>
                </c:pt>
                <c:pt idx="322">
                  <c:v>44403</c:v>
                </c:pt>
                <c:pt idx="323">
                  <c:v>44404</c:v>
                </c:pt>
                <c:pt idx="324">
                  <c:v>44405</c:v>
                </c:pt>
                <c:pt idx="325">
                  <c:v>44406</c:v>
                </c:pt>
                <c:pt idx="326">
                  <c:v>44407</c:v>
                </c:pt>
                <c:pt idx="327">
                  <c:v>44408</c:v>
                </c:pt>
                <c:pt idx="328">
                  <c:v>44409</c:v>
                </c:pt>
                <c:pt idx="329">
                  <c:v>44410</c:v>
                </c:pt>
                <c:pt idx="330">
                  <c:v>44411</c:v>
                </c:pt>
                <c:pt idx="331">
                  <c:v>44412</c:v>
                </c:pt>
                <c:pt idx="332">
                  <c:v>44413</c:v>
                </c:pt>
                <c:pt idx="333">
                  <c:v>44414</c:v>
                </c:pt>
                <c:pt idx="334">
                  <c:v>44415</c:v>
                </c:pt>
                <c:pt idx="335">
                  <c:v>44416</c:v>
                </c:pt>
                <c:pt idx="336">
                  <c:v>44417</c:v>
                </c:pt>
                <c:pt idx="337">
                  <c:v>44418</c:v>
                </c:pt>
                <c:pt idx="338">
                  <c:v>44419</c:v>
                </c:pt>
                <c:pt idx="339">
                  <c:v>44420</c:v>
                </c:pt>
                <c:pt idx="340">
                  <c:v>44421</c:v>
                </c:pt>
                <c:pt idx="341">
                  <c:v>44422</c:v>
                </c:pt>
                <c:pt idx="342">
                  <c:v>44423</c:v>
                </c:pt>
                <c:pt idx="343">
                  <c:v>44424</c:v>
                </c:pt>
                <c:pt idx="344">
                  <c:v>44425</c:v>
                </c:pt>
                <c:pt idx="345">
                  <c:v>44426</c:v>
                </c:pt>
                <c:pt idx="346">
                  <c:v>44427</c:v>
                </c:pt>
                <c:pt idx="347">
                  <c:v>44428</c:v>
                </c:pt>
                <c:pt idx="348">
                  <c:v>44429</c:v>
                </c:pt>
                <c:pt idx="349">
                  <c:v>44430</c:v>
                </c:pt>
                <c:pt idx="350">
                  <c:v>44431</c:v>
                </c:pt>
                <c:pt idx="351">
                  <c:v>44432</c:v>
                </c:pt>
                <c:pt idx="352">
                  <c:v>44433</c:v>
                </c:pt>
                <c:pt idx="353">
                  <c:v>44434</c:v>
                </c:pt>
                <c:pt idx="354">
                  <c:v>44435</c:v>
                </c:pt>
                <c:pt idx="355">
                  <c:v>44436</c:v>
                </c:pt>
                <c:pt idx="356">
                  <c:v>44437</c:v>
                </c:pt>
                <c:pt idx="357">
                  <c:v>44438</c:v>
                </c:pt>
                <c:pt idx="358">
                  <c:v>44439</c:v>
                </c:pt>
              </c:numCache>
            </c:numRef>
          </c:cat>
          <c:val>
            <c:numRef>
              <c:f>'Model Fit - Holdout'!$B$2:$B$360</c:f>
              <c:numCache>
                <c:formatCode>General</c:formatCode>
                <c:ptCount val="359"/>
                <c:pt idx="0">
                  <c:v>8491.57</c:v>
                </c:pt>
                <c:pt idx="1">
                  <c:v>5996.34</c:v>
                </c:pt>
                <c:pt idx="2">
                  <c:v>7596.15</c:v>
                </c:pt>
                <c:pt idx="3">
                  <c:v>7478.26</c:v>
                </c:pt>
                <c:pt idx="4">
                  <c:v>7240.11</c:v>
                </c:pt>
                <c:pt idx="5">
                  <c:v>8213.5400000000009</c:v>
                </c:pt>
                <c:pt idx="6">
                  <c:v>7244.46</c:v>
                </c:pt>
                <c:pt idx="7">
                  <c:v>5005.26</c:v>
                </c:pt>
                <c:pt idx="8">
                  <c:v>5576.15</c:v>
                </c:pt>
                <c:pt idx="9">
                  <c:v>5342.16</c:v>
                </c:pt>
                <c:pt idx="10">
                  <c:v>5693.15</c:v>
                </c:pt>
                <c:pt idx="11">
                  <c:v>5112.4399999999996</c:v>
                </c:pt>
                <c:pt idx="12">
                  <c:v>5023.2700000000004</c:v>
                </c:pt>
                <c:pt idx="13">
                  <c:v>5049.97</c:v>
                </c:pt>
                <c:pt idx="14">
                  <c:v>5148.2299999999996</c:v>
                </c:pt>
                <c:pt idx="15">
                  <c:v>5650.81</c:v>
                </c:pt>
                <c:pt idx="16">
                  <c:v>5210.84</c:v>
                </c:pt>
                <c:pt idx="17">
                  <c:v>5269.25</c:v>
                </c:pt>
                <c:pt idx="18">
                  <c:v>6315.72</c:v>
                </c:pt>
                <c:pt idx="19">
                  <c:v>5643.6</c:v>
                </c:pt>
                <c:pt idx="20">
                  <c:v>5229.34</c:v>
                </c:pt>
                <c:pt idx="21">
                  <c:v>4680.7700000000004</c:v>
                </c:pt>
                <c:pt idx="22">
                  <c:v>4681.0200000000004</c:v>
                </c:pt>
                <c:pt idx="23">
                  <c:v>5658.86</c:v>
                </c:pt>
                <c:pt idx="24">
                  <c:v>5857.48</c:v>
                </c:pt>
                <c:pt idx="25">
                  <c:v>6619.65</c:v>
                </c:pt>
                <c:pt idx="26">
                  <c:v>7824.36</c:v>
                </c:pt>
                <c:pt idx="27">
                  <c:v>6463.67</c:v>
                </c:pt>
                <c:pt idx="28">
                  <c:v>6448.85</c:v>
                </c:pt>
                <c:pt idx="29">
                  <c:v>7741.57</c:v>
                </c:pt>
                <c:pt idx="30">
                  <c:v>5991.97</c:v>
                </c:pt>
                <c:pt idx="31">
                  <c:v>6461.47</c:v>
                </c:pt>
                <c:pt idx="32">
                  <c:v>6157.68</c:v>
                </c:pt>
                <c:pt idx="33">
                  <c:v>6621.52</c:v>
                </c:pt>
                <c:pt idx="34">
                  <c:v>5315.31</c:v>
                </c:pt>
                <c:pt idx="35">
                  <c:v>5526.14</c:v>
                </c:pt>
                <c:pt idx="36">
                  <c:v>4698.3900000000003</c:v>
                </c:pt>
                <c:pt idx="37">
                  <c:v>4898.82</c:v>
                </c:pt>
                <c:pt idx="38">
                  <c:v>5042.71</c:v>
                </c:pt>
                <c:pt idx="39">
                  <c:v>4733.08</c:v>
                </c:pt>
                <c:pt idx="40">
                  <c:v>4504.9799999999996</c:v>
                </c:pt>
                <c:pt idx="41">
                  <c:v>3941.64</c:v>
                </c:pt>
                <c:pt idx="42">
                  <c:v>4559.28</c:v>
                </c:pt>
                <c:pt idx="43">
                  <c:v>3986.02</c:v>
                </c:pt>
                <c:pt idx="44">
                  <c:v>3120.09</c:v>
                </c:pt>
                <c:pt idx="45">
                  <c:v>3783.01</c:v>
                </c:pt>
                <c:pt idx="46">
                  <c:v>3371.1</c:v>
                </c:pt>
                <c:pt idx="47">
                  <c:v>4015.31</c:v>
                </c:pt>
                <c:pt idx="48">
                  <c:v>4524.45</c:v>
                </c:pt>
                <c:pt idx="49">
                  <c:v>3451.51</c:v>
                </c:pt>
                <c:pt idx="50">
                  <c:v>4141.3500000000004</c:v>
                </c:pt>
                <c:pt idx="51">
                  <c:v>3576.06</c:v>
                </c:pt>
                <c:pt idx="52">
                  <c:v>3819.76</c:v>
                </c:pt>
                <c:pt idx="53">
                  <c:v>3192.84</c:v>
                </c:pt>
                <c:pt idx="54">
                  <c:v>3610.47</c:v>
                </c:pt>
                <c:pt idx="55">
                  <c:v>2920.64</c:v>
                </c:pt>
                <c:pt idx="56">
                  <c:v>3008.52</c:v>
                </c:pt>
                <c:pt idx="57">
                  <c:v>3012.96</c:v>
                </c:pt>
                <c:pt idx="58">
                  <c:v>2967.68</c:v>
                </c:pt>
                <c:pt idx="59">
                  <c:v>4454.6499999999996</c:v>
                </c:pt>
                <c:pt idx="60">
                  <c:v>2765.99</c:v>
                </c:pt>
                <c:pt idx="61">
                  <c:v>3929.46</c:v>
                </c:pt>
                <c:pt idx="62">
                  <c:v>3891.82</c:v>
                </c:pt>
                <c:pt idx="63">
                  <c:v>4176.62</c:v>
                </c:pt>
                <c:pt idx="64">
                  <c:v>3012.29</c:v>
                </c:pt>
                <c:pt idx="65">
                  <c:v>2716.57</c:v>
                </c:pt>
                <c:pt idx="66">
                  <c:v>2645.28</c:v>
                </c:pt>
                <c:pt idx="67">
                  <c:v>2902.55</c:v>
                </c:pt>
                <c:pt idx="68">
                  <c:v>3118.76</c:v>
                </c:pt>
                <c:pt idx="69">
                  <c:v>2670.63</c:v>
                </c:pt>
                <c:pt idx="70">
                  <c:v>3325.53</c:v>
                </c:pt>
                <c:pt idx="71">
                  <c:v>3366.74</c:v>
                </c:pt>
                <c:pt idx="72">
                  <c:v>2430.0700000000002</c:v>
                </c:pt>
                <c:pt idx="73">
                  <c:v>3160.22</c:v>
                </c:pt>
                <c:pt idx="74">
                  <c:v>3244.22</c:v>
                </c:pt>
                <c:pt idx="75">
                  <c:v>3235.49</c:v>
                </c:pt>
                <c:pt idx="76">
                  <c:v>2365.7800000000002</c:v>
                </c:pt>
                <c:pt idx="77">
                  <c:v>2755.63</c:v>
                </c:pt>
                <c:pt idx="78">
                  <c:v>1990.3</c:v>
                </c:pt>
                <c:pt idx="79">
                  <c:v>2665.95</c:v>
                </c:pt>
                <c:pt idx="80">
                  <c:v>2510.52</c:v>
                </c:pt>
                <c:pt idx="81">
                  <c:v>2527.11</c:v>
                </c:pt>
                <c:pt idx="82">
                  <c:v>2765.71</c:v>
                </c:pt>
                <c:pt idx="83">
                  <c:v>2617.7800000000002</c:v>
                </c:pt>
                <c:pt idx="84">
                  <c:v>2197.37</c:v>
                </c:pt>
                <c:pt idx="85">
                  <c:v>2011.74</c:v>
                </c:pt>
                <c:pt idx="86">
                  <c:v>2297.31</c:v>
                </c:pt>
                <c:pt idx="87">
                  <c:v>2479.71</c:v>
                </c:pt>
                <c:pt idx="88">
                  <c:v>1802.68</c:v>
                </c:pt>
                <c:pt idx="89">
                  <c:v>2818.6</c:v>
                </c:pt>
                <c:pt idx="90">
                  <c:v>2018.63</c:v>
                </c:pt>
                <c:pt idx="91">
                  <c:v>1962.11</c:v>
                </c:pt>
                <c:pt idx="92">
                  <c:v>2353.63</c:v>
                </c:pt>
                <c:pt idx="93">
                  <c:v>2296.37</c:v>
                </c:pt>
                <c:pt idx="94">
                  <c:v>3316.95</c:v>
                </c:pt>
                <c:pt idx="95">
                  <c:v>3484.21</c:v>
                </c:pt>
                <c:pt idx="96">
                  <c:v>2482.75</c:v>
                </c:pt>
                <c:pt idx="97">
                  <c:v>2349.0300000000002</c:v>
                </c:pt>
                <c:pt idx="98">
                  <c:v>2906.81</c:v>
                </c:pt>
                <c:pt idx="99">
                  <c:v>2146.6799999999998</c:v>
                </c:pt>
                <c:pt idx="100">
                  <c:v>1927.76</c:v>
                </c:pt>
                <c:pt idx="101">
                  <c:v>2278.9899999999998</c:v>
                </c:pt>
                <c:pt idx="102">
                  <c:v>2236.91</c:v>
                </c:pt>
                <c:pt idx="103">
                  <c:v>2322.62</c:v>
                </c:pt>
                <c:pt idx="104">
                  <c:v>3354.39</c:v>
                </c:pt>
                <c:pt idx="105">
                  <c:v>3115.3</c:v>
                </c:pt>
                <c:pt idx="106">
                  <c:v>2468.69</c:v>
                </c:pt>
                <c:pt idx="107">
                  <c:v>3003.5</c:v>
                </c:pt>
                <c:pt idx="108">
                  <c:v>2727.53</c:v>
                </c:pt>
                <c:pt idx="109">
                  <c:v>2123.4</c:v>
                </c:pt>
                <c:pt idx="110">
                  <c:v>3155.7</c:v>
                </c:pt>
                <c:pt idx="111">
                  <c:v>2508.67</c:v>
                </c:pt>
                <c:pt idx="112">
                  <c:v>3234.45</c:v>
                </c:pt>
                <c:pt idx="113">
                  <c:v>2643.71</c:v>
                </c:pt>
                <c:pt idx="114">
                  <c:v>2350.81</c:v>
                </c:pt>
                <c:pt idx="115">
                  <c:v>3000.3</c:v>
                </c:pt>
                <c:pt idx="116">
                  <c:v>3528.2</c:v>
                </c:pt>
                <c:pt idx="117">
                  <c:v>2605.7600000000002</c:v>
                </c:pt>
                <c:pt idx="118">
                  <c:v>2886.12</c:v>
                </c:pt>
                <c:pt idx="119">
                  <c:v>2938.33</c:v>
                </c:pt>
                <c:pt idx="120">
                  <c:v>3644.4</c:v>
                </c:pt>
                <c:pt idx="121">
                  <c:v>3212.01</c:v>
                </c:pt>
                <c:pt idx="122">
                  <c:v>3981.54</c:v>
                </c:pt>
                <c:pt idx="123">
                  <c:v>3223.43</c:v>
                </c:pt>
                <c:pt idx="124">
                  <c:v>3774.77</c:v>
                </c:pt>
                <c:pt idx="125">
                  <c:v>3232.21</c:v>
                </c:pt>
                <c:pt idx="126">
                  <c:v>3503.23</c:v>
                </c:pt>
                <c:pt idx="127">
                  <c:v>3013.54</c:v>
                </c:pt>
                <c:pt idx="128">
                  <c:v>4413.2299999999996</c:v>
                </c:pt>
                <c:pt idx="129">
                  <c:v>4194.8599999999997</c:v>
                </c:pt>
                <c:pt idx="130">
                  <c:v>5526.67</c:v>
                </c:pt>
                <c:pt idx="131">
                  <c:v>5054.3100000000004</c:v>
                </c:pt>
                <c:pt idx="132">
                  <c:v>5055.1400000000003</c:v>
                </c:pt>
                <c:pt idx="133">
                  <c:v>5399.58</c:v>
                </c:pt>
                <c:pt idx="134">
                  <c:v>5307.43</c:v>
                </c:pt>
                <c:pt idx="135">
                  <c:v>5233.96</c:v>
                </c:pt>
                <c:pt idx="136">
                  <c:v>5403.54</c:v>
                </c:pt>
                <c:pt idx="137">
                  <c:v>6199.87</c:v>
                </c:pt>
                <c:pt idx="138">
                  <c:v>6613.8</c:v>
                </c:pt>
                <c:pt idx="139">
                  <c:v>6299.11</c:v>
                </c:pt>
                <c:pt idx="140">
                  <c:v>5614.03</c:v>
                </c:pt>
                <c:pt idx="141">
                  <c:v>6989.61</c:v>
                </c:pt>
                <c:pt idx="142">
                  <c:v>7559.2</c:v>
                </c:pt>
                <c:pt idx="143">
                  <c:v>8296.5400000000009</c:v>
                </c:pt>
                <c:pt idx="144">
                  <c:v>9508.84</c:v>
                </c:pt>
                <c:pt idx="145">
                  <c:v>7119.09</c:v>
                </c:pt>
                <c:pt idx="146">
                  <c:v>7453.4</c:v>
                </c:pt>
                <c:pt idx="147">
                  <c:v>7785.95</c:v>
                </c:pt>
                <c:pt idx="148">
                  <c:v>7685.31</c:v>
                </c:pt>
                <c:pt idx="149">
                  <c:v>7229.52</c:v>
                </c:pt>
                <c:pt idx="150">
                  <c:v>6560.11</c:v>
                </c:pt>
                <c:pt idx="151">
                  <c:v>7549.73</c:v>
                </c:pt>
                <c:pt idx="152">
                  <c:v>9317.24</c:v>
                </c:pt>
                <c:pt idx="153">
                  <c:v>7551.67</c:v>
                </c:pt>
                <c:pt idx="154">
                  <c:v>8827.1299999999992</c:v>
                </c:pt>
                <c:pt idx="155">
                  <c:v>8320.24</c:v>
                </c:pt>
                <c:pt idx="156">
                  <c:v>7250.11</c:v>
                </c:pt>
                <c:pt idx="157">
                  <c:v>9779.83</c:v>
                </c:pt>
                <c:pt idx="158">
                  <c:v>9679.33</c:v>
                </c:pt>
                <c:pt idx="159">
                  <c:v>8734.84</c:v>
                </c:pt>
                <c:pt idx="160">
                  <c:v>8629.7099999999991</c:v>
                </c:pt>
                <c:pt idx="161">
                  <c:v>8702.67</c:v>
                </c:pt>
                <c:pt idx="162">
                  <c:v>7468.43</c:v>
                </c:pt>
                <c:pt idx="163">
                  <c:v>7646.97</c:v>
                </c:pt>
                <c:pt idx="164">
                  <c:v>8856.59</c:v>
                </c:pt>
                <c:pt idx="165">
                  <c:v>9330.4599999999991</c:v>
                </c:pt>
                <c:pt idx="166">
                  <c:v>9623.64</c:v>
                </c:pt>
                <c:pt idx="167">
                  <c:v>9163.39</c:v>
                </c:pt>
                <c:pt idx="168">
                  <c:v>8236.3799999999992</c:v>
                </c:pt>
                <c:pt idx="169">
                  <c:v>8384.94</c:v>
                </c:pt>
                <c:pt idx="170">
                  <c:v>6970.6</c:v>
                </c:pt>
                <c:pt idx="171">
                  <c:v>6286.35</c:v>
                </c:pt>
                <c:pt idx="172">
                  <c:v>7321.79</c:v>
                </c:pt>
                <c:pt idx="173">
                  <c:v>6837.73</c:v>
                </c:pt>
                <c:pt idx="174">
                  <c:v>5337.07</c:v>
                </c:pt>
                <c:pt idx="175">
                  <c:v>5962.75</c:v>
                </c:pt>
                <c:pt idx="176">
                  <c:v>6139.8</c:v>
                </c:pt>
                <c:pt idx="177">
                  <c:v>6374.36</c:v>
                </c:pt>
                <c:pt idx="178">
                  <c:v>5177.4399999999996</c:v>
                </c:pt>
                <c:pt idx="179">
                  <c:v>5692.36</c:v>
                </c:pt>
                <c:pt idx="180">
                  <c:v>5010.18</c:v>
                </c:pt>
                <c:pt idx="181">
                  <c:v>5149.3</c:v>
                </c:pt>
                <c:pt idx="182">
                  <c:v>4528.66</c:v>
                </c:pt>
                <c:pt idx="183">
                  <c:v>5269</c:v>
                </c:pt>
                <c:pt idx="184">
                  <c:v>5507.71</c:v>
                </c:pt>
                <c:pt idx="185">
                  <c:v>6783.07</c:v>
                </c:pt>
                <c:pt idx="186">
                  <c:v>5792.43</c:v>
                </c:pt>
                <c:pt idx="187">
                  <c:v>5733.77</c:v>
                </c:pt>
                <c:pt idx="188">
                  <c:v>4867.9799999999996</c:v>
                </c:pt>
                <c:pt idx="189">
                  <c:v>5789.63</c:v>
                </c:pt>
                <c:pt idx="190">
                  <c:v>5859.06</c:v>
                </c:pt>
                <c:pt idx="191">
                  <c:v>5685.2</c:v>
                </c:pt>
                <c:pt idx="192">
                  <c:v>5738.37</c:v>
                </c:pt>
                <c:pt idx="193">
                  <c:v>6888.57</c:v>
                </c:pt>
                <c:pt idx="194">
                  <c:v>7053.77</c:v>
                </c:pt>
                <c:pt idx="195">
                  <c:v>6352.41</c:v>
                </c:pt>
                <c:pt idx="196">
                  <c:v>5238.54</c:v>
                </c:pt>
                <c:pt idx="197">
                  <c:v>6611.65</c:v>
                </c:pt>
                <c:pt idx="198">
                  <c:v>6267.28</c:v>
                </c:pt>
                <c:pt idx="199">
                  <c:v>6253.23</c:v>
                </c:pt>
                <c:pt idx="200">
                  <c:v>6597.54</c:v>
                </c:pt>
                <c:pt idx="201">
                  <c:v>5592.17</c:v>
                </c:pt>
                <c:pt idx="202">
                  <c:v>5450.2</c:v>
                </c:pt>
                <c:pt idx="203">
                  <c:v>5073.76</c:v>
                </c:pt>
                <c:pt idx="204">
                  <c:v>4695.46</c:v>
                </c:pt>
                <c:pt idx="205">
                  <c:v>3685.54</c:v>
                </c:pt>
                <c:pt idx="206">
                  <c:v>4414.6499999999996</c:v>
                </c:pt>
                <c:pt idx="207">
                  <c:v>4217.6099999999997</c:v>
                </c:pt>
                <c:pt idx="208">
                  <c:v>4101.25</c:v>
                </c:pt>
                <c:pt idx="209">
                  <c:v>3576.71</c:v>
                </c:pt>
                <c:pt idx="210">
                  <c:v>3650.6</c:v>
                </c:pt>
                <c:pt idx="211">
                  <c:v>3798.34</c:v>
                </c:pt>
                <c:pt idx="212">
                  <c:v>3304.09</c:v>
                </c:pt>
                <c:pt idx="213">
                  <c:v>3348.9</c:v>
                </c:pt>
                <c:pt idx="214">
                  <c:v>3548.38</c:v>
                </c:pt>
                <c:pt idx="215">
                  <c:v>3742.84</c:v>
                </c:pt>
                <c:pt idx="216">
                  <c:v>3185.56</c:v>
                </c:pt>
                <c:pt idx="217">
                  <c:v>3511.58</c:v>
                </c:pt>
                <c:pt idx="218">
                  <c:v>3133.83</c:v>
                </c:pt>
                <c:pt idx="219">
                  <c:v>3143.01</c:v>
                </c:pt>
                <c:pt idx="220">
                  <c:v>3112.38</c:v>
                </c:pt>
                <c:pt idx="221">
                  <c:v>4492.8900000000003</c:v>
                </c:pt>
                <c:pt idx="222">
                  <c:v>4184.3599999999997</c:v>
                </c:pt>
                <c:pt idx="223">
                  <c:v>4055.48</c:v>
                </c:pt>
                <c:pt idx="224">
                  <c:v>3077.23</c:v>
                </c:pt>
                <c:pt idx="225">
                  <c:v>3544.94</c:v>
                </c:pt>
                <c:pt idx="226">
                  <c:v>3280.76</c:v>
                </c:pt>
                <c:pt idx="227">
                  <c:v>2561.64</c:v>
                </c:pt>
                <c:pt idx="228">
                  <c:v>3154.41</c:v>
                </c:pt>
                <c:pt idx="229">
                  <c:v>2763</c:v>
                </c:pt>
                <c:pt idx="230">
                  <c:v>3025.47</c:v>
                </c:pt>
                <c:pt idx="231">
                  <c:v>2205.09</c:v>
                </c:pt>
                <c:pt idx="232">
                  <c:v>2183.92</c:v>
                </c:pt>
                <c:pt idx="233">
                  <c:v>2236.04</c:v>
                </c:pt>
                <c:pt idx="234">
                  <c:v>1967.78</c:v>
                </c:pt>
                <c:pt idx="235">
                  <c:v>1554.36</c:v>
                </c:pt>
                <c:pt idx="236">
                  <c:v>2983.96</c:v>
                </c:pt>
                <c:pt idx="237">
                  <c:v>1808.47</c:v>
                </c:pt>
                <c:pt idx="238">
                  <c:v>1640.66</c:v>
                </c:pt>
                <c:pt idx="239">
                  <c:v>2189.81</c:v>
                </c:pt>
                <c:pt idx="240">
                  <c:v>1853.05</c:v>
                </c:pt>
                <c:pt idx="241">
                  <c:v>1496.19</c:v>
                </c:pt>
                <c:pt idx="242">
                  <c:v>1757.71</c:v>
                </c:pt>
                <c:pt idx="243">
                  <c:v>2373.08</c:v>
                </c:pt>
                <c:pt idx="244">
                  <c:v>2092.5700000000002</c:v>
                </c:pt>
                <c:pt idx="245">
                  <c:v>1746.79</c:v>
                </c:pt>
                <c:pt idx="246">
                  <c:v>1811.72</c:v>
                </c:pt>
                <c:pt idx="247">
                  <c:v>1510.03</c:v>
                </c:pt>
                <c:pt idx="248">
                  <c:v>1710.29</c:v>
                </c:pt>
                <c:pt idx="249">
                  <c:v>2186.38</c:v>
                </c:pt>
                <c:pt idx="250">
                  <c:v>1756.62</c:v>
                </c:pt>
                <c:pt idx="251">
                  <c:v>1502.27</c:v>
                </c:pt>
                <c:pt idx="252">
                  <c:v>1130.52</c:v>
                </c:pt>
                <c:pt idx="253">
                  <c:v>1347.28</c:v>
                </c:pt>
                <c:pt idx="254">
                  <c:v>1560.91</c:v>
                </c:pt>
                <c:pt idx="255">
                  <c:v>1730.04</c:v>
                </c:pt>
                <c:pt idx="256">
                  <c:v>1246.18</c:v>
                </c:pt>
                <c:pt idx="257">
                  <c:v>1481.41</c:v>
                </c:pt>
                <c:pt idx="258">
                  <c:v>1594.45</c:v>
                </c:pt>
                <c:pt idx="259">
                  <c:v>1383.38</c:v>
                </c:pt>
                <c:pt idx="260">
                  <c:v>1151.71</c:v>
                </c:pt>
                <c:pt idx="261">
                  <c:v>947.57</c:v>
                </c:pt>
                <c:pt idx="262">
                  <c:v>1540.13</c:v>
                </c:pt>
                <c:pt idx="263">
                  <c:v>898.64</c:v>
                </c:pt>
                <c:pt idx="264">
                  <c:v>1479.2</c:v>
                </c:pt>
                <c:pt idx="265">
                  <c:v>905.11</c:v>
                </c:pt>
                <c:pt idx="266">
                  <c:v>1047</c:v>
                </c:pt>
                <c:pt idx="267">
                  <c:v>1159.44</c:v>
                </c:pt>
                <c:pt idx="268">
                  <c:v>956.27</c:v>
                </c:pt>
                <c:pt idx="269">
                  <c:v>913.41</c:v>
                </c:pt>
                <c:pt idx="270">
                  <c:v>958.14</c:v>
                </c:pt>
                <c:pt idx="271">
                  <c:v>1429.91</c:v>
                </c:pt>
                <c:pt idx="272">
                  <c:v>1074.3699999999999</c:v>
                </c:pt>
                <c:pt idx="273">
                  <c:v>737.36</c:v>
                </c:pt>
                <c:pt idx="274">
                  <c:v>1257.71</c:v>
                </c:pt>
                <c:pt idx="275">
                  <c:v>1123.5999999999999</c:v>
                </c:pt>
                <c:pt idx="276">
                  <c:v>1004.29</c:v>
                </c:pt>
                <c:pt idx="277">
                  <c:v>976.89</c:v>
                </c:pt>
                <c:pt idx="278">
                  <c:v>1306.47</c:v>
                </c:pt>
                <c:pt idx="279">
                  <c:v>818.2</c:v>
                </c:pt>
                <c:pt idx="280">
                  <c:v>949.62</c:v>
                </c:pt>
                <c:pt idx="281">
                  <c:v>1287.27</c:v>
                </c:pt>
                <c:pt idx="282">
                  <c:v>871.01</c:v>
                </c:pt>
                <c:pt idx="283">
                  <c:v>899.48</c:v>
                </c:pt>
                <c:pt idx="284">
                  <c:v>966.26</c:v>
                </c:pt>
                <c:pt idx="285">
                  <c:v>1117.97</c:v>
                </c:pt>
                <c:pt idx="286">
                  <c:v>1029.47</c:v>
                </c:pt>
                <c:pt idx="287">
                  <c:v>791.49</c:v>
                </c:pt>
                <c:pt idx="288">
                  <c:v>1367.45</c:v>
                </c:pt>
                <c:pt idx="289">
                  <c:v>660.53</c:v>
                </c:pt>
                <c:pt idx="290">
                  <c:v>820.92</c:v>
                </c:pt>
                <c:pt idx="291">
                  <c:v>1046.6099999999999</c:v>
                </c:pt>
                <c:pt idx="292">
                  <c:v>998.45</c:v>
                </c:pt>
                <c:pt idx="293">
                  <c:v>1042.7</c:v>
                </c:pt>
                <c:pt idx="294">
                  <c:v>941.92</c:v>
                </c:pt>
                <c:pt idx="295">
                  <c:v>629.52</c:v>
                </c:pt>
                <c:pt idx="296">
                  <c:v>700.17</c:v>
                </c:pt>
                <c:pt idx="297">
                  <c:v>839.72</c:v>
                </c:pt>
                <c:pt idx="298">
                  <c:v>1149.9000000000001</c:v>
                </c:pt>
                <c:pt idx="299">
                  <c:v>703.16</c:v>
                </c:pt>
                <c:pt idx="300">
                  <c:v>805.43</c:v>
                </c:pt>
                <c:pt idx="301">
                  <c:v>692.22</c:v>
                </c:pt>
                <c:pt idx="302">
                  <c:v>1404.6</c:v>
                </c:pt>
                <c:pt idx="303">
                  <c:v>1224.48</c:v>
                </c:pt>
                <c:pt idx="304">
                  <c:v>1262.3</c:v>
                </c:pt>
                <c:pt idx="305">
                  <c:v>2217.87</c:v>
                </c:pt>
                <c:pt idx="306">
                  <c:v>1077.98</c:v>
                </c:pt>
                <c:pt idx="307">
                  <c:v>1383.24</c:v>
                </c:pt>
                <c:pt idx="308">
                  <c:v>1181.67</c:v>
                </c:pt>
                <c:pt idx="309">
                  <c:v>1005.8</c:v>
                </c:pt>
                <c:pt idx="310">
                  <c:v>1241.24</c:v>
                </c:pt>
                <c:pt idx="311">
                  <c:v>1221.56</c:v>
                </c:pt>
                <c:pt idx="312">
                  <c:v>706.4</c:v>
                </c:pt>
                <c:pt idx="313">
                  <c:v>1554.84</c:v>
                </c:pt>
                <c:pt idx="314">
                  <c:v>1194.6500000000001</c:v>
                </c:pt>
                <c:pt idx="315">
                  <c:v>1275.76</c:v>
                </c:pt>
                <c:pt idx="316">
                  <c:v>1082.78</c:v>
                </c:pt>
                <c:pt idx="317">
                  <c:v>1452.38</c:v>
                </c:pt>
                <c:pt idx="318">
                  <c:v>1276.04</c:v>
                </c:pt>
                <c:pt idx="319">
                  <c:v>1319.59</c:v>
                </c:pt>
                <c:pt idx="320">
                  <c:v>1445.28</c:v>
                </c:pt>
                <c:pt idx="321">
                  <c:v>1053.99</c:v>
                </c:pt>
                <c:pt idx="322">
                  <c:v>900.81</c:v>
                </c:pt>
                <c:pt idx="323">
                  <c:v>1944.55</c:v>
                </c:pt>
                <c:pt idx="324">
                  <c:v>1046.31</c:v>
                </c:pt>
                <c:pt idx="325">
                  <c:v>1433.35</c:v>
                </c:pt>
                <c:pt idx="326">
                  <c:v>1312.6</c:v>
                </c:pt>
                <c:pt idx="327">
                  <c:v>850.08</c:v>
                </c:pt>
                <c:pt idx="328">
                  <c:v>805.92</c:v>
                </c:pt>
                <c:pt idx="329">
                  <c:v>1258.6300000000001</c:v>
                </c:pt>
                <c:pt idx="330">
                  <c:v>1099.8499999999999</c:v>
                </c:pt>
                <c:pt idx="331">
                  <c:v>931</c:v>
                </c:pt>
                <c:pt idx="332">
                  <c:v>947.73</c:v>
                </c:pt>
                <c:pt idx="333">
                  <c:v>1156.3</c:v>
                </c:pt>
                <c:pt idx="334">
                  <c:v>897.67</c:v>
                </c:pt>
                <c:pt idx="335">
                  <c:v>844.35</c:v>
                </c:pt>
                <c:pt idx="336">
                  <c:v>790.64</c:v>
                </c:pt>
                <c:pt idx="337">
                  <c:v>992.69</c:v>
                </c:pt>
                <c:pt idx="338">
                  <c:v>769.45</c:v>
                </c:pt>
                <c:pt idx="339">
                  <c:v>1423.98</c:v>
                </c:pt>
                <c:pt idx="340">
                  <c:v>1357.99</c:v>
                </c:pt>
                <c:pt idx="341">
                  <c:v>1388.85</c:v>
                </c:pt>
                <c:pt idx="342">
                  <c:v>1098.3800000000001</c:v>
                </c:pt>
                <c:pt idx="343">
                  <c:v>771.07</c:v>
                </c:pt>
                <c:pt idx="344">
                  <c:v>1578.18</c:v>
                </c:pt>
                <c:pt idx="345">
                  <c:v>1137.3499999999999</c:v>
                </c:pt>
                <c:pt idx="346">
                  <c:v>1346.36</c:v>
                </c:pt>
                <c:pt idx="347">
                  <c:v>1841.47</c:v>
                </c:pt>
                <c:pt idx="348">
                  <c:v>1152.94</c:v>
                </c:pt>
                <c:pt idx="349">
                  <c:v>892.01</c:v>
                </c:pt>
                <c:pt idx="350">
                  <c:v>1415.85</c:v>
                </c:pt>
                <c:pt idx="351">
                  <c:v>958.29</c:v>
                </c:pt>
                <c:pt idx="352">
                  <c:v>1424.1</c:v>
                </c:pt>
                <c:pt idx="353">
                  <c:v>1059.3399999999999</c:v>
                </c:pt>
                <c:pt idx="354">
                  <c:v>1086.76</c:v>
                </c:pt>
                <c:pt idx="355">
                  <c:v>1405.7</c:v>
                </c:pt>
                <c:pt idx="356">
                  <c:v>1127.3699999999999</c:v>
                </c:pt>
                <c:pt idx="357">
                  <c:v>979.58</c:v>
                </c:pt>
                <c:pt idx="358">
                  <c:v>1020.41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1-4057-8A40-40EA6E09F1D6}"/>
            </c:ext>
          </c:extLst>
        </c:ser>
        <c:ser>
          <c:idx val="1"/>
          <c:order val="1"/>
          <c:tx>
            <c:strRef>
              <c:f>'Model Fit - Holdout'!$C$1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'Model Fit - Holdout'!$A$2:$A$360</c:f>
              <c:numCache>
                <c:formatCode>mm/dd/yyyy</c:formatCode>
                <c:ptCount val="359"/>
                <c:pt idx="0">
                  <c:v>44081</c:v>
                </c:pt>
                <c:pt idx="1">
                  <c:v>44082</c:v>
                </c:pt>
                <c:pt idx="2">
                  <c:v>44083</c:v>
                </c:pt>
                <c:pt idx="3">
                  <c:v>44084</c:v>
                </c:pt>
                <c:pt idx="4">
                  <c:v>44085</c:v>
                </c:pt>
                <c:pt idx="5">
                  <c:v>44086</c:v>
                </c:pt>
                <c:pt idx="6">
                  <c:v>44087</c:v>
                </c:pt>
                <c:pt idx="7">
                  <c:v>44088</c:v>
                </c:pt>
                <c:pt idx="8">
                  <c:v>44089</c:v>
                </c:pt>
                <c:pt idx="9">
                  <c:v>44090</c:v>
                </c:pt>
                <c:pt idx="10">
                  <c:v>44091</c:v>
                </c:pt>
                <c:pt idx="11">
                  <c:v>44092</c:v>
                </c:pt>
                <c:pt idx="12">
                  <c:v>44093</c:v>
                </c:pt>
                <c:pt idx="13">
                  <c:v>44094</c:v>
                </c:pt>
                <c:pt idx="14">
                  <c:v>44095</c:v>
                </c:pt>
                <c:pt idx="15">
                  <c:v>44096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44100</c:v>
                </c:pt>
                <c:pt idx="20">
                  <c:v>44101</c:v>
                </c:pt>
                <c:pt idx="21">
                  <c:v>44102</c:v>
                </c:pt>
                <c:pt idx="22">
                  <c:v>44103</c:v>
                </c:pt>
                <c:pt idx="23">
                  <c:v>44104</c:v>
                </c:pt>
                <c:pt idx="24">
                  <c:v>44105</c:v>
                </c:pt>
                <c:pt idx="25">
                  <c:v>44106</c:v>
                </c:pt>
                <c:pt idx="26">
                  <c:v>44107</c:v>
                </c:pt>
                <c:pt idx="27">
                  <c:v>44108</c:v>
                </c:pt>
                <c:pt idx="28">
                  <c:v>44109</c:v>
                </c:pt>
                <c:pt idx="29">
                  <c:v>44110</c:v>
                </c:pt>
                <c:pt idx="30">
                  <c:v>44111</c:v>
                </c:pt>
                <c:pt idx="31">
                  <c:v>44112</c:v>
                </c:pt>
                <c:pt idx="32">
                  <c:v>44113</c:v>
                </c:pt>
                <c:pt idx="33">
                  <c:v>44114</c:v>
                </c:pt>
                <c:pt idx="34">
                  <c:v>44115</c:v>
                </c:pt>
                <c:pt idx="35">
                  <c:v>44116</c:v>
                </c:pt>
                <c:pt idx="36">
                  <c:v>44117</c:v>
                </c:pt>
                <c:pt idx="37">
                  <c:v>44118</c:v>
                </c:pt>
                <c:pt idx="38">
                  <c:v>44119</c:v>
                </c:pt>
                <c:pt idx="39">
                  <c:v>44120</c:v>
                </c:pt>
                <c:pt idx="40">
                  <c:v>44121</c:v>
                </c:pt>
                <c:pt idx="41">
                  <c:v>44122</c:v>
                </c:pt>
                <c:pt idx="42">
                  <c:v>44123</c:v>
                </c:pt>
                <c:pt idx="43">
                  <c:v>44124</c:v>
                </c:pt>
                <c:pt idx="44">
                  <c:v>44125</c:v>
                </c:pt>
                <c:pt idx="45">
                  <c:v>44126</c:v>
                </c:pt>
                <c:pt idx="46">
                  <c:v>44127</c:v>
                </c:pt>
                <c:pt idx="47">
                  <c:v>44128</c:v>
                </c:pt>
                <c:pt idx="48">
                  <c:v>44129</c:v>
                </c:pt>
                <c:pt idx="49">
                  <c:v>44130</c:v>
                </c:pt>
                <c:pt idx="50">
                  <c:v>44131</c:v>
                </c:pt>
                <c:pt idx="51">
                  <c:v>44132</c:v>
                </c:pt>
                <c:pt idx="52">
                  <c:v>44133</c:v>
                </c:pt>
                <c:pt idx="53">
                  <c:v>44134</c:v>
                </c:pt>
                <c:pt idx="54">
                  <c:v>44135</c:v>
                </c:pt>
                <c:pt idx="55">
                  <c:v>44136</c:v>
                </c:pt>
                <c:pt idx="56">
                  <c:v>44137</c:v>
                </c:pt>
                <c:pt idx="57">
                  <c:v>44138</c:v>
                </c:pt>
                <c:pt idx="58">
                  <c:v>44139</c:v>
                </c:pt>
                <c:pt idx="59">
                  <c:v>44140</c:v>
                </c:pt>
                <c:pt idx="60">
                  <c:v>44141</c:v>
                </c:pt>
                <c:pt idx="61">
                  <c:v>44142</c:v>
                </c:pt>
                <c:pt idx="62">
                  <c:v>44143</c:v>
                </c:pt>
                <c:pt idx="63">
                  <c:v>44144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44149</c:v>
                </c:pt>
                <c:pt idx="69">
                  <c:v>44150</c:v>
                </c:pt>
                <c:pt idx="70">
                  <c:v>44151</c:v>
                </c:pt>
                <c:pt idx="71">
                  <c:v>44152</c:v>
                </c:pt>
                <c:pt idx="72">
                  <c:v>44153</c:v>
                </c:pt>
                <c:pt idx="73">
                  <c:v>44154</c:v>
                </c:pt>
                <c:pt idx="74">
                  <c:v>44155</c:v>
                </c:pt>
                <c:pt idx="75">
                  <c:v>44156</c:v>
                </c:pt>
                <c:pt idx="76">
                  <c:v>44157</c:v>
                </c:pt>
                <c:pt idx="77">
                  <c:v>44158</c:v>
                </c:pt>
                <c:pt idx="78">
                  <c:v>44159</c:v>
                </c:pt>
                <c:pt idx="79">
                  <c:v>44160</c:v>
                </c:pt>
                <c:pt idx="80">
                  <c:v>44161</c:v>
                </c:pt>
                <c:pt idx="81">
                  <c:v>44162</c:v>
                </c:pt>
                <c:pt idx="82">
                  <c:v>44163</c:v>
                </c:pt>
                <c:pt idx="83">
                  <c:v>44164</c:v>
                </c:pt>
                <c:pt idx="84">
                  <c:v>44165</c:v>
                </c:pt>
                <c:pt idx="85">
                  <c:v>44166</c:v>
                </c:pt>
                <c:pt idx="86">
                  <c:v>44167</c:v>
                </c:pt>
                <c:pt idx="87">
                  <c:v>44168</c:v>
                </c:pt>
                <c:pt idx="88">
                  <c:v>44169</c:v>
                </c:pt>
                <c:pt idx="89">
                  <c:v>44170</c:v>
                </c:pt>
                <c:pt idx="90">
                  <c:v>44171</c:v>
                </c:pt>
                <c:pt idx="91">
                  <c:v>44172</c:v>
                </c:pt>
                <c:pt idx="92">
                  <c:v>44173</c:v>
                </c:pt>
                <c:pt idx="93">
                  <c:v>44174</c:v>
                </c:pt>
                <c:pt idx="94">
                  <c:v>44175</c:v>
                </c:pt>
                <c:pt idx="95">
                  <c:v>44176</c:v>
                </c:pt>
                <c:pt idx="96">
                  <c:v>44177</c:v>
                </c:pt>
                <c:pt idx="97">
                  <c:v>44178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44184</c:v>
                </c:pt>
                <c:pt idx="104">
                  <c:v>44185</c:v>
                </c:pt>
                <c:pt idx="105">
                  <c:v>44186</c:v>
                </c:pt>
                <c:pt idx="106">
                  <c:v>44187</c:v>
                </c:pt>
                <c:pt idx="107">
                  <c:v>44188</c:v>
                </c:pt>
                <c:pt idx="108">
                  <c:v>44189</c:v>
                </c:pt>
                <c:pt idx="109">
                  <c:v>44190</c:v>
                </c:pt>
                <c:pt idx="110">
                  <c:v>44191</c:v>
                </c:pt>
                <c:pt idx="111">
                  <c:v>44192</c:v>
                </c:pt>
                <c:pt idx="112">
                  <c:v>44193</c:v>
                </c:pt>
                <c:pt idx="113">
                  <c:v>44194</c:v>
                </c:pt>
                <c:pt idx="114">
                  <c:v>44195</c:v>
                </c:pt>
                <c:pt idx="115">
                  <c:v>44196</c:v>
                </c:pt>
                <c:pt idx="116">
                  <c:v>44197</c:v>
                </c:pt>
                <c:pt idx="117">
                  <c:v>44198</c:v>
                </c:pt>
                <c:pt idx="118">
                  <c:v>44199</c:v>
                </c:pt>
                <c:pt idx="119">
                  <c:v>44200</c:v>
                </c:pt>
                <c:pt idx="120">
                  <c:v>44201</c:v>
                </c:pt>
                <c:pt idx="121">
                  <c:v>44202</c:v>
                </c:pt>
                <c:pt idx="122">
                  <c:v>44203</c:v>
                </c:pt>
                <c:pt idx="123">
                  <c:v>44204</c:v>
                </c:pt>
                <c:pt idx="124">
                  <c:v>44205</c:v>
                </c:pt>
                <c:pt idx="125">
                  <c:v>44206</c:v>
                </c:pt>
                <c:pt idx="126">
                  <c:v>44207</c:v>
                </c:pt>
                <c:pt idx="127">
                  <c:v>44208</c:v>
                </c:pt>
                <c:pt idx="128">
                  <c:v>44209</c:v>
                </c:pt>
                <c:pt idx="129">
                  <c:v>44210</c:v>
                </c:pt>
                <c:pt idx="130">
                  <c:v>44211</c:v>
                </c:pt>
                <c:pt idx="131">
                  <c:v>44212</c:v>
                </c:pt>
                <c:pt idx="132">
                  <c:v>44213</c:v>
                </c:pt>
                <c:pt idx="133">
                  <c:v>44214</c:v>
                </c:pt>
                <c:pt idx="134">
                  <c:v>44215</c:v>
                </c:pt>
                <c:pt idx="135">
                  <c:v>44216</c:v>
                </c:pt>
                <c:pt idx="136">
                  <c:v>44217</c:v>
                </c:pt>
                <c:pt idx="137">
                  <c:v>44218</c:v>
                </c:pt>
                <c:pt idx="138">
                  <c:v>44219</c:v>
                </c:pt>
                <c:pt idx="139">
                  <c:v>44220</c:v>
                </c:pt>
                <c:pt idx="140">
                  <c:v>44221</c:v>
                </c:pt>
                <c:pt idx="141">
                  <c:v>44222</c:v>
                </c:pt>
                <c:pt idx="142">
                  <c:v>44223</c:v>
                </c:pt>
                <c:pt idx="143">
                  <c:v>44224</c:v>
                </c:pt>
                <c:pt idx="144">
                  <c:v>44225</c:v>
                </c:pt>
                <c:pt idx="145">
                  <c:v>44226</c:v>
                </c:pt>
                <c:pt idx="146">
                  <c:v>44227</c:v>
                </c:pt>
                <c:pt idx="147">
                  <c:v>44228</c:v>
                </c:pt>
                <c:pt idx="148">
                  <c:v>44229</c:v>
                </c:pt>
                <c:pt idx="149">
                  <c:v>44230</c:v>
                </c:pt>
                <c:pt idx="150">
                  <c:v>44231</c:v>
                </c:pt>
                <c:pt idx="151">
                  <c:v>44232</c:v>
                </c:pt>
                <c:pt idx="152">
                  <c:v>44233</c:v>
                </c:pt>
                <c:pt idx="153">
                  <c:v>44234</c:v>
                </c:pt>
                <c:pt idx="154">
                  <c:v>44235</c:v>
                </c:pt>
                <c:pt idx="155">
                  <c:v>44236</c:v>
                </c:pt>
                <c:pt idx="156">
                  <c:v>44237</c:v>
                </c:pt>
                <c:pt idx="157">
                  <c:v>44238</c:v>
                </c:pt>
                <c:pt idx="158">
                  <c:v>44239</c:v>
                </c:pt>
                <c:pt idx="159">
                  <c:v>44240</c:v>
                </c:pt>
                <c:pt idx="160">
                  <c:v>44241</c:v>
                </c:pt>
                <c:pt idx="161">
                  <c:v>44242</c:v>
                </c:pt>
                <c:pt idx="162">
                  <c:v>44243</c:v>
                </c:pt>
                <c:pt idx="163">
                  <c:v>44244</c:v>
                </c:pt>
                <c:pt idx="164">
                  <c:v>44245</c:v>
                </c:pt>
                <c:pt idx="165">
                  <c:v>44246</c:v>
                </c:pt>
                <c:pt idx="166">
                  <c:v>44247</c:v>
                </c:pt>
                <c:pt idx="167">
                  <c:v>44248</c:v>
                </c:pt>
                <c:pt idx="168">
                  <c:v>44249</c:v>
                </c:pt>
                <c:pt idx="169">
                  <c:v>44250</c:v>
                </c:pt>
                <c:pt idx="170">
                  <c:v>44251</c:v>
                </c:pt>
                <c:pt idx="171">
                  <c:v>44252</c:v>
                </c:pt>
                <c:pt idx="172">
                  <c:v>44253</c:v>
                </c:pt>
                <c:pt idx="173">
                  <c:v>44254</c:v>
                </c:pt>
                <c:pt idx="174">
                  <c:v>44255</c:v>
                </c:pt>
                <c:pt idx="175">
                  <c:v>44256</c:v>
                </c:pt>
                <c:pt idx="176">
                  <c:v>44257</c:v>
                </c:pt>
                <c:pt idx="177">
                  <c:v>44258</c:v>
                </c:pt>
                <c:pt idx="178">
                  <c:v>44259</c:v>
                </c:pt>
                <c:pt idx="179">
                  <c:v>44260</c:v>
                </c:pt>
                <c:pt idx="180">
                  <c:v>44261</c:v>
                </c:pt>
                <c:pt idx="181">
                  <c:v>44262</c:v>
                </c:pt>
                <c:pt idx="182">
                  <c:v>44263</c:v>
                </c:pt>
                <c:pt idx="183">
                  <c:v>44264</c:v>
                </c:pt>
                <c:pt idx="184">
                  <c:v>44265</c:v>
                </c:pt>
                <c:pt idx="185">
                  <c:v>44266</c:v>
                </c:pt>
                <c:pt idx="186">
                  <c:v>44267</c:v>
                </c:pt>
                <c:pt idx="187">
                  <c:v>44268</c:v>
                </c:pt>
                <c:pt idx="188">
                  <c:v>44269</c:v>
                </c:pt>
                <c:pt idx="189">
                  <c:v>44270</c:v>
                </c:pt>
                <c:pt idx="190">
                  <c:v>44271</c:v>
                </c:pt>
                <c:pt idx="191">
                  <c:v>44272</c:v>
                </c:pt>
                <c:pt idx="192">
                  <c:v>44273</c:v>
                </c:pt>
                <c:pt idx="193">
                  <c:v>44274</c:v>
                </c:pt>
                <c:pt idx="194">
                  <c:v>44275</c:v>
                </c:pt>
                <c:pt idx="195">
                  <c:v>44276</c:v>
                </c:pt>
                <c:pt idx="196">
                  <c:v>44277</c:v>
                </c:pt>
                <c:pt idx="197">
                  <c:v>44278</c:v>
                </c:pt>
                <c:pt idx="198">
                  <c:v>44279</c:v>
                </c:pt>
                <c:pt idx="199">
                  <c:v>44280</c:v>
                </c:pt>
                <c:pt idx="200">
                  <c:v>44281</c:v>
                </c:pt>
                <c:pt idx="201">
                  <c:v>44282</c:v>
                </c:pt>
                <c:pt idx="202">
                  <c:v>44283</c:v>
                </c:pt>
                <c:pt idx="203">
                  <c:v>44284</c:v>
                </c:pt>
                <c:pt idx="204">
                  <c:v>44285</c:v>
                </c:pt>
                <c:pt idx="205">
                  <c:v>44286</c:v>
                </c:pt>
                <c:pt idx="206">
                  <c:v>44287</c:v>
                </c:pt>
                <c:pt idx="207">
                  <c:v>44288</c:v>
                </c:pt>
                <c:pt idx="208">
                  <c:v>44289</c:v>
                </c:pt>
                <c:pt idx="209">
                  <c:v>44290</c:v>
                </c:pt>
                <c:pt idx="210">
                  <c:v>44291</c:v>
                </c:pt>
                <c:pt idx="211">
                  <c:v>44292</c:v>
                </c:pt>
                <c:pt idx="212">
                  <c:v>44293</c:v>
                </c:pt>
                <c:pt idx="213">
                  <c:v>44294</c:v>
                </c:pt>
                <c:pt idx="214">
                  <c:v>44295</c:v>
                </c:pt>
                <c:pt idx="215">
                  <c:v>44296</c:v>
                </c:pt>
                <c:pt idx="216">
                  <c:v>44297</c:v>
                </c:pt>
                <c:pt idx="217">
                  <c:v>44298</c:v>
                </c:pt>
                <c:pt idx="218">
                  <c:v>44299</c:v>
                </c:pt>
                <c:pt idx="219">
                  <c:v>44300</c:v>
                </c:pt>
                <c:pt idx="220">
                  <c:v>44301</c:v>
                </c:pt>
                <c:pt idx="221">
                  <c:v>44302</c:v>
                </c:pt>
                <c:pt idx="222">
                  <c:v>44303</c:v>
                </c:pt>
                <c:pt idx="223">
                  <c:v>44304</c:v>
                </c:pt>
                <c:pt idx="224">
                  <c:v>44305</c:v>
                </c:pt>
                <c:pt idx="225">
                  <c:v>44306</c:v>
                </c:pt>
                <c:pt idx="226">
                  <c:v>44307</c:v>
                </c:pt>
                <c:pt idx="227">
                  <c:v>44308</c:v>
                </c:pt>
                <c:pt idx="228">
                  <c:v>44309</c:v>
                </c:pt>
                <c:pt idx="229">
                  <c:v>44310</c:v>
                </c:pt>
                <c:pt idx="230">
                  <c:v>44311</c:v>
                </c:pt>
                <c:pt idx="231">
                  <c:v>44312</c:v>
                </c:pt>
                <c:pt idx="232">
                  <c:v>44313</c:v>
                </c:pt>
                <c:pt idx="233">
                  <c:v>44314</c:v>
                </c:pt>
                <c:pt idx="234">
                  <c:v>44315</c:v>
                </c:pt>
                <c:pt idx="235">
                  <c:v>44316</c:v>
                </c:pt>
                <c:pt idx="236">
                  <c:v>44317</c:v>
                </c:pt>
                <c:pt idx="237">
                  <c:v>44318</c:v>
                </c:pt>
                <c:pt idx="238">
                  <c:v>44319</c:v>
                </c:pt>
                <c:pt idx="239">
                  <c:v>44320</c:v>
                </c:pt>
                <c:pt idx="240">
                  <c:v>44321</c:v>
                </c:pt>
                <c:pt idx="241">
                  <c:v>44322</c:v>
                </c:pt>
                <c:pt idx="242">
                  <c:v>44323</c:v>
                </c:pt>
                <c:pt idx="243">
                  <c:v>44324</c:v>
                </c:pt>
                <c:pt idx="244">
                  <c:v>44325</c:v>
                </c:pt>
                <c:pt idx="245">
                  <c:v>44326</c:v>
                </c:pt>
                <c:pt idx="246">
                  <c:v>44327</c:v>
                </c:pt>
                <c:pt idx="247">
                  <c:v>44328</c:v>
                </c:pt>
                <c:pt idx="248">
                  <c:v>44329</c:v>
                </c:pt>
                <c:pt idx="249">
                  <c:v>44330</c:v>
                </c:pt>
                <c:pt idx="250">
                  <c:v>44331</c:v>
                </c:pt>
                <c:pt idx="251">
                  <c:v>44332</c:v>
                </c:pt>
                <c:pt idx="252">
                  <c:v>44333</c:v>
                </c:pt>
                <c:pt idx="253">
                  <c:v>44334</c:v>
                </c:pt>
                <c:pt idx="254">
                  <c:v>44335</c:v>
                </c:pt>
                <c:pt idx="255">
                  <c:v>44336</c:v>
                </c:pt>
                <c:pt idx="256">
                  <c:v>44337</c:v>
                </c:pt>
                <c:pt idx="257">
                  <c:v>44338</c:v>
                </c:pt>
                <c:pt idx="258">
                  <c:v>44339</c:v>
                </c:pt>
                <c:pt idx="259">
                  <c:v>44340</c:v>
                </c:pt>
                <c:pt idx="260">
                  <c:v>44341</c:v>
                </c:pt>
                <c:pt idx="261">
                  <c:v>44342</c:v>
                </c:pt>
                <c:pt idx="262">
                  <c:v>44343</c:v>
                </c:pt>
                <c:pt idx="263">
                  <c:v>44344</c:v>
                </c:pt>
                <c:pt idx="264">
                  <c:v>44345</c:v>
                </c:pt>
                <c:pt idx="265">
                  <c:v>44346</c:v>
                </c:pt>
                <c:pt idx="266">
                  <c:v>44347</c:v>
                </c:pt>
                <c:pt idx="267">
                  <c:v>44348</c:v>
                </c:pt>
                <c:pt idx="268">
                  <c:v>44349</c:v>
                </c:pt>
                <c:pt idx="269">
                  <c:v>44350</c:v>
                </c:pt>
                <c:pt idx="270">
                  <c:v>44351</c:v>
                </c:pt>
                <c:pt idx="271">
                  <c:v>44352</c:v>
                </c:pt>
                <c:pt idx="272">
                  <c:v>44353</c:v>
                </c:pt>
                <c:pt idx="273">
                  <c:v>44354</c:v>
                </c:pt>
                <c:pt idx="274">
                  <c:v>44355</c:v>
                </c:pt>
                <c:pt idx="275">
                  <c:v>44356</c:v>
                </c:pt>
                <c:pt idx="276">
                  <c:v>44357</c:v>
                </c:pt>
                <c:pt idx="277">
                  <c:v>44358</c:v>
                </c:pt>
                <c:pt idx="278">
                  <c:v>44359</c:v>
                </c:pt>
                <c:pt idx="279">
                  <c:v>44360</c:v>
                </c:pt>
                <c:pt idx="280">
                  <c:v>44361</c:v>
                </c:pt>
                <c:pt idx="281">
                  <c:v>44362</c:v>
                </c:pt>
                <c:pt idx="282">
                  <c:v>44363</c:v>
                </c:pt>
                <c:pt idx="283">
                  <c:v>44364</c:v>
                </c:pt>
                <c:pt idx="284">
                  <c:v>44365</c:v>
                </c:pt>
                <c:pt idx="285">
                  <c:v>44366</c:v>
                </c:pt>
                <c:pt idx="286">
                  <c:v>44367</c:v>
                </c:pt>
                <c:pt idx="287">
                  <c:v>44368</c:v>
                </c:pt>
                <c:pt idx="288">
                  <c:v>44369</c:v>
                </c:pt>
                <c:pt idx="289">
                  <c:v>44370</c:v>
                </c:pt>
                <c:pt idx="290">
                  <c:v>44371</c:v>
                </c:pt>
                <c:pt idx="291">
                  <c:v>44372</c:v>
                </c:pt>
                <c:pt idx="292">
                  <c:v>44373</c:v>
                </c:pt>
                <c:pt idx="293">
                  <c:v>44374</c:v>
                </c:pt>
                <c:pt idx="294">
                  <c:v>44375</c:v>
                </c:pt>
                <c:pt idx="295">
                  <c:v>44376</c:v>
                </c:pt>
                <c:pt idx="296">
                  <c:v>44377</c:v>
                </c:pt>
                <c:pt idx="297">
                  <c:v>44378</c:v>
                </c:pt>
                <c:pt idx="298">
                  <c:v>44379</c:v>
                </c:pt>
                <c:pt idx="299">
                  <c:v>44380</c:v>
                </c:pt>
                <c:pt idx="300">
                  <c:v>44381</c:v>
                </c:pt>
                <c:pt idx="301">
                  <c:v>44382</c:v>
                </c:pt>
                <c:pt idx="302">
                  <c:v>44383</c:v>
                </c:pt>
                <c:pt idx="303">
                  <c:v>44384</c:v>
                </c:pt>
                <c:pt idx="304">
                  <c:v>44385</c:v>
                </c:pt>
                <c:pt idx="305">
                  <c:v>44386</c:v>
                </c:pt>
                <c:pt idx="306">
                  <c:v>44387</c:v>
                </c:pt>
                <c:pt idx="307">
                  <c:v>44388</c:v>
                </c:pt>
                <c:pt idx="308">
                  <c:v>44389</c:v>
                </c:pt>
                <c:pt idx="309">
                  <c:v>44390</c:v>
                </c:pt>
                <c:pt idx="310">
                  <c:v>44391</c:v>
                </c:pt>
                <c:pt idx="311">
                  <c:v>44392</c:v>
                </c:pt>
                <c:pt idx="312">
                  <c:v>44393</c:v>
                </c:pt>
                <c:pt idx="313">
                  <c:v>44394</c:v>
                </c:pt>
                <c:pt idx="314">
                  <c:v>44395</c:v>
                </c:pt>
                <c:pt idx="315">
                  <c:v>44396</c:v>
                </c:pt>
                <c:pt idx="316">
                  <c:v>44397</c:v>
                </c:pt>
                <c:pt idx="317">
                  <c:v>44398</c:v>
                </c:pt>
                <c:pt idx="318">
                  <c:v>44399</c:v>
                </c:pt>
                <c:pt idx="319">
                  <c:v>44400</c:v>
                </c:pt>
                <c:pt idx="320">
                  <c:v>44401</c:v>
                </c:pt>
                <c:pt idx="321">
                  <c:v>44402</c:v>
                </c:pt>
                <c:pt idx="322">
                  <c:v>44403</c:v>
                </c:pt>
                <c:pt idx="323">
                  <c:v>44404</c:v>
                </c:pt>
                <c:pt idx="324">
                  <c:v>44405</c:v>
                </c:pt>
                <c:pt idx="325">
                  <c:v>44406</c:v>
                </c:pt>
                <c:pt idx="326">
                  <c:v>44407</c:v>
                </c:pt>
                <c:pt idx="327">
                  <c:v>44408</c:v>
                </c:pt>
                <c:pt idx="328">
                  <c:v>44409</c:v>
                </c:pt>
                <c:pt idx="329">
                  <c:v>44410</c:v>
                </c:pt>
                <c:pt idx="330">
                  <c:v>44411</c:v>
                </c:pt>
                <c:pt idx="331">
                  <c:v>44412</c:v>
                </c:pt>
                <c:pt idx="332">
                  <c:v>44413</c:v>
                </c:pt>
                <c:pt idx="333">
                  <c:v>44414</c:v>
                </c:pt>
                <c:pt idx="334">
                  <c:v>44415</c:v>
                </c:pt>
                <c:pt idx="335">
                  <c:v>44416</c:v>
                </c:pt>
                <c:pt idx="336">
                  <c:v>44417</c:v>
                </c:pt>
                <c:pt idx="337">
                  <c:v>44418</c:v>
                </c:pt>
                <c:pt idx="338">
                  <c:v>44419</c:v>
                </c:pt>
                <c:pt idx="339">
                  <c:v>44420</c:v>
                </c:pt>
                <c:pt idx="340">
                  <c:v>44421</c:v>
                </c:pt>
                <c:pt idx="341">
                  <c:v>44422</c:v>
                </c:pt>
                <c:pt idx="342">
                  <c:v>44423</c:v>
                </c:pt>
                <c:pt idx="343">
                  <c:v>44424</c:v>
                </c:pt>
                <c:pt idx="344">
                  <c:v>44425</c:v>
                </c:pt>
                <c:pt idx="345">
                  <c:v>44426</c:v>
                </c:pt>
                <c:pt idx="346">
                  <c:v>44427</c:v>
                </c:pt>
                <c:pt idx="347">
                  <c:v>44428</c:v>
                </c:pt>
                <c:pt idx="348">
                  <c:v>44429</c:v>
                </c:pt>
                <c:pt idx="349">
                  <c:v>44430</c:v>
                </c:pt>
                <c:pt idx="350">
                  <c:v>44431</c:v>
                </c:pt>
                <c:pt idx="351">
                  <c:v>44432</c:v>
                </c:pt>
                <c:pt idx="352">
                  <c:v>44433</c:v>
                </c:pt>
                <c:pt idx="353">
                  <c:v>44434</c:v>
                </c:pt>
                <c:pt idx="354">
                  <c:v>44435</c:v>
                </c:pt>
                <c:pt idx="355">
                  <c:v>44436</c:v>
                </c:pt>
                <c:pt idx="356">
                  <c:v>44437</c:v>
                </c:pt>
                <c:pt idx="357">
                  <c:v>44438</c:v>
                </c:pt>
                <c:pt idx="358">
                  <c:v>44439</c:v>
                </c:pt>
              </c:numCache>
            </c:numRef>
          </c:cat>
          <c:val>
            <c:numRef>
              <c:f>'Model Fit - Holdout'!$C$2:$C$360</c:f>
              <c:numCache>
                <c:formatCode>General</c:formatCode>
                <c:ptCount val="359"/>
                <c:pt idx="0">
                  <c:v>7027.5459807540001</c:v>
                </c:pt>
                <c:pt idx="1">
                  <c:v>7393.0931939869697</c:v>
                </c:pt>
                <c:pt idx="2">
                  <c:v>7415.3896466837195</c:v>
                </c:pt>
                <c:pt idx="3">
                  <c:v>7310.5642647840696</c:v>
                </c:pt>
                <c:pt idx="4">
                  <c:v>7210.1269924625003</c:v>
                </c:pt>
                <c:pt idx="5">
                  <c:v>7630.6998583024197</c:v>
                </c:pt>
                <c:pt idx="6">
                  <c:v>6441.4401209418602</c:v>
                </c:pt>
                <c:pt idx="7">
                  <c:v>6030.5813829539102</c:v>
                </c:pt>
                <c:pt idx="8">
                  <c:v>5698.3060108379896</c:v>
                </c:pt>
                <c:pt idx="9">
                  <c:v>5371.9195044524604</c:v>
                </c:pt>
                <c:pt idx="10">
                  <c:v>5306.39019565119</c:v>
                </c:pt>
                <c:pt idx="11">
                  <c:v>5351.1159344214102</c:v>
                </c:pt>
                <c:pt idx="12">
                  <c:v>5045.2470865593295</c:v>
                </c:pt>
                <c:pt idx="13">
                  <c:v>4761.4457931432398</c:v>
                </c:pt>
                <c:pt idx="14">
                  <c:v>4857.96467053379</c:v>
                </c:pt>
                <c:pt idx="15">
                  <c:v>5153.9275906660396</c:v>
                </c:pt>
                <c:pt idx="16">
                  <c:v>4928.5402876007502</c:v>
                </c:pt>
                <c:pt idx="17">
                  <c:v>4956.8965087728802</c:v>
                </c:pt>
                <c:pt idx="18">
                  <c:v>5703.9231875569603</c:v>
                </c:pt>
                <c:pt idx="19">
                  <c:v>5359.1132856639697</c:v>
                </c:pt>
                <c:pt idx="20">
                  <c:v>5264.14275442501</c:v>
                </c:pt>
                <c:pt idx="21">
                  <c:v>5588.5913701489899</c:v>
                </c:pt>
                <c:pt idx="22">
                  <c:v>4887.6322522812197</c:v>
                </c:pt>
                <c:pt idx="23">
                  <c:v>5983.1088310105697</c:v>
                </c:pt>
                <c:pt idx="24">
                  <c:v>5952.55655140196</c:v>
                </c:pt>
                <c:pt idx="25">
                  <c:v>6146.0593603694397</c:v>
                </c:pt>
                <c:pt idx="26">
                  <c:v>6645.8090886753198</c:v>
                </c:pt>
                <c:pt idx="27">
                  <c:v>6116.5848123013802</c:v>
                </c:pt>
                <c:pt idx="28">
                  <c:v>6309.5723798788404</c:v>
                </c:pt>
                <c:pt idx="29">
                  <c:v>7519.0414746550196</c:v>
                </c:pt>
                <c:pt idx="30">
                  <c:v>6686.7484749961204</c:v>
                </c:pt>
                <c:pt idx="31">
                  <c:v>6677.6089236408898</c:v>
                </c:pt>
                <c:pt idx="32">
                  <c:v>6676.5768228418801</c:v>
                </c:pt>
                <c:pt idx="33">
                  <c:v>6908.7878381098599</c:v>
                </c:pt>
                <c:pt idx="34">
                  <c:v>5695.3705430076898</c:v>
                </c:pt>
                <c:pt idx="35">
                  <c:v>5286.0338092550901</c:v>
                </c:pt>
                <c:pt idx="36">
                  <c:v>5107.3020900021602</c:v>
                </c:pt>
                <c:pt idx="37">
                  <c:v>4887.1806026326103</c:v>
                </c:pt>
                <c:pt idx="38">
                  <c:v>4595.4559568594304</c:v>
                </c:pt>
                <c:pt idx="39">
                  <c:v>4529.2118592486804</c:v>
                </c:pt>
                <c:pt idx="40">
                  <c:v>4421.8469522348396</c:v>
                </c:pt>
                <c:pt idx="41">
                  <c:v>4232.5226272932496</c:v>
                </c:pt>
                <c:pt idx="42">
                  <c:v>3943.8133220791601</c:v>
                </c:pt>
                <c:pt idx="43">
                  <c:v>3672.4232715082198</c:v>
                </c:pt>
                <c:pt idx="44">
                  <c:v>2890.5836016262801</c:v>
                </c:pt>
                <c:pt idx="45">
                  <c:v>3199.6188280741399</c:v>
                </c:pt>
                <c:pt idx="46">
                  <c:v>3507.8986645732002</c:v>
                </c:pt>
                <c:pt idx="47">
                  <c:v>3466.8973243119699</c:v>
                </c:pt>
                <c:pt idx="48">
                  <c:v>3859.8780296746099</c:v>
                </c:pt>
                <c:pt idx="49">
                  <c:v>3385.0157698726898</c:v>
                </c:pt>
                <c:pt idx="50">
                  <c:v>3413.6087358715199</c:v>
                </c:pt>
                <c:pt idx="51">
                  <c:v>3464.1902922581398</c:v>
                </c:pt>
                <c:pt idx="52">
                  <c:v>3234.4236176064901</c:v>
                </c:pt>
                <c:pt idx="53">
                  <c:v>3280.4948369501299</c:v>
                </c:pt>
                <c:pt idx="54">
                  <c:v>3187.6846282635302</c:v>
                </c:pt>
                <c:pt idx="55">
                  <c:v>2816.13833522098</c:v>
                </c:pt>
                <c:pt idx="56">
                  <c:v>2910.3008613898401</c:v>
                </c:pt>
                <c:pt idx="57">
                  <c:v>2734.7641371367499</c:v>
                </c:pt>
                <c:pt idx="58">
                  <c:v>3055.98802151778</c:v>
                </c:pt>
                <c:pt idx="59">
                  <c:v>3695.1790822988701</c:v>
                </c:pt>
                <c:pt idx="60">
                  <c:v>3552.0215155557898</c:v>
                </c:pt>
                <c:pt idx="61">
                  <c:v>3607.6879576901101</c:v>
                </c:pt>
                <c:pt idx="62">
                  <c:v>3375.8807650015601</c:v>
                </c:pt>
                <c:pt idx="63">
                  <c:v>3873.6862265425698</c:v>
                </c:pt>
                <c:pt idx="64">
                  <c:v>3326.5195019326402</c:v>
                </c:pt>
                <c:pt idx="65">
                  <c:v>3209.0413174168302</c:v>
                </c:pt>
                <c:pt idx="66">
                  <c:v>2647.0526695149301</c:v>
                </c:pt>
                <c:pt idx="67">
                  <c:v>3210.1616054218798</c:v>
                </c:pt>
                <c:pt idx="68">
                  <c:v>3240.9976864929499</c:v>
                </c:pt>
                <c:pt idx="69">
                  <c:v>3079.9989940984101</c:v>
                </c:pt>
                <c:pt idx="70">
                  <c:v>3094.6389756671601</c:v>
                </c:pt>
                <c:pt idx="71">
                  <c:v>3127.0159554391498</c:v>
                </c:pt>
                <c:pt idx="72">
                  <c:v>2652.5730908668302</c:v>
                </c:pt>
                <c:pt idx="73">
                  <c:v>3133.0937616964102</c:v>
                </c:pt>
                <c:pt idx="74">
                  <c:v>3221.7093801056399</c:v>
                </c:pt>
                <c:pt idx="75">
                  <c:v>3097.393315665</c:v>
                </c:pt>
                <c:pt idx="76">
                  <c:v>3095.3473151877402</c:v>
                </c:pt>
                <c:pt idx="77">
                  <c:v>3028.4742610373601</c:v>
                </c:pt>
                <c:pt idx="78">
                  <c:v>2426.7865947293999</c:v>
                </c:pt>
                <c:pt idx="79">
                  <c:v>2812.2891620838</c:v>
                </c:pt>
                <c:pt idx="80">
                  <c:v>2921.0891100581498</c:v>
                </c:pt>
                <c:pt idx="81">
                  <c:v>3198.1709931175301</c:v>
                </c:pt>
                <c:pt idx="82">
                  <c:v>3166.4527544635798</c:v>
                </c:pt>
                <c:pt idx="83">
                  <c:v>2135.4213480697499</c:v>
                </c:pt>
                <c:pt idx="84">
                  <c:v>2639.3253372171098</c:v>
                </c:pt>
                <c:pt idx="85">
                  <c:v>2138.8552273158898</c:v>
                </c:pt>
                <c:pt idx="86">
                  <c:v>2666.0275233931202</c:v>
                </c:pt>
                <c:pt idx="87">
                  <c:v>2517.51118069225</c:v>
                </c:pt>
                <c:pt idx="88">
                  <c:v>2149.2015639103502</c:v>
                </c:pt>
                <c:pt idx="89">
                  <c:v>2649.9864179170099</c:v>
                </c:pt>
                <c:pt idx="90">
                  <c:v>2437.6938277394202</c:v>
                </c:pt>
                <c:pt idx="91">
                  <c:v>2417.2923631211102</c:v>
                </c:pt>
                <c:pt idx="92">
                  <c:v>2386.79316573591</c:v>
                </c:pt>
                <c:pt idx="93">
                  <c:v>2353.1888516521399</c:v>
                </c:pt>
                <c:pt idx="94">
                  <c:v>2350.1759472430299</c:v>
                </c:pt>
                <c:pt idx="95">
                  <c:v>3041.67714666436</c:v>
                </c:pt>
                <c:pt idx="96">
                  <c:v>2511.1890455370299</c:v>
                </c:pt>
                <c:pt idx="97">
                  <c:v>2355.2577384829501</c:v>
                </c:pt>
                <c:pt idx="98">
                  <c:v>2514.75738257692</c:v>
                </c:pt>
                <c:pt idx="99">
                  <c:v>2642.8688975915602</c:v>
                </c:pt>
                <c:pt idx="100">
                  <c:v>2230.3331018906301</c:v>
                </c:pt>
                <c:pt idx="101">
                  <c:v>2785.9701370869702</c:v>
                </c:pt>
                <c:pt idx="102">
                  <c:v>2930.2424939183002</c:v>
                </c:pt>
                <c:pt idx="103">
                  <c:v>2786.5160713649302</c:v>
                </c:pt>
                <c:pt idx="104">
                  <c:v>3056.4235673534299</c:v>
                </c:pt>
                <c:pt idx="105">
                  <c:v>2473.60823379249</c:v>
                </c:pt>
                <c:pt idx="106">
                  <c:v>2452.5167866973202</c:v>
                </c:pt>
                <c:pt idx="107">
                  <c:v>2445.0504876575301</c:v>
                </c:pt>
                <c:pt idx="108">
                  <c:v>2499.7058279627799</c:v>
                </c:pt>
                <c:pt idx="109">
                  <c:v>2932.0764296621201</c:v>
                </c:pt>
                <c:pt idx="110">
                  <c:v>2998.6051549342801</c:v>
                </c:pt>
                <c:pt idx="111">
                  <c:v>2703.0193111069502</c:v>
                </c:pt>
                <c:pt idx="112">
                  <c:v>2800.7711906395498</c:v>
                </c:pt>
                <c:pt idx="113">
                  <c:v>2876.3593766434501</c:v>
                </c:pt>
                <c:pt idx="114">
                  <c:v>2442.9071903959298</c:v>
                </c:pt>
                <c:pt idx="115">
                  <c:v>2933.9090225219602</c:v>
                </c:pt>
                <c:pt idx="116">
                  <c:v>3396.25318238205</c:v>
                </c:pt>
                <c:pt idx="117">
                  <c:v>2903.0127404846098</c:v>
                </c:pt>
                <c:pt idx="118">
                  <c:v>2984.1318368103998</c:v>
                </c:pt>
                <c:pt idx="119">
                  <c:v>3016.4086409506299</c:v>
                </c:pt>
                <c:pt idx="120">
                  <c:v>3063.6213177403101</c:v>
                </c:pt>
                <c:pt idx="121">
                  <c:v>3159.18222698709</c:v>
                </c:pt>
                <c:pt idx="122">
                  <c:v>3230.6417209486799</c:v>
                </c:pt>
                <c:pt idx="123">
                  <c:v>3328.6945846764902</c:v>
                </c:pt>
                <c:pt idx="124">
                  <c:v>3404.1912856704498</c:v>
                </c:pt>
                <c:pt idx="125">
                  <c:v>3600.6906799325502</c:v>
                </c:pt>
                <c:pt idx="126">
                  <c:v>3744.1564175399399</c:v>
                </c:pt>
                <c:pt idx="127">
                  <c:v>3404.8228889332099</c:v>
                </c:pt>
                <c:pt idx="128">
                  <c:v>4085.5269756138</c:v>
                </c:pt>
                <c:pt idx="129">
                  <c:v>4305.016206624</c:v>
                </c:pt>
                <c:pt idx="130">
                  <c:v>4980.26545561291</c:v>
                </c:pt>
                <c:pt idx="131">
                  <c:v>4901.1937835750596</c:v>
                </c:pt>
                <c:pt idx="132">
                  <c:v>4559.3112687523899</c:v>
                </c:pt>
                <c:pt idx="133">
                  <c:v>5428.4333688158904</c:v>
                </c:pt>
                <c:pt idx="134">
                  <c:v>5355.7197130343702</c:v>
                </c:pt>
                <c:pt idx="135">
                  <c:v>5556.4598932164099</c:v>
                </c:pt>
                <c:pt idx="136">
                  <c:v>5805.4778454498401</c:v>
                </c:pt>
                <c:pt idx="137">
                  <c:v>6258.7713718313598</c:v>
                </c:pt>
                <c:pt idx="138">
                  <c:v>6390.4192110143103</c:v>
                </c:pt>
                <c:pt idx="139">
                  <c:v>6335.20255355462</c:v>
                </c:pt>
                <c:pt idx="140">
                  <c:v>6336.5852079869701</c:v>
                </c:pt>
                <c:pt idx="141">
                  <c:v>6113.0728072694801</c:v>
                </c:pt>
                <c:pt idx="142">
                  <c:v>9373.0553049268001</c:v>
                </c:pt>
                <c:pt idx="143">
                  <c:v>7894.8203802853895</c:v>
                </c:pt>
                <c:pt idx="144">
                  <c:v>7068.14231352361</c:v>
                </c:pt>
                <c:pt idx="145">
                  <c:v>6428.0452648006503</c:v>
                </c:pt>
                <c:pt idx="146">
                  <c:v>6372.2961765587197</c:v>
                </c:pt>
                <c:pt idx="147">
                  <c:v>6376.0861995658197</c:v>
                </c:pt>
                <c:pt idx="148">
                  <c:v>7860.5763533018398</c:v>
                </c:pt>
                <c:pt idx="149">
                  <c:v>6801.0108768540904</c:v>
                </c:pt>
                <c:pt idx="150">
                  <c:v>6559.4089286347898</c:v>
                </c:pt>
                <c:pt idx="151">
                  <c:v>6482.17354630512</c:v>
                </c:pt>
                <c:pt idx="152">
                  <c:v>9591.4705243400695</c:v>
                </c:pt>
                <c:pt idx="153">
                  <c:v>7032.5041591825802</c:v>
                </c:pt>
                <c:pt idx="154">
                  <c:v>8727.54865584252</c:v>
                </c:pt>
                <c:pt idx="155">
                  <c:v>8396.3722309953791</c:v>
                </c:pt>
                <c:pt idx="156">
                  <c:v>7547.7377319381303</c:v>
                </c:pt>
                <c:pt idx="157">
                  <c:v>9074.4377951831593</c:v>
                </c:pt>
                <c:pt idx="158">
                  <c:v>8438.9609593647292</c:v>
                </c:pt>
                <c:pt idx="159">
                  <c:v>8516.4243784286009</c:v>
                </c:pt>
                <c:pt idx="160">
                  <c:v>8340.2884853386895</c:v>
                </c:pt>
                <c:pt idx="161">
                  <c:v>8396.8987950063492</c:v>
                </c:pt>
                <c:pt idx="162">
                  <c:v>7853.9805135282504</c:v>
                </c:pt>
                <c:pt idx="163">
                  <c:v>8267.0769099040499</c:v>
                </c:pt>
                <c:pt idx="164">
                  <c:v>8295.3129047605107</c:v>
                </c:pt>
                <c:pt idx="165">
                  <c:v>8613.9622303756696</c:v>
                </c:pt>
                <c:pt idx="166">
                  <c:v>9272.7762852300493</c:v>
                </c:pt>
                <c:pt idx="167">
                  <c:v>8601.7495093574507</c:v>
                </c:pt>
                <c:pt idx="168">
                  <c:v>8701.4732283700396</c:v>
                </c:pt>
                <c:pt idx="169">
                  <c:v>8534.7237940456707</c:v>
                </c:pt>
                <c:pt idx="170">
                  <c:v>8201.4539312278303</c:v>
                </c:pt>
                <c:pt idx="171">
                  <c:v>7657.5402137516703</c:v>
                </c:pt>
                <c:pt idx="172">
                  <c:v>7287.3830257739901</c:v>
                </c:pt>
                <c:pt idx="173">
                  <c:v>6754.7465525785301</c:v>
                </c:pt>
                <c:pt idx="174">
                  <c:v>5861.2879252421499</c:v>
                </c:pt>
                <c:pt idx="175">
                  <c:v>5910.7351045560699</c:v>
                </c:pt>
                <c:pt idx="176">
                  <c:v>5948.6072047900898</c:v>
                </c:pt>
                <c:pt idx="177">
                  <c:v>6031.52866251877</c:v>
                </c:pt>
                <c:pt idx="178">
                  <c:v>6062.9339814662599</c:v>
                </c:pt>
                <c:pt idx="179">
                  <c:v>5750.22033103786</c:v>
                </c:pt>
                <c:pt idx="180">
                  <c:v>5680.52851968103</c:v>
                </c:pt>
                <c:pt idx="181">
                  <c:v>5743.2096391237601</c:v>
                </c:pt>
                <c:pt idx="182">
                  <c:v>5544.7848015174404</c:v>
                </c:pt>
                <c:pt idx="183">
                  <c:v>4893.5666480855698</c:v>
                </c:pt>
                <c:pt idx="184">
                  <c:v>4730.0577749103504</c:v>
                </c:pt>
                <c:pt idx="185">
                  <c:v>6117.4991551974299</c:v>
                </c:pt>
                <c:pt idx="186">
                  <c:v>5812.0492168821502</c:v>
                </c:pt>
                <c:pt idx="187">
                  <c:v>4916.7039507638201</c:v>
                </c:pt>
                <c:pt idx="188">
                  <c:v>4722.4556933695003</c:v>
                </c:pt>
                <c:pt idx="189">
                  <c:v>5637.9882945117497</c:v>
                </c:pt>
                <c:pt idx="190">
                  <c:v>5825.3255161869702</c:v>
                </c:pt>
                <c:pt idx="191">
                  <c:v>5879.81049868438</c:v>
                </c:pt>
                <c:pt idx="192">
                  <c:v>5881.2945488653704</c:v>
                </c:pt>
                <c:pt idx="193">
                  <c:v>5965.0568320983703</c:v>
                </c:pt>
                <c:pt idx="194">
                  <c:v>6300.4950728692602</c:v>
                </c:pt>
                <c:pt idx="195">
                  <c:v>5244.56470045059</c:v>
                </c:pt>
                <c:pt idx="196">
                  <c:v>5021.5804883320197</c:v>
                </c:pt>
                <c:pt idx="197">
                  <c:v>6010.9635367157598</c:v>
                </c:pt>
                <c:pt idx="198">
                  <c:v>5257.9000462594804</c:v>
                </c:pt>
                <c:pt idx="199">
                  <c:v>5952.7228376837302</c:v>
                </c:pt>
                <c:pt idx="200">
                  <c:v>4929.3825067655898</c:v>
                </c:pt>
                <c:pt idx="201">
                  <c:v>4636.7163910609597</c:v>
                </c:pt>
                <c:pt idx="202">
                  <c:v>4275.1523430895504</c:v>
                </c:pt>
                <c:pt idx="203">
                  <c:v>3939.7026387331698</c:v>
                </c:pt>
                <c:pt idx="204">
                  <c:v>3619.0857682208298</c:v>
                </c:pt>
                <c:pt idx="205">
                  <c:v>3354.43479756544</c:v>
                </c:pt>
                <c:pt idx="206">
                  <c:v>3699.4730663181499</c:v>
                </c:pt>
                <c:pt idx="207">
                  <c:v>3380.0250359455499</c:v>
                </c:pt>
                <c:pt idx="208">
                  <c:v>3378.6381447643898</c:v>
                </c:pt>
                <c:pt idx="209">
                  <c:v>3041.38429130545</c:v>
                </c:pt>
                <c:pt idx="210">
                  <c:v>3137.9864001109399</c:v>
                </c:pt>
                <c:pt idx="211">
                  <c:v>3756.6230577298402</c:v>
                </c:pt>
                <c:pt idx="212">
                  <c:v>3336.9285472184802</c:v>
                </c:pt>
                <c:pt idx="213">
                  <c:v>3396.6254534126701</c:v>
                </c:pt>
                <c:pt idx="214">
                  <c:v>3671.0526483654799</c:v>
                </c:pt>
                <c:pt idx="215">
                  <c:v>3811.72251541274</c:v>
                </c:pt>
                <c:pt idx="216">
                  <c:v>3730.0779021499102</c:v>
                </c:pt>
                <c:pt idx="217">
                  <c:v>3782.89264196559</c:v>
                </c:pt>
                <c:pt idx="218">
                  <c:v>3840.1718013428299</c:v>
                </c:pt>
                <c:pt idx="219">
                  <c:v>3408.28742159789</c:v>
                </c:pt>
                <c:pt idx="220">
                  <c:v>3914.6292082526002</c:v>
                </c:pt>
                <c:pt idx="221">
                  <c:v>4064.3800841715301</c:v>
                </c:pt>
                <c:pt idx="222">
                  <c:v>3949.04557885434</c:v>
                </c:pt>
                <c:pt idx="223">
                  <c:v>3607.3000685919001</c:v>
                </c:pt>
                <c:pt idx="224">
                  <c:v>3462.5243988628899</c:v>
                </c:pt>
                <c:pt idx="225">
                  <c:v>3306.9484455430702</c:v>
                </c:pt>
                <c:pt idx="226">
                  <c:v>3105.2165672258502</c:v>
                </c:pt>
                <c:pt idx="227">
                  <c:v>2911.2319137948598</c:v>
                </c:pt>
                <c:pt idx="228">
                  <c:v>2916.6323880720001</c:v>
                </c:pt>
                <c:pt idx="229">
                  <c:v>2720.2912359777301</c:v>
                </c:pt>
                <c:pt idx="230">
                  <c:v>2339.2792890975302</c:v>
                </c:pt>
                <c:pt idx="231">
                  <c:v>2146.76879161747</c:v>
                </c:pt>
                <c:pt idx="232">
                  <c:v>1973.60104741943</c:v>
                </c:pt>
                <c:pt idx="233">
                  <c:v>1823.57172666118</c:v>
                </c:pt>
                <c:pt idx="234">
                  <c:v>1728.26762145767</c:v>
                </c:pt>
                <c:pt idx="235">
                  <c:v>1867.11841545674</c:v>
                </c:pt>
                <c:pt idx="236">
                  <c:v>2354.9754207027299</c:v>
                </c:pt>
                <c:pt idx="237">
                  <c:v>1709.37407049066</c:v>
                </c:pt>
                <c:pt idx="238">
                  <c:v>1833.36091623875</c:v>
                </c:pt>
                <c:pt idx="239">
                  <c:v>1957.7971835159999</c:v>
                </c:pt>
                <c:pt idx="240">
                  <c:v>2040.0371188503</c:v>
                </c:pt>
                <c:pt idx="241">
                  <c:v>1563.25415245409</c:v>
                </c:pt>
                <c:pt idx="242">
                  <c:v>2271.9076792845999</c:v>
                </c:pt>
                <c:pt idx="243">
                  <c:v>2216.57787949368</c:v>
                </c:pt>
                <c:pt idx="244">
                  <c:v>1950.89662584639</c:v>
                </c:pt>
                <c:pt idx="245">
                  <c:v>1907.4636445630999</c:v>
                </c:pt>
                <c:pt idx="246">
                  <c:v>1968.3747829495101</c:v>
                </c:pt>
                <c:pt idx="247">
                  <c:v>1517.0380742018799</c:v>
                </c:pt>
                <c:pt idx="248">
                  <c:v>2012.29480065291</c:v>
                </c:pt>
                <c:pt idx="249">
                  <c:v>2160.8346346339499</c:v>
                </c:pt>
                <c:pt idx="250">
                  <c:v>2064.00237119246</c:v>
                </c:pt>
                <c:pt idx="251">
                  <c:v>2203.3790970201499</c:v>
                </c:pt>
                <c:pt idx="252">
                  <c:v>1459.6555222370901</c:v>
                </c:pt>
                <c:pt idx="253">
                  <c:v>1785.5987620210601</c:v>
                </c:pt>
                <c:pt idx="254">
                  <c:v>1718.6648473076</c:v>
                </c:pt>
                <c:pt idx="255">
                  <c:v>1698.88062470246</c:v>
                </c:pt>
                <c:pt idx="256">
                  <c:v>1904.3455573071701</c:v>
                </c:pt>
                <c:pt idx="257">
                  <c:v>1910.8282516689101</c:v>
                </c:pt>
                <c:pt idx="258">
                  <c:v>1257.9973912251201</c:v>
                </c:pt>
                <c:pt idx="259">
                  <c:v>1274.8108862789099</c:v>
                </c:pt>
                <c:pt idx="260">
                  <c:v>1258.06661260786</c:v>
                </c:pt>
                <c:pt idx="261">
                  <c:v>1236.3549121675601</c:v>
                </c:pt>
                <c:pt idx="262">
                  <c:v>1198.60299315009</c:v>
                </c:pt>
                <c:pt idx="263">
                  <c:v>1370.0626258432801</c:v>
                </c:pt>
                <c:pt idx="264">
                  <c:v>1332.2367663854</c:v>
                </c:pt>
                <c:pt idx="265">
                  <c:v>1053.5548176044899</c:v>
                </c:pt>
                <c:pt idx="266">
                  <c:v>1116.77637593142</c:v>
                </c:pt>
                <c:pt idx="267">
                  <c:v>1063.33817746097</c:v>
                </c:pt>
                <c:pt idx="268">
                  <c:v>1032.4619231168699</c:v>
                </c:pt>
                <c:pt idx="269">
                  <c:v>1015.03815091167</c:v>
                </c:pt>
                <c:pt idx="270">
                  <c:v>1199.4975419810601</c:v>
                </c:pt>
                <c:pt idx="271">
                  <c:v>1678.32435118897</c:v>
                </c:pt>
                <c:pt idx="272">
                  <c:v>1128.51163896874</c:v>
                </c:pt>
                <c:pt idx="273">
                  <c:v>1013.28310267035</c:v>
                </c:pt>
                <c:pt idx="274">
                  <c:v>1035.01497901379</c:v>
                </c:pt>
                <c:pt idx="275">
                  <c:v>1033.69241890937</c:v>
                </c:pt>
                <c:pt idx="276">
                  <c:v>1040.31463815654</c:v>
                </c:pt>
                <c:pt idx="277">
                  <c:v>1263.9342737244301</c:v>
                </c:pt>
                <c:pt idx="278">
                  <c:v>1535.5331407727899</c:v>
                </c:pt>
                <c:pt idx="279">
                  <c:v>1104.18154982398</c:v>
                </c:pt>
                <c:pt idx="280">
                  <c:v>1112.7161222284101</c:v>
                </c:pt>
                <c:pt idx="281">
                  <c:v>1114.2718248726301</c:v>
                </c:pt>
                <c:pt idx="282">
                  <c:v>1114.14195230362</c:v>
                </c:pt>
                <c:pt idx="283">
                  <c:v>1130.83147079883</c:v>
                </c:pt>
                <c:pt idx="284">
                  <c:v>1352.8837950299001</c:v>
                </c:pt>
                <c:pt idx="285">
                  <c:v>1396.0457710022799</c:v>
                </c:pt>
                <c:pt idx="286">
                  <c:v>1088.66900375712</c:v>
                </c:pt>
                <c:pt idx="287">
                  <c:v>1116.4511615391</c:v>
                </c:pt>
                <c:pt idx="288">
                  <c:v>1397.2020260189199</c:v>
                </c:pt>
                <c:pt idx="289">
                  <c:v>1098.56653235301</c:v>
                </c:pt>
                <c:pt idx="290">
                  <c:v>1073.58986969175</c:v>
                </c:pt>
                <c:pt idx="291">
                  <c:v>1232.7046065326099</c:v>
                </c:pt>
                <c:pt idx="292">
                  <c:v>1190.15748846577</c:v>
                </c:pt>
                <c:pt idx="293">
                  <c:v>1012.92104987582</c:v>
                </c:pt>
                <c:pt idx="294">
                  <c:v>997.65028389732299</c:v>
                </c:pt>
                <c:pt idx="295">
                  <c:v>1018.07445872761</c:v>
                </c:pt>
                <c:pt idx="296">
                  <c:v>1047.69403986148</c:v>
                </c:pt>
                <c:pt idx="297">
                  <c:v>1124.4835270630499</c:v>
                </c:pt>
                <c:pt idx="298">
                  <c:v>1409.91442577987</c:v>
                </c:pt>
                <c:pt idx="299">
                  <c:v>994.26937352263997</c:v>
                </c:pt>
                <c:pt idx="300">
                  <c:v>1390.7706537691199</c:v>
                </c:pt>
                <c:pt idx="301">
                  <c:v>1651.69869766231</c:v>
                </c:pt>
                <c:pt idx="302">
                  <c:v>1765.2023993037701</c:v>
                </c:pt>
                <c:pt idx="303">
                  <c:v>1815.6507708290501</c:v>
                </c:pt>
                <c:pt idx="304">
                  <c:v>1839.16244560735</c:v>
                </c:pt>
                <c:pt idx="305">
                  <c:v>2255.3196025114098</c:v>
                </c:pt>
                <c:pt idx="306">
                  <c:v>1929.5311601435501</c:v>
                </c:pt>
                <c:pt idx="307">
                  <c:v>1867.1251955786799</c:v>
                </c:pt>
                <c:pt idx="308">
                  <c:v>1714.0549354842001</c:v>
                </c:pt>
                <c:pt idx="309">
                  <c:v>1632.4307413321101</c:v>
                </c:pt>
                <c:pt idx="310">
                  <c:v>1575.1409475701701</c:v>
                </c:pt>
                <c:pt idx="311">
                  <c:v>1551.75820495736</c:v>
                </c:pt>
                <c:pt idx="312">
                  <c:v>1718.1659568074999</c:v>
                </c:pt>
                <c:pt idx="313">
                  <c:v>1662.1575436435101</c:v>
                </c:pt>
                <c:pt idx="314">
                  <c:v>1234.30838889913</c:v>
                </c:pt>
                <c:pt idx="315">
                  <c:v>1191.16740865514</c:v>
                </c:pt>
                <c:pt idx="316">
                  <c:v>1154.70541242067</c:v>
                </c:pt>
                <c:pt idx="317">
                  <c:v>1404.8095812546901</c:v>
                </c:pt>
                <c:pt idx="318">
                  <c:v>1160.66063394966</c:v>
                </c:pt>
                <c:pt idx="319">
                  <c:v>1380.1383194943801</c:v>
                </c:pt>
                <c:pt idx="320">
                  <c:v>1397.43919107889</c:v>
                </c:pt>
                <c:pt idx="321">
                  <c:v>1221.46552084112</c:v>
                </c:pt>
                <c:pt idx="322">
                  <c:v>1242.52608631406</c:v>
                </c:pt>
                <c:pt idx="323">
                  <c:v>1777.32193011092</c:v>
                </c:pt>
                <c:pt idx="324">
                  <c:v>1254.7125977718399</c:v>
                </c:pt>
                <c:pt idx="325">
                  <c:v>1294.4815466733401</c:v>
                </c:pt>
                <c:pt idx="326">
                  <c:v>1558.4657994491199</c:v>
                </c:pt>
                <c:pt idx="327">
                  <c:v>1621.2467890180301</c:v>
                </c:pt>
                <c:pt idx="328">
                  <c:v>1453.9735207336801</c:v>
                </c:pt>
                <c:pt idx="329">
                  <c:v>1483.5825967201999</c:v>
                </c:pt>
                <c:pt idx="330">
                  <c:v>1470.07596297346</c:v>
                </c:pt>
                <c:pt idx="331">
                  <c:v>1445.9607124991201</c:v>
                </c:pt>
                <c:pt idx="332">
                  <c:v>1387.8680774070001</c:v>
                </c:pt>
                <c:pt idx="333">
                  <c:v>1522.24912829596</c:v>
                </c:pt>
                <c:pt idx="334">
                  <c:v>1479.3428396488</c:v>
                </c:pt>
                <c:pt idx="335">
                  <c:v>1385.28191801194</c:v>
                </c:pt>
                <c:pt idx="336">
                  <c:v>1299.73598614925</c:v>
                </c:pt>
                <c:pt idx="337">
                  <c:v>1201.31555278318</c:v>
                </c:pt>
                <c:pt idx="338">
                  <c:v>1092.2324459434201</c:v>
                </c:pt>
                <c:pt idx="339">
                  <c:v>1000.28213434307</c:v>
                </c:pt>
                <c:pt idx="340">
                  <c:v>1157.7531755744101</c:v>
                </c:pt>
                <c:pt idx="341">
                  <c:v>1320.0811326093799</c:v>
                </c:pt>
                <c:pt idx="342">
                  <c:v>1120.46510560139</c:v>
                </c:pt>
                <c:pt idx="343">
                  <c:v>1055.28140106707</c:v>
                </c:pt>
                <c:pt idx="344">
                  <c:v>1347.7489969507701</c:v>
                </c:pt>
                <c:pt idx="345">
                  <c:v>1145.0393674049801</c:v>
                </c:pt>
                <c:pt idx="346">
                  <c:v>1169.5831466950599</c:v>
                </c:pt>
                <c:pt idx="347">
                  <c:v>1388.8717740331399</c:v>
                </c:pt>
                <c:pt idx="348">
                  <c:v>1417.59909316738</c:v>
                </c:pt>
                <c:pt idx="349">
                  <c:v>1131.58833633475</c:v>
                </c:pt>
                <c:pt idx="350">
                  <c:v>1158.3028185747801</c:v>
                </c:pt>
                <c:pt idx="351">
                  <c:v>1176.8881118173399</c:v>
                </c:pt>
                <c:pt idx="352">
                  <c:v>1197.11341841283</c:v>
                </c:pt>
                <c:pt idx="353">
                  <c:v>1197.25183942844</c:v>
                </c:pt>
                <c:pt idx="354">
                  <c:v>1434.73921047166</c:v>
                </c:pt>
                <c:pt idx="355">
                  <c:v>1496.6562926507299</c:v>
                </c:pt>
                <c:pt idx="356">
                  <c:v>1686.2563282200199</c:v>
                </c:pt>
                <c:pt idx="357">
                  <c:v>1787.56718170149</c:v>
                </c:pt>
                <c:pt idx="358">
                  <c:v>1631.5628929648001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1-4057-8A40-40EA6E09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216405739564995"/>
          <c:y val="3.7834755868843647E-2"/>
          <c:w val="0.4289220610165434"/>
          <c:h val="0.951012760355846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F6-43D3-8601-4DC8F03D9EE6}"/>
              </c:ext>
            </c:extLst>
          </c:dPt>
          <c:cat>
            <c:multiLvlStrRef>
              <c:f>Contribution!#REF!</c:f>
            </c:multiLvlStrRef>
          </c:cat>
          <c:val>
            <c:numRef>
              <c:f>Contribution!#REF!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43-47C6-9F46-2924E518D6C5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543-47C6-9F46-2924E518D6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543-47C6-9F46-2924E518D6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543-47C6-9F46-2924E518D6C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543-47C6-9F46-2924E518D6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543-47C6-9F46-2924E518D6C5}"/>
              </c:ext>
            </c:extLst>
          </c:dPt>
          <c:dLbls>
            <c:dLbl>
              <c:idx val="0"/>
              <c:layout>
                <c:manualLayout>
                  <c:x val="2.4358160587069473E-2"/>
                  <c:y val="-5.22305034810515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43-47C6-9F46-2924E518D6C5}"/>
                </c:ext>
              </c:extLst>
            </c:dLbl>
            <c:dLbl>
              <c:idx val="3"/>
              <c:layout>
                <c:manualLayout>
                  <c:x val="-8.2807059831806421E-3"/>
                  <c:y val="2.3780930501727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43-47C6-9F46-2924E518D6C5}"/>
                </c:ext>
              </c:extLst>
            </c:dLbl>
            <c:dLbl>
              <c:idx val="4"/>
              <c:layout>
                <c:manualLayout>
                  <c:x val="-1.1236809684503723E-2"/>
                  <c:y val="-3.0177647615874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43-47C6-9F46-2924E518D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Base</c:v>
              </c:pt>
              <c:pt idx="1">
                <c:v>TV</c:v>
              </c:pt>
              <c:pt idx="2">
                <c:v>Digital</c:v>
              </c:pt>
              <c:pt idx="3">
                <c:v>Trade</c:v>
              </c:pt>
              <c:pt idx="4">
                <c:v>Consumer Promo</c:v>
              </c:pt>
            </c:strLit>
          </c:cat>
          <c:val>
            <c:numLit>
              <c:formatCode>0.0%</c:formatCode>
              <c:ptCount val="5"/>
              <c:pt idx="0">
                <c:v>0.76916585915789359</c:v>
              </c:pt>
              <c:pt idx="1">
                <c:v>1.6855937325622575E-2</c:v>
              </c:pt>
              <c:pt idx="2">
                <c:v>1.9323159595739946E-2</c:v>
              </c:pt>
              <c:pt idx="3">
                <c:v>0.19339840487218318</c:v>
              </c:pt>
              <c:pt idx="4">
                <c:v>1.256639048560735E-3</c:v>
              </c:pt>
            </c:numLit>
          </c:val>
          <c:extLst>
            <c:ext xmlns:c16="http://schemas.microsoft.com/office/drawing/2014/chart" uri="{C3380CC4-5D6E-409C-BE32-E72D297353CC}">
              <c16:uniqueId val="{0000000D-9543-47C6-9F46-2924E518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547423230575107E-2"/>
          <c:y val="8.2925504433922867E-2"/>
          <c:w val="0.34883867074308117"/>
          <c:h val="0.88336889672109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587005</xdr:colOff>
      <xdr:row>27</xdr:row>
      <xdr:rowOff>109674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371FE2-44D8-4D99-9545-3FB0459AC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724360" cy="5226593"/>
        </a:xfrm>
        <a:prstGeom prst="rect">
          <a:avLst/>
        </a:prstGeom>
      </xdr:spPr>
    </xdr:pic>
    <xdr:clientData/>
  </xdr:twoCellAnchor>
  <xdr:twoCellAnchor>
    <xdr:from>
      <xdr:col>5</xdr:col>
      <xdr:colOff>8860</xdr:colOff>
      <xdr:row>0</xdr:row>
      <xdr:rowOff>104426</xdr:rowOff>
    </xdr:from>
    <xdr:to>
      <xdr:col>9</xdr:col>
      <xdr:colOff>584200</xdr:colOff>
      <xdr:row>5</xdr:row>
      <xdr:rowOff>12700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33431FFE-5960-4728-A05B-D76549687370}"/>
            </a:ext>
          </a:extLst>
        </xdr:cNvPr>
        <xdr:cNvSpPr/>
      </xdr:nvSpPr>
      <xdr:spPr>
        <a:xfrm>
          <a:off x="3056860" y="104426"/>
          <a:ext cx="3013740" cy="873474"/>
        </a:xfrm>
        <a:custGeom>
          <a:avLst/>
          <a:gdLst>
            <a:gd name="connsiteX0" fmla="*/ 0 w 3559032"/>
            <a:gd name="connsiteY0" fmla="*/ 180298 h 713123"/>
            <a:gd name="connsiteX1" fmla="*/ 212106 w 3559032"/>
            <a:gd name="connsiteY1" fmla="*/ 0 h 713123"/>
            <a:gd name="connsiteX2" fmla="*/ 3346926 w 3559032"/>
            <a:gd name="connsiteY2" fmla="*/ 0 h 713123"/>
            <a:gd name="connsiteX3" fmla="*/ 3559032 w 3559032"/>
            <a:gd name="connsiteY3" fmla="*/ 180298 h 713123"/>
            <a:gd name="connsiteX4" fmla="*/ 3559032 w 3559032"/>
            <a:gd name="connsiteY4" fmla="*/ 532826 h 713123"/>
            <a:gd name="connsiteX5" fmla="*/ 3346926 w 3559032"/>
            <a:gd name="connsiteY5" fmla="*/ 713124 h 713123"/>
            <a:gd name="connsiteX6" fmla="*/ 212106 w 3559032"/>
            <a:gd name="connsiteY6" fmla="*/ 713124 h 713123"/>
            <a:gd name="connsiteX7" fmla="*/ 0 w 3559032"/>
            <a:gd name="connsiteY7" fmla="*/ 532826 h 7131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559032" h="713123">
              <a:moveTo>
                <a:pt x="0" y="180298"/>
              </a:moveTo>
              <a:cubicBezTo>
                <a:pt x="0" y="80722"/>
                <a:pt x="94963" y="0"/>
                <a:pt x="212106" y="0"/>
              </a:cubicBezTo>
              <a:lnTo>
                <a:pt x="3346926" y="0"/>
              </a:lnTo>
              <a:cubicBezTo>
                <a:pt x="3464069" y="0"/>
                <a:pt x="3559032" y="80722"/>
                <a:pt x="3559032" y="180298"/>
              </a:cubicBezTo>
              <a:lnTo>
                <a:pt x="3559032" y="532826"/>
              </a:lnTo>
              <a:cubicBezTo>
                <a:pt x="3559032" y="632402"/>
                <a:pt x="3464069" y="713124"/>
                <a:pt x="3346926" y="713124"/>
              </a:cubicBezTo>
              <a:lnTo>
                <a:pt x="212106" y="713124"/>
              </a:lnTo>
              <a:cubicBezTo>
                <a:pt x="94963" y="713124"/>
                <a:pt x="0" y="632402"/>
                <a:pt x="0" y="532826"/>
              </a:cubicBezTo>
              <a:close/>
            </a:path>
          </a:pathLst>
        </a:custGeom>
        <a:solidFill>
          <a:schemeClr val="accent6">
            <a:alpha val="20000"/>
          </a:schemeClr>
        </a:solidFill>
        <a:ln w="10587" cap="flat">
          <a:solidFill>
            <a:srgbClr val="F3FDFA"/>
          </a:solidFill>
          <a:prstDash val="solid"/>
          <a:miter/>
        </a:ln>
      </xdr:spPr>
      <xdr:txBody>
        <a:bodyPr rtlCol="0" anchor="ctr"/>
        <a:lstStyle/>
        <a:p>
          <a:r>
            <a:rPr lang="en-GB" sz="22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Preliminary Insights </a:t>
          </a:r>
        </a:p>
        <a:p>
          <a:r>
            <a:rPr lang="en-GB" sz="22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 March</a:t>
          </a:r>
          <a:r>
            <a:rPr lang="en-GB" sz="2200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2022</a:t>
          </a:r>
          <a:r>
            <a:rPr lang="en-GB" sz="22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4481</xdr:colOff>
      <xdr:row>3</xdr:row>
      <xdr:rowOff>17369</xdr:rowOff>
    </xdr:from>
    <xdr:to>
      <xdr:col>20</xdr:col>
      <xdr:colOff>600075</xdr:colOff>
      <xdr:row>21</xdr:row>
      <xdr:rowOff>169769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AE2F7-8282-4805-BDFB-1A0253A6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9525</xdr:rowOff>
    </xdr:from>
    <xdr:to>
      <xdr:col>21</xdr:col>
      <xdr:colOff>590550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36468-75C2-4138-A287-CB4FC2C3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226217</xdr:colOff>
      <xdr:row>8</xdr:row>
      <xdr:rowOff>95250</xdr:rowOff>
    </xdr:from>
    <xdr:to>
      <xdr:col>20</xdr:col>
      <xdr:colOff>235742</xdr:colOff>
      <xdr:row>16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2976EBE-664C-425C-8F12-727F2E62496E}"/>
            </a:ext>
          </a:extLst>
        </xdr:cNvPr>
        <xdr:cNvCxnSpPr/>
      </xdr:nvCxnSpPr>
      <xdr:spPr>
        <a:xfrm flipV="1">
          <a:off x="14537530" y="1619250"/>
          <a:ext cx="9525" cy="1514475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419100</xdr:colOff>
      <xdr:row>8</xdr:row>
      <xdr:rowOff>76200</xdr:rowOff>
    </xdr:from>
    <xdr:to>
      <xdr:col>21</xdr:col>
      <xdr:colOff>428625</xdr:colOff>
      <xdr:row>16</xdr:row>
      <xdr:rowOff>57151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BE8B23F-D97D-4D38-AB90-7CB607FF9A84}"/>
            </a:ext>
          </a:extLst>
        </xdr:cNvPr>
        <xdr:cNvCxnSpPr/>
      </xdr:nvCxnSpPr>
      <xdr:spPr>
        <a:xfrm flipV="1">
          <a:off x="15354300" y="1600200"/>
          <a:ext cx="9525" cy="150495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178593</xdr:colOff>
      <xdr:row>8</xdr:row>
      <xdr:rowOff>95250</xdr:rowOff>
    </xdr:from>
    <xdr:to>
      <xdr:col>21</xdr:col>
      <xdr:colOff>483393</xdr:colOff>
      <xdr:row>8</xdr:row>
      <xdr:rowOff>95252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F5D4305-5E20-447E-B3B4-634980AC778C}"/>
            </a:ext>
          </a:extLst>
        </xdr:cNvPr>
        <xdr:cNvCxnSpPr/>
      </xdr:nvCxnSpPr>
      <xdr:spPr>
        <a:xfrm>
          <a:off x="14549437" y="1619250"/>
          <a:ext cx="912019" cy="2"/>
        </a:xfrm>
        <a:prstGeom prst="straightConnector1">
          <a:avLst/>
        </a:prstGeom>
        <a:ln w="12700">
          <a:solidFill>
            <a:schemeClr val="bg2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573871</xdr:colOff>
      <xdr:row>5</xdr:row>
      <xdr:rowOff>38100</xdr:rowOff>
    </xdr:from>
    <xdr:to>
      <xdr:col>21</xdr:col>
      <xdr:colOff>602446</xdr:colOff>
      <xdr:row>7</xdr:row>
      <xdr:rowOff>57149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93A56FE-012F-4EDD-8457-7ECC6357BB25}"/>
            </a:ext>
          </a:extLst>
        </xdr:cNvPr>
        <xdr:cNvSpPr txBox="1"/>
      </xdr:nvSpPr>
      <xdr:spPr>
        <a:xfrm>
          <a:off x="13123059" y="990600"/>
          <a:ext cx="2457450" cy="40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Holdout Period</a:t>
          </a:r>
        </a:p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(Aug</a:t>
          </a:r>
          <a:r>
            <a:rPr lang="en-US" sz="900" b="1" baseline="0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 1st </a:t>
          </a:r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2021</a:t>
          </a:r>
          <a:r>
            <a:rPr lang="en-US" sz="900" b="1" baseline="0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 - AUG 31th 2021)</a:t>
          </a:r>
          <a:endParaRPr lang="en-US" sz="900" b="1">
            <a:solidFill>
              <a:schemeClr val="bg2"/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593912</xdr:colOff>
      <xdr:row>1</xdr:row>
      <xdr:rowOff>0</xdr:rowOff>
    </xdr:from>
    <xdr:to>
      <xdr:col>5</xdr:col>
      <xdr:colOff>506393</xdr:colOff>
      <xdr:row>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309E1-C7A3-433A-BA35-1B45DED8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305459</xdr:colOff>
      <xdr:row>4</xdr:row>
      <xdr:rowOff>37022</xdr:rowOff>
    </xdr:from>
    <xdr:to>
      <xdr:col>3</xdr:col>
      <xdr:colOff>483204</xdr:colOff>
      <xdr:row>4</xdr:row>
      <xdr:rowOff>164989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CCD4BF0C-361D-4F2B-8F9F-DE817EA1B021}"/>
            </a:ext>
          </a:extLst>
        </xdr:cNvPr>
        <xdr:cNvSpPr>
          <a:spLocks/>
        </xdr:cNvSpPr>
      </xdr:nvSpPr>
      <xdr:spPr>
        <a:xfrm rot="10800000">
          <a:off x="4344059" y="818072"/>
          <a:ext cx="177745" cy="127967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2</xdr:col>
      <xdr:colOff>1074329</xdr:colOff>
      <xdr:row>5</xdr:row>
      <xdr:rowOff>0</xdr:rowOff>
    </xdr:from>
    <xdr:to>
      <xdr:col>3</xdr:col>
      <xdr:colOff>156903</xdr:colOff>
      <xdr:row>5</xdr:row>
      <xdr:rowOff>3312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F90ADA0B-AF62-4778-995A-9E151CCB17E2}"/>
            </a:ext>
          </a:extLst>
        </xdr:cNvPr>
        <xdr:cNvSpPr>
          <a:spLocks/>
        </xdr:cNvSpPr>
      </xdr:nvSpPr>
      <xdr:spPr>
        <a:xfrm>
          <a:off x="4017554" y="971550"/>
          <a:ext cx="177949" cy="3312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307554</xdr:colOff>
      <xdr:row>5</xdr:row>
      <xdr:rowOff>35282</xdr:rowOff>
    </xdr:from>
    <xdr:to>
      <xdr:col>3</xdr:col>
      <xdr:colOff>477679</xdr:colOff>
      <xdr:row>5</xdr:row>
      <xdr:rowOff>180559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id="{C4312DA4-D2E0-4A69-A690-7D04E0E373CF}"/>
            </a:ext>
          </a:extLst>
        </xdr:cNvPr>
        <xdr:cNvSpPr>
          <a:spLocks/>
        </xdr:cNvSpPr>
      </xdr:nvSpPr>
      <xdr:spPr>
        <a:xfrm>
          <a:off x="4346154" y="1006832"/>
          <a:ext cx="170125" cy="14527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294981</xdr:colOff>
      <xdr:row>6</xdr:row>
      <xdr:rowOff>27663</xdr:rowOff>
    </xdr:from>
    <xdr:to>
      <xdr:col>3</xdr:col>
      <xdr:colOff>480346</xdr:colOff>
      <xdr:row>6</xdr:row>
      <xdr:rowOff>174845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8A33B92C-2972-4967-B375-4A0B6A008868}"/>
            </a:ext>
          </a:extLst>
        </xdr:cNvPr>
        <xdr:cNvSpPr>
          <a:spLocks/>
        </xdr:cNvSpPr>
      </xdr:nvSpPr>
      <xdr:spPr>
        <a:xfrm>
          <a:off x="4333581" y="1189713"/>
          <a:ext cx="185365" cy="147182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294981</xdr:colOff>
      <xdr:row>7</xdr:row>
      <xdr:rowOff>42406</xdr:rowOff>
    </xdr:from>
    <xdr:to>
      <xdr:col>3</xdr:col>
      <xdr:colOff>486061</xdr:colOff>
      <xdr:row>7</xdr:row>
      <xdr:rowOff>165072</xdr:rowOff>
    </xdr:to>
    <xdr:sp macro="" textlink="">
      <xdr:nvSpPr>
        <xdr:cNvPr id="6" name="Arrow: Up 5">
          <a:extLst>
            <a:ext uri="{FF2B5EF4-FFF2-40B4-BE49-F238E27FC236}">
              <a16:creationId xmlns:a16="http://schemas.microsoft.com/office/drawing/2014/main" id="{0CCACEB4-8317-4A71-9FF0-A4F94D42E40A}"/>
            </a:ext>
          </a:extLst>
        </xdr:cNvPr>
        <xdr:cNvSpPr>
          <a:spLocks/>
        </xdr:cNvSpPr>
      </xdr:nvSpPr>
      <xdr:spPr>
        <a:xfrm>
          <a:off x="4333581" y="1394956"/>
          <a:ext cx="191080" cy="122666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307642</xdr:colOff>
      <xdr:row>10</xdr:row>
      <xdr:rowOff>34785</xdr:rowOff>
    </xdr:from>
    <xdr:to>
      <xdr:col>3</xdr:col>
      <xdr:colOff>477767</xdr:colOff>
      <xdr:row>10</xdr:row>
      <xdr:rowOff>181967</xdr:rowOff>
    </xdr:to>
    <xdr:sp macro="" textlink="">
      <xdr:nvSpPr>
        <xdr:cNvPr id="7" name="Arrow: Up 6">
          <a:extLst>
            <a:ext uri="{FF2B5EF4-FFF2-40B4-BE49-F238E27FC236}">
              <a16:creationId xmlns:a16="http://schemas.microsoft.com/office/drawing/2014/main" id="{C42021D3-4C00-480A-BAF0-B9D8D71DE881}"/>
            </a:ext>
          </a:extLst>
        </xdr:cNvPr>
        <xdr:cNvSpPr>
          <a:spLocks/>
        </xdr:cNvSpPr>
      </xdr:nvSpPr>
      <xdr:spPr>
        <a:xfrm>
          <a:off x="4346242" y="1958835"/>
          <a:ext cx="170125" cy="147182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297617</xdr:colOff>
      <xdr:row>11</xdr:row>
      <xdr:rowOff>28573</xdr:rowOff>
    </xdr:from>
    <xdr:to>
      <xdr:col>3</xdr:col>
      <xdr:colOff>471552</xdr:colOff>
      <xdr:row>11</xdr:row>
      <xdr:rowOff>177660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id="{61AB9487-B0D3-4D7A-B747-74A876AD2559}"/>
            </a:ext>
          </a:extLst>
        </xdr:cNvPr>
        <xdr:cNvSpPr>
          <a:spLocks/>
        </xdr:cNvSpPr>
      </xdr:nvSpPr>
      <xdr:spPr>
        <a:xfrm>
          <a:off x="4336217" y="2143123"/>
          <a:ext cx="173935" cy="14908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300696</xdr:colOff>
      <xdr:row>12</xdr:row>
      <xdr:rowOff>41411</xdr:rowOff>
    </xdr:from>
    <xdr:to>
      <xdr:col>3</xdr:col>
      <xdr:colOff>472726</xdr:colOff>
      <xdr:row>12</xdr:row>
      <xdr:rowOff>179068</xdr:rowOff>
    </xdr:to>
    <xdr:sp macro="" textlink="">
      <xdr:nvSpPr>
        <xdr:cNvPr id="9" name="Arrow: Up 8">
          <a:extLst>
            <a:ext uri="{FF2B5EF4-FFF2-40B4-BE49-F238E27FC236}">
              <a16:creationId xmlns:a16="http://schemas.microsoft.com/office/drawing/2014/main" id="{ACB87973-CEA7-4317-8100-89A39AB8B6C9}"/>
            </a:ext>
          </a:extLst>
        </xdr:cNvPr>
        <xdr:cNvSpPr>
          <a:spLocks/>
        </xdr:cNvSpPr>
      </xdr:nvSpPr>
      <xdr:spPr>
        <a:xfrm rot="10800000">
          <a:off x="4339296" y="2346461"/>
          <a:ext cx="172030" cy="137657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294913</xdr:colOff>
      <xdr:row>13</xdr:row>
      <xdr:rowOff>33321</xdr:rowOff>
    </xdr:from>
    <xdr:to>
      <xdr:col>3</xdr:col>
      <xdr:colOff>472658</xdr:colOff>
      <xdr:row>13</xdr:row>
      <xdr:rowOff>178594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5CC329D7-89A9-4F8F-A4DF-5777D7C3F755}"/>
            </a:ext>
          </a:extLst>
        </xdr:cNvPr>
        <xdr:cNvSpPr>
          <a:spLocks/>
        </xdr:cNvSpPr>
      </xdr:nvSpPr>
      <xdr:spPr>
        <a:xfrm>
          <a:off x="4333513" y="2528871"/>
          <a:ext cx="177745" cy="145273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301103</xdr:colOff>
      <xdr:row>9</xdr:row>
      <xdr:rowOff>27580</xdr:rowOff>
    </xdr:from>
    <xdr:to>
      <xdr:col>3</xdr:col>
      <xdr:colOff>480753</xdr:colOff>
      <xdr:row>9</xdr:row>
      <xdr:rowOff>174762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11D0A32C-AD25-4862-9D6F-0A82F2C01359}"/>
            </a:ext>
          </a:extLst>
        </xdr:cNvPr>
        <xdr:cNvSpPr>
          <a:spLocks/>
        </xdr:cNvSpPr>
      </xdr:nvSpPr>
      <xdr:spPr>
        <a:xfrm>
          <a:off x="4339703" y="1761130"/>
          <a:ext cx="179650" cy="147182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286409</xdr:colOff>
      <xdr:row>14</xdr:row>
      <xdr:rowOff>32300</xdr:rowOff>
    </xdr:from>
    <xdr:to>
      <xdr:col>3</xdr:col>
      <xdr:colOff>464154</xdr:colOff>
      <xdr:row>14</xdr:row>
      <xdr:rowOff>180975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2E9A1C05-C681-4642-BFEA-4565B9BBBFE3}"/>
            </a:ext>
          </a:extLst>
        </xdr:cNvPr>
        <xdr:cNvSpPr>
          <a:spLocks/>
        </xdr:cNvSpPr>
      </xdr:nvSpPr>
      <xdr:spPr>
        <a:xfrm rot="10800000">
          <a:off x="4325009" y="2718350"/>
          <a:ext cx="177745" cy="148675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295934</xdr:colOff>
      <xdr:row>15</xdr:row>
      <xdr:rowOff>32300</xdr:rowOff>
    </xdr:from>
    <xdr:to>
      <xdr:col>3</xdr:col>
      <xdr:colOff>473679</xdr:colOff>
      <xdr:row>15</xdr:row>
      <xdr:rowOff>180975</xdr:rowOff>
    </xdr:to>
    <xdr:sp macro="" textlink="">
      <xdr:nvSpPr>
        <xdr:cNvPr id="13" name="Arrow: Up 12">
          <a:extLst>
            <a:ext uri="{FF2B5EF4-FFF2-40B4-BE49-F238E27FC236}">
              <a16:creationId xmlns:a16="http://schemas.microsoft.com/office/drawing/2014/main" id="{16B51449-38B4-455F-B24D-01AA4E526A09}"/>
            </a:ext>
          </a:extLst>
        </xdr:cNvPr>
        <xdr:cNvSpPr>
          <a:spLocks/>
        </xdr:cNvSpPr>
      </xdr:nvSpPr>
      <xdr:spPr>
        <a:xfrm>
          <a:off x="4334534" y="2908850"/>
          <a:ext cx="177745" cy="148675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295934</xdr:colOff>
      <xdr:row>16</xdr:row>
      <xdr:rowOff>41825</xdr:rowOff>
    </xdr:from>
    <xdr:to>
      <xdr:col>3</xdr:col>
      <xdr:colOff>473679</xdr:colOff>
      <xdr:row>17</xdr:row>
      <xdr:rowOff>0</xdr:rowOff>
    </xdr:to>
    <xdr:sp macro="" textlink="">
      <xdr:nvSpPr>
        <xdr:cNvPr id="14" name="Arrow: Up 13">
          <a:extLst>
            <a:ext uri="{FF2B5EF4-FFF2-40B4-BE49-F238E27FC236}">
              <a16:creationId xmlns:a16="http://schemas.microsoft.com/office/drawing/2014/main" id="{49CEBD28-D55B-4ED9-A43B-919DB0299874}"/>
            </a:ext>
          </a:extLst>
        </xdr:cNvPr>
        <xdr:cNvSpPr>
          <a:spLocks/>
        </xdr:cNvSpPr>
      </xdr:nvSpPr>
      <xdr:spPr>
        <a:xfrm>
          <a:off x="4334534" y="3108875"/>
          <a:ext cx="177745" cy="148675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305459</xdr:colOff>
      <xdr:row>17</xdr:row>
      <xdr:rowOff>41825</xdr:rowOff>
    </xdr:from>
    <xdr:to>
      <xdr:col>3</xdr:col>
      <xdr:colOff>483204</xdr:colOff>
      <xdr:row>18</xdr:row>
      <xdr:rowOff>0</xdr:rowOff>
    </xdr:to>
    <xdr:sp macro="" textlink="">
      <xdr:nvSpPr>
        <xdr:cNvPr id="15" name="Arrow: Up 14">
          <a:extLst>
            <a:ext uri="{FF2B5EF4-FFF2-40B4-BE49-F238E27FC236}">
              <a16:creationId xmlns:a16="http://schemas.microsoft.com/office/drawing/2014/main" id="{4CFEF84D-F167-44CB-AA6E-494950181658}"/>
            </a:ext>
          </a:extLst>
        </xdr:cNvPr>
        <xdr:cNvSpPr>
          <a:spLocks/>
        </xdr:cNvSpPr>
      </xdr:nvSpPr>
      <xdr:spPr>
        <a:xfrm>
          <a:off x="4344059" y="3299375"/>
          <a:ext cx="177745" cy="148675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305459</xdr:colOff>
      <xdr:row>18</xdr:row>
      <xdr:rowOff>41825</xdr:rowOff>
    </xdr:from>
    <xdr:to>
      <xdr:col>3</xdr:col>
      <xdr:colOff>483204</xdr:colOff>
      <xdr:row>19</xdr:row>
      <xdr:rowOff>0</xdr:rowOff>
    </xdr:to>
    <xdr:sp macro="" textlink="">
      <xdr:nvSpPr>
        <xdr:cNvPr id="16" name="Arrow: Up 15">
          <a:extLst>
            <a:ext uri="{FF2B5EF4-FFF2-40B4-BE49-F238E27FC236}">
              <a16:creationId xmlns:a16="http://schemas.microsoft.com/office/drawing/2014/main" id="{1093945C-CC63-4624-9904-A6016C5E1936}"/>
            </a:ext>
          </a:extLst>
        </xdr:cNvPr>
        <xdr:cNvSpPr>
          <a:spLocks/>
        </xdr:cNvSpPr>
      </xdr:nvSpPr>
      <xdr:spPr>
        <a:xfrm>
          <a:off x="4344059" y="3489875"/>
          <a:ext cx="177745" cy="148675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305459</xdr:colOff>
      <xdr:row>19</xdr:row>
      <xdr:rowOff>41825</xdr:rowOff>
    </xdr:from>
    <xdr:to>
      <xdr:col>3</xdr:col>
      <xdr:colOff>483204</xdr:colOff>
      <xdr:row>20</xdr:row>
      <xdr:rowOff>0</xdr:rowOff>
    </xdr:to>
    <xdr:sp macro="" textlink="">
      <xdr:nvSpPr>
        <xdr:cNvPr id="17" name="Arrow: Up 16">
          <a:extLst>
            <a:ext uri="{FF2B5EF4-FFF2-40B4-BE49-F238E27FC236}">
              <a16:creationId xmlns:a16="http://schemas.microsoft.com/office/drawing/2014/main" id="{AB5EF879-CA4B-4381-B1CA-1EA38E62438C}"/>
            </a:ext>
          </a:extLst>
        </xdr:cNvPr>
        <xdr:cNvSpPr>
          <a:spLocks/>
        </xdr:cNvSpPr>
      </xdr:nvSpPr>
      <xdr:spPr>
        <a:xfrm>
          <a:off x="4344059" y="3680375"/>
          <a:ext cx="177745" cy="158200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299350</xdr:colOff>
      <xdr:row>2</xdr:row>
      <xdr:rowOff>26752</xdr:rowOff>
    </xdr:from>
    <xdr:to>
      <xdr:col>3</xdr:col>
      <xdr:colOff>473285</xdr:colOff>
      <xdr:row>2</xdr:row>
      <xdr:rowOff>183459</xdr:rowOff>
    </xdr:to>
    <xdr:sp macro="" textlink="">
      <xdr:nvSpPr>
        <xdr:cNvPr id="18" name="Arrow: Up 17">
          <a:extLst>
            <a:ext uri="{FF2B5EF4-FFF2-40B4-BE49-F238E27FC236}">
              <a16:creationId xmlns:a16="http://schemas.microsoft.com/office/drawing/2014/main" id="{01840C4B-7306-486E-8D40-98123EBC019D}"/>
            </a:ext>
          </a:extLst>
        </xdr:cNvPr>
        <xdr:cNvSpPr>
          <a:spLocks/>
        </xdr:cNvSpPr>
      </xdr:nvSpPr>
      <xdr:spPr>
        <a:xfrm rot="10800000">
          <a:off x="4337950" y="426802"/>
          <a:ext cx="173935" cy="156707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298451</xdr:colOff>
      <xdr:row>8</xdr:row>
      <xdr:rowOff>38100</xdr:rowOff>
    </xdr:from>
    <xdr:to>
      <xdr:col>3</xdr:col>
      <xdr:colOff>489531</xdr:colOff>
      <xdr:row>8</xdr:row>
      <xdr:rowOff>160766</xdr:rowOff>
    </xdr:to>
    <xdr:sp macro="" textlink="">
      <xdr:nvSpPr>
        <xdr:cNvPr id="19" name="Arrow: Up 18">
          <a:extLst>
            <a:ext uri="{FF2B5EF4-FFF2-40B4-BE49-F238E27FC236}">
              <a16:creationId xmlns:a16="http://schemas.microsoft.com/office/drawing/2014/main" id="{7D55670B-746B-44F7-9AED-069C22693588}"/>
            </a:ext>
          </a:extLst>
        </xdr:cNvPr>
        <xdr:cNvSpPr>
          <a:spLocks/>
        </xdr:cNvSpPr>
      </xdr:nvSpPr>
      <xdr:spPr>
        <a:xfrm>
          <a:off x="4337051" y="1581150"/>
          <a:ext cx="191080" cy="122666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307976</xdr:colOff>
      <xdr:row>3</xdr:row>
      <xdr:rowOff>38100</xdr:rowOff>
    </xdr:from>
    <xdr:to>
      <xdr:col>3</xdr:col>
      <xdr:colOff>485721</xdr:colOff>
      <xdr:row>3</xdr:row>
      <xdr:rowOff>166067</xdr:rowOff>
    </xdr:to>
    <xdr:sp macro="" textlink="">
      <xdr:nvSpPr>
        <xdr:cNvPr id="20" name="Arrow: Up 19">
          <a:extLst>
            <a:ext uri="{FF2B5EF4-FFF2-40B4-BE49-F238E27FC236}">
              <a16:creationId xmlns:a16="http://schemas.microsoft.com/office/drawing/2014/main" id="{90FC7AE2-5490-419C-8B78-285B5B08F537}"/>
            </a:ext>
          </a:extLst>
        </xdr:cNvPr>
        <xdr:cNvSpPr>
          <a:spLocks/>
        </xdr:cNvSpPr>
      </xdr:nvSpPr>
      <xdr:spPr>
        <a:xfrm>
          <a:off x="4346576" y="628650"/>
          <a:ext cx="177745" cy="12796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692417</xdr:colOff>
      <xdr:row>4</xdr:row>
      <xdr:rowOff>37022</xdr:rowOff>
    </xdr:from>
    <xdr:to>
      <xdr:col>3</xdr:col>
      <xdr:colOff>870162</xdr:colOff>
      <xdr:row>4</xdr:row>
      <xdr:rowOff>164989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08D4C7E3-E5AF-45E2-B580-A9D11058E15C}"/>
            </a:ext>
          </a:extLst>
        </xdr:cNvPr>
        <xdr:cNvSpPr>
          <a:spLocks/>
        </xdr:cNvSpPr>
      </xdr:nvSpPr>
      <xdr:spPr>
        <a:xfrm rot="10800000">
          <a:off x="4730620" y="810928"/>
          <a:ext cx="177745" cy="127967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369881</xdr:colOff>
      <xdr:row>5</xdr:row>
      <xdr:rowOff>0</xdr:rowOff>
    </xdr:from>
    <xdr:to>
      <xdr:col>3</xdr:col>
      <xdr:colOff>543861</xdr:colOff>
      <xdr:row>5</xdr:row>
      <xdr:rowOff>3312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id="{74CCFF9B-8B5B-498A-B333-0001FFB9C5D0}"/>
            </a:ext>
          </a:extLst>
        </xdr:cNvPr>
        <xdr:cNvSpPr>
          <a:spLocks/>
        </xdr:cNvSpPr>
      </xdr:nvSpPr>
      <xdr:spPr>
        <a:xfrm>
          <a:off x="4408084" y="962422"/>
          <a:ext cx="173980" cy="3312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694512</xdr:colOff>
      <xdr:row>5</xdr:row>
      <xdr:rowOff>35282</xdr:rowOff>
    </xdr:from>
    <xdr:to>
      <xdr:col>3</xdr:col>
      <xdr:colOff>864637</xdr:colOff>
      <xdr:row>5</xdr:row>
      <xdr:rowOff>180559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3B8F40FB-B55E-40F6-93E0-B0483BA0E1FD}"/>
            </a:ext>
          </a:extLst>
        </xdr:cNvPr>
        <xdr:cNvSpPr>
          <a:spLocks/>
        </xdr:cNvSpPr>
      </xdr:nvSpPr>
      <xdr:spPr>
        <a:xfrm>
          <a:off x="4732715" y="997704"/>
          <a:ext cx="170125" cy="14527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681939</xdr:colOff>
      <xdr:row>6</xdr:row>
      <xdr:rowOff>27663</xdr:rowOff>
    </xdr:from>
    <xdr:to>
      <xdr:col>3</xdr:col>
      <xdr:colOff>867304</xdr:colOff>
      <xdr:row>6</xdr:row>
      <xdr:rowOff>174845</xdr:rowOff>
    </xdr:to>
    <xdr:sp macro="" textlink="">
      <xdr:nvSpPr>
        <xdr:cNvPr id="6" name="Arrow: Up 5">
          <a:extLst>
            <a:ext uri="{FF2B5EF4-FFF2-40B4-BE49-F238E27FC236}">
              <a16:creationId xmlns:a16="http://schemas.microsoft.com/office/drawing/2014/main" id="{040875AA-6833-48E2-8B10-7956B8C9FC48}"/>
            </a:ext>
          </a:extLst>
        </xdr:cNvPr>
        <xdr:cNvSpPr>
          <a:spLocks/>
        </xdr:cNvSpPr>
      </xdr:nvSpPr>
      <xdr:spPr>
        <a:xfrm>
          <a:off x="4720142" y="1178601"/>
          <a:ext cx="185365" cy="147182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681939</xdr:colOff>
      <xdr:row>7</xdr:row>
      <xdr:rowOff>42406</xdr:rowOff>
    </xdr:from>
    <xdr:to>
      <xdr:col>3</xdr:col>
      <xdr:colOff>873019</xdr:colOff>
      <xdr:row>7</xdr:row>
      <xdr:rowOff>165072</xdr:rowOff>
    </xdr:to>
    <xdr:sp macro="" textlink="">
      <xdr:nvSpPr>
        <xdr:cNvPr id="7" name="Arrow: Up 6">
          <a:extLst>
            <a:ext uri="{FF2B5EF4-FFF2-40B4-BE49-F238E27FC236}">
              <a16:creationId xmlns:a16="http://schemas.microsoft.com/office/drawing/2014/main" id="{5D88833F-F53C-40F2-9921-6A646D66E181}"/>
            </a:ext>
          </a:extLst>
        </xdr:cNvPr>
        <xdr:cNvSpPr>
          <a:spLocks/>
        </xdr:cNvSpPr>
      </xdr:nvSpPr>
      <xdr:spPr>
        <a:xfrm>
          <a:off x="4720142" y="1381859"/>
          <a:ext cx="191080" cy="122666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694600</xdr:colOff>
      <xdr:row>10</xdr:row>
      <xdr:rowOff>34785</xdr:rowOff>
    </xdr:from>
    <xdr:to>
      <xdr:col>3</xdr:col>
      <xdr:colOff>864725</xdr:colOff>
      <xdr:row>10</xdr:row>
      <xdr:rowOff>181967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id="{A16F2348-5534-48D1-A6BF-3A74D9126856}"/>
            </a:ext>
          </a:extLst>
        </xdr:cNvPr>
        <xdr:cNvSpPr>
          <a:spLocks/>
        </xdr:cNvSpPr>
      </xdr:nvSpPr>
      <xdr:spPr>
        <a:xfrm>
          <a:off x="4732803" y="1939785"/>
          <a:ext cx="170125" cy="147182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684575</xdr:colOff>
      <xdr:row>11</xdr:row>
      <xdr:rowOff>28573</xdr:rowOff>
    </xdr:from>
    <xdr:to>
      <xdr:col>3</xdr:col>
      <xdr:colOff>858510</xdr:colOff>
      <xdr:row>11</xdr:row>
      <xdr:rowOff>177660</xdr:rowOff>
    </xdr:to>
    <xdr:sp macro="" textlink="">
      <xdr:nvSpPr>
        <xdr:cNvPr id="9" name="Arrow: Up 8">
          <a:extLst>
            <a:ext uri="{FF2B5EF4-FFF2-40B4-BE49-F238E27FC236}">
              <a16:creationId xmlns:a16="http://schemas.microsoft.com/office/drawing/2014/main" id="{D79D8876-265E-4771-BEA2-EA2922074BCA}"/>
            </a:ext>
          </a:extLst>
        </xdr:cNvPr>
        <xdr:cNvSpPr>
          <a:spLocks/>
        </xdr:cNvSpPr>
      </xdr:nvSpPr>
      <xdr:spPr>
        <a:xfrm>
          <a:off x="4722778" y="2122089"/>
          <a:ext cx="173935" cy="14908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687654</xdr:colOff>
      <xdr:row>12</xdr:row>
      <xdr:rowOff>41411</xdr:rowOff>
    </xdr:from>
    <xdr:to>
      <xdr:col>3</xdr:col>
      <xdr:colOff>859684</xdr:colOff>
      <xdr:row>12</xdr:row>
      <xdr:rowOff>179068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30EA2632-5E66-43C0-95AC-6ADAF410E36F}"/>
            </a:ext>
          </a:extLst>
        </xdr:cNvPr>
        <xdr:cNvSpPr>
          <a:spLocks/>
        </xdr:cNvSpPr>
      </xdr:nvSpPr>
      <xdr:spPr>
        <a:xfrm rot="10800000">
          <a:off x="4725857" y="2323442"/>
          <a:ext cx="172030" cy="137657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681871</xdr:colOff>
      <xdr:row>13</xdr:row>
      <xdr:rowOff>33321</xdr:rowOff>
    </xdr:from>
    <xdr:to>
      <xdr:col>3</xdr:col>
      <xdr:colOff>859616</xdr:colOff>
      <xdr:row>13</xdr:row>
      <xdr:rowOff>178594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8106A8BF-94AA-4FEB-9EC2-5E93C68210DB}"/>
            </a:ext>
          </a:extLst>
        </xdr:cNvPr>
        <xdr:cNvSpPr>
          <a:spLocks/>
        </xdr:cNvSpPr>
      </xdr:nvSpPr>
      <xdr:spPr>
        <a:xfrm>
          <a:off x="4720074" y="2503868"/>
          <a:ext cx="177745" cy="145273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688061</xdr:colOff>
      <xdr:row>8</xdr:row>
      <xdr:rowOff>27580</xdr:rowOff>
    </xdr:from>
    <xdr:to>
      <xdr:col>3</xdr:col>
      <xdr:colOff>867711</xdr:colOff>
      <xdr:row>8</xdr:row>
      <xdr:rowOff>174762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2CC746CA-210B-4CF2-8FA9-C2F9997288FD}"/>
            </a:ext>
          </a:extLst>
        </xdr:cNvPr>
        <xdr:cNvSpPr>
          <a:spLocks/>
        </xdr:cNvSpPr>
      </xdr:nvSpPr>
      <xdr:spPr>
        <a:xfrm>
          <a:off x="4726264" y="1744064"/>
          <a:ext cx="179650" cy="147182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673367</xdr:colOff>
      <xdr:row>14</xdr:row>
      <xdr:rowOff>32300</xdr:rowOff>
    </xdr:from>
    <xdr:to>
      <xdr:col>3</xdr:col>
      <xdr:colOff>851112</xdr:colOff>
      <xdr:row>14</xdr:row>
      <xdr:rowOff>180975</xdr:rowOff>
    </xdr:to>
    <xdr:sp macro="" textlink="">
      <xdr:nvSpPr>
        <xdr:cNvPr id="13" name="Arrow: Up 12">
          <a:extLst>
            <a:ext uri="{FF2B5EF4-FFF2-40B4-BE49-F238E27FC236}">
              <a16:creationId xmlns:a16="http://schemas.microsoft.com/office/drawing/2014/main" id="{35F7D499-D8A1-4302-9DA8-206EF95651DE}"/>
            </a:ext>
          </a:extLst>
        </xdr:cNvPr>
        <xdr:cNvSpPr>
          <a:spLocks/>
        </xdr:cNvSpPr>
      </xdr:nvSpPr>
      <xdr:spPr>
        <a:xfrm rot="10800000">
          <a:off x="4711570" y="2691363"/>
          <a:ext cx="177745" cy="148675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682892</xdr:colOff>
      <xdr:row>15</xdr:row>
      <xdr:rowOff>32300</xdr:rowOff>
    </xdr:from>
    <xdr:to>
      <xdr:col>3</xdr:col>
      <xdr:colOff>860637</xdr:colOff>
      <xdr:row>15</xdr:row>
      <xdr:rowOff>180975</xdr:rowOff>
    </xdr:to>
    <xdr:sp macro="" textlink="">
      <xdr:nvSpPr>
        <xdr:cNvPr id="14" name="Arrow: Up 13">
          <a:extLst>
            <a:ext uri="{FF2B5EF4-FFF2-40B4-BE49-F238E27FC236}">
              <a16:creationId xmlns:a16="http://schemas.microsoft.com/office/drawing/2014/main" id="{340A8475-1F33-4EB8-9464-556881E8F288}"/>
            </a:ext>
          </a:extLst>
        </xdr:cNvPr>
        <xdr:cNvSpPr>
          <a:spLocks/>
        </xdr:cNvSpPr>
      </xdr:nvSpPr>
      <xdr:spPr>
        <a:xfrm>
          <a:off x="4721095" y="2879878"/>
          <a:ext cx="177745" cy="148675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682892</xdr:colOff>
      <xdr:row>16</xdr:row>
      <xdr:rowOff>41825</xdr:rowOff>
    </xdr:from>
    <xdr:to>
      <xdr:col>3</xdr:col>
      <xdr:colOff>860637</xdr:colOff>
      <xdr:row>17</xdr:row>
      <xdr:rowOff>0</xdr:rowOff>
    </xdr:to>
    <xdr:sp macro="" textlink="">
      <xdr:nvSpPr>
        <xdr:cNvPr id="15" name="Arrow: Up 14">
          <a:extLst>
            <a:ext uri="{FF2B5EF4-FFF2-40B4-BE49-F238E27FC236}">
              <a16:creationId xmlns:a16="http://schemas.microsoft.com/office/drawing/2014/main" id="{0DB929FE-1403-4BC5-85BC-7D7BAC640C3C}"/>
            </a:ext>
          </a:extLst>
        </xdr:cNvPr>
        <xdr:cNvSpPr>
          <a:spLocks/>
        </xdr:cNvSpPr>
      </xdr:nvSpPr>
      <xdr:spPr>
        <a:xfrm>
          <a:off x="4721095" y="3077919"/>
          <a:ext cx="177745" cy="146690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692417</xdr:colOff>
      <xdr:row>17</xdr:row>
      <xdr:rowOff>41825</xdr:rowOff>
    </xdr:from>
    <xdr:to>
      <xdr:col>3</xdr:col>
      <xdr:colOff>870162</xdr:colOff>
      <xdr:row>18</xdr:row>
      <xdr:rowOff>0</xdr:rowOff>
    </xdr:to>
    <xdr:sp macro="" textlink="">
      <xdr:nvSpPr>
        <xdr:cNvPr id="16" name="Arrow: Up 15">
          <a:extLst>
            <a:ext uri="{FF2B5EF4-FFF2-40B4-BE49-F238E27FC236}">
              <a16:creationId xmlns:a16="http://schemas.microsoft.com/office/drawing/2014/main" id="{4C530245-22B1-4DE5-87C6-EDE9EECF6694}"/>
            </a:ext>
          </a:extLst>
        </xdr:cNvPr>
        <xdr:cNvSpPr>
          <a:spLocks/>
        </xdr:cNvSpPr>
      </xdr:nvSpPr>
      <xdr:spPr>
        <a:xfrm>
          <a:off x="4730620" y="3266434"/>
          <a:ext cx="177745" cy="146691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692417</xdr:colOff>
      <xdr:row>18</xdr:row>
      <xdr:rowOff>41825</xdr:rowOff>
    </xdr:from>
    <xdr:to>
      <xdr:col>3</xdr:col>
      <xdr:colOff>870162</xdr:colOff>
      <xdr:row>19</xdr:row>
      <xdr:rowOff>0</xdr:rowOff>
    </xdr:to>
    <xdr:sp macro="" textlink="">
      <xdr:nvSpPr>
        <xdr:cNvPr id="17" name="Arrow: Up 16">
          <a:extLst>
            <a:ext uri="{FF2B5EF4-FFF2-40B4-BE49-F238E27FC236}">
              <a16:creationId xmlns:a16="http://schemas.microsoft.com/office/drawing/2014/main" id="{8833FAA0-4E62-464D-9698-32FF00BD6720}"/>
            </a:ext>
          </a:extLst>
        </xdr:cNvPr>
        <xdr:cNvSpPr>
          <a:spLocks/>
        </xdr:cNvSpPr>
      </xdr:nvSpPr>
      <xdr:spPr>
        <a:xfrm>
          <a:off x="4730620" y="3454950"/>
          <a:ext cx="177745" cy="146691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692417</xdr:colOff>
      <xdr:row>19</xdr:row>
      <xdr:rowOff>41825</xdr:rowOff>
    </xdr:from>
    <xdr:to>
      <xdr:col>3</xdr:col>
      <xdr:colOff>870162</xdr:colOff>
      <xdr:row>20</xdr:row>
      <xdr:rowOff>0</xdr:rowOff>
    </xdr:to>
    <xdr:sp macro="" textlink="">
      <xdr:nvSpPr>
        <xdr:cNvPr id="18" name="Arrow: Up 17">
          <a:extLst>
            <a:ext uri="{FF2B5EF4-FFF2-40B4-BE49-F238E27FC236}">
              <a16:creationId xmlns:a16="http://schemas.microsoft.com/office/drawing/2014/main" id="{0B5BF748-FF31-4D7C-BA33-EA849FC8E290}"/>
            </a:ext>
          </a:extLst>
        </xdr:cNvPr>
        <xdr:cNvSpPr>
          <a:spLocks/>
        </xdr:cNvSpPr>
      </xdr:nvSpPr>
      <xdr:spPr>
        <a:xfrm>
          <a:off x="4730620" y="3643466"/>
          <a:ext cx="177745" cy="156612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686308</xdr:colOff>
      <xdr:row>2</xdr:row>
      <xdr:rowOff>26752</xdr:rowOff>
    </xdr:from>
    <xdr:to>
      <xdr:col>3</xdr:col>
      <xdr:colOff>860243</xdr:colOff>
      <xdr:row>2</xdr:row>
      <xdr:rowOff>183459</xdr:rowOff>
    </xdr:to>
    <xdr:sp macro="" textlink="">
      <xdr:nvSpPr>
        <xdr:cNvPr id="21" name="Arrow: Up 20">
          <a:extLst>
            <a:ext uri="{FF2B5EF4-FFF2-40B4-BE49-F238E27FC236}">
              <a16:creationId xmlns:a16="http://schemas.microsoft.com/office/drawing/2014/main" id="{3F7DBF94-E5B6-4E6D-81B3-0473761F6ED6}"/>
            </a:ext>
          </a:extLst>
        </xdr:cNvPr>
        <xdr:cNvSpPr>
          <a:spLocks/>
        </xdr:cNvSpPr>
      </xdr:nvSpPr>
      <xdr:spPr>
        <a:xfrm rot="10800000">
          <a:off x="4724511" y="423627"/>
          <a:ext cx="173935" cy="156707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685409</xdr:colOff>
      <xdr:row>9</xdr:row>
      <xdr:rowOff>38100</xdr:rowOff>
    </xdr:from>
    <xdr:to>
      <xdr:col>3</xdr:col>
      <xdr:colOff>876489</xdr:colOff>
      <xdr:row>9</xdr:row>
      <xdr:rowOff>160766</xdr:rowOff>
    </xdr:to>
    <xdr:sp macro="" textlink="">
      <xdr:nvSpPr>
        <xdr:cNvPr id="22" name="Arrow: Up 21">
          <a:extLst>
            <a:ext uri="{FF2B5EF4-FFF2-40B4-BE49-F238E27FC236}">
              <a16:creationId xmlns:a16="http://schemas.microsoft.com/office/drawing/2014/main" id="{1DDCDA20-4C67-4AC5-B295-54D455D9353A}"/>
            </a:ext>
          </a:extLst>
        </xdr:cNvPr>
        <xdr:cNvSpPr>
          <a:spLocks/>
        </xdr:cNvSpPr>
      </xdr:nvSpPr>
      <xdr:spPr>
        <a:xfrm>
          <a:off x="4723612" y="1566069"/>
          <a:ext cx="191080" cy="122666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694934</xdr:colOff>
      <xdr:row>3</xdr:row>
      <xdr:rowOff>38100</xdr:rowOff>
    </xdr:from>
    <xdr:to>
      <xdr:col>3</xdr:col>
      <xdr:colOff>872679</xdr:colOff>
      <xdr:row>3</xdr:row>
      <xdr:rowOff>166067</xdr:rowOff>
    </xdr:to>
    <xdr:sp macro="" textlink="">
      <xdr:nvSpPr>
        <xdr:cNvPr id="23" name="Arrow: Up 22">
          <a:extLst>
            <a:ext uri="{FF2B5EF4-FFF2-40B4-BE49-F238E27FC236}">
              <a16:creationId xmlns:a16="http://schemas.microsoft.com/office/drawing/2014/main" id="{96B99ADC-A63A-4575-B6D7-8934D19A86C9}"/>
            </a:ext>
          </a:extLst>
        </xdr:cNvPr>
        <xdr:cNvSpPr>
          <a:spLocks/>
        </xdr:cNvSpPr>
      </xdr:nvSpPr>
      <xdr:spPr>
        <a:xfrm>
          <a:off x="4733137" y="623491"/>
          <a:ext cx="177745" cy="12796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  <xdr:twoCellAnchor>
    <xdr:from>
      <xdr:col>3</xdr:col>
      <xdr:colOff>1074329</xdr:colOff>
      <xdr:row>5</xdr:row>
      <xdr:rowOff>0</xdr:rowOff>
    </xdr:from>
    <xdr:to>
      <xdr:col>4</xdr:col>
      <xdr:colOff>156903</xdr:colOff>
      <xdr:row>5</xdr:row>
      <xdr:rowOff>3312</xdr:rowOff>
    </xdr:to>
    <xdr:sp macro="" textlink="">
      <xdr:nvSpPr>
        <xdr:cNvPr id="25" name="Arrow: Up 24">
          <a:extLst>
            <a:ext uri="{FF2B5EF4-FFF2-40B4-BE49-F238E27FC236}">
              <a16:creationId xmlns:a16="http://schemas.microsoft.com/office/drawing/2014/main" id="{FF458EFC-2FD7-4CAE-838C-D88901C1DD4F}"/>
            </a:ext>
          </a:extLst>
        </xdr:cNvPr>
        <xdr:cNvSpPr>
          <a:spLocks/>
        </xdr:cNvSpPr>
      </xdr:nvSpPr>
      <xdr:spPr>
        <a:xfrm>
          <a:off x="4017554" y="971550"/>
          <a:ext cx="177949" cy="3312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13</xdr:col>
      <xdr:colOff>478971</xdr:colOff>
      <xdr:row>27</xdr:row>
      <xdr:rowOff>178841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5794B6-904A-47DC-83D7-0FDA5DE67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952500"/>
          <a:ext cx="7772400" cy="43698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keshDevaraj" refreshedDate="44631.531173495372" createdVersion="7" refreshedVersion="7" minRefreshableVersion="3" recordCount="366" xr:uid="{B83BC717-2BF5-4D7C-A60C-31E2D28BED96}">
  <cacheSource type="worksheet">
    <worksheetSource ref="A1:AW1048576" sheet="conti"/>
  </cacheSource>
  <cacheFields count="51">
    <cacheField name="Date" numFmtId="0">
      <sharedItems containsNonDate="0" containsDate="1" containsString="0" containsBlank="1" minDate="2020-09-07T00:00:00" maxDate="2021-09-01T00:00:00" count="360"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m/>
      </sharedItems>
      <fieldGroup par="50" base="0">
        <rangePr groupBy="months" startDate="2020-09-07T00:00:00" endDate="2021-09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1"/>
        </groupItems>
      </fieldGroup>
    </cacheField>
    <cacheField name="Region" numFmtId="0">
      <sharedItems containsBlank="1"/>
    </cacheField>
    <cacheField name="Revenue (USD)" numFmtId="0">
      <sharedItems containsString="0" containsBlank="1" containsNumber="1" minValue="629.52" maxValue="9779.83"/>
    </cacheField>
    <cacheField name="christmas_25_12" numFmtId="0">
      <sharedItems containsString="0" containsBlank="1" containsNumber="1" minValue="0" maxValue="699.857532462221"/>
    </cacheField>
    <cacheField name="GM_residential" numFmtId="0">
      <sharedItems containsString="0" containsBlank="1" containsNumber="1" minValue="365.59598876170298" maxValue="1420.3512444379701"/>
    </cacheField>
    <cacheField name="sea_st" numFmtId="0">
      <sharedItems containsString="0" containsBlank="1" containsNumber="1" minValue="0" maxValue="198.102380012504"/>
    </cacheField>
    <cacheField name="sea_f" numFmtId="0">
      <sharedItems containsString="0" containsBlank="1" containsNumber="1" minValue="0" maxValue="201.514744603807"/>
    </cacheField>
    <cacheField name="GU_13_E4_6_CU" numFmtId="0">
      <sharedItems containsString="0" containsBlank="1" containsNumber="1" minValue="0" maxValue="1084.2171231162299"/>
    </cacheField>
    <cacheField name="GU_4_E7_3_CU" numFmtId="0">
      <sharedItems containsString="0" containsBlank="1" containsNumber="1" minValue="0" maxValue="668.68435752122298"/>
    </cacheField>
    <cacheField name="GU_5_E4_3_CU" numFmtId="0">
      <sharedItems containsString="0" containsBlank="1" containsNumber="1" minValue="0" maxValue="834.61467074409802"/>
    </cacheField>
    <cacheField name="NextWeek_Search_Index" numFmtId="0">
      <sharedItems containsString="0" containsBlank="1" containsNumber="1" minValue="0" maxValue="444.82743835518397"/>
    </cacheField>
    <cacheField name="GU_13_E4_4" numFmtId="0">
      <sharedItems containsString="0" containsBlank="1" containsNumber="1" minValue="0" maxValue="451.78455823019601"/>
    </cacheField>
    <cacheField name="GU_15_E3_6" numFmtId="0">
      <sharedItems containsString="0" containsBlank="1" containsNumber="1" minValue="0" maxValue="2024.0622196245999"/>
    </cacheField>
    <cacheField name="GU_21_E2_4" numFmtId="0">
      <sharedItems containsString="0" containsBlank="1" containsNumber="1" minValue="0" maxValue="1615.5280194234499"/>
    </cacheField>
    <cacheField name="GU_16_E4_6" numFmtId="0">
      <sharedItems containsString="0" containsBlank="1" containsNumber="1" minValue="0" maxValue="1369.6624374918799"/>
    </cacheField>
    <cacheField name="GU_32_E2_4" numFmtId="0">
      <sharedItems containsString="0" containsBlank="1" containsNumber="1" minValue="0" maxValue="162.467118451483"/>
    </cacheField>
    <cacheField name="GU_14_E7_4" numFmtId="0">
      <sharedItems containsString="0" containsBlank="1" containsNumber="1" minValue="0" maxValue="3572.49657219958"/>
    </cacheField>
    <cacheField name="ChannelD_AEO_v1_E7_5_CU_Scurve" numFmtId="0">
      <sharedItems containsString="0" containsBlank="1" containsNumber="1" minValue="0" maxValue="38.540225152760399"/>
    </cacheField>
    <cacheField name="ChannelC_VO_Spend_E2_5_CU_Scurve" numFmtId="0">
      <sharedItems containsString="0" containsBlank="1" containsNumber="1" minValue="0" maxValue="25.5442251035571"/>
    </cacheField>
    <cacheField name="Google_AEO_V1_1_E7_6_CU_Scurve" numFmtId="0">
      <sharedItems containsString="0" containsBlank="1" containsNumber="1" minValue="0" maxValue="5080.37864019678"/>
    </cacheField>
    <cacheField name="Facebook_Other_Campaign_Imp_E7_9_CU_Scurve" numFmtId="0">
      <sharedItems containsString="0" containsBlank="1" containsNumber="1" minValue="0" maxValue="970.28313684268198"/>
    </cacheField>
    <cacheField name="Google_AEO_v2_E7_4_CU_Scurve" numFmtId="0">
      <sharedItems containsString="0" containsBlank="1" containsNumber="1" minValue="0" maxValue="1317.05187010913"/>
    </cacheField>
    <cacheField name="Google_MAI_V2_E2_4_CU_Scurve" numFmtId="0">
      <sharedItems containsString="0" containsBlank="1" containsNumber="1" minValue="0" maxValue="699.15799653020395"/>
    </cacheField>
    <cacheField name="FB_AEO_V1_1_E4_3_CU_Scurve" numFmtId="0">
      <sharedItems containsString="0" containsBlank="1" containsNumber="1" minValue="0" maxValue="380.53024337150902"/>
    </cacheField>
    <cacheField name="ChannelA_Other_Campaign_Imp_E7_9_CU_Scurve" numFmtId="0">
      <sharedItems containsString="0" containsBlank="1" containsNumber="1" minValue="0" maxValue="71.469877826350697"/>
    </cacheField>
    <cacheField name="FB_AEO_V2_E7_1_CU_Scurve" numFmtId="0">
      <sharedItems containsString="0" containsBlank="1" containsNumber="1" minValue="0" maxValue="4202.6713793993904"/>
    </cacheField>
    <cacheField name="ChannelD_AEO_v2_E2_3_CU_Scurve" numFmtId="0">
      <sharedItems containsString="0" containsBlank="1" containsNumber="1" minValue="0" maxValue="46.650869681149203"/>
    </cacheField>
    <cacheField name="ChannelA_VO_v3_1_E4_5_CU_Scurve" numFmtId="0">
      <sharedItems containsString="0" containsBlank="1" containsNumber="1" minValue="0" maxValue="1210.5937695365301"/>
    </cacheField>
    <cacheField name="FB_MAI_Imp_E2_3_CU_Scurve" numFmtId="0">
      <sharedItems containsString="0" containsBlank="1" containsNumber="1" minValue="2.2733977362386398E-3" maxValue="652.76545978091099"/>
    </cacheField>
    <cacheField name="ChannelA_VO_v3_2_E4_3_CU_Scurve" numFmtId="0">
      <sharedItems containsString="0" containsBlank="1" containsNumber="1" minValue="0" maxValue="867.660226025219"/>
    </cacheField>
    <cacheField name="FB_VO_V2_E7_3_CU_Scurve" numFmtId="0">
      <sharedItems containsString="0" containsBlank="1" containsNumber="1" minValue="0" maxValue="2984.0440392361602"/>
    </cacheField>
    <cacheField name="ChannelD_MAI_Imp_E7_3_CU_Scurve" numFmtId="0">
      <sharedItems containsString="0" containsBlank="1" containsNumber="1" minValue="0" maxValue="637.48909393825295"/>
    </cacheField>
    <cacheField name="FB_VO_V1_E7_8_CU_Scurve" numFmtId="0">
      <sharedItems containsString="0" containsBlank="1" containsNumber="1" minValue="2.2155897032158398" maxValue="2286.7922144005602"/>
    </cacheField>
    <cacheField name="ChannelH_Other_Campaign_Spend_E4_2_CU_Scurve" numFmtId="0">
      <sharedItems containsString="0" containsBlank="1" containsNumber="1" minValue="0" maxValue="241.86961130687399"/>
    </cacheField>
    <cacheField name="ChannelB_AEO_Imp_E7_4_CU_Scurve" numFmtId="0">
      <sharedItems containsString="0" containsBlank="1" containsNumber="1" minValue="1.44437753364732E-5" maxValue="156.08078776245301"/>
    </cacheField>
    <cacheField name="channelC_MAI_V2_E7_4_CU_Scurve" numFmtId="0">
      <sharedItems containsString="0" containsBlank="1" containsNumber="1" minValue="0" maxValue="352.26439848380397"/>
    </cacheField>
    <cacheField name="Google_MAI_V1_E7_3_CU_Scurve" numFmtId="0">
      <sharedItems containsString="0" containsBlank="1" containsNumber="1" minValue="0" maxValue="225.068767839874"/>
    </cacheField>
    <cacheField name="channelC_MAI_V1_E7_4_CU_Scurve" numFmtId="0">
      <sharedItems containsString="0" containsBlank="1" containsNumber="1" minValue="0" maxValue="88.024064847753394"/>
    </cacheField>
    <cacheField name="ChannelE_MAI_Imp_E7_6_CU_Scurve" numFmtId="0">
      <sharedItems containsString="0" containsBlank="1" containsNumber="1" minValue="0" maxValue="114.116562675061"/>
    </cacheField>
    <cacheField name="FB_AEO_V1_2_E4_5_CU_Scurve" numFmtId="0">
      <sharedItems containsString="0" containsBlank="1" containsNumber="1" minValue="0" maxValue="898.97846224257205"/>
    </cacheField>
    <cacheField name="channelA_VO_v4_E4_2_CU_Scurve" numFmtId="0">
      <sharedItems containsString="0" containsBlank="1" containsNumber="1" minValue="0" maxValue="1476.6839086454099"/>
    </cacheField>
    <cacheField name="ChannelB_VO_Imp_E7_4_CU_Scurve" numFmtId="0">
      <sharedItems containsString="0" containsBlank="1" containsNumber="1" minValue="2.5402067891412399E-3" maxValue="28.888215893331299"/>
    </cacheField>
    <cacheField name="Google_VO_Imp_E7_7_CU_Scurve" numFmtId="0">
      <sharedItems containsString="0" containsBlank="1" containsNumber="1" minValue="0" maxValue="87.609543408143097"/>
    </cacheField>
    <cacheField name="Google_AEO_V1_2_E7_4_CU_Scurve" numFmtId="0">
      <sharedItems containsString="0" containsBlank="1" containsNumber="1" minValue="0" maxValue="2883.3152411081601"/>
    </cacheField>
    <cacheField name="ChannelA_VO_v5_E4_3_CU_Scurve" numFmtId="0">
      <sharedItems containsString="0" containsBlank="1" containsNumber="1" minValue="0" maxValue="955.29981072853104"/>
    </cacheField>
    <cacheField name="ChannelB_MAI_Imp_E7_6_CU_Scurve" numFmtId="0">
      <sharedItems containsString="0" containsBlank="1" containsNumber="1" minValue="1.6289662387900201E-2" maxValue="13.8385486046112"/>
    </cacheField>
    <cacheField name="Ronald_Reagan_Day" numFmtId="0">
      <sharedItems containsString="0" containsBlank="1" containsNumber="1" minValue="0" maxValue="2735.5190264682101"/>
    </cacheField>
    <cacheField name="Dummy_2_2" numFmtId="0">
      <sharedItems containsString="0" containsBlank="1" containsNumber="1" minValue="-1000.2380745975501" maxValue="1000.2380745975501"/>
    </cacheField>
    <cacheField name="INTERCEPT" numFmtId="0">
      <sharedItems containsString="0" containsBlank="1" containsNumber="1" containsInteger="1" minValue="0" maxValue="0"/>
    </cacheField>
    <cacheField name="Quarters" numFmtId="0" databaseField="0">
      <fieldGroup base="0">
        <rangePr groupBy="quarters" startDate="2020-09-07T00:00:00" endDate="2021-09-01T00:00:00"/>
        <groupItems count="6">
          <s v="&lt;9/7/2020"/>
          <s v="Qtr1"/>
          <s v="Qtr2"/>
          <s v="Qtr3"/>
          <s v="Qtr4"/>
          <s v="&gt;9/1/2021"/>
        </groupItems>
      </fieldGroup>
    </cacheField>
    <cacheField name="Years" numFmtId="0" databaseField="0">
      <fieldGroup base="0">
        <rangePr groupBy="years" startDate="2020-09-07T00:00:00" endDate="2021-09-01T00:00:00"/>
        <groupItems count="4">
          <s v="&lt;9/7/2020"/>
          <s v="2020"/>
          <s v="2021"/>
          <s v="&gt;9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s v="US_Market"/>
    <n v="8491.57"/>
    <n v="0"/>
    <n v="745.26850590060803"/>
    <n v="0"/>
    <n v="0"/>
    <n v="0"/>
    <n v="0"/>
    <n v="0"/>
    <n v="124.551682739452"/>
    <n v="0"/>
    <n v="0"/>
    <n v="0"/>
    <n v="0"/>
    <n v="0"/>
    <n v="0"/>
    <n v="0"/>
    <n v="0"/>
    <n v="4700.3836552838602"/>
    <n v="0"/>
    <n v="0"/>
    <n v="0"/>
    <n v="88.581642883399596"/>
    <n v="0"/>
    <n v="0"/>
    <n v="0"/>
    <n v="0"/>
    <n v="129.55094529013601"/>
    <n v="0"/>
    <n v="0"/>
    <n v="0"/>
    <n v="1237.06142436867"/>
    <n v="0"/>
    <n v="0.63625063972867202"/>
    <n v="0"/>
    <n v="0"/>
    <n v="0"/>
    <n v="0"/>
    <n v="0"/>
    <n v="0"/>
    <n v="8.2633189175548502E-2"/>
    <n v="0"/>
    <n v="0"/>
    <n v="0"/>
    <n v="0.19264223930341701"/>
    <n v="0"/>
    <n v="0"/>
    <n v="0"/>
  </r>
  <r>
    <x v="1"/>
    <s v="US_Market"/>
    <n v="5996.34"/>
    <n v="0"/>
    <n v="745.26850590060803"/>
    <n v="0"/>
    <n v="0"/>
    <n v="0"/>
    <n v="0"/>
    <n v="0"/>
    <n v="124.551682739452"/>
    <n v="0"/>
    <n v="0"/>
    <n v="0"/>
    <n v="0"/>
    <n v="0"/>
    <n v="0"/>
    <n v="0"/>
    <n v="0"/>
    <n v="5010.4180305280897"/>
    <n v="0"/>
    <n v="0"/>
    <n v="0"/>
    <n v="95.4994742504241"/>
    <n v="0"/>
    <n v="0"/>
    <n v="0"/>
    <n v="0"/>
    <n v="107.194818970848"/>
    <n v="0"/>
    <n v="0"/>
    <n v="0"/>
    <n v="1307.4437530161799"/>
    <n v="0"/>
    <n v="0.81779551349820101"/>
    <n v="0"/>
    <n v="0"/>
    <n v="0"/>
    <n v="0"/>
    <n v="0"/>
    <n v="0"/>
    <n v="9.9725907240112197E-2"/>
    <n v="0"/>
    <n v="0"/>
    <n v="0"/>
    <n v="0.49848562891177101"/>
    <n v="0"/>
    <n v="0"/>
    <n v="0"/>
  </r>
  <r>
    <x v="2"/>
    <s v="US_Market"/>
    <n v="7596.15"/>
    <n v="0"/>
    <n v="745.26850590060803"/>
    <n v="0"/>
    <n v="0"/>
    <n v="0"/>
    <n v="0"/>
    <n v="0"/>
    <n v="124.551682739452"/>
    <n v="0"/>
    <n v="0"/>
    <n v="0"/>
    <n v="0"/>
    <n v="0"/>
    <n v="0"/>
    <n v="0"/>
    <n v="0"/>
    <n v="5080.37864019678"/>
    <n v="0"/>
    <n v="0"/>
    <n v="0"/>
    <n v="94.190194854110004"/>
    <n v="0"/>
    <n v="0"/>
    <n v="0"/>
    <n v="0"/>
    <n v="59.083399732343103"/>
    <n v="0"/>
    <n v="0"/>
    <n v="0"/>
    <n v="1308.77806610072"/>
    <n v="0"/>
    <n v="0.93651797922000901"/>
    <n v="0"/>
    <n v="0"/>
    <n v="0"/>
    <n v="0"/>
    <n v="0"/>
    <n v="0"/>
    <n v="0.117803984636149"/>
    <n v="0"/>
    <n v="0"/>
    <n v="0"/>
    <n v="0.77999028123387004"/>
    <n v="0"/>
    <n v="0"/>
    <n v="0"/>
  </r>
  <r>
    <x v="3"/>
    <s v="US_Market"/>
    <n v="7478.26"/>
    <n v="0"/>
    <n v="759.34503427780896"/>
    <n v="0"/>
    <n v="0"/>
    <n v="0"/>
    <n v="0"/>
    <n v="0"/>
    <n v="124.551682739452"/>
    <n v="0"/>
    <n v="0"/>
    <n v="0"/>
    <n v="0"/>
    <n v="0"/>
    <n v="0"/>
    <n v="0"/>
    <n v="0"/>
    <n v="5010.0384261073696"/>
    <n v="0"/>
    <n v="0"/>
    <n v="0"/>
    <n v="93.184749573683405"/>
    <n v="0"/>
    <n v="0"/>
    <n v="0"/>
    <n v="0"/>
    <n v="36.520814550437002"/>
    <n v="0"/>
    <n v="0"/>
    <n v="0"/>
    <n v="1283.5029215105801"/>
    <n v="0"/>
    <n v="1.0368798852424601"/>
    <n v="0"/>
    <n v="0"/>
    <n v="0"/>
    <n v="0"/>
    <n v="0"/>
    <n v="0"/>
    <n v="0.13098891081265199"/>
    <n v="0"/>
    <n v="0"/>
    <n v="0"/>
    <n v="0.96636785408792303"/>
    <n v="0"/>
    <n v="0"/>
    <n v="0"/>
  </r>
  <r>
    <x v="4"/>
    <s v="US_Market"/>
    <n v="7240.11"/>
    <n v="0"/>
    <n v="759.34503427780896"/>
    <n v="0"/>
    <n v="201.514744603807"/>
    <n v="0"/>
    <n v="0"/>
    <n v="0"/>
    <n v="124.551682739452"/>
    <n v="0"/>
    <n v="0"/>
    <n v="0"/>
    <n v="0"/>
    <n v="0"/>
    <n v="0"/>
    <n v="0"/>
    <n v="0"/>
    <n v="4726.4190608563204"/>
    <n v="0"/>
    <n v="0"/>
    <n v="0"/>
    <n v="96.773182423587102"/>
    <n v="0"/>
    <n v="0"/>
    <n v="0"/>
    <n v="0"/>
    <n v="32.7934959179291"/>
    <n v="0"/>
    <n v="0"/>
    <n v="0"/>
    <n v="1265.1185731048599"/>
    <n v="0"/>
    <n v="1.10817182740866"/>
    <n v="0"/>
    <n v="0"/>
    <n v="0"/>
    <n v="0"/>
    <n v="0"/>
    <n v="0"/>
    <n v="0.14063257209240401"/>
    <n v="0"/>
    <n v="0"/>
    <n v="0"/>
    <n v="1.0936881533959899"/>
    <n v="0"/>
    <n v="0"/>
    <n v="0"/>
  </r>
  <r>
    <x v="5"/>
    <s v="US_Market"/>
    <n v="8213.5400000000009"/>
    <n v="0"/>
    <n v="773.42156265500898"/>
    <n v="198.102380012504"/>
    <n v="0"/>
    <n v="0"/>
    <n v="0"/>
    <n v="0"/>
    <n v="124.551682739452"/>
    <n v="0"/>
    <n v="0"/>
    <n v="0"/>
    <n v="0"/>
    <n v="0"/>
    <n v="0"/>
    <n v="0"/>
    <n v="0"/>
    <n v="4299.6843259944199"/>
    <n v="6.3372753051220299"/>
    <n v="0"/>
    <n v="35.5819479830961"/>
    <n v="107.65460332806801"/>
    <n v="0"/>
    <n v="0"/>
    <n v="0"/>
    <n v="0"/>
    <n v="31.882985308631401"/>
    <n v="0"/>
    <n v="0"/>
    <n v="0"/>
    <n v="1281.35049545127"/>
    <n v="0"/>
    <n v="1.1789669325886301"/>
    <n v="0"/>
    <n v="0"/>
    <n v="0"/>
    <n v="0"/>
    <n v="0"/>
    <n v="0"/>
    <n v="0.161817231518363"/>
    <n v="13.984358797459301"/>
    <n v="0"/>
    <n v="0"/>
    <n v="1.2609658553373899"/>
    <n v="0"/>
    <n v="750.17855594815899"/>
    <n v="0"/>
  </r>
  <r>
    <x v="6"/>
    <s v="US_Market"/>
    <n v="7244.46"/>
    <n v="0"/>
    <n v="801.57461940941096"/>
    <n v="0"/>
    <n v="0"/>
    <n v="0"/>
    <n v="0"/>
    <n v="0"/>
    <n v="124.551682739452"/>
    <n v="0"/>
    <n v="0"/>
    <n v="0"/>
    <n v="0"/>
    <n v="0"/>
    <n v="0"/>
    <n v="0"/>
    <n v="0"/>
    <n v="3676.78708587143"/>
    <n v="38.277317145763597"/>
    <n v="0"/>
    <n v="308.80126243611898"/>
    <n v="124.173359359426"/>
    <n v="0"/>
    <n v="0"/>
    <n v="0"/>
    <n v="0"/>
    <n v="30.5378231702337"/>
    <n v="0"/>
    <n v="0"/>
    <n v="0"/>
    <n v="1301.5291958303401"/>
    <n v="0"/>
    <n v="1.2166392194234901"/>
    <n v="0"/>
    <n v="0"/>
    <n v="0"/>
    <n v="0"/>
    <n v="0"/>
    <n v="0"/>
    <n v="0.18583267585881499"/>
    <n v="31.3316672154311"/>
    <n v="0"/>
    <n v="0"/>
    <n v="1.34017144092758"/>
    <n v="0"/>
    <n v="0"/>
    <n v="0"/>
  </r>
  <r>
    <x v="7"/>
    <s v="US_Market"/>
    <n v="5005.26"/>
    <n v="0"/>
    <n v="689.06082965318399"/>
    <n v="0"/>
    <n v="0"/>
    <n v="0"/>
    <n v="0"/>
    <n v="0"/>
    <n v="124.551682739452"/>
    <n v="0"/>
    <n v="0"/>
    <n v="0"/>
    <n v="0"/>
    <n v="0"/>
    <n v="0"/>
    <n v="0"/>
    <n v="0"/>
    <n v="3002.5806453199698"/>
    <n v="97.528233228528194"/>
    <n v="0"/>
    <n v="553.39964268381004"/>
    <n v="143.235094200996"/>
    <n v="0"/>
    <n v="0"/>
    <n v="0"/>
    <n v="0"/>
    <n v="31.404852379916701"/>
    <n v="0"/>
    <n v="0"/>
    <n v="0"/>
    <n v="1342.7469761314401"/>
    <n v="0"/>
    <n v="1.34086639719741"/>
    <n v="0"/>
    <n v="0"/>
    <n v="0"/>
    <n v="0"/>
    <n v="0"/>
    <n v="0"/>
    <n v="0.19029712442362001"/>
    <n v="42.472083835327098"/>
    <n v="0"/>
    <n v="0"/>
    <n v="1.0090113609190701"/>
    <n v="0"/>
    <n v="0"/>
    <n v="0"/>
  </r>
  <r>
    <x v="8"/>
    <s v="US_Market"/>
    <n v="5576.15"/>
    <n v="0"/>
    <n v="689.06082965318399"/>
    <n v="0"/>
    <n v="0"/>
    <n v="0"/>
    <n v="0"/>
    <n v="0"/>
    <n v="124.551682739452"/>
    <n v="0"/>
    <n v="0"/>
    <n v="0"/>
    <n v="0"/>
    <n v="0"/>
    <n v="0"/>
    <n v="0"/>
    <n v="0"/>
    <n v="2427.6890126774001"/>
    <n v="175.52782591575601"/>
    <n v="0"/>
    <n v="627.15388309624598"/>
    <n v="161.05746355639701"/>
    <n v="0"/>
    <n v="0"/>
    <n v="0"/>
    <n v="0"/>
    <n v="36.539701273216103"/>
    <n v="0"/>
    <n v="0"/>
    <n v="0"/>
    <n v="1403.8913872109199"/>
    <n v="0"/>
    <n v="1.4713505169291701"/>
    <n v="0"/>
    <n v="0"/>
    <n v="0"/>
    <n v="0"/>
    <n v="0"/>
    <n v="0"/>
    <n v="0.19359806371464999"/>
    <n v="49.449417858826997"/>
    <n v="0"/>
    <n v="0"/>
    <n v="0.71715902824901301"/>
    <n v="0"/>
    <n v="0"/>
    <n v="0"/>
  </r>
  <r>
    <x v="9"/>
    <s v="US_Market"/>
    <n v="5342.16"/>
    <n v="0"/>
    <n v="689.06082965318399"/>
    <n v="0"/>
    <n v="0"/>
    <n v="0"/>
    <n v="0"/>
    <n v="0"/>
    <n v="124.551682739452"/>
    <n v="0"/>
    <n v="0"/>
    <n v="0"/>
    <n v="0"/>
    <n v="0"/>
    <n v="0"/>
    <n v="0"/>
    <n v="0"/>
    <n v="1867.50153663582"/>
    <n v="268.77303950240702"/>
    <n v="0"/>
    <n v="643.37920536199294"/>
    <n v="180.93310797004801"/>
    <n v="0"/>
    <n v="0"/>
    <n v="0"/>
    <n v="0"/>
    <n v="42.025015018243998"/>
    <n v="0"/>
    <n v="0"/>
    <n v="0"/>
    <n v="1496.73513930882"/>
    <n v="0"/>
    <n v="1.53979097020519"/>
    <n v="0"/>
    <n v="0"/>
    <n v="0"/>
    <n v="0"/>
    <n v="0"/>
    <n v="0"/>
    <n v="0.19028622153629501"/>
    <n v="55.564573498407498"/>
    <n v="0"/>
    <n v="0"/>
    <n v="0.72003074469647699"/>
    <n v="0"/>
    <n v="0"/>
    <n v="0"/>
  </r>
  <r>
    <x v="10"/>
    <s v="US_Market"/>
    <n v="5693.15"/>
    <n v="0"/>
    <n v="689.06082965318399"/>
    <n v="0"/>
    <n v="0"/>
    <n v="0"/>
    <n v="0"/>
    <n v="0"/>
    <n v="124.551682739452"/>
    <n v="0"/>
    <n v="0"/>
    <n v="0"/>
    <n v="0"/>
    <n v="0"/>
    <n v="0"/>
    <n v="0"/>
    <n v="0"/>
    <n v="1509.43264489895"/>
    <n v="374.77415527567899"/>
    <n v="0"/>
    <n v="699.15799653020395"/>
    <n v="201.92783427676599"/>
    <n v="0"/>
    <n v="0"/>
    <n v="0"/>
    <n v="0"/>
    <n v="46.944933070918097"/>
    <n v="0"/>
    <n v="0"/>
    <n v="0"/>
    <n v="1596.6971072074"/>
    <n v="0"/>
    <n v="1.54565978712406"/>
    <n v="0"/>
    <n v="0"/>
    <n v="0"/>
    <n v="0"/>
    <n v="0"/>
    <n v="0"/>
    <n v="0.18556313783265199"/>
    <n v="59.998784645554302"/>
    <n v="0"/>
    <n v="0"/>
    <n v="1.1792684288456701"/>
    <n v="0"/>
    <n v="0"/>
    <n v="0"/>
  </r>
  <r>
    <x v="11"/>
    <s v="US_Market"/>
    <n v="5112.4399999999996"/>
    <n v="0"/>
    <n v="689.06082965318399"/>
    <n v="0"/>
    <n v="201.514744603807"/>
    <n v="0"/>
    <n v="0"/>
    <n v="0"/>
    <n v="124.551682739452"/>
    <n v="0"/>
    <n v="0"/>
    <n v="0"/>
    <n v="0"/>
    <n v="0"/>
    <n v="0"/>
    <n v="0"/>
    <n v="0"/>
    <n v="1290.6493839980899"/>
    <n v="425.047360332945"/>
    <n v="0"/>
    <n v="600.38643531567004"/>
    <n v="228.18296508450399"/>
    <n v="0"/>
    <n v="0"/>
    <n v="0"/>
    <n v="0"/>
    <n v="50.192483930656799"/>
    <n v="0"/>
    <n v="0"/>
    <n v="0"/>
    <n v="1683.67042689346"/>
    <n v="0"/>
    <n v="1.52954927016222"/>
    <n v="0"/>
    <n v="6.3816252527883401"/>
    <n v="0"/>
    <n v="0"/>
    <n v="0"/>
    <n v="0"/>
    <n v="0.18930964734863401"/>
    <n v="47.167388439034497"/>
    <n v="0"/>
    <n v="0"/>
    <n v="1.6501431212825799"/>
    <n v="0"/>
    <n v="0"/>
    <n v="0"/>
  </r>
  <r>
    <x v="12"/>
    <s v="US_Market"/>
    <n v="5023.2700000000004"/>
    <n v="0"/>
    <n v="674.98430127598294"/>
    <n v="198.102380012504"/>
    <n v="0"/>
    <n v="0"/>
    <n v="0"/>
    <n v="0"/>
    <n v="124.551682739452"/>
    <n v="0"/>
    <n v="0"/>
    <n v="0"/>
    <n v="0"/>
    <n v="0"/>
    <n v="0"/>
    <n v="0"/>
    <n v="0"/>
    <n v="1149.3245504516699"/>
    <n v="497.395258050851"/>
    <n v="0"/>
    <n v="254.85869712419199"/>
    <n v="259.64278888777199"/>
    <n v="0"/>
    <n v="0"/>
    <n v="0"/>
    <n v="0"/>
    <n v="51.444836415648098"/>
    <n v="0"/>
    <n v="0"/>
    <n v="0"/>
    <n v="1773.4144069628701"/>
    <n v="0"/>
    <n v="1.5387478916058199"/>
    <n v="0"/>
    <n v="20.5291511872448"/>
    <n v="0"/>
    <n v="0"/>
    <n v="0"/>
    <n v="0"/>
    <n v="0.40499471990149899"/>
    <n v="35.5812338633568"/>
    <n v="0"/>
    <n v="0"/>
    <n v="2.58627287893888"/>
    <n v="0"/>
    <n v="0"/>
    <n v="0"/>
  </r>
  <r>
    <x v="13"/>
    <s v="US_Market"/>
    <n v="5049.97"/>
    <n v="0"/>
    <n v="660.90777289878201"/>
    <n v="0"/>
    <n v="0"/>
    <n v="0"/>
    <n v="0"/>
    <n v="0"/>
    <n v="128.99995712300301"/>
    <n v="0"/>
    <n v="0"/>
    <n v="0"/>
    <n v="0"/>
    <n v="0"/>
    <n v="0"/>
    <n v="0"/>
    <n v="0"/>
    <n v="1042.79604494676"/>
    <n v="589.14540989111595"/>
    <n v="0"/>
    <n v="60.714743752430302"/>
    <n v="290.90509104838497"/>
    <n v="0"/>
    <n v="0"/>
    <n v="0"/>
    <n v="0"/>
    <n v="49.949152606885797"/>
    <n v="0"/>
    <n v="0"/>
    <n v="0"/>
    <n v="1860.5237504929401"/>
    <n v="0"/>
    <n v="1.57344425922969"/>
    <n v="0"/>
    <n v="36.454128176889803"/>
    <n v="0"/>
    <n v="0"/>
    <n v="0"/>
    <n v="0"/>
    <n v="0.61206267348469001"/>
    <n v="34.599016987809001"/>
    <n v="0"/>
    <n v="0"/>
    <n v="3.4273731249285802"/>
    <n v="0"/>
    <n v="0"/>
    <n v="0"/>
  </r>
  <r>
    <x v="14"/>
    <s v="US_Market"/>
    <n v="5148.2299999999996"/>
    <n v="0"/>
    <n v="674.98430127598294"/>
    <n v="0"/>
    <n v="0"/>
    <n v="0"/>
    <n v="0"/>
    <n v="0"/>
    <n v="128.99995712300301"/>
    <n v="0"/>
    <n v="0"/>
    <n v="0"/>
    <n v="0"/>
    <n v="0"/>
    <n v="0"/>
    <n v="0"/>
    <n v="0"/>
    <n v="948.63914264710604"/>
    <n v="694.47072350987901"/>
    <n v="0"/>
    <n v="23.7574037829494"/>
    <n v="322.68266184266702"/>
    <n v="0"/>
    <n v="0"/>
    <n v="0"/>
    <n v="0"/>
    <n v="44.8604464552973"/>
    <n v="0"/>
    <n v="0"/>
    <n v="0"/>
    <n v="1921.2969522927599"/>
    <n v="0"/>
    <n v="1.6725873638453399"/>
    <n v="0"/>
    <n v="51.876576484166399"/>
    <n v="0"/>
    <n v="0"/>
    <n v="0"/>
    <n v="0"/>
    <n v="0.78581858399045601"/>
    <n v="38.5653447007643"/>
    <n v="0"/>
    <n v="0"/>
    <n v="4.5179254202103696"/>
    <n v="0"/>
    <n v="0"/>
    <n v="0"/>
  </r>
  <r>
    <x v="15"/>
    <s v="US_Market"/>
    <n v="5650.81"/>
    <n v="0"/>
    <n v="674.98430127598294"/>
    <n v="0"/>
    <n v="0"/>
    <n v="0"/>
    <n v="0"/>
    <n v="0"/>
    <n v="128.99995712300301"/>
    <n v="0"/>
    <n v="0"/>
    <n v="0"/>
    <n v="0"/>
    <n v="0"/>
    <n v="0"/>
    <n v="0"/>
    <n v="0"/>
    <n v="837.39285614204198"/>
    <n v="788.48397477571598"/>
    <n v="0"/>
    <n v="17.586648240422502"/>
    <n v="348.91863228446198"/>
    <n v="0"/>
    <n v="0"/>
    <n v="0"/>
    <n v="0"/>
    <n v="40.388141942402498"/>
    <n v="0"/>
    <n v="0"/>
    <n v="0"/>
    <n v="1948.0253723864801"/>
    <n v="0"/>
    <n v="1.8133466838163901"/>
    <n v="0"/>
    <n v="64.203531358409293"/>
    <n v="0"/>
    <n v="0"/>
    <n v="0"/>
    <n v="0"/>
    <n v="0.98161745942855105"/>
    <n v="44.468421772657997"/>
    <n v="0"/>
    <n v="0"/>
    <n v="5.3726282688606801"/>
    <n v="0"/>
    <n v="250.05951864938601"/>
    <n v="0"/>
  </r>
  <r>
    <x v="16"/>
    <s v="US_Market"/>
    <n v="5210.84"/>
    <n v="0"/>
    <n v="674.98430127598294"/>
    <n v="0"/>
    <n v="0"/>
    <n v="0"/>
    <n v="0"/>
    <n v="0"/>
    <n v="128.99995712300301"/>
    <n v="0"/>
    <n v="0"/>
    <n v="0"/>
    <n v="0"/>
    <n v="0"/>
    <n v="0"/>
    <n v="0"/>
    <n v="0"/>
    <n v="726.159309801782"/>
    <n v="870.35037168444899"/>
    <n v="0"/>
    <n v="3.0022515042053199"/>
    <n v="370.40382466341401"/>
    <n v="0"/>
    <n v="0"/>
    <n v="0"/>
    <n v="0"/>
    <n v="37.847632193886199"/>
    <n v="0"/>
    <n v="0"/>
    <n v="0"/>
    <n v="1981.36381780438"/>
    <n v="0"/>
    <n v="2.0343708931197799"/>
    <n v="0"/>
    <n v="73.709396616576896"/>
    <n v="0"/>
    <n v="0"/>
    <n v="0"/>
    <n v="0"/>
    <n v="1.17782610094433"/>
    <n v="51.8650973459605"/>
    <n v="0"/>
    <n v="0"/>
    <n v="5.7748827426719904"/>
    <n v="0"/>
    <n v="0"/>
    <n v="0"/>
  </r>
  <r>
    <x v="17"/>
    <s v="US_Market"/>
    <n v="5269.25"/>
    <n v="0"/>
    <n v="674.98430127598294"/>
    <n v="0"/>
    <n v="0"/>
    <n v="0"/>
    <n v="0"/>
    <n v="0"/>
    <n v="128.99995712300301"/>
    <n v="0"/>
    <n v="0"/>
    <n v="0"/>
    <n v="0"/>
    <n v="0"/>
    <n v="0"/>
    <n v="0"/>
    <n v="0"/>
    <n v="644.43447658434502"/>
    <n v="942.75880121852401"/>
    <n v="0"/>
    <n v="0"/>
    <n v="380.53024337150902"/>
    <n v="0"/>
    <n v="0"/>
    <n v="0"/>
    <n v="0"/>
    <n v="37.967399332539998"/>
    <n v="0"/>
    <n v="0"/>
    <n v="0"/>
    <n v="2025.2593203290201"/>
    <n v="0"/>
    <n v="2.3949126518867501"/>
    <n v="0"/>
    <n v="52.898126110329699"/>
    <n v="0"/>
    <n v="0"/>
    <n v="0"/>
    <n v="0"/>
    <n v="1.2729854986983"/>
    <n v="58.4052318899816"/>
    <n v="0"/>
    <n v="0"/>
    <n v="6.11851584999543"/>
    <n v="0"/>
    <n v="0"/>
    <n v="0"/>
  </r>
  <r>
    <x v="18"/>
    <s v="US_Market"/>
    <n v="6315.72"/>
    <n v="0"/>
    <n v="674.98430127598294"/>
    <n v="0"/>
    <n v="201.514744603807"/>
    <n v="0"/>
    <n v="0"/>
    <n v="0"/>
    <n v="128.99995712300301"/>
    <n v="0"/>
    <n v="0"/>
    <n v="0"/>
    <n v="0"/>
    <n v="0"/>
    <n v="0"/>
    <n v="0"/>
    <n v="0"/>
    <n v="613.35174374241103"/>
    <n v="970.28313684268198"/>
    <n v="0"/>
    <n v="0"/>
    <n v="379.337088486455"/>
    <n v="0"/>
    <n v="0"/>
    <n v="0"/>
    <n v="0"/>
    <n v="59.624493617284898"/>
    <n v="0"/>
    <n v="0"/>
    <n v="0"/>
    <n v="2064.6640852811902"/>
    <n v="0"/>
    <n v="2.64136766165075"/>
    <n v="0"/>
    <n v="32.416212438301997"/>
    <n v="0"/>
    <n v="0"/>
    <n v="0"/>
    <n v="0"/>
    <n v="1.01221952440116"/>
    <n v="65.151088022443503"/>
    <n v="0"/>
    <n v="0"/>
    <n v="6.1365553651302696"/>
    <n v="0"/>
    <n v="500.11903729877298"/>
    <n v="0"/>
  </r>
  <r>
    <x v="19"/>
    <s v="US_Market"/>
    <n v="5643.6"/>
    <n v="0"/>
    <n v="674.98430127598294"/>
    <n v="198.102380012504"/>
    <n v="0"/>
    <n v="0"/>
    <n v="0"/>
    <n v="0"/>
    <n v="128.99995712300301"/>
    <n v="0"/>
    <n v="0"/>
    <n v="0"/>
    <n v="0"/>
    <n v="0"/>
    <n v="0"/>
    <n v="0"/>
    <n v="0"/>
    <n v="745.96288604050096"/>
    <n v="958.905482197884"/>
    <n v="0"/>
    <n v="0"/>
    <n v="370.70475946993798"/>
    <n v="0"/>
    <n v="0"/>
    <n v="0"/>
    <n v="0"/>
    <n v="80.381796724943499"/>
    <n v="0"/>
    <n v="0"/>
    <n v="0"/>
    <n v="2104.6976861585699"/>
    <n v="0"/>
    <n v="2.7994913100994001"/>
    <n v="0"/>
    <n v="17.787596914358399"/>
    <n v="0"/>
    <n v="0"/>
    <n v="0"/>
    <n v="0"/>
    <n v="0.81864072987260506"/>
    <n v="67.744130908605598"/>
    <n v="0"/>
    <n v="0"/>
    <n v="6.2811634092201603"/>
    <n v="0"/>
    <n v="0"/>
    <n v="0"/>
  </r>
  <r>
    <x v="20"/>
    <s v="US_Market"/>
    <n v="5229.34"/>
    <n v="0"/>
    <n v="674.98430127598294"/>
    <n v="0"/>
    <n v="0"/>
    <n v="0"/>
    <n v="0"/>
    <n v="0"/>
    <n v="0"/>
    <n v="0"/>
    <n v="0"/>
    <n v="0"/>
    <n v="0"/>
    <n v="0"/>
    <n v="0"/>
    <n v="0"/>
    <n v="0"/>
    <n v="1001.53599354115"/>
    <n v="918.85207537332303"/>
    <n v="0"/>
    <n v="0"/>
    <n v="354.889860672922"/>
    <n v="0"/>
    <n v="0"/>
    <n v="0"/>
    <n v="0"/>
    <n v="86.951847261322598"/>
    <n v="0"/>
    <n v="0"/>
    <n v="0"/>
    <n v="2139.4858035832299"/>
    <n v="0"/>
    <n v="2.9975374154560699"/>
    <n v="0"/>
    <n v="8.1665245865560596"/>
    <n v="0"/>
    <n v="0"/>
    <n v="0"/>
    <n v="0"/>
    <n v="0.66609756072464199"/>
    <n v="68.250503444976999"/>
    <n v="0"/>
    <n v="0"/>
    <n v="6.4359077575862402"/>
    <n v="0"/>
    <n v="0"/>
    <n v="0"/>
  </r>
  <r>
    <x v="21"/>
    <s v="US_Market"/>
    <n v="4680.7700000000004"/>
    <n v="0"/>
    <n v="674.98430127598294"/>
    <n v="0"/>
    <n v="0"/>
    <n v="0"/>
    <n v="0"/>
    <n v="0"/>
    <n v="0"/>
    <n v="0"/>
    <n v="0"/>
    <n v="0"/>
    <n v="0"/>
    <n v="0"/>
    <n v="0"/>
    <n v="0"/>
    <n v="0"/>
    <n v="1346.4015185492401"/>
    <n v="884.25803218239105"/>
    <n v="0"/>
    <n v="0"/>
    <n v="335.51631464802199"/>
    <n v="0"/>
    <n v="0"/>
    <n v="0"/>
    <n v="0"/>
    <n v="94.335392415576493"/>
    <n v="0"/>
    <n v="0"/>
    <n v="0"/>
    <n v="2173.27324068076"/>
    <n v="0"/>
    <n v="3.2715956720427499"/>
    <n v="0"/>
    <n v="3.1186960928735799"/>
    <n v="0"/>
    <n v="0"/>
    <n v="0"/>
    <n v="0"/>
    <n v="0.51754808117080797"/>
    <n v="65.323116716689995"/>
    <n v="0"/>
    <n v="0"/>
    <n v="6.6082204622626399"/>
    <n v="0"/>
    <n v="0"/>
    <n v="0"/>
  </r>
  <r>
    <x v="22"/>
    <s v="US_Market"/>
    <n v="4681.0200000000004"/>
    <n v="0"/>
    <n v="674.98430127598294"/>
    <n v="0"/>
    <n v="0"/>
    <n v="0"/>
    <n v="0"/>
    <n v="0"/>
    <n v="0"/>
    <n v="0"/>
    <n v="0"/>
    <n v="0"/>
    <n v="0"/>
    <n v="0"/>
    <n v="0"/>
    <n v="0"/>
    <n v="0"/>
    <n v="1659.19373871068"/>
    <n v="853.33657191665304"/>
    <n v="0"/>
    <n v="0"/>
    <n v="317.99006953926499"/>
    <n v="0"/>
    <n v="0"/>
    <n v="0"/>
    <n v="0"/>
    <n v="101.10032413886501"/>
    <n v="0"/>
    <n v="0"/>
    <n v="0"/>
    <n v="2214.0261343186598"/>
    <n v="0"/>
    <n v="3.4852446502866798"/>
    <n v="0"/>
    <n v="0.84518651329537597"/>
    <n v="0"/>
    <n v="0"/>
    <n v="0"/>
    <n v="0"/>
    <n v="0.37690920008386702"/>
    <n v="60.061734082007902"/>
    <n v="0"/>
    <n v="0"/>
    <n v="6.9770002470143897"/>
    <n v="0"/>
    <n v="-1000.2380745975501"/>
    <n v="0"/>
  </r>
  <r>
    <x v="23"/>
    <s v="US_Market"/>
    <n v="5658.86"/>
    <n v="0"/>
    <n v="660.90777289878201"/>
    <n v="0"/>
    <n v="0"/>
    <n v="0"/>
    <n v="0"/>
    <n v="0"/>
    <n v="0"/>
    <n v="0"/>
    <n v="0"/>
    <n v="0"/>
    <n v="0"/>
    <n v="0"/>
    <n v="0"/>
    <n v="0"/>
    <n v="0"/>
    <n v="1748.9552512233199"/>
    <n v="823.93566545151702"/>
    <n v="0"/>
    <n v="0"/>
    <n v="310.15697599509002"/>
    <n v="0"/>
    <n v="0"/>
    <n v="0"/>
    <n v="0"/>
    <n v="111.433285406656"/>
    <n v="0"/>
    <n v="0"/>
    <n v="0"/>
    <n v="2245.2312891116098"/>
    <n v="0"/>
    <n v="3.39077594909253"/>
    <n v="0"/>
    <n v="7.3199405169503198E-2"/>
    <n v="0"/>
    <n v="0"/>
    <n v="0"/>
    <n v="0"/>
    <n v="0.28151711247719102"/>
    <n v="53.038931456375003"/>
    <n v="17.1037148985972"/>
    <n v="0"/>
    <n v="7.5476376843369399"/>
    <n v="0"/>
    <n v="0"/>
    <n v="0"/>
  </r>
  <r>
    <x v="24"/>
    <s v="US_Market"/>
    <n v="5857.48"/>
    <n v="0"/>
    <n v="646.83124452158097"/>
    <n v="0"/>
    <n v="0"/>
    <n v="0"/>
    <n v="0"/>
    <n v="0"/>
    <n v="0"/>
    <n v="0"/>
    <n v="0"/>
    <n v="0"/>
    <n v="0"/>
    <n v="0"/>
    <n v="0"/>
    <n v="0"/>
    <n v="0"/>
    <n v="1678.33700784439"/>
    <n v="755.77598266640996"/>
    <n v="0"/>
    <n v="0"/>
    <n v="314.36395161616701"/>
    <n v="0"/>
    <n v="0"/>
    <n v="0"/>
    <n v="0"/>
    <n v="98.852478773055495"/>
    <n v="0"/>
    <n v="0"/>
    <n v="0"/>
    <n v="2268.43416203895"/>
    <n v="0"/>
    <n v="3.2909072528049998"/>
    <n v="0"/>
    <n v="1.1267744954166501E-2"/>
    <n v="0"/>
    <n v="0"/>
    <n v="0"/>
    <n v="0"/>
    <n v="0.188696782003382"/>
    <n v="43.8894180912312"/>
    <n v="133.30249828627399"/>
    <n v="0"/>
    <n v="8.2314974814799307"/>
    <n v="0"/>
    <n v="0"/>
    <n v="0"/>
  </r>
  <r>
    <x v="25"/>
    <s v="US_Market"/>
    <n v="6619.65"/>
    <n v="0"/>
    <n v="646.83124452158097"/>
    <n v="0"/>
    <n v="201.514744603807"/>
    <n v="0"/>
    <n v="0"/>
    <n v="0"/>
    <n v="0"/>
    <n v="0"/>
    <n v="0"/>
    <n v="0"/>
    <n v="0"/>
    <n v="0"/>
    <n v="0"/>
    <n v="0"/>
    <n v="0"/>
    <n v="1373.5501815534701"/>
    <n v="699.54372861814397"/>
    <n v="0"/>
    <n v="0"/>
    <n v="327.776512715499"/>
    <n v="0"/>
    <n v="0"/>
    <n v="0"/>
    <n v="0"/>
    <n v="90.1722874070757"/>
    <n v="0"/>
    <n v="0"/>
    <n v="0"/>
    <n v="2283.9198537461898"/>
    <n v="0"/>
    <n v="3.10074630779572"/>
    <n v="0"/>
    <n v="9.6134986610013097E-4"/>
    <n v="0"/>
    <n v="0"/>
    <n v="0"/>
    <n v="0"/>
    <n v="0.13273473176387199"/>
    <n v="33.206121595265202"/>
    <n v="476.43358609699698"/>
    <n v="0"/>
    <n v="8.7951692051775705"/>
    <n v="0"/>
    <n v="0"/>
    <n v="0"/>
  </r>
  <r>
    <x v="26"/>
    <s v="US_Market"/>
    <n v="7824.36"/>
    <n v="0"/>
    <n v="646.83124452158097"/>
    <n v="198.102380012504"/>
    <n v="0"/>
    <n v="0"/>
    <n v="0"/>
    <n v="0"/>
    <n v="0"/>
    <n v="0"/>
    <n v="0"/>
    <n v="0"/>
    <n v="0"/>
    <n v="0"/>
    <n v="0"/>
    <n v="0"/>
    <n v="0"/>
    <n v="926.92423046741601"/>
    <n v="648.90914588618602"/>
    <n v="0"/>
    <n v="0"/>
    <n v="340.76160434814801"/>
    <n v="0"/>
    <n v="0"/>
    <n v="0"/>
    <n v="0"/>
    <n v="94.195962732738295"/>
    <n v="0"/>
    <n v="0"/>
    <n v="0"/>
    <n v="2286.7922144005602"/>
    <n v="0"/>
    <n v="2.9646072843284998"/>
    <n v="0"/>
    <n v="0"/>
    <n v="0"/>
    <n v="0"/>
    <n v="0"/>
    <n v="0"/>
    <n v="9.87119960765903E-2"/>
    <n v="23.676924216399801"/>
    <n v="963.28662714217899"/>
    <n v="0"/>
    <n v="9.2935036662833106"/>
    <n v="0"/>
    <n v="500.11903729877298"/>
    <n v="0"/>
  </r>
  <r>
    <x v="27"/>
    <s v="US_Market"/>
    <n v="6463.67"/>
    <n v="0"/>
    <n v="646.83124452158097"/>
    <n v="0"/>
    <n v="0"/>
    <n v="0"/>
    <n v="0"/>
    <n v="0"/>
    <n v="137.89650589010699"/>
    <n v="0"/>
    <n v="0"/>
    <n v="0"/>
    <n v="0"/>
    <n v="0"/>
    <n v="0"/>
    <n v="0"/>
    <n v="0"/>
    <n v="460.12877959879199"/>
    <n v="583.85574349073795"/>
    <n v="0"/>
    <n v="0"/>
    <n v="350.35556423528601"/>
    <n v="0"/>
    <n v="0"/>
    <n v="0"/>
    <n v="0"/>
    <n v="93.353659554459398"/>
    <n v="0"/>
    <n v="0"/>
    <n v="0"/>
    <n v="2282.7125909666702"/>
    <n v="0"/>
    <n v="2.8286465663447999"/>
    <n v="0"/>
    <n v="0"/>
    <n v="0"/>
    <n v="0"/>
    <n v="0"/>
    <n v="0"/>
    <n v="6.91225725001023E-2"/>
    <n v="18.560010424667301"/>
    <n v="1529.29226992801"/>
    <n v="0"/>
    <n v="9.6243731078724508"/>
    <n v="0"/>
    <n v="0"/>
    <n v="0"/>
  </r>
  <r>
    <x v="28"/>
    <s v="US_Market"/>
    <n v="6448.85"/>
    <n v="0"/>
    <n v="632.85315340576005"/>
    <n v="0"/>
    <n v="0"/>
    <n v="0"/>
    <n v="0"/>
    <n v="0"/>
    <n v="137.89650589010699"/>
    <n v="0"/>
    <n v="0"/>
    <n v="0"/>
    <n v="0"/>
    <n v="0"/>
    <n v="0"/>
    <n v="0"/>
    <n v="0"/>
    <n v="149.070796886935"/>
    <n v="517.12419493323398"/>
    <n v="0"/>
    <n v="0"/>
    <n v="352.34799115470503"/>
    <n v="0"/>
    <n v="0"/>
    <n v="0"/>
    <n v="0"/>
    <n v="92.391709995227004"/>
    <n v="0"/>
    <n v="0"/>
    <n v="0"/>
    <n v="2269.5659845625501"/>
    <n v="0"/>
    <n v="2.78157139192975"/>
    <n v="0"/>
    <n v="0"/>
    <n v="0"/>
    <n v="0"/>
    <n v="0"/>
    <n v="0"/>
    <n v="5.2102110916683299E-2"/>
    <n v="16.107146929473899"/>
    <n v="2128.66367968654"/>
    <n v="0"/>
    <n v="9.6072825371348998"/>
    <n v="0"/>
    <n v="0"/>
    <n v="0"/>
  </r>
  <r>
    <x v="29"/>
    <s v="US_Market"/>
    <n v="7741.57"/>
    <n v="0"/>
    <n v="618.77662502855901"/>
    <n v="0"/>
    <n v="0"/>
    <n v="0"/>
    <n v="0"/>
    <n v="0"/>
    <n v="137.89650589010699"/>
    <n v="0"/>
    <n v="0"/>
    <n v="0"/>
    <n v="0"/>
    <n v="0"/>
    <n v="0"/>
    <n v="0"/>
    <n v="0"/>
    <n v="42.621717885599502"/>
    <n v="449.806897472385"/>
    <n v="0"/>
    <n v="0"/>
    <n v="348.28770369940997"/>
    <n v="0"/>
    <n v="0"/>
    <n v="0"/>
    <n v="0"/>
    <n v="87.1369234642262"/>
    <n v="0"/>
    <n v="0"/>
    <n v="0"/>
    <n v="2252.4856129485602"/>
    <n v="0"/>
    <n v="2.8879269238434699"/>
    <n v="0"/>
    <n v="0"/>
    <n v="0"/>
    <n v="0"/>
    <n v="0"/>
    <n v="0"/>
    <n v="4.1388271503147597E-2"/>
    <n v="14.783634997324899"/>
    <n v="2547.9617864870702"/>
    <n v="0"/>
    <n v="9.4266558332981205"/>
    <n v="0"/>
    <n v="1000.2380745975501"/>
    <n v="0"/>
  </r>
  <r>
    <x v="30"/>
    <s v="US_Market"/>
    <n v="5991.97"/>
    <n v="0"/>
    <n v="618.77662502855901"/>
    <n v="0"/>
    <n v="0"/>
    <n v="0"/>
    <n v="0"/>
    <n v="0"/>
    <n v="137.89650589010699"/>
    <n v="0"/>
    <n v="0"/>
    <n v="0"/>
    <n v="0"/>
    <n v="0"/>
    <n v="0"/>
    <n v="0"/>
    <n v="0"/>
    <n v="10.571615371169701"/>
    <n v="418.49448139104499"/>
    <n v="0"/>
    <n v="0"/>
    <n v="339.92708326063803"/>
    <n v="0"/>
    <n v="0"/>
    <n v="0"/>
    <n v="0"/>
    <n v="79.272589686325603"/>
    <n v="0"/>
    <n v="0"/>
    <n v="0"/>
    <n v="2233.4583405787598"/>
    <n v="0"/>
    <n v="3.16573904936382"/>
    <n v="0"/>
    <n v="0"/>
    <n v="0"/>
    <n v="0"/>
    <n v="0"/>
    <n v="0"/>
    <n v="3.7573539396427803E-2"/>
    <n v="14.606920700840799"/>
    <n v="2820.2270125991799"/>
    <n v="0"/>
    <n v="9.1373579246135002"/>
    <n v="0"/>
    <n v="0"/>
    <n v="0"/>
  </r>
  <r>
    <x v="31"/>
    <s v="US_Market"/>
    <n v="6461.47"/>
    <n v="0"/>
    <n v="632.85315340576005"/>
    <n v="0"/>
    <n v="0"/>
    <n v="0"/>
    <n v="0"/>
    <n v="0"/>
    <n v="137.89650589010699"/>
    <n v="0"/>
    <n v="0"/>
    <n v="0"/>
    <n v="0"/>
    <n v="0"/>
    <n v="0"/>
    <n v="0"/>
    <n v="0"/>
    <n v="2.06599250757544"/>
    <n v="389.877487650033"/>
    <n v="0"/>
    <n v="0"/>
    <n v="326.81367396306501"/>
    <n v="0"/>
    <n v="0"/>
    <n v="0"/>
    <n v="0"/>
    <n v="71.282754822550103"/>
    <n v="0"/>
    <n v="0"/>
    <n v="0"/>
    <n v="2205.2648579349702"/>
    <n v="0"/>
    <n v="3.6866144222147499"/>
    <n v="0"/>
    <n v="0"/>
    <n v="0"/>
    <n v="0"/>
    <n v="0"/>
    <n v="0"/>
    <n v="4.25006314279298E-2"/>
    <n v="14.4881857434977"/>
    <n v="2883.3152411081601"/>
    <n v="0"/>
    <n v="8.8469338214807092"/>
    <n v="0"/>
    <n v="0"/>
    <n v="0"/>
  </r>
  <r>
    <x v="32"/>
    <s v="US_Market"/>
    <n v="6157.68"/>
    <n v="0"/>
    <n v="632.85315340576005"/>
    <n v="0"/>
    <n v="201.514744603807"/>
    <n v="0"/>
    <n v="0"/>
    <n v="0"/>
    <n v="137.89650589010699"/>
    <n v="0"/>
    <n v="0"/>
    <n v="0"/>
    <n v="0"/>
    <n v="0"/>
    <n v="0"/>
    <n v="0"/>
    <n v="0"/>
    <n v="33.054949602376396"/>
    <n v="367.91750000210902"/>
    <n v="0"/>
    <n v="0"/>
    <n v="316.954163807523"/>
    <n v="0"/>
    <n v="0"/>
    <n v="0"/>
    <n v="0"/>
    <n v="61.423016702198197"/>
    <n v="0"/>
    <n v="0"/>
    <n v="0"/>
    <n v="2181.84246067924"/>
    <n v="0"/>
    <n v="4.1253018109089998"/>
    <n v="0"/>
    <n v="0"/>
    <n v="0"/>
    <n v="0"/>
    <n v="0"/>
    <n v="0"/>
    <n v="5.2954590923226498E-2"/>
    <n v="14.594791388577599"/>
    <n v="2714.6058883079299"/>
    <n v="0"/>
    <n v="8.5665519234062497"/>
    <n v="0"/>
    <n v="0"/>
    <n v="0"/>
  </r>
  <r>
    <x v="33"/>
    <s v="US_Market"/>
    <n v="6621.52"/>
    <n v="0"/>
    <n v="646.83124452158097"/>
    <n v="198.102380012504"/>
    <n v="0"/>
    <n v="0"/>
    <n v="0"/>
    <n v="0"/>
    <n v="137.89650589010699"/>
    <n v="0"/>
    <n v="0"/>
    <n v="0"/>
    <n v="0"/>
    <n v="0"/>
    <n v="0"/>
    <n v="0"/>
    <n v="0"/>
    <n v="156.35392557244899"/>
    <n v="350.38457724737799"/>
    <n v="0"/>
    <n v="0"/>
    <n v="303.918109215009"/>
    <n v="0"/>
    <n v="0"/>
    <n v="0"/>
    <n v="0"/>
    <n v="50.028769092350601"/>
    <n v="0"/>
    <n v="0"/>
    <n v="0"/>
    <n v="2142.9295949861498"/>
    <n v="0"/>
    <n v="4.6598254738555802"/>
    <n v="0"/>
    <n v="0"/>
    <n v="0"/>
    <n v="0"/>
    <n v="0"/>
    <n v="0"/>
    <n v="6.3053002705552696E-2"/>
    <n v="14.4035524814513"/>
    <n v="2390.6674990681099"/>
    <n v="0"/>
    <n v="8.5305946359220801"/>
    <n v="0"/>
    <n v="500.11903729877298"/>
    <n v="0"/>
  </r>
  <r>
    <x v="34"/>
    <s v="US_Market"/>
    <n v="5315.31"/>
    <n v="0"/>
    <n v="660.90777289878201"/>
    <n v="0"/>
    <n v="0"/>
    <n v="0"/>
    <n v="0"/>
    <n v="0"/>
    <n v="0"/>
    <n v="0"/>
    <n v="0"/>
    <n v="0"/>
    <n v="0"/>
    <n v="0"/>
    <n v="0"/>
    <n v="0"/>
    <n v="0"/>
    <n v="317.09018797811598"/>
    <n v="335.82547015978901"/>
    <n v="0"/>
    <n v="0"/>
    <n v="288.260455675939"/>
    <n v="0"/>
    <n v="0"/>
    <n v="0"/>
    <n v="0"/>
    <n v="38.8951966426403"/>
    <n v="0"/>
    <n v="0"/>
    <n v="0"/>
    <n v="2072.12886570408"/>
    <n v="0"/>
    <n v="5.5237004216516397"/>
    <n v="0"/>
    <n v="0"/>
    <n v="0"/>
    <n v="0"/>
    <n v="0"/>
    <n v="0"/>
    <n v="7.6063893011054401E-2"/>
    <n v="15.9542549590373"/>
    <n v="1951.1069635363699"/>
    <n v="0"/>
    <n v="8.5994284285257692"/>
    <n v="0"/>
    <n v="0"/>
    <n v="0"/>
  </r>
  <r>
    <x v="35"/>
    <s v="US_Market"/>
    <n v="5526.14"/>
    <n v="0"/>
    <n v="689.06082965318399"/>
    <n v="0"/>
    <n v="0"/>
    <n v="0"/>
    <n v="0"/>
    <n v="0"/>
    <n v="0"/>
    <n v="0"/>
    <n v="0"/>
    <n v="0"/>
    <n v="0"/>
    <n v="0"/>
    <n v="0"/>
    <n v="0"/>
    <n v="0"/>
    <n v="529.18251418076204"/>
    <n v="331.44023941421102"/>
    <n v="0"/>
    <n v="0"/>
    <n v="271.611941663214"/>
    <n v="0"/>
    <n v="0"/>
    <n v="0"/>
    <n v="0"/>
    <n v="30.241115524723501"/>
    <n v="0"/>
    <n v="0"/>
    <n v="0"/>
    <n v="1966.07379642364"/>
    <n v="0"/>
    <n v="6.2316596108256403"/>
    <n v="0"/>
    <n v="0"/>
    <n v="0"/>
    <n v="0"/>
    <n v="0"/>
    <n v="0"/>
    <n v="8.6621191107541101E-2"/>
    <n v="17.084543084194699"/>
    <n v="1435.4396463065"/>
    <n v="0"/>
    <n v="8.6507482036599193"/>
    <n v="0"/>
    <n v="0"/>
    <n v="0"/>
  </r>
  <r>
    <x v="36"/>
    <s v="US_Market"/>
    <n v="4698.3900000000003"/>
    <n v="0"/>
    <n v="703.13735803038401"/>
    <n v="0"/>
    <n v="0"/>
    <n v="0"/>
    <n v="207.63216813668399"/>
    <n v="0"/>
    <n v="0"/>
    <n v="0"/>
    <n v="0"/>
    <n v="0"/>
    <n v="0"/>
    <n v="0"/>
    <n v="0"/>
    <n v="0"/>
    <n v="0"/>
    <n v="840.66233967405299"/>
    <n v="332.14479101900099"/>
    <n v="0"/>
    <n v="0"/>
    <n v="254.65967664006601"/>
    <n v="0"/>
    <n v="0"/>
    <n v="0"/>
    <n v="0"/>
    <n v="25.701387209794898"/>
    <n v="0"/>
    <n v="0"/>
    <n v="0"/>
    <n v="1832.90819735885"/>
    <n v="0"/>
    <n v="6.6102586043052201"/>
    <n v="0"/>
    <n v="0"/>
    <n v="0"/>
    <n v="0"/>
    <n v="0"/>
    <n v="0"/>
    <n v="8.3969685266122598E-2"/>
    <n v="18.629333478766601"/>
    <n v="875.61035839789702"/>
    <n v="0"/>
    <n v="8.6235481955994508"/>
    <n v="0"/>
    <n v="0"/>
    <n v="0"/>
  </r>
  <r>
    <x v="37"/>
    <s v="US_Market"/>
    <n v="4898.82"/>
    <n v="0"/>
    <n v="717.21388640758505"/>
    <n v="0"/>
    <n v="0"/>
    <n v="0"/>
    <n v="361.44986149199002"/>
    <n v="0"/>
    <n v="0"/>
    <n v="0"/>
    <n v="0"/>
    <n v="0"/>
    <n v="0"/>
    <n v="0"/>
    <n v="0"/>
    <n v="0"/>
    <n v="0"/>
    <n v="1100.9100282439899"/>
    <n v="332.301630942359"/>
    <n v="0"/>
    <n v="0"/>
    <n v="232.960387124682"/>
    <n v="0"/>
    <n v="0"/>
    <n v="0"/>
    <n v="0"/>
    <n v="22.769134929355101"/>
    <n v="0"/>
    <n v="0"/>
    <n v="0"/>
    <n v="1693.01520181099"/>
    <n v="0"/>
    <n v="6.3515538133501597"/>
    <n v="0"/>
    <n v="0"/>
    <n v="0"/>
    <n v="0"/>
    <n v="0"/>
    <n v="0"/>
    <n v="7.4760562777228007E-2"/>
    <n v="23.746528397304399"/>
    <n v="386.78196213751801"/>
    <n v="0"/>
    <n v="8.7456967542986295"/>
    <n v="0"/>
    <n v="0"/>
    <n v="0"/>
  </r>
  <r>
    <x v="38"/>
    <s v="US_Market"/>
    <n v="5042.71"/>
    <n v="0"/>
    <n v="717.21388640758505"/>
    <n v="0"/>
    <n v="0"/>
    <n v="0"/>
    <n v="475.40081139283399"/>
    <n v="0"/>
    <n v="0"/>
    <n v="0"/>
    <n v="0"/>
    <n v="0"/>
    <n v="0"/>
    <n v="0"/>
    <n v="0"/>
    <n v="0"/>
    <n v="0"/>
    <n v="1097.5809438220899"/>
    <n v="329.97947931139697"/>
    <n v="0"/>
    <n v="0"/>
    <n v="207.284121193521"/>
    <n v="0"/>
    <n v="0"/>
    <n v="0"/>
    <n v="0"/>
    <n v="21.827635312105301"/>
    <n v="0"/>
    <n v="0"/>
    <n v="0"/>
    <n v="1553.8547011805199"/>
    <n v="0"/>
    <n v="5.8591610605184901"/>
    <n v="0"/>
    <n v="0"/>
    <n v="0"/>
    <n v="0"/>
    <n v="0"/>
    <n v="0"/>
    <n v="6.5932756172298101E-2"/>
    <n v="27.6661253325424"/>
    <n v="149.165493044665"/>
    <n v="0"/>
    <n v="8.74902919411171"/>
    <n v="0"/>
    <n v="0"/>
    <n v="0"/>
  </r>
  <r>
    <x v="39"/>
    <s v="US_Market"/>
    <n v="4733.08"/>
    <n v="0"/>
    <n v="731.29041478478598"/>
    <n v="0"/>
    <n v="201.514744603807"/>
    <n v="0"/>
    <n v="559.81775134336795"/>
    <n v="0"/>
    <n v="0"/>
    <n v="0"/>
    <n v="0"/>
    <n v="0"/>
    <n v="0"/>
    <n v="0"/>
    <n v="0"/>
    <n v="0"/>
    <n v="0"/>
    <n v="961.07257836042504"/>
    <n v="320.65724352635698"/>
    <n v="0"/>
    <n v="0"/>
    <n v="186.39934649724799"/>
    <n v="0"/>
    <n v="0"/>
    <n v="0"/>
    <n v="0"/>
    <n v="23.827771419171299"/>
    <n v="0"/>
    <n v="0"/>
    <n v="0"/>
    <n v="1450.24441362165"/>
    <n v="0"/>
    <n v="5.1028912063751104"/>
    <n v="0"/>
    <n v="0"/>
    <n v="0"/>
    <n v="0"/>
    <n v="0"/>
    <n v="0"/>
    <n v="5.8075618777943497E-2"/>
    <n v="30.319984538475001"/>
    <n v="49.426873313097197"/>
    <n v="0"/>
    <n v="8.6827901695516605"/>
    <n v="0"/>
    <n v="0"/>
    <n v="0"/>
  </r>
  <r>
    <x v="40"/>
    <s v="US_Market"/>
    <n v="4504.9799999999996"/>
    <n v="0"/>
    <n v="731.29041478478598"/>
    <n v="198.102380012504"/>
    <n v="0"/>
    <n v="0"/>
    <n v="622.35535859291895"/>
    <n v="0"/>
    <n v="0"/>
    <n v="0"/>
    <n v="0"/>
    <n v="0"/>
    <n v="0"/>
    <n v="0"/>
    <n v="0"/>
    <n v="0"/>
    <n v="0"/>
    <n v="872.57385619863305"/>
    <n v="296.73055877168002"/>
    <n v="0"/>
    <n v="0"/>
    <n v="163.74587266441301"/>
    <n v="0"/>
    <n v="0"/>
    <n v="0"/>
    <n v="0"/>
    <n v="83.374293101144303"/>
    <n v="0"/>
    <n v="0"/>
    <n v="0"/>
    <n v="1365.8253010097999"/>
    <n v="0"/>
    <n v="3.9837780144449302"/>
    <n v="0"/>
    <n v="0"/>
    <n v="0"/>
    <n v="0"/>
    <n v="0"/>
    <n v="0"/>
    <n v="4.4736845982137202E-2"/>
    <n v="61.191008098282303"/>
    <n v="13.1876709440554"/>
    <n v="0"/>
    <n v="8.6636353567484896"/>
    <n v="0"/>
    <n v="0"/>
    <n v="0"/>
  </r>
  <r>
    <x v="41"/>
    <s v="US_Market"/>
    <n v="3941.64"/>
    <n v="0"/>
    <n v="731.29041478478598"/>
    <n v="0"/>
    <n v="0"/>
    <n v="0"/>
    <n v="668.68435752122298"/>
    <n v="0"/>
    <n v="0"/>
    <n v="0"/>
    <n v="0"/>
    <n v="0"/>
    <n v="0"/>
    <n v="0"/>
    <n v="0"/>
    <n v="0"/>
    <n v="0"/>
    <n v="836.39411580646799"/>
    <n v="262.00670713494401"/>
    <n v="0"/>
    <n v="0"/>
    <n v="141.89044384971001"/>
    <n v="0"/>
    <n v="0"/>
    <n v="0"/>
    <n v="0"/>
    <n v="216.26036417249099"/>
    <n v="0"/>
    <n v="0"/>
    <n v="0"/>
    <n v="1285.1653484384001"/>
    <n v="0"/>
    <n v="3.1996558146404501"/>
    <n v="0"/>
    <n v="0"/>
    <n v="0"/>
    <n v="0"/>
    <n v="0"/>
    <n v="0"/>
    <n v="3.7636735459961199E-2"/>
    <n v="75.776384494832499"/>
    <n v="2.42592026280593"/>
    <n v="0"/>
    <n v="8.6465047875811401"/>
    <n v="0"/>
    <n v="0"/>
    <n v="0"/>
  </r>
  <r>
    <x v="42"/>
    <s v="US_Market"/>
    <n v="4559.28"/>
    <n v="0"/>
    <n v="717.21388640758505"/>
    <n v="0"/>
    <n v="0"/>
    <n v="0"/>
    <n v="495.37355593657099"/>
    <n v="0"/>
    <n v="0"/>
    <n v="0"/>
    <n v="0"/>
    <n v="0"/>
    <n v="0"/>
    <n v="0"/>
    <n v="0"/>
    <n v="0"/>
    <n v="0"/>
    <n v="749.10064306122104"/>
    <n v="230.72650982739501"/>
    <n v="0"/>
    <n v="0"/>
    <n v="118.596043703738"/>
    <n v="0"/>
    <n v="0"/>
    <n v="0"/>
    <n v="0"/>
    <n v="345.99427936354999"/>
    <n v="0"/>
    <n v="0"/>
    <n v="0"/>
    <n v="1190.88338379789"/>
    <n v="0"/>
    <n v="2.76402384688366"/>
    <n v="0"/>
    <n v="0"/>
    <n v="0"/>
    <n v="0"/>
    <n v="0"/>
    <n v="0"/>
    <n v="7.4013668509216798E-2"/>
    <n v="83.293702277147702"/>
    <n v="0.18357939326700701"/>
    <n v="0"/>
    <n v="8.9157298777899801"/>
    <n v="0"/>
    <n v="0"/>
    <n v="0"/>
  </r>
  <r>
    <x v="43"/>
    <s v="US_Market"/>
    <n v="3986.02"/>
    <n v="0"/>
    <n v="717.21388640758505"/>
    <n v="0"/>
    <n v="0"/>
    <n v="0"/>
    <n v="341.55586258126499"/>
    <n v="0"/>
    <n v="0"/>
    <n v="0"/>
    <n v="0"/>
    <n v="0"/>
    <n v="0"/>
    <n v="0"/>
    <n v="0"/>
    <n v="0"/>
    <n v="0"/>
    <n v="714.91968106000797"/>
    <n v="206.49683322663199"/>
    <n v="0"/>
    <n v="0"/>
    <n v="102.50929870822701"/>
    <n v="0"/>
    <n v="0"/>
    <n v="0"/>
    <n v="0"/>
    <n v="392.29588486104302"/>
    <n v="0"/>
    <n v="0"/>
    <n v="0"/>
    <n v="1098.9628046810001"/>
    <n v="0"/>
    <n v="2.6913770492289499"/>
    <n v="0"/>
    <n v="0"/>
    <n v="0"/>
    <n v="0"/>
    <n v="0"/>
    <n v="0"/>
    <n v="0.118000037701829"/>
    <n v="85.730357117831204"/>
    <n v="0"/>
    <n v="0"/>
    <n v="9.2830698593874406"/>
    <n v="0"/>
    <n v="0"/>
    <n v="0"/>
  </r>
  <r>
    <x v="44"/>
    <s v="US_Market"/>
    <n v="3120.09"/>
    <n v="0"/>
    <n v="717.21388640758505"/>
    <n v="0"/>
    <n v="0"/>
    <n v="0"/>
    <n v="227.60491268042099"/>
    <n v="0"/>
    <n v="0"/>
    <n v="0"/>
    <n v="0"/>
    <n v="0"/>
    <n v="0"/>
    <n v="0"/>
    <n v="0"/>
    <n v="0"/>
    <n v="0"/>
    <n v="662.74539366703505"/>
    <n v="168.73682346770499"/>
    <n v="0"/>
    <n v="0"/>
    <n v="94.209048101900393"/>
    <n v="0"/>
    <n v="0"/>
    <n v="0"/>
    <n v="0"/>
    <n v="414.888932986322"/>
    <n v="0"/>
    <n v="0"/>
    <n v="0"/>
    <n v="1008.12893319042"/>
    <n v="0"/>
    <n v="2.7046635307357998"/>
    <n v="0"/>
    <n v="0"/>
    <n v="0"/>
    <n v="0"/>
    <n v="0"/>
    <n v="0"/>
    <n v="0.156288303695023"/>
    <n v="86.867725227518093"/>
    <n v="0"/>
    <n v="0"/>
    <n v="9.6208600284054295"/>
    <n v="0"/>
    <n v="-500.11903729877298"/>
    <n v="0"/>
  </r>
  <r>
    <x v="45"/>
    <s v="US_Market"/>
    <n v="3783.01"/>
    <n v="0"/>
    <n v="717.21388640758505"/>
    <n v="0"/>
    <n v="0"/>
    <n v="0"/>
    <n v="143.18797272988601"/>
    <n v="0"/>
    <n v="0"/>
    <n v="0"/>
    <n v="0"/>
    <n v="0"/>
    <n v="0"/>
    <n v="0"/>
    <n v="0"/>
    <n v="0"/>
    <n v="0"/>
    <n v="616.01474419203203"/>
    <n v="131.739252356099"/>
    <n v="0"/>
    <n v="0"/>
    <n v="94.787571022395298"/>
    <n v="0"/>
    <n v="0"/>
    <n v="0"/>
    <n v="0"/>
    <n v="458.80981195664702"/>
    <n v="0"/>
    <n v="0"/>
    <n v="0"/>
    <n v="936.833759686441"/>
    <n v="0"/>
    <n v="2.7196240728894301"/>
    <n v="0"/>
    <n v="0"/>
    <n v="0"/>
    <n v="0"/>
    <n v="0"/>
    <n v="0"/>
    <n v="0.20854480341877599"/>
    <n v="87.609543408143097"/>
    <n v="0"/>
    <n v="0"/>
    <n v="9.9310982912043695"/>
    <n v="0"/>
    <n v="0"/>
    <n v="0"/>
  </r>
  <r>
    <x v="46"/>
    <s v="US_Market"/>
    <n v="3371.1"/>
    <n v="0"/>
    <n v="717.21388640758505"/>
    <n v="0"/>
    <n v="201.514744603807"/>
    <n v="0"/>
    <n v="80.650365480335196"/>
    <n v="309.55226630352303"/>
    <n v="0"/>
    <n v="0"/>
    <n v="0"/>
    <n v="0"/>
    <n v="0"/>
    <n v="0"/>
    <n v="0"/>
    <n v="0"/>
    <n v="0"/>
    <n v="561.32382732928704"/>
    <n v="99.924250711434496"/>
    <n v="0"/>
    <n v="0"/>
    <n v="102.60761140888199"/>
    <n v="0"/>
    <n v="0"/>
    <n v="0"/>
    <n v="0"/>
    <n v="450.698552163248"/>
    <n v="0"/>
    <n v="0"/>
    <n v="0"/>
    <n v="888.16548218716503"/>
    <n v="0"/>
    <n v="2.7547281867830899"/>
    <n v="0"/>
    <n v="0"/>
    <n v="0"/>
    <n v="0"/>
    <n v="0"/>
    <n v="0"/>
    <n v="0.25449526592585597"/>
    <n v="82.3300444967755"/>
    <n v="0"/>
    <n v="0"/>
    <n v="10.291144591084301"/>
    <n v="0"/>
    <n v="0"/>
    <n v="0"/>
  </r>
  <r>
    <x v="47"/>
    <s v="US_Market"/>
    <n v="4015.31"/>
    <n v="0"/>
    <n v="717.21388640758505"/>
    <n v="198.102380012504"/>
    <n v="0"/>
    <n v="0"/>
    <n v="34.3213665520314"/>
    <n v="538.87422543449304"/>
    <n v="0"/>
    <n v="0"/>
    <n v="0"/>
    <n v="0"/>
    <n v="0"/>
    <n v="0"/>
    <n v="0"/>
    <n v="0"/>
    <n v="0"/>
    <n v="454.907905114752"/>
    <n v="73.840842592918804"/>
    <n v="0"/>
    <n v="0"/>
    <n v="109.92547473898"/>
    <n v="0"/>
    <n v="0"/>
    <n v="0"/>
    <n v="0"/>
    <n v="409.33679465438701"/>
    <n v="0"/>
    <n v="0"/>
    <n v="0"/>
    <n v="840.47450600108698"/>
    <n v="0"/>
    <n v="2.7359319154436599"/>
    <n v="0"/>
    <n v="0"/>
    <n v="0"/>
    <n v="0"/>
    <n v="0"/>
    <n v="0"/>
    <n v="0.29376038134982202"/>
    <n v="75.517952254126698"/>
    <n v="0"/>
    <n v="0"/>
    <n v="10.7422475929858"/>
    <n v="0"/>
    <n v="0"/>
    <n v="0"/>
  </r>
  <r>
    <x v="48"/>
    <s v="US_Market"/>
    <n v="4524.45"/>
    <n v="0"/>
    <n v="731.29041478478598"/>
    <n v="0"/>
    <n v="0"/>
    <n v="0"/>
    <n v="0"/>
    <n v="708.76011116114296"/>
    <n v="151.24132904076299"/>
    <n v="0"/>
    <n v="0"/>
    <n v="0"/>
    <n v="0"/>
    <n v="0"/>
    <n v="0"/>
    <n v="0"/>
    <n v="0"/>
    <n v="351.25121844566797"/>
    <n v="48.2069323168026"/>
    <n v="0"/>
    <n v="0"/>
    <n v="116.487311274275"/>
    <n v="0"/>
    <n v="0"/>
    <n v="0"/>
    <n v="0"/>
    <n v="371.27085363857299"/>
    <n v="0"/>
    <n v="0"/>
    <n v="0"/>
    <n v="795.42565967169298"/>
    <n v="0"/>
    <n v="2.7134338322001899"/>
    <n v="0"/>
    <n v="0"/>
    <n v="0"/>
    <n v="0"/>
    <n v="0"/>
    <n v="0"/>
    <n v="0.25148047553773401"/>
    <n v="68.507675280502795"/>
    <n v="0"/>
    <n v="0"/>
    <n v="10.989902560967799"/>
    <n v="0"/>
    <n v="500.11903729877298"/>
    <n v="0"/>
  </r>
  <r>
    <x v="49"/>
    <s v="US_Market"/>
    <n v="3451.51"/>
    <n v="0"/>
    <n v="745.26850590060803"/>
    <n v="0"/>
    <n v="0"/>
    <n v="0"/>
    <n v="0"/>
    <n v="834.61467074409802"/>
    <n v="151.24132904076299"/>
    <n v="0"/>
    <n v="0"/>
    <n v="0"/>
    <n v="0"/>
    <n v="0"/>
    <n v="0"/>
    <n v="0"/>
    <n v="0"/>
    <n v="274.28292578775603"/>
    <n v="24.800845501209501"/>
    <n v="0"/>
    <n v="0"/>
    <n v="121.297482811469"/>
    <n v="0"/>
    <n v="0"/>
    <n v="0"/>
    <n v="0"/>
    <n v="406.62665944160602"/>
    <n v="0"/>
    <n v="0"/>
    <n v="0"/>
    <n v="747.20071303614804"/>
    <n v="0"/>
    <n v="2.6619116751789398"/>
    <n v="0"/>
    <n v="0"/>
    <n v="0"/>
    <n v="0"/>
    <n v="0"/>
    <n v="0"/>
    <n v="0.209346666965602"/>
    <n v="65.018343815953401"/>
    <n v="0"/>
    <n v="0"/>
    <n v="11.197393033788501"/>
    <n v="0"/>
    <n v="0"/>
    <n v="0"/>
  </r>
  <r>
    <x v="50"/>
    <s v="US_Market"/>
    <n v="4141.3500000000004"/>
    <n v="0"/>
    <n v="759.34503427780896"/>
    <n v="0"/>
    <n v="0"/>
    <n v="0"/>
    <n v="0"/>
    <n v="834.61467074409802"/>
    <n v="151.24132904076299"/>
    <n v="0"/>
    <n v="0"/>
    <n v="0"/>
    <n v="0"/>
    <n v="0"/>
    <n v="0"/>
    <n v="0"/>
    <n v="0"/>
    <n v="246.14873513984199"/>
    <n v="14.7129608189629"/>
    <n v="0"/>
    <n v="0"/>
    <n v="124.805018065268"/>
    <n v="0"/>
    <n v="0"/>
    <n v="0"/>
    <n v="0"/>
    <n v="462.70014787884799"/>
    <n v="0"/>
    <n v="0"/>
    <n v="0"/>
    <n v="743.14115828197998"/>
    <n v="0"/>
    <n v="2.5612559169671401"/>
    <n v="0"/>
    <n v="0"/>
    <n v="0"/>
    <n v="0"/>
    <n v="0"/>
    <n v="0"/>
    <n v="0.18182488956415699"/>
    <n v="62.218251255384402"/>
    <n v="0"/>
    <n v="0"/>
    <n v="11.3376757995332"/>
    <n v="0"/>
    <n v="0"/>
    <n v="0"/>
  </r>
  <r>
    <x v="51"/>
    <s v="US_Market"/>
    <n v="3576.06"/>
    <n v="0"/>
    <n v="773.42156265500898"/>
    <n v="0"/>
    <n v="0"/>
    <n v="0"/>
    <n v="0"/>
    <n v="834.61467074409802"/>
    <n v="151.24132904076299"/>
    <n v="0"/>
    <n v="0"/>
    <n v="0"/>
    <n v="0"/>
    <n v="0"/>
    <n v="0"/>
    <n v="0"/>
    <n v="0"/>
    <n v="248.10144972358501"/>
    <n v="9.7215465022439194"/>
    <n v="0"/>
    <n v="0"/>
    <n v="127.19752284434701"/>
    <n v="0"/>
    <n v="0"/>
    <n v="0"/>
    <n v="0"/>
    <n v="493.27252686630999"/>
    <n v="0"/>
    <n v="0"/>
    <n v="0"/>
    <n v="751.14302075428805"/>
    <n v="0"/>
    <n v="2.5199471107710298"/>
    <n v="0"/>
    <n v="0"/>
    <n v="0"/>
    <n v="0"/>
    <n v="0"/>
    <n v="0"/>
    <n v="0.18351260144121001"/>
    <n v="60.508357657782099"/>
    <n v="0"/>
    <n v="0"/>
    <n v="11.6552714395641"/>
    <n v="0"/>
    <n v="0"/>
    <n v="0"/>
  </r>
  <r>
    <x v="52"/>
    <s v="US_Market"/>
    <n v="3819.76"/>
    <n v="0"/>
    <n v="787.49809103221003"/>
    <n v="0"/>
    <n v="0"/>
    <n v="0"/>
    <n v="0"/>
    <n v="525.06240444057505"/>
    <n v="151.24132904076299"/>
    <n v="0"/>
    <n v="0"/>
    <n v="0"/>
    <n v="0"/>
    <n v="0"/>
    <n v="0"/>
    <n v="0"/>
    <n v="0"/>
    <n v="278.64648520085899"/>
    <n v="6.8641469205858199"/>
    <n v="0"/>
    <n v="0"/>
    <n v="137.12705814579601"/>
    <n v="0"/>
    <n v="0"/>
    <n v="0"/>
    <n v="0"/>
    <n v="513.26292936319805"/>
    <n v="0"/>
    <n v="0"/>
    <n v="0"/>
    <n v="760.437053445365"/>
    <n v="0"/>
    <n v="2.4459469036017798"/>
    <n v="0"/>
    <n v="0"/>
    <n v="0"/>
    <n v="0"/>
    <n v="0"/>
    <n v="0"/>
    <n v="0.25847962920018902"/>
    <n v="59.116902832875802"/>
    <n v="0"/>
    <n v="0"/>
    <n v="11.8936470986286"/>
    <n v="0"/>
    <n v="0"/>
    <n v="0"/>
  </r>
  <r>
    <x v="53"/>
    <s v="US_Market"/>
    <n v="3192.84"/>
    <n v="0"/>
    <n v="773.42156265500898"/>
    <n v="0"/>
    <n v="201.514744603807"/>
    <n v="0"/>
    <n v="0"/>
    <n v="295.740445309606"/>
    <n v="151.24132904076299"/>
    <n v="0"/>
    <n v="0"/>
    <n v="0"/>
    <n v="0"/>
    <n v="0"/>
    <n v="0"/>
    <n v="0"/>
    <n v="0"/>
    <n v="312.09740316147202"/>
    <n v="4.7876909653907402"/>
    <n v="0"/>
    <n v="0"/>
    <n v="155.921661778165"/>
    <n v="0"/>
    <n v="0"/>
    <n v="0"/>
    <n v="0"/>
    <n v="518.93368006130697"/>
    <n v="0"/>
    <n v="0"/>
    <n v="0"/>
    <n v="795.36273645075801"/>
    <n v="0"/>
    <n v="2.2537541300704498"/>
    <n v="0"/>
    <n v="0"/>
    <n v="0"/>
    <n v="0"/>
    <n v="0"/>
    <n v="0"/>
    <n v="0.33206398143698501"/>
    <n v="56.374015310451597"/>
    <n v="0"/>
    <n v="0"/>
    <n v="11.9364990525784"/>
    <n v="0"/>
    <n v="0"/>
    <n v="0"/>
  </r>
  <r>
    <x v="54"/>
    <s v="US_Market"/>
    <n v="3610.47"/>
    <n v="0"/>
    <n v="773.42156265500898"/>
    <n v="198.102380012504"/>
    <n v="0"/>
    <n v="0"/>
    <n v="0"/>
    <n v="125.85455958295501"/>
    <n v="151.24132904076299"/>
    <n v="0"/>
    <n v="0"/>
    <n v="0"/>
    <n v="0"/>
    <n v="0"/>
    <n v="0"/>
    <n v="0"/>
    <n v="0"/>
    <n v="345.57923986495302"/>
    <n v="3.0975747887443399"/>
    <n v="0"/>
    <n v="0"/>
    <n v="180.24409445749899"/>
    <n v="0"/>
    <n v="0"/>
    <n v="0"/>
    <n v="0"/>
    <n v="519.184862782187"/>
    <n v="0"/>
    <n v="0"/>
    <n v="0"/>
    <n v="826.13104292640696"/>
    <n v="0"/>
    <n v="1.9299068524295599"/>
    <n v="0"/>
    <n v="0"/>
    <n v="0"/>
    <n v="0"/>
    <n v="0"/>
    <n v="0"/>
    <n v="0.37316120379121498"/>
    <n v="49.995258713582999"/>
    <n v="0"/>
    <n v="0"/>
    <n v="11.968736230137599"/>
    <n v="0"/>
    <n v="0"/>
    <n v="0"/>
  </r>
  <r>
    <x v="55"/>
    <s v="US_Market"/>
    <n v="2920.64"/>
    <n v="0"/>
    <n v="773.42156265500898"/>
    <n v="0"/>
    <n v="0"/>
    <n v="0"/>
    <n v="0"/>
    <n v="0"/>
    <n v="0"/>
    <n v="0"/>
    <n v="0"/>
    <n v="0"/>
    <n v="0"/>
    <n v="0"/>
    <n v="0"/>
    <n v="0"/>
    <n v="0"/>
    <n v="408.71930944496199"/>
    <n v="2.11497592509502"/>
    <n v="0"/>
    <n v="0"/>
    <n v="209.599440425609"/>
    <n v="0"/>
    <n v="0"/>
    <n v="0"/>
    <n v="0"/>
    <n v="518.32012632998101"/>
    <n v="0"/>
    <n v="0"/>
    <n v="0"/>
    <n v="847.209167964107"/>
    <n v="0"/>
    <n v="1.64941873826342"/>
    <n v="0"/>
    <n v="0"/>
    <n v="0"/>
    <n v="0"/>
    <n v="0"/>
    <n v="0"/>
    <n v="0.40322368919676999"/>
    <n v="42.354142040242003"/>
    <n v="0"/>
    <n v="0"/>
    <n v="11.8514277927409"/>
    <n v="0"/>
    <n v="0"/>
    <n v="0"/>
  </r>
  <r>
    <x v="56"/>
    <s v="US_Market"/>
    <n v="3008.52"/>
    <n v="0"/>
    <n v="759.34503427780896"/>
    <n v="0"/>
    <n v="0"/>
    <n v="0"/>
    <n v="0"/>
    <n v="0"/>
    <n v="0"/>
    <n v="0"/>
    <n v="0"/>
    <n v="0"/>
    <n v="0"/>
    <n v="0"/>
    <n v="0"/>
    <n v="0"/>
    <n v="0"/>
    <n v="494.954026072006"/>
    <n v="1.49724120056636"/>
    <n v="0"/>
    <n v="0"/>
    <n v="238.77859044361901"/>
    <n v="0"/>
    <n v="0"/>
    <n v="0"/>
    <n v="0"/>
    <n v="522.57622912126396"/>
    <n v="0"/>
    <n v="0"/>
    <n v="0"/>
    <n v="840.30953705932302"/>
    <n v="0"/>
    <n v="1.56777088831067"/>
    <n v="0"/>
    <n v="0"/>
    <n v="0"/>
    <n v="0"/>
    <n v="0"/>
    <n v="0"/>
    <n v="0.42959779943622101"/>
    <n v="38.628082876140901"/>
    <n v="0"/>
    <n v="0"/>
    <n v="11.702642179050301"/>
    <n v="0"/>
    <n v="0"/>
    <n v="0"/>
  </r>
  <r>
    <x v="57"/>
    <s v="US_Market"/>
    <n v="3012.96"/>
    <n v="0"/>
    <n v="745.26850590060803"/>
    <n v="0"/>
    <n v="0"/>
    <n v="0"/>
    <n v="0"/>
    <n v="0"/>
    <n v="0"/>
    <n v="0"/>
    <n v="0"/>
    <n v="0"/>
    <n v="0"/>
    <n v="0"/>
    <n v="0"/>
    <n v="0"/>
    <n v="0"/>
    <n v="548.18459614036203"/>
    <n v="1.29615797428113"/>
    <n v="0"/>
    <n v="0"/>
    <n v="268.04850702446799"/>
    <n v="0"/>
    <n v="0"/>
    <n v="0"/>
    <n v="0"/>
    <n v="528.71710129623204"/>
    <n v="0"/>
    <n v="0"/>
    <n v="0"/>
    <n v="842.76706580451798"/>
    <n v="0"/>
    <n v="1.5445250293464501"/>
    <n v="0"/>
    <n v="0"/>
    <n v="0"/>
    <n v="0"/>
    <n v="0"/>
    <n v="0"/>
    <n v="0.43746463110804001"/>
    <n v="38.1003859486351"/>
    <n v="0"/>
    <n v="0"/>
    <n v="11.3198590874908"/>
    <n v="0"/>
    <n v="-250.05951864938601"/>
    <n v="0"/>
  </r>
  <r>
    <x v="58"/>
    <s v="US_Market"/>
    <n v="2967.68"/>
    <n v="0"/>
    <n v="745.26850590060803"/>
    <n v="0"/>
    <n v="0"/>
    <n v="0"/>
    <n v="0"/>
    <n v="0"/>
    <n v="0"/>
    <n v="0"/>
    <n v="0"/>
    <n v="0"/>
    <n v="0"/>
    <n v="0"/>
    <n v="0"/>
    <n v="0"/>
    <n v="0"/>
    <n v="565.99192638181205"/>
    <n v="1.2667429085289601"/>
    <n v="0"/>
    <n v="0"/>
    <n v="268.86884251899397"/>
    <n v="0"/>
    <n v="0"/>
    <n v="0"/>
    <n v="0"/>
    <n v="528.78544756444899"/>
    <n v="0"/>
    <n v="0"/>
    <n v="0"/>
    <n v="866.13805279072506"/>
    <n v="0"/>
    <n v="1.50388856235645"/>
    <n v="0"/>
    <n v="0"/>
    <n v="0"/>
    <n v="0"/>
    <n v="28.386767776931102"/>
    <n v="0"/>
    <n v="0.363387104755792"/>
    <n v="37.983986957889002"/>
    <n v="0"/>
    <n v="0"/>
    <n v="10.8927278183208"/>
    <n v="0"/>
    <n v="0"/>
    <n v="0"/>
  </r>
  <r>
    <x v="59"/>
    <s v="US_Market"/>
    <n v="4454.6499999999996"/>
    <n v="0"/>
    <n v="745.26850590060803"/>
    <n v="0"/>
    <n v="0"/>
    <n v="0"/>
    <n v="0"/>
    <n v="0"/>
    <n v="0"/>
    <n v="0"/>
    <n v="0"/>
    <n v="0"/>
    <n v="0"/>
    <n v="0"/>
    <n v="0"/>
    <n v="0"/>
    <n v="0"/>
    <n v="577.57142058082502"/>
    <n v="1.4049698808628299"/>
    <n v="0"/>
    <n v="0"/>
    <n v="248.0755238269"/>
    <n v="0"/>
    <n v="0"/>
    <n v="0"/>
    <n v="0"/>
    <n v="526.33616116689302"/>
    <n v="0"/>
    <n v="0"/>
    <n v="0"/>
    <n v="891.98949946104699"/>
    <n v="0"/>
    <n v="1.5442416059817901"/>
    <n v="0"/>
    <n v="0"/>
    <n v="0"/>
    <n v="0"/>
    <n v="148.96272707516701"/>
    <n v="0"/>
    <n v="0.28609097420836099"/>
    <n v="39.632505908280798"/>
    <n v="0"/>
    <n v="0"/>
    <n v="10.6547098850679"/>
    <n v="0"/>
    <n v="500.11903729877298"/>
    <n v="0"/>
  </r>
  <r>
    <x v="60"/>
    <s v="US_Market"/>
    <n v="2765.99"/>
    <n v="0"/>
    <n v="759.34503427780896"/>
    <n v="0"/>
    <n v="201.514744603807"/>
    <n v="0"/>
    <n v="0"/>
    <n v="0"/>
    <n v="0"/>
    <n v="0"/>
    <n v="0"/>
    <n v="0"/>
    <n v="0"/>
    <n v="0"/>
    <n v="0"/>
    <n v="0"/>
    <n v="0"/>
    <n v="590.04393643149797"/>
    <n v="1.66442007846088"/>
    <n v="0"/>
    <n v="0"/>
    <n v="209.84013469401299"/>
    <n v="0"/>
    <n v="0"/>
    <n v="0"/>
    <n v="0"/>
    <n v="513.23429605837202"/>
    <n v="0"/>
    <n v="0"/>
    <n v="0"/>
    <n v="894.83180984937201"/>
    <n v="0"/>
    <n v="1.68665300060863"/>
    <n v="0"/>
    <n v="0"/>
    <n v="0"/>
    <n v="0"/>
    <n v="328.40709106696602"/>
    <n v="0"/>
    <n v="0.232866074415812"/>
    <n v="40.110133580427799"/>
    <n v="0"/>
    <n v="0"/>
    <n v="10.4853663497464"/>
    <n v="0"/>
    <n v="0"/>
    <n v="0"/>
  </r>
  <r>
    <x v="61"/>
    <s v="US_Market"/>
    <n v="3929.46"/>
    <n v="0"/>
    <n v="773.42156265500898"/>
    <n v="198.102380012504"/>
    <n v="0"/>
    <n v="0"/>
    <n v="0"/>
    <n v="0"/>
    <n v="0"/>
    <n v="0"/>
    <n v="0"/>
    <n v="0"/>
    <n v="0"/>
    <n v="0"/>
    <n v="0"/>
    <n v="0"/>
    <n v="0"/>
    <n v="546.33695018377102"/>
    <n v="1.5805530170078801"/>
    <n v="0"/>
    <n v="0"/>
    <n v="153.58698415267401"/>
    <n v="0"/>
    <n v="0"/>
    <n v="0"/>
    <n v="0"/>
    <n v="487.38826788353401"/>
    <n v="0"/>
    <n v="0"/>
    <n v="0"/>
    <n v="868.025011896357"/>
    <n v="0"/>
    <n v="2.0523481667571102"/>
    <n v="0"/>
    <n v="0"/>
    <n v="0"/>
    <n v="0"/>
    <n v="524.40293873100597"/>
    <n v="0"/>
    <n v="0.21374742501812599"/>
    <n v="41.452617914112103"/>
    <n v="0"/>
    <n v="0"/>
    <n v="10.4897708475436"/>
    <n v="0"/>
    <n v="0"/>
    <n v="0"/>
  </r>
  <r>
    <x v="62"/>
    <s v="US_Market"/>
    <n v="3891.82"/>
    <n v="0"/>
    <n v="773.42156265500898"/>
    <n v="0"/>
    <n v="0"/>
    <n v="0"/>
    <n v="0"/>
    <n v="0"/>
    <n v="0"/>
    <n v="0"/>
    <n v="0"/>
    <n v="0"/>
    <n v="0"/>
    <n v="0"/>
    <n v="0"/>
    <n v="0"/>
    <n v="0"/>
    <n v="479.734581374904"/>
    <n v="1.3684319267623799"/>
    <n v="0"/>
    <n v="0"/>
    <n v="93.298898762788596"/>
    <n v="0"/>
    <n v="0"/>
    <n v="0"/>
    <n v="0"/>
    <n v="453.585792358628"/>
    <n v="0"/>
    <n v="0"/>
    <n v="0"/>
    <n v="821.64217687787698"/>
    <n v="0"/>
    <n v="2.8999332280917098"/>
    <n v="0"/>
    <n v="0"/>
    <n v="0"/>
    <n v="0"/>
    <n v="696.244469494079"/>
    <n v="0"/>
    <n v="0.195406187639975"/>
    <n v="42.274715318900597"/>
    <n v="0"/>
    <n v="0"/>
    <n v="10.620761835785901"/>
    <n v="0"/>
    <n v="0"/>
    <n v="0"/>
  </r>
  <r>
    <x v="63"/>
    <s v="US_Market"/>
    <n v="4176.62"/>
    <n v="0"/>
    <n v="787.49809103221003"/>
    <n v="0"/>
    <n v="0"/>
    <n v="0"/>
    <n v="0"/>
    <n v="0"/>
    <n v="0"/>
    <n v="0"/>
    <n v="0"/>
    <n v="0"/>
    <n v="0"/>
    <n v="0"/>
    <n v="0"/>
    <n v="0"/>
    <n v="0"/>
    <n v="450.27487836513598"/>
    <n v="1.1498471822962"/>
    <n v="0"/>
    <n v="0"/>
    <n v="34.480980442820197"/>
    <n v="0"/>
    <n v="0"/>
    <n v="0"/>
    <n v="0"/>
    <n v="425.197804372615"/>
    <n v="0"/>
    <n v="0"/>
    <n v="0"/>
    <n v="755.27680209863104"/>
    <n v="0"/>
    <n v="4.7039598231279802"/>
    <n v="0"/>
    <n v="0"/>
    <n v="0"/>
    <n v="0"/>
    <n v="859.21632223992901"/>
    <n v="0"/>
    <n v="0.17124292243379899"/>
    <n v="41.356999855977001"/>
    <n v="0"/>
    <n v="0"/>
    <n v="10.8751612640216"/>
    <n v="0"/>
    <n v="500.11903729877298"/>
    <n v="0"/>
  </r>
  <r>
    <x v="64"/>
    <s v="US_Market"/>
    <n v="3012.29"/>
    <n v="0"/>
    <n v="801.57461940941096"/>
    <n v="0"/>
    <n v="0"/>
    <n v="0"/>
    <n v="0"/>
    <n v="0"/>
    <n v="0"/>
    <n v="0"/>
    <n v="0"/>
    <n v="0"/>
    <n v="0"/>
    <n v="0"/>
    <n v="0"/>
    <n v="0"/>
    <n v="0"/>
    <n v="458.81388581522799"/>
    <n v="0.95068444775591998"/>
    <n v="0"/>
    <n v="0"/>
    <n v="8.4041641744229008"/>
    <n v="0"/>
    <n v="0"/>
    <n v="0"/>
    <n v="0"/>
    <n v="421.06410727605203"/>
    <n v="0"/>
    <n v="0"/>
    <n v="0"/>
    <n v="676.63239361362605"/>
    <n v="0"/>
    <n v="7.6113192703021699"/>
    <n v="0"/>
    <n v="0"/>
    <n v="0"/>
    <n v="0"/>
    <n v="898.97846224257205"/>
    <n v="0"/>
    <n v="0.14563127341426199"/>
    <n v="40.374465425319897"/>
    <n v="0"/>
    <n v="0"/>
    <n v="11.384419830646101"/>
    <n v="0"/>
    <n v="0"/>
    <n v="0"/>
  </r>
  <r>
    <x v="65"/>
    <s v="US_Market"/>
    <n v="2716.57"/>
    <n v="0"/>
    <n v="829.72767616381202"/>
    <n v="0"/>
    <n v="0"/>
    <n v="0"/>
    <n v="0"/>
    <n v="0"/>
    <n v="0"/>
    <n v="0"/>
    <n v="0"/>
    <n v="0"/>
    <n v="0"/>
    <n v="0"/>
    <n v="0"/>
    <n v="0"/>
    <n v="0"/>
    <n v="460.573021103607"/>
    <n v="0.77045620452497199"/>
    <n v="0"/>
    <n v="0"/>
    <n v="5.9766394826173199"/>
    <n v="0"/>
    <n v="0"/>
    <n v="0"/>
    <n v="0"/>
    <n v="448.429145884653"/>
    <n v="0"/>
    <n v="0"/>
    <n v="0"/>
    <n v="602.39539248379106"/>
    <n v="0"/>
    <n v="11.796039247322099"/>
    <n v="0"/>
    <n v="0"/>
    <n v="0"/>
    <n v="0"/>
    <n v="800.20055173318201"/>
    <n v="0"/>
    <n v="0.13273691648052899"/>
    <n v="36.697241993698"/>
    <n v="0"/>
    <n v="0"/>
    <n v="11.777739032642"/>
    <n v="0"/>
    <n v="0"/>
    <n v="0"/>
  </r>
  <r>
    <x v="66"/>
    <s v="US_Market"/>
    <n v="2645.28"/>
    <n v="0"/>
    <n v="843.70576727963396"/>
    <n v="0"/>
    <n v="0"/>
    <n v="0"/>
    <n v="0"/>
    <n v="0"/>
    <n v="0"/>
    <n v="0"/>
    <n v="0"/>
    <n v="0"/>
    <n v="0"/>
    <n v="0"/>
    <n v="0"/>
    <n v="0"/>
    <n v="0"/>
    <n v="437.32516794113599"/>
    <n v="0.61409556051233005"/>
    <n v="0"/>
    <n v="0"/>
    <n v="15.5252013577356"/>
    <n v="0"/>
    <n v="0"/>
    <n v="0"/>
    <n v="0"/>
    <n v="495.89264710181499"/>
    <n v="0"/>
    <n v="0"/>
    <n v="0"/>
    <n v="548.30782306587605"/>
    <n v="0"/>
    <n v="17.153160014376098"/>
    <n v="0"/>
    <n v="0"/>
    <n v="0"/>
    <n v="0"/>
    <n v="645.495412845381"/>
    <n v="0"/>
    <n v="0.13484299708449801"/>
    <n v="32.598679020637299"/>
    <n v="0"/>
    <n v="0"/>
    <n v="12.076089900988499"/>
    <n v="0"/>
    <n v="-400.09522983901797"/>
    <n v="0"/>
  </r>
  <r>
    <x v="67"/>
    <s v="US_Market"/>
    <n v="2902.55"/>
    <n v="0"/>
    <n v="871.85882403403502"/>
    <n v="0"/>
    <n v="201.514744603807"/>
    <n v="0"/>
    <n v="0"/>
    <n v="0"/>
    <n v="0"/>
    <n v="0"/>
    <n v="0"/>
    <n v="0"/>
    <n v="0"/>
    <n v="0"/>
    <n v="0"/>
    <n v="0"/>
    <n v="0"/>
    <n v="468.86996626913702"/>
    <n v="0.60535269958954996"/>
    <n v="0"/>
    <n v="0"/>
    <n v="43.598168632407202"/>
    <n v="0"/>
    <n v="0"/>
    <n v="0"/>
    <n v="0"/>
    <n v="552.95331211841005"/>
    <n v="0"/>
    <n v="0"/>
    <n v="0"/>
    <n v="539.90615483477802"/>
    <n v="0"/>
    <n v="24.919949904851102"/>
    <n v="0"/>
    <n v="0"/>
    <n v="0"/>
    <n v="0"/>
    <n v="465.05154348282599"/>
    <n v="0"/>
    <n v="0.12495052838139301"/>
    <n v="27.591035020297699"/>
    <n v="0"/>
    <n v="0"/>
    <n v="12.602728992002801"/>
    <n v="0"/>
    <n v="0"/>
    <n v="0"/>
  </r>
  <r>
    <x v="68"/>
    <s v="US_Market"/>
    <n v="3118.76"/>
    <n v="0"/>
    <n v="885.93535241123595"/>
    <n v="198.102380012504"/>
    <n v="0"/>
    <n v="0"/>
    <n v="0"/>
    <n v="0"/>
    <n v="0"/>
    <n v="0"/>
    <n v="0"/>
    <n v="0"/>
    <n v="0"/>
    <n v="0"/>
    <n v="0"/>
    <n v="0"/>
    <n v="0"/>
    <n v="532.14084879668303"/>
    <n v="0.64393714976963501"/>
    <n v="0"/>
    <n v="0"/>
    <n v="84.0014360926194"/>
    <n v="0"/>
    <n v="0"/>
    <n v="0"/>
    <n v="0"/>
    <n v="594.81756399173298"/>
    <n v="0"/>
    <n v="0"/>
    <n v="0"/>
    <n v="576.68725647498695"/>
    <n v="0"/>
    <n v="32.938304692561601"/>
    <n v="0"/>
    <n v="0"/>
    <n v="0"/>
    <n v="0"/>
    <n v="298.91275626858101"/>
    <n v="0"/>
    <n v="0.11754423588108701"/>
    <n v="23.0118402727358"/>
    <n v="0"/>
    <n v="0"/>
    <n v="13.118165738454501"/>
    <n v="0"/>
    <n v="0"/>
    <n v="0"/>
  </r>
  <r>
    <x v="69"/>
    <s v="US_Market"/>
    <n v="2670.63"/>
    <n v="0"/>
    <n v="900.011880788437"/>
    <n v="0"/>
    <n v="0"/>
    <n v="0"/>
    <n v="0"/>
    <n v="0"/>
    <n v="0"/>
    <n v="0"/>
    <n v="0"/>
    <n v="0"/>
    <n v="0"/>
    <n v="0"/>
    <n v="0"/>
    <n v="0"/>
    <n v="0"/>
    <n v="583.26523723589003"/>
    <n v="0.68455293040342102"/>
    <n v="0"/>
    <n v="0"/>
    <n v="125.81887221397599"/>
    <n v="0"/>
    <n v="0"/>
    <n v="0"/>
    <n v="0"/>
    <n v="620.58065779860499"/>
    <n v="0"/>
    <n v="0"/>
    <n v="0"/>
    <n v="621.70339908720496"/>
    <n v="0"/>
    <n v="40.458034145327403"/>
    <n v="0"/>
    <n v="0"/>
    <n v="0"/>
    <n v="0"/>
    <n v="154.91423451690301"/>
    <n v="0"/>
    <n v="9.7529884404777598E-2"/>
    <n v="18.475536248868298"/>
    <n v="0"/>
    <n v="0"/>
    <n v="13.447088938538499"/>
    <n v="0"/>
    <n v="0"/>
    <n v="0"/>
  </r>
  <r>
    <x v="70"/>
    <s v="US_Market"/>
    <n v="3325.53"/>
    <n v="0"/>
    <n v="900.011880788437"/>
    <n v="0"/>
    <n v="0"/>
    <n v="0"/>
    <n v="0"/>
    <n v="0"/>
    <n v="0"/>
    <n v="0"/>
    <n v="0"/>
    <n v="0"/>
    <n v="0"/>
    <n v="0"/>
    <n v="0"/>
    <n v="0"/>
    <n v="0"/>
    <n v="624.173133728072"/>
    <n v="0.68993740665921799"/>
    <n v="0"/>
    <n v="0"/>
    <n v="166.35938097659201"/>
    <n v="0"/>
    <n v="0"/>
    <n v="0"/>
    <n v="0"/>
    <n v="640.91136105022599"/>
    <n v="0"/>
    <n v="0"/>
    <n v="0"/>
    <n v="636.21732173302598"/>
    <n v="0"/>
    <n v="56.007364344160301"/>
    <n v="0"/>
    <n v="0"/>
    <n v="0"/>
    <n v="0"/>
    <n v="42.1511559120475"/>
    <n v="0"/>
    <n v="7.9687533454274206E-2"/>
    <n v="13.8618937716203"/>
    <n v="0"/>
    <n v="0"/>
    <n v="13.631311996803699"/>
    <n v="0"/>
    <n v="0"/>
    <n v="0"/>
  </r>
  <r>
    <x v="71"/>
    <s v="US_Market"/>
    <n v="3366.74"/>
    <n v="0"/>
    <n v="914.08840916563804"/>
    <n v="0"/>
    <n v="0"/>
    <n v="0"/>
    <n v="0"/>
    <n v="0"/>
    <n v="0"/>
    <n v="0"/>
    <n v="0"/>
    <n v="0"/>
    <n v="0"/>
    <n v="0"/>
    <n v="0"/>
    <n v="0"/>
    <n v="0"/>
    <n v="640.09698685204"/>
    <n v="0.70675056540195202"/>
    <n v="0"/>
    <n v="0"/>
    <n v="185.757458701481"/>
    <n v="0"/>
    <n v="0"/>
    <n v="0"/>
    <n v="0"/>
    <n v="643.44099424454703"/>
    <n v="0"/>
    <n v="0"/>
    <n v="0"/>
    <n v="640.98832813442903"/>
    <n v="0"/>
    <n v="68.1964323995184"/>
    <n v="0"/>
    <n v="0"/>
    <n v="0"/>
    <n v="0"/>
    <n v="7.8927332862438497"/>
    <n v="0"/>
    <n v="0.122842514344199"/>
    <n v="11.420616945284801"/>
    <n v="0"/>
    <n v="0"/>
    <n v="13.7541590069169"/>
    <n v="0"/>
    <n v="0"/>
    <n v="0"/>
  </r>
  <r>
    <x v="72"/>
    <s v="US_Market"/>
    <n v="2430.0700000000002"/>
    <n v="0"/>
    <n v="900.011880788437"/>
    <n v="0"/>
    <n v="0"/>
    <n v="0"/>
    <n v="0"/>
    <n v="0"/>
    <n v="0"/>
    <n v="0"/>
    <n v="0"/>
    <n v="0"/>
    <n v="0"/>
    <n v="0"/>
    <n v="0"/>
    <n v="0"/>
    <n v="0"/>
    <n v="645.88492339170602"/>
    <n v="0.76320394863998997"/>
    <n v="0"/>
    <n v="0"/>
    <n v="192.27315766174101"/>
    <n v="0"/>
    <n v="0"/>
    <n v="0"/>
    <n v="0"/>
    <n v="636.92274373897999"/>
    <n v="0"/>
    <n v="0"/>
    <n v="0"/>
    <n v="677.84274457659899"/>
    <n v="0"/>
    <n v="76.012304686179903"/>
    <n v="0"/>
    <n v="0"/>
    <n v="0"/>
    <n v="0"/>
    <n v="0.64895607204259598"/>
    <n v="0"/>
    <n v="0.32637901681946901"/>
    <n v="10.383995733675199"/>
    <n v="0"/>
    <n v="0"/>
    <n v="13.8385486046112"/>
    <n v="0"/>
    <n v="-500.11903729877298"/>
    <n v="0"/>
  </r>
  <r>
    <x v="73"/>
    <s v="US_Market"/>
    <n v="3160.22"/>
    <n v="0"/>
    <n v="900.011880788437"/>
    <n v="0"/>
    <n v="0"/>
    <n v="0"/>
    <n v="0"/>
    <n v="0"/>
    <n v="0"/>
    <n v="0"/>
    <n v="0"/>
    <n v="0"/>
    <n v="0"/>
    <n v="0"/>
    <n v="0"/>
    <n v="0"/>
    <n v="0"/>
    <n v="594.06256564290402"/>
    <n v="0.72830950441039199"/>
    <n v="0"/>
    <n v="0"/>
    <n v="191.249430778141"/>
    <n v="0"/>
    <n v="0"/>
    <n v="0"/>
    <n v="0"/>
    <n v="626.57537907770404"/>
    <n v="0"/>
    <n v="0"/>
    <n v="0"/>
    <n v="716.40157852936898"/>
    <n v="0"/>
    <n v="78.4468362414583"/>
    <n v="0"/>
    <n v="0"/>
    <n v="0"/>
    <n v="0"/>
    <n v="0"/>
    <n v="0"/>
    <n v="0.58904265516570897"/>
    <n v="10.7107258318992"/>
    <n v="0"/>
    <n v="0"/>
    <n v="13.7666995458199"/>
    <n v="0"/>
    <n v="0"/>
    <n v="0"/>
  </r>
  <r>
    <x v="74"/>
    <s v="US_Market"/>
    <n v="3244.22"/>
    <n v="0"/>
    <n v="900.011880788437"/>
    <n v="0"/>
    <n v="201.514744603807"/>
    <n v="0"/>
    <n v="0"/>
    <n v="0"/>
    <n v="0"/>
    <n v="0"/>
    <n v="0"/>
    <n v="0"/>
    <n v="0"/>
    <n v="0"/>
    <n v="0"/>
    <n v="0.17987191120358301"/>
    <n v="0"/>
    <n v="510.44906319974302"/>
    <n v="0.609644518759904"/>
    <n v="0"/>
    <n v="0"/>
    <n v="186.887189735806"/>
    <n v="0"/>
    <n v="0"/>
    <n v="0"/>
    <n v="0"/>
    <n v="616.20749633992602"/>
    <n v="0"/>
    <n v="0"/>
    <n v="0"/>
    <n v="700.35556427773702"/>
    <n v="0"/>
    <n v="78.950054360308997"/>
    <n v="0"/>
    <n v="0"/>
    <n v="0"/>
    <n v="0"/>
    <n v="0"/>
    <n v="0"/>
    <n v="0.85397646961757101"/>
    <n v="11.5493116531627"/>
    <n v="0"/>
    <n v="0"/>
    <n v="13.5736759480258"/>
    <n v="0"/>
    <n v="0"/>
    <n v="0"/>
  </r>
  <r>
    <x v="75"/>
    <s v="US_Market"/>
    <n v="3235.49"/>
    <n v="0"/>
    <n v="900.011880788437"/>
    <n v="198.102380012504"/>
    <n v="0"/>
    <n v="0"/>
    <n v="0"/>
    <n v="0"/>
    <n v="0"/>
    <n v="0"/>
    <n v="0"/>
    <n v="0"/>
    <n v="0"/>
    <n v="0"/>
    <n v="0"/>
    <n v="1.4288568118612299"/>
    <n v="0"/>
    <n v="422.06582735346899"/>
    <n v="0.49169661865557401"/>
    <n v="0"/>
    <n v="0"/>
    <n v="185.04115095287301"/>
    <n v="0"/>
    <n v="0"/>
    <n v="0"/>
    <n v="0"/>
    <n v="600.38625845331296"/>
    <n v="0"/>
    <n v="0"/>
    <n v="0"/>
    <n v="685.740959204256"/>
    <n v="0"/>
    <n v="77.666539637847904"/>
    <n v="0"/>
    <n v="0"/>
    <n v="0"/>
    <n v="0"/>
    <n v="0"/>
    <n v="0"/>
    <n v="1.1641901315441401"/>
    <n v="11.429927350797101"/>
    <n v="0"/>
    <n v="0"/>
    <n v="13.318617257471001"/>
    <n v="0"/>
    <n v="0"/>
    <n v="0"/>
  </r>
  <r>
    <x v="76"/>
    <s v="US_Market"/>
    <n v="2365.7800000000002"/>
    <n v="0"/>
    <n v="900.011880788437"/>
    <n v="0"/>
    <n v="0"/>
    <n v="0"/>
    <n v="0"/>
    <n v="0"/>
    <n v="302.48265808152502"/>
    <n v="0"/>
    <n v="0"/>
    <n v="0"/>
    <n v="0"/>
    <n v="0"/>
    <n v="0"/>
    <n v="2.6594430799276898"/>
    <n v="0"/>
    <n v="341.823354446385"/>
    <n v="0.41700078550361502"/>
    <n v="0"/>
    <n v="0"/>
    <n v="185.701827628838"/>
    <n v="0"/>
    <n v="0"/>
    <n v="0"/>
    <n v="0"/>
    <n v="572.74380748195301"/>
    <n v="0"/>
    <n v="0"/>
    <n v="0"/>
    <n v="694.35336371647804"/>
    <n v="0"/>
    <n v="68.180226042093395"/>
    <n v="0"/>
    <n v="0"/>
    <n v="0"/>
    <n v="0"/>
    <n v="0"/>
    <n v="0"/>
    <n v="1.44433065755933"/>
    <n v="11.9019647768838"/>
    <n v="0"/>
    <n v="0"/>
    <n v="13.0827866335227"/>
    <n v="0"/>
    <n v="0"/>
    <n v="0"/>
  </r>
  <r>
    <x v="77"/>
    <s v="US_Market"/>
    <n v="2755.63"/>
    <n v="0"/>
    <n v="914.08840916563804"/>
    <n v="0"/>
    <n v="0"/>
    <n v="0"/>
    <n v="0"/>
    <n v="0"/>
    <n v="302.48265808152502"/>
    <n v="0"/>
    <n v="0"/>
    <n v="0"/>
    <n v="0"/>
    <n v="0"/>
    <n v="0"/>
    <n v="4.7278203827760104"/>
    <n v="0"/>
    <n v="299.97861987597702"/>
    <n v="0.34377588134057802"/>
    <n v="0"/>
    <n v="0"/>
    <n v="188.672771612563"/>
    <n v="0"/>
    <n v="0"/>
    <n v="0"/>
    <n v="0"/>
    <n v="555.30340370226099"/>
    <n v="0"/>
    <n v="0"/>
    <n v="0"/>
    <n v="674.20524477898505"/>
    <n v="0"/>
    <n v="59.255757746014503"/>
    <n v="0"/>
    <n v="0"/>
    <n v="0"/>
    <n v="0"/>
    <n v="0"/>
    <n v="0"/>
    <n v="1.7475984383397301"/>
    <n v="14.215240499138099"/>
    <n v="0"/>
    <n v="0"/>
    <n v="12.9200570839419"/>
    <n v="0"/>
    <n v="0"/>
    <n v="0"/>
  </r>
  <r>
    <x v="78"/>
    <s v="US_Market"/>
    <n v="1990.3"/>
    <n v="0"/>
    <n v="914.08840916563804"/>
    <n v="0"/>
    <n v="0"/>
    <n v="0"/>
    <n v="0"/>
    <n v="0"/>
    <n v="302.48265808152502"/>
    <n v="0"/>
    <n v="0"/>
    <n v="0"/>
    <n v="0"/>
    <n v="0"/>
    <n v="0"/>
    <n v="7.6141800576242504"/>
    <n v="0"/>
    <n v="269.97694914418003"/>
    <n v="0.240018239000235"/>
    <n v="0"/>
    <n v="0"/>
    <n v="191.52323815756799"/>
    <n v="0"/>
    <n v="0"/>
    <n v="0"/>
    <n v="0"/>
    <n v="557.24951948866806"/>
    <n v="0"/>
    <n v="0"/>
    <n v="0"/>
    <n v="602.69689082636705"/>
    <n v="0"/>
    <n v="50.993408115625201"/>
    <n v="0"/>
    <n v="0"/>
    <n v="0"/>
    <n v="0"/>
    <n v="0"/>
    <n v="0"/>
    <n v="1.7947796384439101"/>
    <n v="17.6899238924311"/>
    <n v="0"/>
    <n v="0"/>
    <n v="12.812097670136399"/>
    <n v="0"/>
    <n v="-500.11903729877298"/>
    <n v="0"/>
  </r>
  <r>
    <x v="79"/>
    <s v="US_Market"/>
    <n v="2665.95"/>
    <n v="0"/>
    <n v="900.011880788437"/>
    <n v="0"/>
    <n v="0"/>
    <n v="0"/>
    <n v="0"/>
    <n v="0"/>
    <n v="302.48265808152502"/>
    <n v="0"/>
    <n v="0"/>
    <n v="0"/>
    <n v="0"/>
    <n v="0"/>
    <n v="0"/>
    <n v="10.828802500445599"/>
    <n v="0"/>
    <n v="249.313613508191"/>
    <n v="0.14267265815455299"/>
    <n v="0"/>
    <n v="0"/>
    <n v="194.77554754609699"/>
    <n v="0"/>
    <n v="0"/>
    <n v="0"/>
    <n v="0"/>
    <n v="560.45782949038903"/>
    <n v="0"/>
    <n v="0"/>
    <n v="0"/>
    <n v="515.930993250131"/>
    <n v="0"/>
    <n v="43.583885042426402"/>
    <n v="0"/>
    <n v="0"/>
    <n v="0"/>
    <n v="0"/>
    <n v="0"/>
    <n v="0"/>
    <n v="1.7351363443241601"/>
    <n v="19.8578992915821"/>
    <n v="0"/>
    <n v="0"/>
    <n v="12.673380683934701"/>
    <n v="0"/>
    <n v="0"/>
    <n v="0"/>
  </r>
  <r>
    <x v="80"/>
    <s v="US_Market"/>
    <n v="2510.52"/>
    <n v="0"/>
    <n v="1068.7333467920901"/>
    <n v="0"/>
    <n v="0"/>
    <n v="0"/>
    <n v="0"/>
    <n v="0"/>
    <n v="302.48265808152502"/>
    <n v="0"/>
    <n v="0"/>
    <n v="0"/>
    <n v="0"/>
    <n v="0"/>
    <n v="0"/>
    <n v="13.434171291575"/>
    <n v="0"/>
    <n v="227.30810212028501"/>
    <n v="8.4314712830058799E-2"/>
    <n v="0"/>
    <n v="0"/>
    <n v="194.74803117296099"/>
    <n v="0"/>
    <n v="0"/>
    <n v="0"/>
    <n v="0"/>
    <n v="566.08376615076702"/>
    <n v="0"/>
    <n v="0"/>
    <n v="0"/>
    <n v="476.02421329389102"/>
    <n v="0"/>
    <n v="36.733381638736397"/>
    <n v="0"/>
    <n v="0"/>
    <n v="0"/>
    <n v="0"/>
    <n v="0"/>
    <n v="0"/>
    <n v="1.7659080551506601"/>
    <n v="20.478555180837201"/>
    <n v="0"/>
    <n v="0"/>
    <n v="12.6986537470078"/>
    <n v="0"/>
    <n v="0"/>
    <n v="0"/>
  </r>
  <r>
    <x v="81"/>
    <s v="US_Market"/>
    <n v="2527.11"/>
    <n v="0"/>
    <n v="1181.24713654831"/>
    <n v="0"/>
    <n v="201.514744603807"/>
    <n v="0"/>
    <n v="0"/>
    <n v="0"/>
    <n v="302.48265808152502"/>
    <n v="0"/>
    <n v="0"/>
    <n v="0"/>
    <n v="0"/>
    <n v="0"/>
    <n v="0"/>
    <n v="14.204599622154699"/>
    <n v="0"/>
    <n v="209.936201274246"/>
    <n v="4.57117943961819E-2"/>
    <n v="0"/>
    <n v="0"/>
    <n v="191.395752206211"/>
    <n v="0"/>
    <n v="0"/>
    <n v="0"/>
    <n v="0"/>
    <n v="579.49033324492098"/>
    <n v="0"/>
    <n v="0"/>
    <n v="0"/>
    <n v="451.74905210755298"/>
    <n v="0"/>
    <n v="30.581855471010002"/>
    <n v="0"/>
    <n v="0"/>
    <n v="0"/>
    <n v="0"/>
    <n v="0"/>
    <n v="0"/>
    <n v="1.83515258251657"/>
    <n v="20.431749717978299"/>
    <n v="0"/>
    <n v="0"/>
    <n v="12.693281482971299"/>
    <n v="0"/>
    <n v="0"/>
    <n v="0"/>
  </r>
  <r>
    <x v="82"/>
    <s v="US_Market"/>
    <n v="2765.71"/>
    <n v="0"/>
    <n v="1209.40019330272"/>
    <n v="198.102380012504"/>
    <n v="0"/>
    <n v="0"/>
    <n v="0"/>
    <n v="0"/>
    <n v="302.48265808152502"/>
    <n v="0"/>
    <n v="0"/>
    <n v="0"/>
    <n v="0"/>
    <n v="0"/>
    <n v="0"/>
    <n v="16.925075883667802"/>
    <n v="0"/>
    <n v="177.15446773051801"/>
    <n v="2.0158351175090801E-2"/>
    <n v="0"/>
    <n v="0"/>
    <n v="181.87576531045701"/>
    <n v="0"/>
    <n v="0"/>
    <n v="0"/>
    <n v="0"/>
    <n v="591.01293119574996"/>
    <n v="0"/>
    <n v="0"/>
    <n v="0"/>
    <n v="428.37954610137399"/>
    <n v="0"/>
    <n v="26.248089047871201"/>
    <n v="0"/>
    <n v="0"/>
    <n v="0"/>
    <n v="0"/>
    <n v="0"/>
    <n v="0"/>
    <n v="2.0763325813777702"/>
    <n v="19.712145873382699"/>
    <n v="0"/>
    <n v="0"/>
    <n v="12.5058278935578"/>
    <n v="0"/>
    <n v="0"/>
    <n v="0"/>
  </r>
  <r>
    <x v="83"/>
    <s v="US_Market"/>
    <n v="2617.7800000000002"/>
    <n v="0"/>
    <n v="1223.47672167992"/>
    <n v="0"/>
    <n v="0"/>
    <n v="0"/>
    <n v="0"/>
    <n v="0"/>
    <n v="0"/>
    <n v="0"/>
    <n v="0"/>
    <n v="0"/>
    <n v="0"/>
    <n v="0"/>
    <n v="0"/>
    <n v="19.2137943944605"/>
    <n v="0"/>
    <n v="155.25218578709499"/>
    <n v="5.2981693534142E-3"/>
    <n v="0"/>
    <n v="0"/>
    <n v="165.50486593310899"/>
    <n v="0"/>
    <n v="0"/>
    <n v="0"/>
    <n v="0"/>
    <n v="600.07979429720103"/>
    <n v="0"/>
    <n v="0"/>
    <n v="0"/>
    <n v="419.36676016121601"/>
    <n v="0"/>
    <n v="22.7682674148875"/>
    <n v="0"/>
    <n v="0"/>
    <n v="0"/>
    <n v="0"/>
    <n v="0"/>
    <n v="0"/>
    <n v="2.1846643471339702"/>
    <n v="17.757556133009398"/>
    <n v="0"/>
    <n v="0"/>
    <n v="12.238187423744399"/>
    <n v="0"/>
    <n v="-500.11903729877298"/>
    <n v="0"/>
  </r>
  <r>
    <x v="84"/>
    <s v="US_Market"/>
    <n v="2197.37"/>
    <n v="0"/>
    <n v="1237.4548127957401"/>
    <n v="0"/>
    <n v="0"/>
    <n v="0"/>
    <n v="0"/>
    <n v="0"/>
    <n v="0"/>
    <n v="0"/>
    <n v="0"/>
    <n v="0"/>
    <n v="0"/>
    <n v="0"/>
    <n v="0"/>
    <n v="21.403335601165399"/>
    <n v="0"/>
    <n v="147.997722075171"/>
    <n v="8.41496282045969E-4"/>
    <n v="0"/>
    <n v="0"/>
    <n v="144.96545740002699"/>
    <n v="0"/>
    <n v="0"/>
    <n v="0"/>
    <n v="0"/>
    <n v="602.80233982839604"/>
    <n v="0"/>
    <n v="0"/>
    <n v="0"/>
    <n v="433.76307018282699"/>
    <n v="0"/>
    <n v="21.144530392274199"/>
    <n v="0"/>
    <n v="0"/>
    <n v="0"/>
    <n v="0"/>
    <n v="0"/>
    <n v="0"/>
    <n v="2.9391427733961901"/>
    <n v="14.567141400303599"/>
    <n v="0"/>
    <n v="0"/>
    <n v="11.822515856602701"/>
    <n v="0"/>
    <n v="0"/>
    <n v="0"/>
  </r>
  <r>
    <x v="85"/>
    <s v="US_Market"/>
    <n v="2011.74"/>
    <n v="0"/>
    <n v="1237.4548127957401"/>
    <n v="0"/>
    <n v="0"/>
    <n v="0"/>
    <n v="0"/>
    <n v="0"/>
    <n v="0"/>
    <n v="0"/>
    <n v="0"/>
    <n v="0"/>
    <n v="0"/>
    <n v="0"/>
    <n v="0"/>
    <n v="24.251482710858699"/>
    <n v="0"/>
    <n v="136.27777647660699"/>
    <n v="1.28385039873285E-4"/>
    <n v="0"/>
    <n v="0"/>
    <n v="122.846555323185"/>
    <n v="0"/>
    <n v="0"/>
    <n v="0"/>
    <n v="0"/>
    <n v="605.766798738018"/>
    <n v="0"/>
    <n v="0"/>
    <n v="0"/>
    <n v="466.65017999002902"/>
    <n v="0"/>
    <n v="20.858862790051798"/>
    <n v="0"/>
    <n v="0"/>
    <n v="0"/>
    <n v="0"/>
    <n v="0"/>
    <n v="0"/>
    <n v="4.3909992131252"/>
    <n v="11.3463897102991"/>
    <n v="0"/>
    <n v="0"/>
    <n v="11.437384613660599"/>
    <n v="0"/>
    <n v="-500.11903729877298"/>
    <n v="0"/>
  </r>
  <r>
    <x v="86"/>
    <s v="US_Market"/>
    <n v="2297.31"/>
    <n v="0"/>
    <n v="1251.5313411729401"/>
    <n v="0"/>
    <n v="0"/>
    <n v="0"/>
    <n v="0"/>
    <n v="0"/>
    <n v="0"/>
    <n v="0"/>
    <n v="0"/>
    <n v="0"/>
    <n v="0"/>
    <n v="0"/>
    <n v="0"/>
    <n v="26.720896871134499"/>
    <n v="0"/>
    <n v="131.654873286098"/>
    <n v="1.8288544497544199E-5"/>
    <n v="0"/>
    <n v="0"/>
    <n v="102.596189853442"/>
    <n v="0"/>
    <n v="0"/>
    <n v="0"/>
    <n v="0"/>
    <n v="611.23139043583706"/>
    <n v="0"/>
    <n v="0"/>
    <n v="0"/>
    <n v="493.90166599251302"/>
    <n v="0"/>
    <n v="22.5767724861951"/>
    <n v="0"/>
    <n v="0"/>
    <n v="0"/>
    <n v="0"/>
    <n v="0"/>
    <n v="0"/>
    <n v="5.7292853920546403"/>
    <n v="8.8846044768530703"/>
    <n v="0"/>
    <n v="0"/>
    <n v="10.731359087248199"/>
    <n v="0"/>
    <n v="0"/>
    <n v="0"/>
  </r>
  <r>
    <x v="87"/>
    <s v="US_Market"/>
    <n v="2479.71"/>
    <n v="0"/>
    <n v="1082.8098751692901"/>
    <n v="0"/>
    <n v="0"/>
    <n v="0"/>
    <n v="0"/>
    <n v="0"/>
    <n v="0"/>
    <n v="0"/>
    <n v="0"/>
    <n v="0"/>
    <n v="0"/>
    <n v="0"/>
    <n v="0"/>
    <n v="28.849804838129302"/>
    <n v="0"/>
    <n v="128.06544057336899"/>
    <n v="4.1725469998480898E-3"/>
    <n v="0"/>
    <n v="0"/>
    <n v="85.835505823764805"/>
    <n v="0"/>
    <n v="0"/>
    <n v="0"/>
    <n v="0"/>
    <n v="615.61781803992301"/>
    <n v="0"/>
    <n v="0"/>
    <n v="0"/>
    <n v="501.59042111807798"/>
    <n v="0"/>
    <n v="49.143106111966702"/>
    <n v="0"/>
    <n v="0"/>
    <n v="0"/>
    <n v="0"/>
    <n v="0"/>
    <n v="0"/>
    <n v="7.6715219293802202"/>
    <n v="7.4195331369394104"/>
    <n v="0"/>
    <n v="0"/>
    <n v="10.060988949777901"/>
    <n v="0"/>
    <n v="0"/>
    <n v="0"/>
  </r>
  <r>
    <x v="88"/>
    <s v="US_Market"/>
    <n v="1802.68"/>
    <n v="0"/>
    <n v="984.37261379026199"/>
    <n v="0"/>
    <n v="201.514744603807"/>
    <n v="0"/>
    <n v="0"/>
    <n v="0"/>
    <n v="0"/>
    <n v="0"/>
    <n v="0"/>
    <n v="0"/>
    <n v="0"/>
    <n v="0"/>
    <n v="0"/>
    <n v="30.267489860779801"/>
    <n v="0"/>
    <n v="131.485025413735"/>
    <n v="2.1879204083128299E-2"/>
    <n v="0"/>
    <n v="0"/>
    <n v="73.198994534775295"/>
    <n v="0"/>
    <n v="0"/>
    <n v="0"/>
    <n v="0"/>
    <n v="618.61626541130704"/>
    <n v="0"/>
    <n v="0"/>
    <n v="0"/>
    <n v="486.74059284590498"/>
    <n v="0"/>
    <n v="99.914122375961"/>
    <n v="0"/>
    <n v="0"/>
    <n v="0"/>
    <n v="0"/>
    <n v="0"/>
    <n v="0"/>
    <n v="10.145863795379499"/>
    <n v="5.9687038931051601"/>
    <n v="0"/>
    <n v="0"/>
    <n v="9.37959102461007"/>
    <n v="0"/>
    <n v="-500.11903729877298"/>
    <n v="0"/>
  </r>
  <r>
    <x v="89"/>
    <s v="US_Market"/>
    <n v="2818.6"/>
    <n v="0"/>
    <n v="970.29608541306197"/>
    <n v="198.102380012504"/>
    <n v="0"/>
    <n v="0"/>
    <n v="0"/>
    <n v="0"/>
    <n v="0"/>
    <n v="0"/>
    <n v="0"/>
    <n v="0"/>
    <n v="0"/>
    <n v="0"/>
    <n v="0"/>
    <n v="31.4213554448868"/>
    <n v="0"/>
    <n v="122.38761363774"/>
    <n v="6.0106047296036698E-2"/>
    <n v="0"/>
    <n v="0"/>
    <n v="65.836306714100999"/>
    <n v="0"/>
    <n v="0"/>
    <n v="0"/>
    <n v="0"/>
    <n v="623.97259934002795"/>
    <n v="0"/>
    <n v="0"/>
    <n v="0"/>
    <n v="480.06429577661601"/>
    <n v="0"/>
    <n v="131.105854107537"/>
    <n v="0"/>
    <n v="0"/>
    <n v="0"/>
    <n v="0"/>
    <n v="0"/>
    <n v="0"/>
    <n v="12.2491632320555"/>
    <n v="4.9453320687125499"/>
    <n v="0"/>
    <n v="0"/>
    <n v="9.0790227364105807"/>
    <n v="0"/>
    <n v="0"/>
    <n v="0"/>
  </r>
  <r>
    <x v="90"/>
    <s v="US_Market"/>
    <n v="2018.63"/>
    <n v="0"/>
    <n v="956.21955703586104"/>
    <n v="0"/>
    <n v="0"/>
    <n v="0"/>
    <n v="0"/>
    <n v="0"/>
    <n v="0"/>
    <n v="0"/>
    <n v="0"/>
    <n v="0"/>
    <n v="0"/>
    <n v="0"/>
    <n v="0"/>
    <n v="31.618552533626499"/>
    <n v="0"/>
    <n v="111.56515450081299"/>
    <n v="8.9813421814083499E-2"/>
    <n v="0"/>
    <n v="0"/>
    <n v="62.939197394980702"/>
    <n v="0"/>
    <n v="0"/>
    <n v="0"/>
    <n v="0"/>
    <n v="637.60591341038196"/>
    <n v="0"/>
    <n v="0"/>
    <n v="0"/>
    <n v="464.093985619053"/>
    <n v="0"/>
    <n v="145.15108700209399"/>
    <n v="0"/>
    <n v="0"/>
    <n v="0"/>
    <n v="0"/>
    <n v="0"/>
    <n v="0"/>
    <n v="13.8689566318169"/>
    <n v="4.3396128213914604"/>
    <n v="0"/>
    <n v="0"/>
    <n v="9.7730499290771"/>
    <n v="0"/>
    <n v="0"/>
    <n v="0"/>
  </r>
  <r>
    <x v="91"/>
    <s v="US_Market"/>
    <n v="1962.11"/>
    <n v="0"/>
    <n v="942.14302865866"/>
    <n v="0"/>
    <n v="0"/>
    <n v="0"/>
    <n v="0"/>
    <n v="0"/>
    <n v="0"/>
    <n v="0"/>
    <n v="0"/>
    <n v="0"/>
    <n v="0"/>
    <n v="0"/>
    <n v="0"/>
    <n v="32.9587404315903"/>
    <n v="0"/>
    <n v="113.03322895652801"/>
    <n v="0.10359759694496699"/>
    <n v="0"/>
    <n v="0"/>
    <n v="60.754690297233999"/>
    <n v="0"/>
    <n v="0"/>
    <n v="0"/>
    <n v="0"/>
    <n v="650.78972490082003"/>
    <n v="0"/>
    <n v="0"/>
    <n v="0"/>
    <n v="434.21426019698498"/>
    <n v="0"/>
    <n v="152.554586622887"/>
    <n v="0"/>
    <n v="0"/>
    <n v="0"/>
    <n v="0"/>
    <n v="0"/>
    <n v="0"/>
    <n v="14.5960869719346"/>
    <n v="4.2479746454595499"/>
    <n v="0"/>
    <n v="0"/>
    <n v="11.471086335931901"/>
    <n v="0"/>
    <n v="0"/>
    <n v="0"/>
  </r>
  <r>
    <x v="92"/>
    <s v="US_Market"/>
    <n v="2353.63"/>
    <n v="0"/>
    <n v="942.14302865866"/>
    <n v="0"/>
    <n v="0"/>
    <n v="0"/>
    <n v="0"/>
    <n v="0"/>
    <n v="0"/>
    <n v="0"/>
    <n v="0"/>
    <n v="0"/>
    <n v="0"/>
    <n v="0"/>
    <n v="0"/>
    <n v="32.8203747816099"/>
    <n v="0"/>
    <n v="120.38380699922"/>
    <n v="0.10948096310523101"/>
    <n v="0"/>
    <n v="0"/>
    <n v="59.080542895022603"/>
    <n v="0"/>
    <n v="0"/>
    <n v="0"/>
    <n v="0"/>
    <n v="652.76545978091099"/>
    <n v="0"/>
    <n v="0"/>
    <n v="0"/>
    <n v="390.96586164943602"/>
    <n v="0"/>
    <n v="156.08078776245301"/>
    <n v="0"/>
    <n v="0"/>
    <n v="0"/>
    <n v="0"/>
    <n v="0"/>
    <n v="0"/>
    <n v="15.289599623845699"/>
    <n v="4.2909541861176796"/>
    <n v="0"/>
    <n v="0"/>
    <n v="12.443277703698101"/>
    <n v="0"/>
    <n v="0"/>
    <n v="0"/>
  </r>
  <r>
    <x v="93"/>
    <s v="US_Market"/>
    <n v="2296.37"/>
    <n v="0"/>
    <n v="942.14302865866"/>
    <n v="0"/>
    <n v="0"/>
    <n v="0"/>
    <n v="0"/>
    <n v="0"/>
    <n v="0"/>
    <n v="0"/>
    <n v="0"/>
    <n v="0"/>
    <n v="0"/>
    <n v="0"/>
    <n v="0"/>
    <n v="33.110302171264301"/>
    <n v="0"/>
    <n v="120.493703515584"/>
    <n v="7.38851426302745E-2"/>
    <n v="0"/>
    <n v="0"/>
    <n v="58.0461963813176"/>
    <n v="0"/>
    <n v="0"/>
    <n v="0"/>
    <n v="0"/>
    <n v="650.720644854954"/>
    <n v="0"/>
    <n v="0"/>
    <n v="0"/>
    <n v="359.80057572674599"/>
    <n v="0"/>
    <n v="156.023291245953"/>
    <n v="0"/>
    <n v="0"/>
    <n v="0"/>
    <n v="0"/>
    <n v="0"/>
    <n v="0"/>
    <n v="14.9057900823684"/>
    <n v="4.4396628025517497"/>
    <n v="0"/>
    <n v="0"/>
    <n v="13.0176935027163"/>
    <n v="0"/>
    <n v="0"/>
    <n v="0"/>
  </r>
  <r>
    <x v="94"/>
    <s v="US_Market"/>
    <n v="3316.95"/>
    <n v="0"/>
    <n v="942.14302865866"/>
    <n v="0"/>
    <n v="0"/>
    <n v="0"/>
    <n v="0"/>
    <n v="0"/>
    <n v="0"/>
    <n v="0"/>
    <n v="0"/>
    <n v="0"/>
    <n v="0"/>
    <n v="0"/>
    <n v="0"/>
    <n v="30.895163799039"/>
    <n v="0"/>
    <n v="117.280562699054"/>
    <n v="3.5742042969867001E-2"/>
    <n v="0"/>
    <n v="0"/>
    <n v="59.476760452225399"/>
    <n v="0"/>
    <n v="0"/>
    <n v="1.4094401283707401"/>
    <n v="0"/>
    <n v="649.118625176161"/>
    <n v="0"/>
    <n v="0"/>
    <n v="0"/>
    <n v="367.01271114524599"/>
    <n v="0"/>
    <n v="151.14416429376999"/>
    <n v="0"/>
    <n v="0"/>
    <n v="0"/>
    <n v="0"/>
    <n v="0"/>
    <n v="0"/>
    <n v="13.427383507935399"/>
    <n v="4.4511436675175897"/>
    <n v="0"/>
    <n v="0"/>
    <n v="13.367674268733801"/>
    <n v="0"/>
    <n v="0"/>
    <n v="0"/>
  </r>
  <r>
    <x v="95"/>
    <s v="US_Market"/>
    <n v="3484.21"/>
    <n v="0"/>
    <n v="942.14302865866"/>
    <n v="0"/>
    <n v="201.514744603807"/>
    <n v="0"/>
    <n v="0"/>
    <n v="0"/>
    <n v="0"/>
    <n v="0"/>
    <n v="0"/>
    <n v="0"/>
    <n v="0"/>
    <n v="0"/>
    <n v="0"/>
    <n v="26.850890281876499"/>
    <n v="0"/>
    <n v="112.94334304313401"/>
    <n v="8.4239247722696E-3"/>
    <n v="0"/>
    <n v="0"/>
    <n v="62.049563656516"/>
    <n v="0"/>
    <n v="0"/>
    <n v="8.6612903989820698"/>
    <n v="0"/>
    <n v="639.54429219239"/>
    <n v="0"/>
    <n v="0"/>
    <n v="0"/>
    <n v="373.58053042227198"/>
    <n v="0"/>
    <n v="141.90777181657401"/>
    <n v="0"/>
    <n v="0"/>
    <n v="0"/>
    <n v="0"/>
    <n v="0"/>
    <n v="0"/>
    <n v="11.7686172924418"/>
    <n v="3.8513117416173399"/>
    <n v="0"/>
    <n v="0"/>
    <n v="13.5156057029027"/>
    <n v="0"/>
    <n v="500.11903729877298"/>
    <n v="0"/>
  </r>
  <r>
    <x v="96"/>
    <s v="US_Market"/>
    <n v="2482.75"/>
    <n v="0"/>
    <n v="942.14302865866"/>
    <n v="198.102380012504"/>
    <n v="0"/>
    <n v="0"/>
    <n v="0"/>
    <n v="0"/>
    <n v="0"/>
    <n v="0"/>
    <n v="0"/>
    <n v="0"/>
    <n v="0"/>
    <n v="0"/>
    <n v="0"/>
    <n v="22.2269027936794"/>
    <n v="0"/>
    <n v="100.648999095767"/>
    <n v="1.36885035850261E-3"/>
    <n v="0"/>
    <n v="0"/>
    <n v="66.230052350048595"/>
    <n v="0"/>
    <n v="0"/>
    <n v="18.9961946566828"/>
    <n v="8.3967906433878099"/>
    <n v="612.77692117672404"/>
    <n v="0"/>
    <n v="0"/>
    <n v="0"/>
    <n v="384.61754654757601"/>
    <n v="0"/>
    <n v="130.591167397752"/>
    <n v="0"/>
    <n v="0"/>
    <n v="0"/>
    <n v="0"/>
    <n v="0"/>
    <n v="0"/>
    <n v="9.5356659755163093"/>
    <n v="3.0547522037138202"/>
    <n v="0"/>
    <n v="0"/>
    <n v="13.4253951910251"/>
    <n v="0"/>
    <n v="0"/>
    <n v="0"/>
  </r>
  <r>
    <x v="97"/>
    <s v="US_Market"/>
    <n v="2349.0300000000002"/>
    <n v="0"/>
    <n v="956.21955703586104"/>
    <n v="0"/>
    <n v="0"/>
    <n v="0"/>
    <n v="0"/>
    <n v="0"/>
    <n v="0"/>
    <n v="0"/>
    <n v="0"/>
    <n v="0"/>
    <n v="0"/>
    <n v="0"/>
    <n v="0"/>
    <n v="15.165916154768"/>
    <n v="0"/>
    <n v="87.423475348328395"/>
    <n v="2.1109953823014099E-2"/>
    <n v="0"/>
    <n v="0"/>
    <n v="71.195230968150298"/>
    <n v="0"/>
    <n v="0"/>
    <n v="29.3677750412966"/>
    <n v="88.437140918769401"/>
    <n v="579.05033832350796"/>
    <n v="0"/>
    <n v="0"/>
    <n v="0"/>
    <n v="387.00928489141398"/>
    <n v="0"/>
    <n v="117.93082598691601"/>
    <n v="0"/>
    <n v="0"/>
    <n v="0"/>
    <n v="0"/>
    <n v="0"/>
    <n v="0"/>
    <n v="7.4815857411834399"/>
    <n v="2.5984978786684998"/>
    <n v="0"/>
    <n v="0"/>
    <n v="12.9425586223451"/>
    <n v="0"/>
    <n v="0"/>
    <n v="0"/>
  </r>
  <r>
    <x v="98"/>
    <s v="US_Market"/>
    <n v="2906.81"/>
    <n v="0"/>
    <n v="956.21955703586104"/>
    <n v="0"/>
    <n v="0"/>
    <n v="0"/>
    <n v="0"/>
    <n v="0"/>
    <n v="0"/>
    <n v="0"/>
    <n v="0"/>
    <n v="0"/>
    <n v="0"/>
    <n v="0"/>
    <n v="0"/>
    <n v="8.8498623738106996"/>
    <n v="0"/>
    <n v="71.166873228336001"/>
    <n v="3.7423647959807398E-2"/>
    <n v="0"/>
    <n v="0"/>
    <n v="77.324110943678505"/>
    <n v="0"/>
    <n v="0"/>
    <n v="38.355873624799301"/>
    <n v="283.24076451918501"/>
    <n v="560.17132525878299"/>
    <n v="0"/>
    <n v="0"/>
    <n v="0"/>
    <n v="391.74430802857898"/>
    <n v="0"/>
    <n v="105.49301999946501"/>
    <n v="0"/>
    <n v="0"/>
    <n v="0"/>
    <n v="0"/>
    <n v="0"/>
    <n v="0"/>
    <n v="5.9899242633834797"/>
    <n v="3.14628314333001"/>
    <n v="0"/>
    <n v="0"/>
    <n v="12.5755486256765"/>
    <n v="0"/>
    <n v="0"/>
    <n v="0"/>
  </r>
  <r>
    <x v="99"/>
    <s v="US_Market"/>
    <n v="2146.6799999999998"/>
    <n v="0"/>
    <n v="956.21955703586104"/>
    <n v="0"/>
    <n v="0"/>
    <n v="0"/>
    <n v="0"/>
    <n v="0"/>
    <n v="0"/>
    <n v="0"/>
    <n v="0"/>
    <n v="0"/>
    <n v="0"/>
    <n v="0"/>
    <n v="0"/>
    <n v="3.42415420415514"/>
    <n v="0"/>
    <n v="62.890437820064598"/>
    <n v="4.5376245057220002E-2"/>
    <n v="0"/>
    <n v="0"/>
    <n v="86.515416057947604"/>
    <n v="0"/>
    <n v="0"/>
    <n v="46.260428248436597"/>
    <n v="425.31396885275802"/>
    <n v="549.368669567795"/>
    <n v="0"/>
    <n v="0"/>
    <n v="0"/>
    <n v="396.191547253561"/>
    <n v="0"/>
    <n v="93.295361353534105"/>
    <n v="0"/>
    <n v="0"/>
    <n v="0"/>
    <n v="0"/>
    <n v="0"/>
    <n v="0"/>
    <n v="6.94120338052576"/>
    <n v="3.8381083298394798"/>
    <n v="0"/>
    <n v="0"/>
    <n v="12.099618286470999"/>
    <n v="0"/>
    <n v="0"/>
    <n v="0"/>
  </r>
  <r>
    <x v="100"/>
    <s v="US_Market"/>
    <n v="1927.76"/>
    <n v="0"/>
    <n v="984.37261379026199"/>
    <n v="0"/>
    <n v="0"/>
    <n v="0"/>
    <n v="0"/>
    <n v="0"/>
    <n v="0"/>
    <n v="0"/>
    <n v="0"/>
    <n v="0"/>
    <n v="0"/>
    <n v="0"/>
    <n v="0"/>
    <n v="1.1505682987031001"/>
    <n v="0"/>
    <n v="56.083955662440999"/>
    <n v="4.8878351573618202E-2"/>
    <n v="0"/>
    <n v="0"/>
    <n v="97.224998951012495"/>
    <n v="0"/>
    <n v="0"/>
    <n v="46.650869681149203"/>
    <n v="509.84527060815498"/>
    <n v="538.50670526980196"/>
    <n v="0"/>
    <n v="0"/>
    <n v="0"/>
    <n v="391.25748920823298"/>
    <n v="0"/>
    <n v="83.2032093391378"/>
    <n v="0"/>
    <n v="4.0933056246982902E-2"/>
    <n v="0"/>
    <n v="0"/>
    <n v="0"/>
    <n v="0"/>
    <n v="7.8837607269028904"/>
    <n v="4.8215297082141904"/>
    <n v="0"/>
    <n v="0"/>
    <n v="11.652365816197699"/>
    <n v="0"/>
    <n v="-500.11903729877298"/>
    <n v="0"/>
  </r>
  <r>
    <x v="101"/>
    <s v="US_Market"/>
    <n v="2278.9899999999998"/>
    <n v="0"/>
    <n v="1026.60219892186"/>
    <n v="0"/>
    <n v="0"/>
    <n v="0"/>
    <n v="0"/>
    <n v="0"/>
    <n v="0"/>
    <n v="0"/>
    <n v="0"/>
    <n v="0"/>
    <n v="0"/>
    <n v="0"/>
    <n v="0"/>
    <n v="0.33398128087656398"/>
    <n v="0"/>
    <n v="52.597118045168799"/>
    <n v="5.0387533560590503E-2"/>
    <n v="0"/>
    <n v="0"/>
    <n v="107.349381864237"/>
    <n v="0"/>
    <n v="0"/>
    <n v="41.6744867430886"/>
    <n v="548.06782756775794"/>
    <n v="527.84605561941601"/>
    <n v="0"/>
    <n v="0"/>
    <n v="0"/>
    <n v="377.08908968716202"/>
    <n v="0"/>
    <n v="76.847236038239799"/>
    <n v="0"/>
    <n v="0.61892050259972298"/>
    <n v="0"/>
    <n v="0"/>
    <n v="0"/>
    <n v="0"/>
    <n v="9.28272560892173"/>
    <n v="5.9583166167769503"/>
    <n v="0"/>
    <n v="0"/>
    <n v="11.1621793717256"/>
    <n v="0"/>
    <n v="0"/>
    <n v="0"/>
  </r>
  <r>
    <x v="102"/>
    <s v="US_Market"/>
    <n v="2236.91"/>
    <n v="0"/>
    <n v="1026.60219892186"/>
    <n v="0"/>
    <n v="201.514744603807"/>
    <n v="0"/>
    <n v="0"/>
    <n v="0"/>
    <n v="0"/>
    <n v="0"/>
    <n v="0"/>
    <n v="0"/>
    <n v="0"/>
    <n v="0"/>
    <n v="0"/>
    <n v="7.8936330365961593E-2"/>
    <n v="0"/>
    <n v="53.243496248983902"/>
    <n v="5.1060187856958497E-2"/>
    <n v="0"/>
    <n v="0"/>
    <n v="116.427928867784"/>
    <n v="0"/>
    <n v="0"/>
    <n v="37.990869633582797"/>
    <n v="497.51751929319602"/>
    <n v="514.75726091647402"/>
    <n v="0"/>
    <n v="0"/>
    <n v="0"/>
    <n v="372.73564758586502"/>
    <n v="0"/>
    <n v="72.125818991749"/>
    <n v="0"/>
    <n v="8.0633864322662099"/>
    <n v="0"/>
    <n v="0"/>
    <n v="0"/>
    <n v="0"/>
    <n v="10.5982845246645"/>
    <n v="7.2983904180626498"/>
    <n v="0"/>
    <n v="0"/>
    <n v="10.7213324711838"/>
    <n v="0"/>
    <n v="0"/>
    <n v="0"/>
  </r>
  <r>
    <x v="103"/>
    <s v="US_Market"/>
    <n v="2322.62"/>
    <n v="0"/>
    <n v="1026.60219892186"/>
    <n v="198.102380012504"/>
    <n v="0"/>
    <n v="0"/>
    <n v="0"/>
    <n v="0"/>
    <n v="0"/>
    <n v="0"/>
    <n v="0"/>
    <n v="0"/>
    <n v="0"/>
    <n v="0"/>
    <n v="0"/>
    <n v="1.2004661663971201E-2"/>
    <n v="0"/>
    <n v="52.613077247732498"/>
    <n v="9.2592354197436593E-3"/>
    <n v="0"/>
    <n v="0"/>
    <n v="123.164825459737"/>
    <n v="0"/>
    <n v="0"/>
    <n v="37.100569460131403"/>
    <n v="348.29667426304599"/>
    <n v="496.02094600716998"/>
    <n v="0"/>
    <n v="0"/>
    <n v="0"/>
    <n v="378.25994656231001"/>
    <n v="0"/>
    <n v="65.880886832462195"/>
    <n v="0"/>
    <n v="29.284109342556398"/>
    <n v="0"/>
    <n v="0"/>
    <n v="0"/>
    <n v="0"/>
    <n v="12.189193876013"/>
    <n v="8.2923950016721601"/>
    <n v="0"/>
    <n v="0"/>
    <n v="10.197276730052501"/>
    <n v="0"/>
    <n v="0"/>
    <n v="0"/>
  </r>
  <r>
    <x v="104"/>
    <s v="US_Market"/>
    <n v="3354.39"/>
    <n v="0"/>
    <n v="1012.52567054466"/>
    <n v="0"/>
    <n v="0"/>
    <n v="0"/>
    <n v="0"/>
    <n v="0"/>
    <n v="160.137877807866"/>
    <n v="0"/>
    <n v="0"/>
    <n v="0"/>
    <n v="0"/>
    <n v="0"/>
    <n v="0"/>
    <n v="1.0096465017830499E-3"/>
    <n v="0"/>
    <n v="50.799283290013399"/>
    <n v="1.51377786550341E-3"/>
    <n v="0"/>
    <n v="0"/>
    <n v="126.94580844135101"/>
    <n v="0"/>
    <n v="0"/>
    <n v="37.115837691356603"/>
    <n v="144.28684344963"/>
    <n v="474.05072118271102"/>
    <n v="0"/>
    <n v="0"/>
    <n v="0"/>
    <n v="390.57028706345602"/>
    <n v="0"/>
    <n v="61.587026196686701"/>
    <n v="0"/>
    <n v="64.201669888706405"/>
    <n v="0"/>
    <n v="0"/>
    <n v="0"/>
    <n v="0"/>
    <n v="13.139521085359201"/>
    <n v="8.1402125583761507"/>
    <n v="0"/>
    <n v="0"/>
    <n v="9.5799569547648797"/>
    <n v="0"/>
    <n v="500.11903729877298"/>
    <n v="0"/>
  </r>
  <r>
    <x v="105"/>
    <s v="US_Market"/>
    <n v="3115.3"/>
    <n v="0"/>
    <n v="998.44914216746304"/>
    <n v="0"/>
    <n v="0"/>
    <n v="0"/>
    <n v="0"/>
    <n v="0"/>
    <n v="160.137877807866"/>
    <n v="0"/>
    <n v="0"/>
    <n v="0"/>
    <n v="0"/>
    <n v="0"/>
    <n v="0"/>
    <n v="0"/>
    <n v="0"/>
    <n v="49.987163981324201"/>
    <n v="2.42571218856417E-4"/>
    <n v="0"/>
    <n v="0"/>
    <n v="126.547336569088"/>
    <n v="0"/>
    <n v="0"/>
    <n v="37.651952387667102"/>
    <n v="46.838978767220297"/>
    <n v="459.755069746027"/>
    <n v="0"/>
    <n v="0"/>
    <n v="0"/>
    <n v="397.78103980177798"/>
    <n v="0"/>
    <n v="61.2165333784029"/>
    <n v="0"/>
    <n v="105.871839437779"/>
    <n v="0"/>
    <n v="0"/>
    <n v="0"/>
    <n v="0"/>
    <n v="12.011939507128499"/>
    <n v="7.7301211164001504"/>
    <n v="0"/>
    <n v="0"/>
    <n v="9.1937294561300895"/>
    <n v="0"/>
    <n v="0"/>
    <n v="0"/>
  </r>
  <r>
    <x v="106"/>
    <s v="US_Market"/>
    <n v="2468.69"/>
    <n v="0"/>
    <n v="984.37261379026199"/>
    <n v="0"/>
    <n v="0"/>
    <n v="0"/>
    <n v="0"/>
    <n v="0"/>
    <n v="160.137877807866"/>
    <n v="0"/>
    <n v="0"/>
    <n v="0"/>
    <n v="0"/>
    <n v="0"/>
    <n v="0"/>
    <n v="0"/>
    <n v="0"/>
    <n v="51.387045812045201"/>
    <n v="3.7025461658291502E-5"/>
    <n v="0"/>
    <n v="0"/>
    <n v="122.444915855094"/>
    <n v="0"/>
    <n v="0"/>
    <n v="39.896396077403502"/>
    <n v="11.8166234761603"/>
    <n v="454.366792223419"/>
    <n v="0"/>
    <n v="0"/>
    <n v="0"/>
    <n v="388.58825519783301"/>
    <n v="0"/>
    <n v="62.881141981784701"/>
    <n v="0"/>
    <n v="147.53612659765"/>
    <n v="0"/>
    <n v="0"/>
    <n v="0"/>
    <n v="0"/>
    <n v="12.408335998641601"/>
    <n v="7.3432719379408598"/>
    <n v="0"/>
    <n v="0"/>
    <n v="8.9057971635146007"/>
    <n v="0"/>
    <n v="0"/>
    <n v="0"/>
  </r>
  <r>
    <x v="107"/>
    <s v="US_Market"/>
    <n v="3003.5"/>
    <n v="0"/>
    <n v="942.14302865866"/>
    <n v="0"/>
    <n v="0"/>
    <n v="0"/>
    <n v="0"/>
    <n v="0"/>
    <n v="160.137877807866"/>
    <n v="0"/>
    <n v="0"/>
    <n v="0"/>
    <n v="0"/>
    <n v="0"/>
    <n v="0"/>
    <n v="0.156716123264075"/>
    <n v="0"/>
    <n v="54.8334929347197"/>
    <n v="4.9550387270611401E-6"/>
    <n v="0"/>
    <n v="0"/>
    <n v="118.932203949594"/>
    <n v="0"/>
    <n v="0"/>
    <n v="37.268582671822102"/>
    <n v="3.5882210638198102"/>
    <n v="450.77297039143798"/>
    <n v="0"/>
    <n v="0"/>
    <n v="0"/>
    <n v="400.91239929618303"/>
    <n v="0"/>
    <n v="63.744417459789403"/>
    <n v="0"/>
    <n v="183.391088763293"/>
    <n v="0"/>
    <n v="0"/>
    <n v="0"/>
    <n v="0"/>
    <n v="13.1328021008758"/>
    <n v="6.9657181693349504"/>
    <n v="0"/>
    <n v="0"/>
    <n v="8.64072136275073"/>
    <n v="0"/>
    <n v="0"/>
    <n v="0"/>
  </r>
  <r>
    <x v="108"/>
    <s v="US_Market"/>
    <n v="2727.53"/>
    <n v="0"/>
    <n v="970.29608541306197"/>
    <n v="0"/>
    <n v="0"/>
    <n v="0"/>
    <n v="0"/>
    <n v="0"/>
    <n v="160.137877807866"/>
    <n v="0"/>
    <n v="0"/>
    <n v="0"/>
    <n v="0"/>
    <n v="0"/>
    <n v="0"/>
    <n v="1.29699550236137"/>
    <n v="0"/>
    <n v="60.442110352991499"/>
    <n v="4.3164732279706399E-7"/>
    <n v="0"/>
    <n v="0"/>
    <n v="117.209991308127"/>
    <n v="0"/>
    <n v="0"/>
    <n v="29.142398597253202"/>
    <n v="2.7092035042437699"/>
    <n v="450.016019309988"/>
    <n v="0"/>
    <n v="0"/>
    <n v="0"/>
    <n v="411.04317854388302"/>
    <n v="0"/>
    <n v="63.361449588461902"/>
    <n v="0"/>
    <n v="204.76868219725199"/>
    <n v="0"/>
    <n v="0"/>
    <n v="0"/>
    <n v="0"/>
    <n v="14.2248100848885"/>
    <n v="6.29718726507698"/>
    <n v="0"/>
    <n v="0"/>
    <n v="8.3199787100404095"/>
    <n v="0"/>
    <n v="0"/>
    <n v="0"/>
  </r>
  <r>
    <x v="109"/>
    <s v="US_Market"/>
    <n v="2123.4"/>
    <n v="0"/>
    <n v="1181.24713654831"/>
    <n v="0"/>
    <n v="201.514744603807"/>
    <n v="0"/>
    <n v="0"/>
    <n v="0"/>
    <n v="160.137877807866"/>
    <n v="0"/>
    <n v="0"/>
    <n v="0"/>
    <n v="0"/>
    <n v="0"/>
    <n v="0"/>
    <n v="3.9686838476991202"/>
    <n v="0"/>
    <n v="62.624970174954598"/>
    <n v="3.6396732308333702E-10"/>
    <n v="0"/>
    <n v="0"/>
    <n v="117.476296845425"/>
    <n v="0"/>
    <n v="0"/>
    <n v="19.633515642978299"/>
    <n v="2.2875342107283601"/>
    <n v="450.665096890732"/>
    <n v="0"/>
    <n v="0"/>
    <n v="0"/>
    <n v="425.26361643320502"/>
    <n v="0"/>
    <n v="61.927293503389599"/>
    <n v="0"/>
    <n v="215.01505253502901"/>
    <n v="0"/>
    <n v="0"/>
    <n v="0"/>
    <n v="0"/>
    <n v="16.243601286066198"/>
    <n v="5.4955585391890498"/>
    <n v="0"/>
    <n v="0"/>
    <n v="8.0595095942972996"/>
    <n v="0"/>
    <n v="0"/>
    <n v="0"/>
  </r>
  <r>
    <x v="110"/>
    <s v="US_Market"/>
    <n v="3155.7"/>
    <n v="0"/>
    <n v="1223.47672167992"/>
    <n v="198.102380012504"/>
    <n v="0"/>
    <n v="0"/>
    <n v="0"/>
    <n v="0"/>
    <n v="160.137877807866"/>
    <n v="0"/>
    <n v="0"/>
    <n v="0"/>
    <n v="0"/>
    <n v="0"/>
    <n v="0"/>
    <n v="8.1040718639239699"/>
    <n v="0"/>
    <n v="65.192275850805302"/>
    <n v="0"/>
    <n v="0"/>
    <n v="0"/>
    <n v="117.958322776998"/>
    <n v="0"/>
    <n v="0"/>
    <n v="11.4927966539019"/>
    <n v="2.0879745659224"/>
    <n v="449.75930902591898"/>
    <n v="0"/>
    <n v="0"/>
    <n v="0"/>
    <n v="450.03520728644799"/>
    <n v="0"/>
    <n v="59.436411289226797"/>
    <n v="0"/>
    <n v="221.47227803143599"/>
    <n v="0"/>
    <n v="0"/>
    <n v="0"/>
    <n v="0"/>
    <n v="18.552535714668"/>
    <n v="4.5530417569292299"/>
    <n v="0"/>
    <n v="0"/>
    <n v="7.7163027295962898"/>
    <n v="0"/>
    <n v="0"/>
    <n v="0"/>
  </r>
  <r>
    <x v="111"/>
    <s v="US_Market"/>
    <n v="2508.67"/>
    <n v="0"/>
    <n v="1251.5313411729401"/>
    <n v="0"/>
    <n v="0"/>
    <n v="0"/>
    <n v="0"/>
    <n v="0"/>
    <n v="0"/>
    <n v="0"/>
    <n v="0"/>
    <n v="0"/>
    <n v="0"/>
    <n v="0"/>
    <n v="0"/>
    <n v="13.544106759118799"/>
    <n v="0"/>
    <n v="66.775093444922803"/>
    <n v="0"/>
    <n v="0"/>
    <n v="0"/>
    <n v="117.710643746584"/>
    <n v="0"/>
    <n v="0"/>
    <n v="5.0556748820231396"/>
    <n v="1.9430614910496999"/>
    <n v="453.26933709819502"/>
    <n v="0"/>
    <n v="0"/>
    <n v="0"/>
    <n v="479.70088296063801"/>
    <n v="0"/>
    <n v="56.2251089951951"/>
    <n v="0"/>
    <n v="225.068767839874"/>
    <n v="0"/>
    <n v="0"/>
    <n v="0"/>
    <n v="0"/>
    <n v="20.442034223918199"/>
    <n v="3.73787918194123"/>
    <n v="0"/>
    <n v="0"/>
    <n v="7.5397440209369302"/>
    <n v="0"/>
    <n v="0"/>
    <n v="0"/>
  </r>
  <r>
    <x v="112"/>
    <s v="US_Market"/>
    <n v="3234.45"/>
    <n v="0"/>
    <n v="1307.8374546817399"/>
    <n v="0"/>
    <n v="0"/>
    <n v="0"/>
    <n v="0"/>
    <n v="0"/>
    <n v="0"/>
    <n v="0"/>
    <n v="0"/>
    <n v="0"/>
    <n v="0"/>
    <n v="0"/>
    <n v="0"/>
    <n v="20.253792034851401"/>
    <n v="0"/>
    <n v="64.291892527910306"/>
    <n v="0"/>
    <n v="0"/>
    <n v="0"/>
    <n v="118.03748598206499"/>
    <n v="0"/>
    <n v="0"/>
    <n v="0.56729656009454499"/>
    <n v="1.86774875449416"/>
    <n v="466.670803022862"/>
    <n v="0"/>
    <n v="0"/>
    <n v="0"/>
    <n v="517.46402832662795"/>
    <n v="0"/>
    <n v="51.037172145899497"/>
    <n v="0"/>
    <n v="220.69984970909101"/>
    <n v="0"/>
    <n v="0"/>
    <n v="0"/>
    <n v="0"/>
    <n v="21.0313331682258"/>
    <n v="2.94111080684204"/>
    <n v="0"/>
    <n v="0"/>
    <n v="7.5783867741206903"/>
    <n v="0"/>
    <n v="0"/>
    <n v="0"/>
  </r>
  <r>
    <x v="113"/>
    <s v="US_Market"/>
    <n v="2643.71"/>
    <n v="0"/>
    <n v="1364.04513092917"/>
    <n v="0"/>
    <n v="0"/>
    <n v="0"/>
    <n v="0"/>
    <n v="0"/>
    <n v="0"/>
    <n v="0"/>
    <n v="0"/>
    <n v="0"/>
    <n v="0"/>
    <n v="0"/>
    <n v="0"/>
    <n v="25.0995453028955"/>
    <n v="0"/>
    <n v="59.573347013818001"/>
    <n v="0"/>
    <n v="0"/>
    <n v="0"/>
    <n v="118.843396260353"/>
    <n v="0"/>
    <n v="0"/>
    <n v="0"/>
    <n v="1.798455824633"/>
    <n v="480.87471139065701"/>
    <n v="0"/>
    <n v="0"/>
    <n v="0"/>
    <n v="539.31775734994699"/>
    <n v="0"/>
    <n v="44.998885815460604"/>
    <n v="0"/>
    <n v="210.23993128687701"/>
    <n v="0"/>
    <n v="0"/>
    <n v="0"/>
    <n v="0"/>
    <n v="20.8930848195509"/>
    <n v="2.3131759692015899"/>
    <n v="0"/>
    <n v="0"/>
    <n v="7.8558177030552301"/>
    <n v="0"/>
    <n v="0"/>
    <n v="0"/>
  </r>
  <r>
    <x v="114"/>
    <s v="US_Market"/>
    <n v="2350.81"/>
    <n v="0"/>
    <n v="1420.3512444379701"/>
    <n v="0"/>
    <n v="0"/>
    <n v="0"/>
    <n v="0"/>
    <n v="0"/>
    <n v="0"/>
    <n v="0"/>
    <n v="0"/>
    <n v="0"/>
    <n v="0"/>
    <n v="0"/>
    <n v="0"/>
    <n v="27.973753040216899"/>
    <n v="0"/>
    <n v="52.191078562163"/>
    <n v="0"/>
    <n v="0"/>
    <n v="0"/>
    <n v="116.215647498574"/>
    <n v="0"/>
    <n v="0"/>
    <n v="0"/>
    <n v="1.7330837586904799"/>
    <n v="493.98006587466199"/>
    <n v="0"/>
    <n v="0"/>
    <n v="0"/>
    <n v="572.118412222443"/>
    <n v="0"/>
    <n v="39.506848315269501"/>
    <n v="0"/>
    <n v="191.080091003875"/>
    <n v="0"/>
    <n v="0"/>
    <n v="0"/>
    <n v="0"/>
    <n v="20.116565952402301"/>
    <n v="1.82089041561543"/>
    <n v="0"/>
    <n v="0"/>
    <n v="8.1921504102075708"/>
    <n v="0"/>
    <n v="-500.11903729877298"/>
    <n v="0"/>
  </r>
  <r>
    <x v="115"/>
    <s v="US_Market"/>
    <n v="3000.3"/>
    <n v="0"/>
    <n v="1406.2747160607701"/>
    <n v="0"/>
    <n v="0"/>
    <n v="0"/>
    <n v="0"/>
    <n v="0"/>
    <n v="0"/>
    <n v="0"/>
    <n v="0"/>
    <n v="0"/>
    <n v="0"/>
    <n v="0"/>
    <n v="0"/>
    <n v="29.343500008337202"/>
    <n v="0"/>
    <n v="46.9068832787041"/>
    <n v="0"/>
    <n v="0"/>
    <n v="0"/>
    <n v="113.86257193543899"/>
    <n v="0"/>
    <n v="0"/>
    <n v="0"/>
    <n v="1.7074193612552799"/>
    <n v="509.04674076746699"/>
    <n v="0"/>
    <n v="0"/>
    <n v="0"/>
    <n v="591.71533375113097"/>
    <n v="0"/>
    <n v="35.6548245647515"/>
    <n v="0"/>
    <n v="170.793301138483"/>
    <n v="0"/>
    <n v="0"/>
    <n v="0"/>
    <n v="0"/>
    <n v="17.866724385038701"/>
    <n v="1.6329727393317199"/>
    <n v="0"/>
    <n v="0"/>
    <n v="8.5877708619895596"/>
    <n v="0"/>
    <n v="0"/>
    <n v="0"/>
  </r>
  <r>
    <x v="116"/>
    <s v="US_Market"/>
    <n v="3528.2"/>
    <n v="0"/>
    <n v="1406.2747160607701"/>
    <n v="0"/>
    <n v="201.514744603807"/>
    <n v="0"/>
    <n v="0"/>
    <n v="0"/>
    <n v="0"/>
    <n v="0"/>
    <n v="0"/>
    <n v="0"/>
    <n v="0"/>
    <n v="0"/>
    <n v="0"/>
    <n v="28.9353393800757"/>
    <n v="0"/>
    <n v="41.3641956317161"/>
    <n v="0"/>
    <n v="0"/>
    <n v="0"/>
    <n v="116.593437788804"/>
    <n v="0"/>
    <n v="0"/>
    <n v="0"/>
    <n v="1.7055068448155"/>
    <n v="523.98526836468102"/>
    <n v="0"/>
    <n v="0"/>
    <n v="0"/>
    <n v="606.78082269025901"/>
    <n v="0"/>
    <n v="34.330999822869799"/>
    <n v="0"/>
    <n v="157.32644029729801"/>
    <n v="0"/>
    <n v="0"/>
    <n v="0"/>
    <n v="0"/>
    <n v="14.781963700001899"/>
    <n v="1.66501448267888"/>
    <n v="0"/>
    <n v="0"/>
    <n v="8.9958599615244506"/>
    <n v="0"/>
    <n v="250.05951864938601"/>
    <n v="0"/>
  </r>
  <r>
    <x v="117"/>
    <s v="US_Market"/>
    <n v="2605.7600000000002"/>
    <n v="0"/>
    <n v="1406.2747160607701"/>
    <n v="198.102380012504"/>
    <n v="0"/>
    <n v="0"/>
    <n v="0"/>
    <n v="0"/>
    <n v="0"/>
    <n v="0"/>
    <n v="0"/>
    <n v="0"/>
    <n v="0"/>
    <n v="0"/>
    <n v="0"/>
    <n v="28.966703039280699"/>
    <n v="0"/>
    <n v="31.744744422048601"/>
    <n v="0"/>
    <n v="1.73186150224741E-3"/>
    <n v="0"/>
    <n v="109.35163737925799"/>
    <n v="0"/>
    <n v="0.356595425219839"/>
    <n v="0"/>
    <n v="1.7295282787695201"/>
    <n v="538.14858809488396"/>
    <n v="0"/>
    <n v="0"/>
    <n v="0"/>
    <n v="639.44409017580006"/>
    <n v="0"/>
    <n v="33.630979369263102"/>
    <n v="0"/>
    <n v="142.22153978850801"/>
    <n v="0"/>
    <n v="0"/>
    <n v="0"/>
    <n v="0"/>
    <n v="12.605993097852201"/>
    <n v="1.8691595388235001"/>
    <n v="0"/>
    <n v="0"/>
    <n v="9.4547798685215199"/>
    <n v="0"/>
    <n v="-250.05951864938601"/>
    <n v="0"/>
  </r>
  <r>
    <x v="118"/>
    <s v="US_Market"/>
    <n v="2886.12"/>
    <n v="0"/>
    <n v="1406.2747160607701"/>
    <n v="0"/>
    <n v="0"/>
    <n v="0"/>
    <n v="0"/>
    <n v="0"/>
    <n v="0"/>
    <n v="0"/>
    <n v="0"/>
    <n v="0"/>
    <n v="0"/>
    <n v="0"/>
    <n v="0"/>
    <n v="29.279664770222102"/>
    <n v="0"/>
    <n v="22.252659495362199"/>
    <n v="0"/>
    <n v="1.1548043820499799E-2"/>
    <n v="0"/>
    <n v="95.107067375836706"/>
    <n v="0"/>
    <n v="2.6381776262739001"/>
    <n v="0"/>
    <n v="1.8077813789253701"/>
    <n v="560.44280302439199"/>
    <n v="0"/>
    <n v="0"/>
    <n v="0"/>
    <n v="669.61448080947002"/>
    <n v="0"/>
    <n v="37.839422814796698"/>
    <n v="0"/>
    <n v="134.02587789044199"/>
    <n v="0"/>
    <n v="0"/>
    <n v="0"/>
    <n v="0"/>
    <n v="12.1409284959782"/>
    <n v="2.2001307597910902"/>
    <n v="0"/>
    <n v="0"/>
    <n v="9.9714771654794596"/>
    <n v="0"/>
    <n v="0"/>
    <n v="0"/>
  </r>
  <r>
    <x v="119"/>
    <s v="US_Market"/>
    <n v="2938.33"/>
    <n v="0"/>
    <n v="1378.12165930637"/>
    <n v="0"/>
    <n v="0"/>
    <n v="0"/>
    <n v="0"/>
    <n v="0"/>
    <n v="0"/>
    <n v="0"/>
    <n v="0"/>
    <n v="0"/>
    <n v="0"/>
    <n v="0"/>
    <n v="0"/>
    <n v="29.347251955932201"/>
    <n v="0"/>
    <n v="13.360751793234201"/>
    <n v="0"/>
    <n v="3.6423444633276E-2"/>
    <n v="0"/>
    <n v="74.024927688669393"/>
    <n v="0"/>
    <n v="10.2386885891828"/>
    <n v="0"/>
    <n v="1.9250751371068799"/>
    <n v="589.74517058391405"/>
    <n v="0"/>
    <n v="0"/>
    <n v="0"/>
    <n v="713.47535425866295"/>
    <n v="0"/>
    <n v="45.675985614941602"/>
    <n v="0"/>
    <n v="133.55667002196699"/>
    <n v="0"/>
    <n v="0"/>
    <n v="0"/>
    <n v="0"/>
    <n v="12.8420101947468"/>
    <n v="3.1155550159416499"/>
    <n v="0"/>
    <n v="0"/>
    <n v="10.4123366765987"/>
    <n v="0"/>
    <n v="0"/>
    <n v="0"/>
  </r>
  <r>
    <x v="120"/>
    <s v="US_Market"/>
    <n v="3644.4"/>
    <n v="0"/>
    <n v="1349.96860255197"/>
    <n v="0"/>
    <n v="0"/>
    <n v="0"/>
    <n v="0"/>
    <n v="0"/>
    <n v="0"/>
    <n v="0"/>
    <n v="0"/>
    <n v="0"/>
    <n v="0"/>
    <n v="0"/>
    <n v="0"/>
    <n v="29.913631471370898"/>
    <n v="0"/>
    <n v="6.8629851491897904"/>
    <n v="0"/>
    <n v="7.8210280703992302E-2"/>
    <n v="0"/>
    <n v="49.614778189169897"/>
    <n v="0"/>
    <n v="27.8788769133477"/>
    <n v="0"/>
    <n v="2.0974147193776802"/>
    <n v="611.91651518195602"/>
    <n v="0"/>
    <n v="0"/>
    <n v="0"/>
    <n v="759.11307581303902"/>
    <n v="0"/>
    <n v="55.615594502760302"/>
    <n v="0"/>
    <n v="141.57826496255799"/>
    <n v="0"/>
    <n v="0"/>
    <n v="0"/>
    <n v="0"/>
    <n v="13.4177555020841"/>
    <n v="4.3920331754696198"/>
    <n v="0"/>
    <n v="0"/>
    <n v="10.634490906181099"/>
    <n v="0"/>
    <n v="0"/>
    <n v="0"/>
  </r>
  <r>
    <x v="121"/>
    <s v="US_Market"/>
    <n v="3212.01"/>
    <n v="0"/>
    <n v="1335.89207417477"/>
    <n v="0"/>
    <n v="0"/>
    <n v="0"/>
    <n v="0"/>
    <n v="0"/>
    <n v="0"/>
    <n v="0"/>
    <n v="0"/>
    <n v="0"/>
    <n v="0"/>
    <n v="0"/>
    <n v="0"/>
    <n v="33.718310084140299"/>
    <n v="4.1854840564636397"/>
    <n v="2.9083750941742301"/>
    <n v="0"/>
    <n v="0.139694164730435"/>
    <n v="0"/>
    <n v="27.566697644055601"/>
    <n v="0"/>
    <n v="60.960153903467301"/>
    <n v="0"/>
    <n v="2.6735637400383401"/>
    <n v="625.88090753499205"/>
    <n v="0"/>
    <n v="0"/>
    <n v="0"/>
    <n v="810.29671561130897"/>
    <n v="0"/>
    <n v="61.843864938825803"/>
    <n v="0"/>
    <n v="159.627836235931"/>
    <n v="0"/>
    <n v="0"/>
    <n v="0"/>
    <n v="0"/>
    <n v="14.1785941507858"/>
    <n v="8.0969617948686192"/>
    <n v="0"/>
    <n v="0"/>
    <n v="10.657090115163101"/>
    <n v="0"/>
    <n v="0"/>
    <n v="0"/>
  </r>
  <r>
    <x v="122"/>
    <s v="US_Market"/>
    <n v="3981.54"/>
    <n v="0"/>
    <n v="1307.8374546817399"/>
    <n v="0"/>
    <n v="0"/>
    <n v="0"/>
    <n v="0"/>
    <n v="0"/>
    <n v="0"/>
    <n v="0"/>
    <n v="0"/>
    <n v="0"/>
    <n v="0"/>
    <n v="0"/>
    <n v="0"/>
    <n v="38.437649390435197"/>
    <n v="10.819011477322499"/>
    <n v="0.80083692957595498"/>
    <n v="0"/>
    <n v="0.2189938642822"/>
    <n v="0"/>
    <n v="9.0449300844020097"/>
    <n v="0"/>
    <n v="114.12690634092"/>
    <n v="0"/>
    <n v="3.4573006295048399"/>
    <n v="633.79845177005996"/>
    <n v="0"/>
    <n v="0"/>
    <n v="0"/>
    <n v="852.93850195868902"/>
    <n v="0"/>
    <n v="64.197803547227196"/>
    <n v="0"/>
    <n v="155.99376040153601"/>
    <n v="0"/>
    <n v="0"/>
    <n v="0"/>
    <n v="0"/>
    <n v="15.5029161656871"/>
    <n v="12.186097209983201"/>
    <n v="0"/>
    <n v="0"/>
    <n v="10.712628423816801"/>
    <n v="0"/>
    <n v="0"/>
    <n v="0"/>
  </r>
  <r>
    <x v="123"/>
    <s v="US_Market"/>
    <n v="3223.43"/>
    <n v="0"/>
    <n v="1110.9629319236899"/>
    <n v="0"/>
    <n v="201.514744603807"/>
    <n v="0"/>
    <n v="0"/>
    <n v="0"/>
    <n v="0"/>
    <n v="0"/>
    <n v="0"/>
    <n v="0"/>
    <n v="0"/>
    <n v="0"/>
    <n v="0"/>
    <n v="38.540225152760399"/>
    <n v="14.387772674028399"/>
    <n v="0.20262357591680999"/>
    <n v="0"/>
    <n v="0.26990010630646399"/>
    <n v="0"/>
    <n v="2.1155493017851601"/>
    <n v="0"/>
    <n v="180.38069135061701"/>
    <n v="0"/>
    <n v="4.5210739284125303"/>
    <n v="636.63567752562301"/>
    <n v="0"/>
    <n v="0"/>
    <n v="0"/>
    <n v="887.68580076738499"/>
    <n v="0"/>
    <n v="64.404726608307698"/>
    <n v="0"/>
    <n v="145.228188663152"/>
    <n v="0"/>
    <n v="0"/>
    <n v="0"/>
    <n v="0"/>
    <n v="15.8599863913732"/>
    <n v="14.812238363271801"/>
    <n v="0"/>
    <n v="0"/>
    <n v="10.5867218489389"/>
    <n v="0"/>
    <n v="0"/>
    <n v="0"/>
  </r>
  <r>
    <x v="124"/>
    <s v="US_Market"/>
    <n v="3774.77"/>
    <n v="0"/>
    <n v="1096.8864035464901"/>
    <n v="198.102380012504"/>
    <n v="0"/>
    <n v="0"/>
    <n v="0"/>
    <n v="0"/>
    <n v="0"/>
    <n v="0"/>
    <n v="0"/>
    <n v="0"/>
    <n v="0"/>
    <n v="0"/>
    <n v="0"/>
    <n v="35.385376828220998"/>
    <n v="16.6516068349409"/>
    <n v="4.5860052917405102E-2"/>
    <n v="0"/>
    <n v="0.37428613526509402"/>
    <n v="0"/>
    <n v="0.22462115440914401"/>
    <n v="0"/>
    <n v="254.73660813629999"/>
    <n v="0"/>
    <n v="5.6157277829902901"/>
    <n v="632.25381318882103"/>
    <n v="0"/>
    <n v="0"/>
    <n v="10.6413325075097"/>
    <n v="921.742269977364"/>
    <n v="0"/>
    <n v="60.6901918743146"/>
    <n v="0"/>
    <n v="129.110617378336"/>
    <n v="0"/>
    <n v="0"/>
    <n v="0"/>
    <n v="0"/>
    <n v="14.622116672097199"/>
    <n v="16.415566109118199"/>
    <n v="0"/>
    <n v="0"/>
    <n v="10.0934908527378"/>
    <n v="0"/>
    <n v="0"/>
    <n v="0"/>
  </r>
  <r>
    <x v="125"/>
    <s v="US_Market"/>
    <n v="3232.21"/>
    <n v="0"/>
    <n v="1096.8864035464901"/>
    <n v="0"/>
    <n v="0"/>
    <n v="0"/>
    <n v="0"/>
    <n v="0"/>
    <n v="289.13783493086999"/>
    <n v="0"/>
    <n v="0"/>
    <n v="0"/>
    <n v="0"/>
    <n v="0"/>
    <n v="0"/>
    <n v="30.952722559091999"/>
    <n v="18.881451015760401"/>
    <n v="8.4507702969018293E-3"/>
    <n v="0"/>
    <n v="0.48847268714800801"/>
    <n v="0"/>
    <n v="0"/>
    <n v="0"/>
    <n v="331.39985121168502"/>
    <n v="0"/>
    <n v="6.5774465655745198"/>
    <n v="626.393344460923"/>
    <n v="0"/>
    <n v="0"/>
    <n v="52.200176779360199"/>
    <n v="946.35324449580503"/>
    <n v="0"/>
    <n v="54.257298137534697"/>
    <n v="0"/>
    <n v="107.606894820981"/>
    <n v="0"/>
    <n v="0"/>
    <n v="0"/>
    <n v="0"/>
    <n v="12.346951788956201"/>
    <n v="17.220013897540099"/>
    <n v="0"/>
    <n v="0"/>
    <n v="9.3465287318008805"/>
    <n v="0"/>
    <n v="0"/>
    <n v="0"/>
  </r>
  <r>
    <x v="126"/>
    <s v="US_Market"/>
    <n v="3503.23"/>
    <n v="0"/>
    <n v="1096.8864035464901"/>
    <n v="0"/>
    <n v="0"/>
    <n v="0"/>
    <n v="0"/>
    <n v="0"/>
    <n v="289.13783493086999"/>
    <n v="0"/>
    <n v="0"/>
    <n v="0"/>
    <n v="0"/>
    <n v="0"/>
    <n v="0"/>
    <n v="24.990131797346599"/>
    <n v="20.556309138316699"/>
    <n v="1.1250460723419E-3"/>
    <n v="0"/>
    <n v="0.63513056410978697"/>
    <n v="0"/>
    <n v="0"/>
    <n v="0"/>
    <n v="404.92271471322499"/>
    <n v="0"/>
    <n v="7.4256225705088497"/>
    <n v="628.20868854074297"/>
    <n v="0"/>
    <n v="0"/>
    <n v="148.883842215984"/>
    <n v="959.688865307828"/>
    <n v="0"/>
    <n v="45.648498995100901"/>
    <n v="0"/>
    <n v="78.942139085665502"/>
    <n v="0"/>
    <n v="0"/>
    <n v="0"/>
    <n v="0"/>
    <n v="10.4097501615664"/>
    <n v="18.349363039345501"/>
    <n v="0"/>
    <n v="0"/>
    <n v="8.8111594853202408"/>
    <n v="0"/>
    <n v="0"/>
    <n v="0"/>
  </r>
  <r>
    <x v="127"/>
    <s v="US_Market"/>
    <n v="3013.54"/>
    <n v="0"/>
    <n v="1096.8864035464901"/>
    <n v="0"/>
    <n v="0"/>
    <n v="0"/>
    <n v="0"/>
    <n v="0"/>
    <n v="289.13783493086999"/>
    <n v="0"/>
    <n v="0"/>
    <n v="0"/>
    <n v="0"/>
    <n v="0"/>
    <n v="0"/>
    <n v="15.4642052482232"/>
    <n v="17.6757799100669"/>
    <n v="7.1651788873564206E-5"/>
    <n v="0"/>
    <n v="0.76881298086885497"/>
    <n v="0"/>
    <n v="0"/>
    <n v="0"/>
    <n v="491.65025885009999"/>
    <n v="0"/>
    <n v="7.5695364851529297"/>
    <n v="632.76903144182199"/>
    <n v="0"/>
    <n v="0"/>
    <n v="270.26368495443302"/>
    <n v="968.004385459481"/>
    <n v="0"/>
    <n v="40.246806701886797"/>
    <n v="0"/>
    <n v="42.226387776368398"/>
    <n v="0"/>
    <n v="0"/>
    <n v="0"/>
    <n v="0"/>
    <n v="8.7855465423602901"/>
    <n v="17.261541058356801"/>
    <n v="0"/>
    <n v="0"/>
    <n v="8.3159795302448192"/>
    <n v="0"/>
    <n v="-500.11903729877298"/>
    <n v="0"/>
  </r>
  <r>
    <x v="128"/>
    <s v="US_Market"/>
    <n v="4413.2299999999996"/>
    <n v="0"/>
    <n v="1082.8098751692901"/>
    <n v="0"/>
    <n v="0"/>
    <n v="0"/>
    <n v="0"/>
    <n v="0"/>
    <n v="289.13783493086999"/>
    <n v="0"/>
    <n v="0"/>
    <n v="0"/>
    <n v="0"/>
    <n v="0"/>
    <n v="0"/>
    <n v="6.4575573863996896"/>
    <n v="14.204230509060499"/>
    <n v="0"/>
    <n v="0"/>
    <n v="0.90854659565446505"/>
    <n v="0"/>
    <n v="0"/>
    <n v="0"/>
    <n v="591.07849141331405"/>
    <n v="0"/>
    <n v="8.6654282007828396"/>
    <n v="634.21215053230196"/>
    <n v="0"/>
    <n v="0"/>
    <n v="405.88293330942599"/>
    <n v="963.18879048168105"/>
    <n v="0"/>
    <n v="36.428615245596703"/>
    <n v="0"/>
    <n v="19.133267906029001"/>
    <n v="0"/>
    <n v="0"/>
    <n v="0"/>
    <n v="0"/>
    <n v="7.3989647214742797"/>
    <n v="17.6053372845636"/>
    <n v="0"/>
    <n v="0"/>
    <n v="7.6960444455316397"/>
    <n v="0"/>
    <n v="0"/>
    <n v="0"/>
  </r>
  <r>
    <x v="129"/>
    <s v="US_Market"/>
    <n v="4194.8599999999997"/>
    <n v="0"/>
    <n v="1068.7333467920901"/>
    <n v="0"/>
    <n v="0"/>
    <n v="0"/>
    <n v="0"/>
    <n v="0"/>
    <n v="289.13783493086999"/>
    <n v="0"/>
    <n v="0"/>
    <n v="0"/>
    <n v="0"/>
    <n v="0"/>
    <n v="0"/>
    <n v="2.2940243351517999"/>
    <n v="13.4483301169037"/>
    <n v="0"/>
    <n v="0"/>
    <n v="1.0297713103552499"/>
    <n v="0"/>
    <n v="0"/>
    <n v="0"/>
    <n v="713.44155632952902"/>
    <n v="0"/>
    <n v="10.063681402155099"/>
    <n v="629.33787998709397"/>
    <n v="0"/>
    <n v="0"/>
    <n v="547.88996445195301"/>
    <n v="953.93185405352006"/>
    <n v="0"/>
    <n v="33.170942001006402"/>
    <n v="0"/>
    <n v="7.8165003949388403"/>
    <n v="0"/>
    <n v="0"/>
    <n v="0"/>
    <n v="0"/>
    <n v="6.5052106358832003"/>
    <n v="20.083775974207001"/>
    <n v="0"/>
    <n v="0"/>
    <n v="7.3740041260711404"/>
    <n v="0"/>
    <n v="0"/>
    <n v="0"/>
  </r>
  <r>
    <x v="130"/>
    <s v="US_Market"/>
    <n v="5526.67"/>
    <n v="0"/>
    <n v="1068.7333467920901"/>
    <n v="0"/>
    <n v="201.514744603807"/>
    <n v="0"/>
    <n v="0"/>
    <n v="0"/>
    <n v="289.13783493086999"/>
    <n v="0"/>
    <n v="0"/>
    <n v="0"/>
    <n v="0"/>
    <n v="0"/>
    <n v="0"/>
    <n v="0.70077280837733802"/>
    <n v="13.963402593319501"/>
    <n v="0"/>
    <n v="0"/>
    <n v="1.0187575790502399"/>
    <n v="0"/>
    <n v="0"/>
    <n v="0"/>
    <n v="879.33901375139601"/>
    <n v="0"/>
    <n v="11.847881088711601"/>
    <n v="619.22171865678104"/>
    <n v="0"/>
    <n v="0"/>
    <n v="620.21061730794099"/>
    <n v="950.71660405022203"/>
    <n v="0"/>
    <n v="31.266265297413199"/>
    <n v="0"/>
    <n v="2.62624653423036"/>
    <n v="0"/>
    <n v="0"/>
    <n v="0"/>
    <n v="0"/>
    <n v="6.3009188451282299"/>
    <n v="23.9706894608188"/>
    <n v="0"/>
    <n v="0"/>
    <n v="7.4190387213951601"/>
    <n v="0"/>
    <n v="250.05951864938601"/>
    <n v="0"/>
  </r>
  <r>
    <x v="131"/>
    <s v="US_Market"/>
    <n v="5054.3100000000004"/>
    <n v="0"/>
    <n v="1054.65681841489"/>
    <n v="198.102380012504"/>
    <n v="0"/>
    <n v="0"/>
    <n v="0"/>
    <n v="0"/>
    <n v="289.13783493086999"/>
    <n v="0"/>
    <n v="0"/>
    <n v="0"/>
    <n v="0"/>
    <n v="0"/>
    <n v="0"/>
    <n v="0.176862514844881"/>
    <n v="15.0743797450743"/>
    <n v="0"/>
    <n v="1.5146404342192E-4"/>
    <n v="0.96276638041065998"/>
    <n v="0"/>
    <n v="0"/>
    <n v="0"/>
    <n v="1087.39549403148"/>
    <n v="0"/>
    <n v="14.3401694341579"/>
    <n v="602.13496075114995"/>
    <n v="0"/>
    <n v="0"/>
    <n v="637.48909393825295"/>
    <n v="930.23956664006698"/>
    <n v="0"/>
    <n v="29.189904153242701"/>
    <n v="0"/>
    <n v="0.63519407833453101"/>
    <n v="0"/>
    <n v="0"/>
    <n v="0"/>
    <n v="0"/>
    <n v="6.5730128609501701"/>
    <n v="26.380204757637902"/>
    <n v="0"/>
    <n v="0"/>
    <n v="7.84255362915557"/>
    <n v="0"/>
    <n v="0"/>
    <n v="0"/>
  </r>
  <r>
    <x v="132"/>
    <s v="US_Market"/>
    <n v="5055.1400000000003"/>
    <n v="0"/>
    <n v="1040.58029003769"/>
    <n v="0"/>
    <n v="0"/>
    <n v="0"/>
    <n v="0"/>
    <n v="0"/>
    <n v="0"/>
    <n v="0"/>
    <n v="0"/>
    <n v="0"/>
    <n v="0"/>
    <n v="0"/>
    <n v="0"/>
    <n v="3.0476555473233299E-2"/>
    <n v="16.73357195721"/>
    <n v="0"/>
    <n v="8.9186841108443101E-4"/>
    <n v="0.85900901797468798"/>
    <n v="0"/>
    <n v="0"/>
    <n v="0"/>
    <n v="1339.1245066696199"/>
    <n v="0"/>
    <n v="17.2040893009892"/>
    <n v="577.82294908707195"/>
    <n v="0"/>
    <n v="0"/>
    <n v="584.96558058039398"/>
    <n v="908.89278034159997"/>
    <n v="0"/>
    <n v="27.7695217117178"/>
    <n v="0"/>
    <n v="7.0039996884390998E-2"/>
    <n v="0"/>
    <n v="0"/>
    <n v="0"/>
    <n v="0"/>
    <n v="6.8539468302754303"/>
    <n v="29.3209403073567"/>
    <n v="0"/>
    <n v="0"/>
    <n v="8.2803978182841806"/>
    <n v="0"/>
    <n v="0"/>
    <n v="0"/>
  </r>
  <r>
    <x v="133"/>
    <s v="US_Market"/>
    <n v="5399.58"/>
    <n v="699.857532462221"/>
    <n v="1068.7333467920901"/>
    <n v="0"/>
    <n v="0"/>
    <n v="0"/>
    <n v="0"/>
    <n v="0"/>
    <n v="0"/>
    <n v="0"/>
    <n v="0"/>
    <n v="0"/>
    <n v="0"/>
    <n v="0"/>
    <n v="0"/>
    <n v="1.84108408620524E-3"/>
    <n v="18.706420539593399"/>
    <n v="0"/>
    <n v="2.0468277347800001E-3"/>
    <n v="0.78733515250086294"/>
    <n v="0"/>
    <n v="0"/>
    <n v="0"/>
    <n v="1594.9478861780999"/>
    <n v="0"/>
    <n v="19.824686649619899"/>
    <n v="557.96212741756403"/>
    <n v="0"/>
    <n v="0"/>
    <n v="503.733491893485"/>
    <n v="890.71956699343798"/>
    <n v="0"/>
    <n v="26.1942248701287"/>
    <n v="0"/>
    <n v="0"/>
    <n v="0"/>
    <n v="0"/>
    <n v="0"/>
    <n v="0"/>
    <n v="7.0975969302328803"/>
    <n v="30.029736948968001"/>
    <n v="0"/>
    <n v="0"/>
    <n v="8.8803168177725702"/>
    <n v="0"/>
    <n v="0"/>
    <n v="0"/>
  </r>
  <r>
    <x v="134"/>
    <s v="US_Market"/>
    <n v="5307.43"/>
    <n v="0"/>
    <n v="1068.7333467920901"/>
    <n v="0"/>
    <n v="0"/>
    <n v="0"/>
    <n v="0"/>
    <n v="0"/>
    <n v="0"/>
    <n v="451.78455823019601"/>
    <n v="0"/>
    <n v="0"/>
    <n v="0"/>
    <n v="0"/>
    <n v="0"/>
    <n v="0"/>
    <n v="19.821116682482401"/>
    <n v="0"/>
    <n v="2.6514739881939799E-3"/>
    <n v="0.72665437419022905"/>
    <n v="0"/>
    <n v="0"/>
    <n v="0"/>
    <n v="1833.19601439656"/>
    <n v="0"/>
    <n v="20.630764003602099"/>
    <n v="546.85122003836102"/>
    <n v="0"/>
    <n v="0"/>
    <n v="399.40592561133201"/>
    <n v="945.03011236037901"/>
    <n v="0"/>
    <n v="24.148676439941699"/>
    <n v="0"/>
    <n v="0"/>
    <n v="0"/>
    <n v="0"/>
    <n v="0"/>
    <n v="0"/>
    <n v="7.0728288817060898"/>
    <n v="28.089422789602601"/>
    <n v="0"/>
    <n v="0"/>
    <n v="9.2840047195747797"/>
    <n v="0"/>
    <n v="0"/>
    <n v="0"/>
  </r>
  <r>
    <x v="135"/>
    <s v="US_Market"/>
    <n v="5233.96"/>
    <n v="0"/>
    <n v="1068.7333467920901"/>
    <n v="0"/>
    <n v="0"/>
    <n v="202.03588554751201"/>
    <n v="0"/>
    <n v="0"/>
    <n v="0"/>
    <n v="302.840245871055"/>
    <n v="0"/>
    <n v="0"/>
    <n v="0"/>
    <n v="0"/>
    <n v="0"/>
    <n v="0"/>
    <n v="19.984456007415801"/>
    <n v="0"/>
    <n v="2.9196203335884298E-3"/>
    <n v="0.71756948712192004"/>
    <n v="0"/>
    <n v="0"/>
    <n v="0"/>
    <n v="2015.9025763745401"/>
    <n v="0"/>
    <n v="20.3049610037538"/>
    <n v="540.856440325785"/>
    <n v="0"/>
    <n v="0"/>
    <n v="276.30951328840598"/>
    <n v="1041.9629788621201"/>
    <n v="0"/>
    <n v="22.188229378456199"/>
    <n v="0"/>
    <n v="0"/>
    <n v="0"/>
    <n v="0"/>
    <n v="0"/>
    <n v="0"/>
    <n v="6.8886534837947604"/>
    <n v="27.481576626243999"/>
    <n v="0"/>
    <n v="0"/>
    <n v="9.2728011732818505"/>
    <n v="0"/>
    <n v="0"/>
    <n v="0"/>
  </r>
  <r>
    <x v="136"/>
    <s v="US_Market"/>
    <n v="5403.54"/>
    <n v="0"/>
    <n v="1068.7333467920901"/>
    <n v="0"/>
    <n v="0"/>
    <n v="462.587395689711"/>
    <n v="0"/>
    <n v="0"/>
    <n v="0"/>
    <n v="202.999887553729"/>
    <n v="0"/>
    <n v="0"/>
    <n v="0"/>
    <n v="0"/>
    <n v="0"/>
    <n v="0"/>
    <n v="20.137423608342999"/>
    <n v="0"/>
    <n v="3.0323284139054602E-3"/>
    <n v="0.76504446008598803"/>
    <n v="0"/>
    <n v="0"/>
    <n v="0"/>
    <n v="2133.75716254797"/>
    <n v="0"/>
    <n v="20.634763763902001"/>
    <n v="535.70099999532204"/>
    <n v="0"/>
    <n v="0"/>
    <n v="151.757441390232"/>
    <n v="1142.0233778931499"/>
    <n v="0"/>
    <n v="19.502090222163599"/>
    <n v="0"/>
    <n v="0"/>
    <n v="0"/>
    <n v="0"/>
    <n v="0"/>
    <n v="0"/>
    <n v="6.9557265753372697"/>
    <n v="29.779494380271601"/>
    <n v="0"/>
    <n v="0"/>
    <n v="9.1191005691483493"/>
    <n v="0"/>
    <n v="0"/>
    <n v="0"/>
  </r>
  <r>
    <x v="137"/>
    <s v="US_Market"/>
    <n v="6199.87"/>
    <n v="0"/>
    <n v="1054.65681841489"/>
    <n v="0"/>
    <n v="201.514744603807"/>
    <n v="716.46074115465694"/>
    <n v="0"/>
    <n v="0"/>
    <n v="0"/>
    <n v="136.07489397024599"/>
    <n v="0"/>
    <n v="0"/>
    <n v="0"/>
    <n v="0"/>
    <n v="0"/>
    <n v="0"/>
    <n v="19.704693347357601"/>
    <n v="0"/>
    <n v="1.8655067577422E-3"/>
    <n v="0.89467755869211296"/>
    <n v="0"/>
    <n v="0"/>
    <n v="0"/>
    <n v="2188.8746747438499"/>
    <n v="0"/>
    <n v="20.882076063536601"/>
    <n v="530.30988116111598"/>
    <n v="0"/>
    <n v="0"/>
    <n v="69.133111207068893"/>
    <n v="1255.8934079046901"/>
    <n v="0"/>
    <n v="17.559642814805901"/>
    <n v="0"/>
    <n v="0"/>
    <n v="0"/>
    <n v="0"/>
    <n v="0"/>
    <n v="0"/>
    <n v="7.1195278061930001"/>
    <n v="29.6608507098566"/>
    <n v="0"/>
    <n v="0"/>
    <n v="8.92844364062341"/>
    <n v="0"/>
    <n v="0"/>
    <n v="0"/>
  </r>
  <r>
    <x v="138"/>
    <s v="US_Market"/>
    <n v="6613.8"/>
    <n v="0"/>
    <n v="1054.65681841489"/>
    <n v="198.102380012504"/>
    <n v="0"/>
    <n v="937.93104848237999"/>
    <n v="0"/>
    <n v="0"/>
    <n v="0"/>
    <n v="0"/>
    <n v="0"/>
    <n v="0"/>
    <n v="0"/>
    <n v="0"/>
    <n v="0"/>
    <n v="0"/>
    <n v="18.998476695315201"/>
    <n v="0"/>
    <n v="6.6502045469571196E-4"/>
    <n v="1.07302678983651"/>
    <n v="0"/>
    <n v="0"/>
    <n v="0"/>
    <n v="2177.0927559279698"/>
    <n v="0"/>
    <n v="20.581317556686201"/>
    <n v="530.036395962283"/>
    <n v="0"/>
    <n v="0"/>
    <n v="26.460954603222898"/>
    <n v="1364.0404165933801"/>
    <n v="0"/>
    <n v="15.003682929200901"/>
    <n v="0"/>
    <n v="0"/>
    <n v="0"/>
    <n v="0"/>
    <n v="0"/>
    <n v="0"/>
    <n v="7.1162519199350003"/>
    <n v="29.501811491331502"/>
    <n v="0"/>
    <n v="0"/>
    <n v="8.6987220529157092"/>
    <n v="0"/>
    <n v="0"/>
    <n v="0"/>
  </r>
  <r>
    <x v="139"/>
    <s v="US_Market"/>
    <n v="6299.11"/>
    <n v="0"/>
    <n v="1068.7333467920901"/>
    <n v="0"/>
    <n v="0"/>
    <n v="1041.1482481652699"/>
    <n v="0"/>
    <n v="0"/>
    <n v="0"/>
    <n v="0"/>
    <n v="0"/>
    <n v="0"/>
    <n v="0"/>
    <n v="0"/>
    <n v="0"/>
    <n v="0"/>
    <n v="18.2788021951378"/>
    <n v="0"/>
    <n v="1.0900962841133799E-4"/>
    <n v="1.2913951829439101"/>
    <n v="0"/>
    <n v="0"/>
    <n v="0"/>
    <n v="2102.4032575799401"/>
    <n v="0"/>
    <n v="20.669238284315401"/>
    <n v="529.89040148758602"/>
    <n v="0"/>
    <n v="0"/>
    <n v="8.7642721032073894"/>
    <n v="1483.1671131563"/>
    <n v="0"/>
    <n v="13.518681850305899"/>
    <n v="0"/>
    <n v="0"/>
    <n v="0"/>
    <n v="0"/>
    <n v="0"/>
    <n v="0"/>
    <n v="7.2718021067313199"/>
    <n v="30.127070567225498"/>
    <n v="0"/>
    <n v="0"/>
    <n v="8.8240446803495303"/>
    <n v="0"/>
    <n v="0"/>
    <n v="0"/>
  </r>
  <r>
    <x v="140"/>
    <s v="US_Market"/>
    <n v="5614.03"/>
    <n v="0"/>
    <n v="1040.58029003769"/>
    <n v="0"/>
    <n v="0"/>
    <n v="1084.2171231162299"/>
    <n v="0"/>
    <n v="0"/>
    <n v="0"/>
    <n v="0"/>
    <n v="0"/>
    <n v="0"/>
    <n v="0"/>
    <n v="0"/>
    <n v="0"/>
    <n v="0"/>
    <n v="17.739644766491999"/>
    <n v="0"/>
    <n v="1.7509080101363799E-5"/>
    <n v="1.6149412327175301"/>
    <n v="0"/>
    <n v="0"/>
    <n v="0"/>
    <n v="1990.6568452959"/>
    <n v="0"/>
    <n v="20.752619155376401"/>
    <n v="532.82200312180498"/>
    <n v="0"/>
    <n v="0"/>
    <n v="2.1287193741742598"/>
    <n v="1579.58032917995"/>
    <n v="0"/>
    <n v="13.957544749049401"/>
    <n v="0"/>
    <n v="0"/>
    <n v="0"/>
    <n v="0"/>
    <n v="0"/>
    <n v="0"/>
    <n v="8.4384535649100005"/>
    <n v="33.734031660509203"/>
    <n v="0"/>
    <n v="0"/>
    <n v="9.2476315314768307"/>
    <n v="0"/>
    <n v="0"/>
    <n v="0"/>
  </r>
  <r>
    <x v="141"/>
    <s v="US_Market"/>
    <n v="6989.61"/>
    <n v="0"/>
    <n v="1054.65681841489"/>
    <n v="0"/>
    <n v="0"/>
    <n v="895.75916284876905"/>
    <n v="0"/>
    <n v="0"/>
    <n v="0"/>
    <n v="0"/>
    <n v="0"/>
    <n v="0"/>
    <n v="0"/>
    <n v="0"/>
    <n v="0"/>
    <n v="0"/>
    <n v="17.319646173151401"/>
    <n v="0"/>
    <n v="2.6911661515576999E-6"/>
    <n v="1.90187796841359"/>
    <n v="0"/>
    <n v="0"/>
    <n v="0"/>
    <n v="1874.55907089269"/>
    <n v="0"/>
    <n v="22.091838142864201"/>
    <n v="539.44169453724396"/>
    <n v="0"/>
    <n v="0"/>
    <n v="0.29140304890801699"/>
    <n v="1633.87094010951"/>
    <n v="0"/>
    <n v="16.898762355972"/>
    <n v="0"/>
    <n v="0"/>
    <n v="0"/>
    <n v="0"/>
    <n v="0"/>
    <n v="0"/>
    <n v="9.6373031588410996"/>
    <n v="35.631459886015598"/>
    <n v="0"/>
    <n v="0"/>
    <n v="9.9371435847071297"/>
    <n v="0"/>
    <n v="0"/>
    <n v="0"/>
  </r>
  <r>
    <x v="142"/>
    <s v="US_Market"/>
    <n v="7559.2"/>
    <n v="0"/>
    <n v="1054.65681841489"/>
    <n v="0"/>
    <n v="0"/>
    <n v="635.20765270657"/>
    <n v="0"/>
    <n v="0"/>
    <n v="0"/>
    <n v="0"/>
    <n v="0"/>
    <n v="0"/>
    <n v="0"/>
    <n v="0"/>
    <n v="3572.49657219958"/>
    <n v="0"/>
    <n v="16.491160867714498"/>
    <n v="0"/>
    <n v="3.6742982982733002E-7"/>
    <n v="2.05355324017229"/>
    <n v="0"/>
    <n v="0"/>
    <n v="0"/>
    <n v="1767.49644245579"/>
    <n v="0"/>
    <n v="22.717758219740801"/>
    <n v="542.73332993910196"/>
    <n v="0"/>
    <n v="0"/>
    <n v="9.6460700539500593E-3"/>
    <n v="1681.4223212931199"/>
    <n v="0"/>
    <n v="20.507292969180401"/>
    <n v="0"/>
    <n v="0"/>
    <n v="0"/>
    <n v="0"/>
    <n v="0"/>
    <n v="0"/>
    <n v="10.0467461127745"/>
    <n v="34.867565678899602"/>
    <n v="0"/>
    <n v="0"/>
    <n v="10.699119928514699"/>
    <n v="0"/>
    <n v="0"/>
    <n v="0"/>
  </r>
  <r>
    <x v="143"/>
    <s v="US_Market"/>
    <n v="8296.5400000000009"/>
    <n v="0"/>
    <n v="1054.65681841489"/>
    <n v="0"/>
    <n v="0"/>
    <n v="381.33430724162503"/>
    <n v="0"/>
    <n v="0"/>
    <n v="0"/>
    <n v="0"/>
    <n v="0"/>
    <n v="0"/>
    <n v="0"/>
    <n v="0"/>
    <n v="2394.7160667389899"/>
    <n v="0"/>
    <n v="15.953497193634901"/>
    <n v="0"/>
    <n v="3.4458824664690498E-8"/>
    <n v="1.98944712402313"/>
    <n v="0"/>
    <n v="0"/>
    <n v="0"/>
    <n v="1672.78612714427"/>
    <n v="0"/>
    <n v="22.793440231949202"/>
    <n v="545.30223519619506"/>
    <n v="0"/>
    <n v="0"/>
    <n v="0"/>
    <n v="1720.12745148474"/>
    <n v="0"/>
    <n v="24.095787559919899"/>
    <n v="0"/>
    <n v="0"/>
    <n v="0"/>
    <n v="0"/>
    <n v="0"/>
    <n v="0"/>
    <n v="10.307650577183001"/>
    <n v="38.063519121315998"/>
    <n v="0"/>
    <n v="0"/>
    <n v="11.3048245452134"/>
    <n v="0"/>
    <n v="0"/>
    <n v="0"/>
  </r>
  <r>
    <x v="144"/>
    <s v="US_Market"/>
    <n v="9508.84"/>
    <n v="0"/>
    <n v="1054.65681841489"/>
    <n v="0"/>
    <n v="201.514744603807"/>
    <n v="159.86399991390101"/>
    <n v="0"/>
    <n v="0"/>
    <n v="0"/>
    <n v="0"/>
    <n v="0"/>
    <n v="0"/>
    <n v="0"/>
    <n v="0"/>
    <n v="1605.2261840987601"/>
    <n v="0"/>
    <n v="15.0046138760153"/>
    <n v="0"/>
    <n v="1.3881632443288401E-9"/>
    <n v="1.8305471707012799"/>
    <n v="0"/>
    <n v="0"/>
    <n v="0"/>
    <n v="1606.94971078345"/>
    <n v="0"/>
    <n v="23.6206071890294"/>
    <n v="548.21843411340797"/>
    <n v="0"/>
    <n v="0"/>
    <n v="0"/>
    <n v="1761.2709622379"/>
    <n v="0"/>
    <n v="27.6749283521719"/>
    <n v="0"/>
    <n v="0"/>
    <n v="0"/>
    <n v="0"/>
    <n v="0"/>
    <n v="0"/>
    <n v="10.634243730505901"/>
    <n v="38.648028277020103"/>
    <n v="0"/>
    <n v="0"/>
    <n v="11.784749029875901"/>
    <n v="0"/>
    <n v="0"/>
    <n v="0"/>
  </r>
  <r>
    <x v="145"/>
    <s v="US_Market"/>
    <n v="7119.09"/>
    <n v="0"/>
    <n v="1040.58029003769"/>
    <n v="198.102380012504"/>
    <n v="0"/>
    <n v="56.6468002310109"/>
    <n v="0"/>
    <n v="0"/>
    <n v="0"/>
    <n v="0"/>
    <n v="0"/>
    <n v="0"/>
    <n v="0"/>
    <n v="0"/>
    <n v="1076.01528962269"/>
    <n v="0"/>
    <n v="13.880360132463499"/>
    <n v="0"/>
    <n v="0"/>
    <n v="1.5732056971856101"/>
    <n v="0"/>
    <n v="0"/>
    <n v="0"/>
    <n v="1573.3354764534699"/>
    <n v="0"/>
    <n v="26.477346986152298"/>
    <n v="548.51593872773105"/>
    <n v="0"/>
    <n v="0"/>
    <n v="0"/>
    <n v="1800.26712925178"/>
    <n v="0"/>
    <n v="29.763177676004101"/>
    <n v="0"/>
    <n v="0"/>
    <n v="0"/>
    <n v="0"/>
    <n v="0"/>
    <n v="0"/>
    <n v="10.734191255270201"/>
    <n v="39.063223730632998"/>
    <n v="0"/>
    <n v="0"/>
    <n v="11.959347576431099"/>
    <n v="0"/>
    <n v="0"/>
    <n v="0"/>
  </r>
  <r>
    <x v="146"/>
    <s v="US_Market"/>
    <n v="7453.4"/>
    <n v="0"/>
    <n v="1040.58029003769"/>
    <n v="0"/>
    <n v="0"/>
    <n v="13.5779252800499"/>
    <n v="0"/>
    <n v="0"/>
    <n v="284.68956054731802"/>
    <n v="0"/>
    <n v="0"/>
    <n v="0"/>
    <n v="0"/>
    <n v="0"/>
    <n v="721.27461847493703"/>
    <n v="0"/>
    <n v="13.7253817221738"/>
    <n v="0"/>
    <n v="0"/>
    <n v="1.2069129231481699"/>
    <n v="0"/>
    <n v="0"/>
    <n v="0"/>
    <n v="1568.7068387387999"/>
    <n v="0"/>
    <n v="33.270422564591101"/>
    <n v="545.57270588976201"/>
    <n v="0"/>
    <n v="0"/>
    <n v="0"/>
    <n v="1806.1472634680599"/>
    <n v="0"/>
    <n v="31.419218436514701"/>
    <n v="0"/>
    <n v="0"/>
    <n v="0"/>
    <n v="0"/>
    <n v="0"/>
    <n v="0"/>
    <n v="9.6088808629189408"/>
    <n v="37.906516584464804"/>
    <n v="0"/>
    <n v="0"/>
    <n v="12.087090525402401"/>
    <n v="0"/>
    <n v="250.05951864938601"/>
    <n v="0"/>
  </r>
  <r>
    <x v="147"/>
    <s v="US_Market"/>
    <n v="7785.95"/>
    <n v="0"/>
    <n v="1068.7333467920901"/>
    <n v="0"/>
    <n v="0"/>
    <n v="0"/>
    <n v="0"/>
    <n v="0"/>
    <n v="284.68956054731802"/>
    <n v="0"/>
    <n v="0"/>
    <n v="0"/>
    <n v="0"/>
    <n v="0"/>
    <n v="483.48483546045799"/>
    <n v="0"/>
    <n v="14.367591220391301"/>
    <n v="0"/>
    <n v="0"/>
    <n v="0.86801331410915605"/>
    <n v="0"/>
    <n v="0"/>
    <n v="0"/>
    <n v="1580.6686004569999"/>
    <n v="0"/>
    <n v="46.975946640001801"/>
    <n v="547.10305987980905"/>
    <n v="0"/>
    <n v="0"/>
    <n v="0"/>
    <n v="1806.2637856449301"/>
    <n v="0"/>
    <n v="31.849746757880901"/>
    <n v="0"/>
    <n v="0"/>
    <n v="0"/>
    <n v="0"/>
    <n v="0"/>
    <n v="0"/>
    <n v="8.0941272970562892"/>
    <n v="37.068962502401"/>
    <n v="0"/>
    <n v="0"/>
    <n v="12.274403279728499"/>
    <n v="0"/>
    <n v="450.10713356889499"/>
    <n v="0"/>
  </r>
  <r>
    <x v="148"/>
    <s v="US_Market"/>
    <n v="7685.31"/>
    <n v="0"/>
    <n v="1068.7333467920901"/>
    <n v="0"/>
    <n v="0"/>
    <n v="0"/>
    <n v="0"/>
    <n v="0"/>
    <n v="284.68956054731802"/>
    <n v="0"/>
    <n v="2024.0622196245999"/>
    <n v="0"/>
    <n v="0"/>
    <n v="0"/>
    <n v="324.08957716338801"/>
    <n v="0"/>
    <n v="15.334924085734199"/>
    <n v="0"/>
    <n v="4.6916683928226101E-5"/>
    <n v="0.64488248528127301"/>
    <n v="0"/>
    <n v="0"/>
    <n v="0"/>
    <n v="1600.3138895520499"/>
    <n v="0"/>
    <n v="82.345954910020396"/>
    <n v="559.08434173332796"/>
    <n v="0"/>
    <n v="0"/>
    <n v="0"/>
    <n v="1815.09538229704"/>
    <n v="0"/>
    <n v="30.982769141698601"/>
    <n v="0"/>
    <n v="0"/>
    <n v="0"/>
    <n v="0"/>
    <n v="0"/>
    <n v="0"/>
    <n v="6.8224739626866899"/>
    <n v="34.702735176538297"/>
    <n v="0"/>
    <n v="0"/>
    <n v="12.291066967547"/>
    <n v="0"/>
    <n v="0"/>
    <n v="0"/>
  </r>
  <r>
    <x v="149"/>
    <s v="US_Market"/>
    <n v="7229.52"/>
    <n v="0"/>
    <n v="1054.65681841489"/>
    <n v="0"/>
    <n v="0"/>
    <n v="0"/>
    <n v="0"/>
    <n v="0"/>
    <n v="284.68956054731802"/>
    <n v="0"/>
    <n v="1110.82889830829"/>
    <n v="0"/>
    <n v="0"/>
    <n v="0"/>
    <n v="0"/>
    <n v="0"/>
    <n v="15.895654524890499"/>
    <n v="0"/>
    <n v="2.57039967085301E-3"/>
    <n v="0.50024958194292202"/>
    <n v="0"/>
    <n v="0"/>
    <n v="0"/>
    <n v="1713.1815407405099"/>
    <n v="0"/>
    <n v="139.59952251702299"/>
    <n v="574.033330363461"/>
    <n v="0"/>
    <n v="0"/>
    <n v="0"/>
    <n v="1827.6316174311301"/>
    <n v="0"/>
    <n v="29.388888212401699"/>
    <n v="0"/>
    <n v="0"/>
    <n v="0"/>
    <n v="0"/>
    <n v="0"/>
    <n v="0"/>
    <n v="5.6104209059881596"/>
    <n v="31.612227536008"/>
    <n v="0"/>
    <n v="0"/>
    <n v="12.182841274462699"/>
    <n v="0"/>
    <n v="0"/>
    <n v="0"/>
  </r>
  <r>
    <x v="150"/>
    <s v="US_Market"/>
    <n v="6560.11"/>
    <n v="0"/>
    <n v="1040.58029003769"/>
    <n v="0"/>
    <n v="0"/>
    <n v="0"/>
    <n v="0"/>
    <n v="0"/>
    <n v="284.68956054731802"/>
    <n v="0"/>
    <n v="609.63582510109597"/>
    <n v="0"/>
    <n v="0"/>
    <n v="0"/>
    <n v="0"/>
    <n v="0"/>
    <n v="16.125288338603099"/>
    <n v="0"/>
    <n v="0.11914952173115299"/>
    <n v="0.43997193330092899"/>
    <n v="0"/>
    <n v="0"/>
    <n v="0"/>
    <n v="1916.2602929754401"/>
    <n v="0"/>
    <n v="198.355591763456"/>
    <n v="584.21427170370202"/>
    <n v="0"/>
    <n v="0"/>
    <n v="0"/>
    <n v="1832.9942971980499"/>
    <n v="0"/>
    <n v="27.908907332766699"/>
    <n v="0"/>
    <n v="0"/>
    <n v="0"/>
    <n v="0"/>
    <n v="0"/>
    <n v="0"/>
    <n v="5.1894085381440496"/>
    <n v="29.731416721814998"/>
    <n v="0"/>
    <n v="0"/>
    <n v="12.010434178004999"/>
    <n v="0"/>
    <n v="0"/>
    <n v="0"/>
  </r>
  <r>
    <x v="151"/>
    <s v="US_Market"/>
    <n v="7549.73"/>
    <n v="0"/>
    <n v="1026.60219892186"/>
    <n v="0"/>
    <n v="201.514744603807"/>
    <n v="0"/>
    <n v="0"/>
    <n v="0"/>
    <n v="284.68956054731802"/>
    <n v="0"/>
    <n v="0"/>
    <n v="0"/>
    <n v="0"/>
    <n v="0"/>
    <n v="0"/>
    <n v="0"/>
    <n v="16.162104569479801"/>
    <n v="0"/>
    <n v="0.51985312566183295"/>
    <n v="0.43760489215463699"/>
    <n v="0"/>
    <n v="0"/>
    <n v="0"/>
    <n v="2200.22537250491"/>
    <n v="0"/>
    <n v="234.78845519068199"/>
    <n v="589.921231560661"/>
    <n v="0"/>
    <n v="0"/>
    <n v="0"/>
    <n v="1854.9171889700399"/>
    <n v="0"/>
    <n v="27.397980515676199"/>
    <n v="0"/>
    <n v="0"/>
    <n v="0"/>
    <n v="0"/>
    <n v="0"/>
    <n v="0"/>
    <n v="4.8598406571154404"/>
    <n v="27.176659979642501"/>
    <n v="0"/>
    <n v="0"/>
    <n v="11.820118203517"/>
    <n v="0"/>
    <n v="0"/>
    <n v="0"/>
  </r>
  <r>
    <x v="152"/>
    <s v="US_Market"/>
    <n v="9317.24"/>
    <n v="0"/>
    <n v="1026.60219892186"/>
    <n v="198.102380012504"/>
    <n v="0"/>
    <n v="0"/>
    <n v="0"/>
    <n v="0"/>
    <n v="284.68956054731802"/>
    <n v="0"/>
    <n v="0"/>
    <n v="0"/>
    <n v="0"/>
    <n v="0"/>
    <n v="0"/>
    <n v="0"/>
    <n v="16.085252168610001"/>
    <n v="0"/>
    <n v="1.18631738575643"/>
    <n v="0.46259610940975698"/>
    <n v="0"/>
    <n v="0"/>
    <n v="0"/>
    <n v="2520.1106582102798"/>
    <n v="0"/>
    <n v="250.556380388706"/>
    <n v="593.778230447699"/>
    <n v="0"/>
    <n v="0"/>
    <n v="0"/>
    <n v="1894.5319778283399"/>
    <n v="0"/>
    <n v="26.388205235567799"/>
    <n v="0"/>
    <n v="0"/>
    <n v="0"/>
    <n v="0"/>
    <n v="0"/>
    <n v="0"/>
    <n v="4.4734531186197604"/>
    <n v="25.649088614025199"/>
    <n v="0"/>
    <n v="0"/>
    <n v="11.647441107281599"/>
    <n v="2735.5190264682101"/>
    <n v="0"/>
    <n v="0"/>
  </r>
  <r>
    <x v="153"/>
    <s v="US_Market"/>
    <n v="7551.67"/>
    <n v="0"/>
    <n v="1012.52567054466"/>
    <n v="0"/>
    <n v="0"/>
    <n v="0"/>
    <n v="0"/>
    <n v="0"/>
    <n v="289.13783493086999"/>
    <n v="0"/>
    <n v="0"/>
    <n v="0"/>
    <n v="0"/>
    <n v="0"/>
    <n v="0"/>
    <n v="0"/>
    <n v="15.8374950034724"/>
    <n v="0"/>
    <n v="2.0521432285866501"/>
    <n v="0.51716847161177004"/>
    <n v="0"/>
    <n v="0"/>
    <n v="0"/>
    <n v="2862.7508939750601"/>
    <n v="0"/>
    <n v="244.510172680365"/>
    <n v="596.62884150848595"/>
    <n v="0"/>
    <n v="0"/>
    <n v="0"/>
    <n v="1942.4692509327599"/>
    <n v="0"/>
    <n v="25.5940801316559"/>
    <n v="0"/>
    <n v="0"/>
    <n v="0"/>
    <n v="0"/>
    <n v="0"/>
    <n v="0"/>
    <n v="4.2653193618714296"/>
    <n v="23.602032415719801"/>
    <n v="0"/>
    <n v="0"/>
    <n v="11.375785314682799"/>
    <n v="0"/>
    <n v="0"/>
    <n v="0"/>
  </r>
  <r>
    <x v="154"/>
    <s v="US_Market"/>
    <n v="8827.1299999999992"/>
    <n v="0"/>
    <n v="970.29608541306197"/>
    <n v="0"/>
    <n v="0"/>
    <n v="0"/>
    <n v="0"/>
    <n v="0"/>
    <n v="289.13783493086999"/>
    <n v="0"/>
    <n v="0"/>
    <n v="0"/>
    <n v="1369.6624374918799"/>
    <n v="0"/>
    <n v="0"/>
    <n v="0"/>
    <n v="15.509023513748501"/>
    <n v="0"/>
    <n v="2.8745545073516601"/>
    <n v="0.549800853555934"/>
    <n v="0"/>
    <n v="0"/>
    <n v="0"/>
    <n v="3222.6378519101499"/>
    <n v="0"/>
    <n v="205.76957660993699"/>
    <n v="600.96291542833501"/>
    <n v="0"/>
    <n v="0"/>
    <n v="0"/>
    <n v="1984.25671237491"/>
    <n v="0"/>
    <n v="26.075618937942998"/>
    <n v="0"/>
    <n v="0"/>
    <n v="0"/>
    <n v="0"/>
    <n v="0"/>
    <n v="0"/>
    <n v="4.1469314006524298"/>
    <n v="22.884317553815901"/>
    <n v="0"/>
    <n v="0"/>
    <n v="11.2492566714849"/>
    <n v="0"/>
    <n v="0"/>
    <n v="0"/>
  </r>
  <r>
    <x v="155"/>
    <s v="US_Market"/>
    <n v="8320.24"/>
    <n v="0"/>
    <n v="956.21955703586104"/>
    <n v="0"/>
    <n v="0"/>
    <n v="0"/>
    <n v="0"/>
    <n v="0"/>
    <n v="289.13783493086999"/>
    <n v="0"/>
    <n v="0"/>
    <n v="0"/>
    <n v="751.68668321645202"/>
    <n v="0"/>
    <n v="0"/>
    <n v="0"/>
    <n v="15.582370028103499"/>
    <n v="0"/>
    <n v="3.1061728106462398"/>
    <n v="0.56760596671137897"/>
    <n v="0"/>
    <n v="0"/>
    <n v="0"/>
    <n v="3527.8494427435899"/>
    <n v="0"/>
    <n v="154.39502178275501"/>
    <n v="604.57451888816297"/>
    <n v="0"/>
    <n v="0"/>
    <n v="0"/>
    <n v="2027.55002358609"/>
    <n v="0"/>
    <n v="26.898536868134901"/>
    <n v="0"/>
    <n v="0"/>
    <n v="0"/>
    <n v="0"/>
    <n v="0"/>
    <n v="0"/>
    <n v="4.0327378377318999"/>
    <n v="21.965512690291"/>
    <n v="0"/>
    <n v="0"/>
    <n v="11.328749640557"/>
    <n v="0"/>
    <n v="0"/>
    <n v="0"/>
  </r>
  <r>
    <x v="156"/>
    <s v="US_Market"/>
    <n v="7250.11"/>
    <n v="0"/>
    <n v="956.21955703586104"/>
    <n v="0"/>
    <n v="0"/>
    <n v="0"/>
    <n v="0"/>
    <n v="0"/>
    <n v="289.13783493086999"/>
    <n v="0"/>
    <n v="0"/>
    <n v="0"/>
    <n v="412.53439844611398"/>
    <n v="0"/>
    <n v="0"/>
    <n v="0"/>
    <n v="16.076910698539201"/>
    <n v="0"/>
    <n v="2.31648102213091"/>
    <n v="0.53917269335145002"/>
    <n v="0"/>
    <n v="0"/>
    <n v="0"/>
    <n v="3758.7732722914402"/>
    <n v="0"/>
    <n v="116.519610804338"/>
    <n v="609.86094028639104"/>
    <n v="0"/>
    <n v="0"/>
    <n v="0"/>
    <n v="2074.97973036035"/>
    <n v="0"/>
    <n v="28.048052510794001"/>
    <n v="0"/>
    <n v="0"/>
    <n v="0"/>
    <n v="0"/>
    <n v="0"/>
    <n v="0"/>
    <n v="3.3749072282445201"/>
    <n v="20.756842052602401"/>
    <n v="0"/>
    <n v="0"/>
    <n v="11.4756469569848"/>
    <n v="0"/>
    <n v="-750.17855594815899"/>
    <n v="0"/>
  </r>
  <r>
    <x v="157"/>
    <s v="US_Market"/>
    <n v="9779.83"/>
    <n v="0"/>
    <n v="984.37261379026199"/>
    <n v="0"/>
    <n v="0"/>
    <n v="0"/>
    <n v="0"/>
    <n v="0"/>
    <n v="289.13783493086999"/>
    <n v="0"/>
    <n v="0"/>
    <n v="0"/>
    <n v="226.40367815627599"/>
    <n v="0"/>
    <n v="0"/>
    <n v="0"/>
    <n v="16.739302870796902"/>
    <n v="0"/>
    <n v="1.37086969902503"/>
    <n v="0.48538513313315501"/>
    <n v="0"/>
    <n v="0"/>
    <n v="0"/>
    <n v="3924.5399945485301"/>
    <n v="0"/>
    <n v="102.92499153799"/>
    <n v="615.16316609413002"/>
    <n v="0"/>
    <n v="0"/>
    <n v="0"/>
    <n v="2094.0971594604798"/>
    <n v="0"/>
    <n v="28.519239775996901"/>
    <n v="0"/>
    <n v="0"/>
    <n v="0"/>
    <n v="0"/>
    <n v="0"/>
    <n v="0"/>
    <n v="2.70900588190693"/>
    <n v="20.563442247961898"/>
    <n v="0"/>
    <n v="0"/>
    <n v="11.6105738048386"/>
    <n v="0"/>
    <n v="750.17855594815899"/>
    <n v="0"/>
  </r>
  <r>
    <x v="158"/>
    <s v="US_Market"/>
    <n v="9679.33"/>
    <n v="0"/>
    <n v="1012.52567054466"/>
    <n v="0"/>
    <n v="201.514744603807"/>
    <n v="0"/>
    <n v="0"/>
    <n v="0"/>
    <n v="289.13783493086999"/>
    <n v="0"/>
    <n v="0"/>
    <n v="0"/>
    <n v="0"/>
    <n v="0"/>
    <n v="0"/>
    <n v="0"/>
    <n v="17.6128827033594"/>
    <n v="0"/>
    <n v="0.656381543018282"/>
    <n v="0.43442233379835699"/>
    <n v="0"/>
    <n v="0"/>
    <n v="0"/>
    <n v="4044.1642553117299"/>
    <n v="0"/>
    <n v="101.597335272284"/>
    <n v="616.39951374658801"/>
    <n v="0"/>
    <n v="0"/>
    <n v="0"/>
    <n v="2091.0001942343401"/>
    <n v="0"/>
    <n v="29.2787169744057"/>
    <n v="0"/>
    <n v="0"/>
    <n v="0"/>
    <n v="0"/>
    <n v="0"/>
    <n v="0"/>
    <n v="2.2585584681246398"/>
    <n v="19.269156514988399"/>
    <n v="0"/>
    <n v="0"/>
    <n v="11.6263351114307"/>
    <n v="0"/>
    <n v="0"/>
    <n v="0"/>
  </r>
  <r>
    <x v="159"/>
    <s v="US_Market"/>
    <n v="8734.84"/>
    <n v="0"/>
    <n v="1040.58029003769"/>
    <n v="198.102380012504"/>
    <n v="0"/>
    <n v="0"/>
    <n v="0"/>
    <n v="0"/>
    <n v="289.13783493086999"/>
    <n v="0"/>
    <n v="0"/>
    <n v="0"/>
    <n v="0"/>
    <n v="0"/>
    <n v="0"/>
    <n v="0"/>
    <n v="17.9955775912162"/>
    <n v="0"/>
    <n v="0.21550378182010699"/>
    <n v="0.40097624395412201"/>
    <n v="0"/>
    <n v="0"/>
    <n v="0"/>
    <n v="4127.5168482735698"/>
    <n v="0"/>
    <n v="105.75782882445699"/>
    <n v="613.30979597923999"/>
    <n v="0"/>
    <n v="0"/>
    <n v="0"/>
    <n v="2061.9767916942201"/>
    <n v="0"/>
    <n v="28.5548158799173"/>
    <n v="0"/>
    <n v="0"/>
    <n v="0"/>
    <n v="0"/>
    <n v="0"/>
    <n v="0"/>
    <n v="2.1472180430374199"/>
    <n v="17.693725346727799"/>
    <n v="0"/>
    <n v="0"/>
    <n v="11.5362039105999"/>
    <n v="0"/>
    <n v="0"/>
    <n v="0"/>
  </r>
  <r>
    <x v="160"/>
    <s v="US_Market"/>
    <n v="8629.7099999999991"/>
    <n v="0"/>
    <n v="1054.65681841489"/>
    <n v="0"/>
    <n v="0"/>
    <n v="0"/>
    <n v="0"/>
    <n v="0"/>
    <n v="293.586109314422"/>
    <n v="0"/>
    <n v="0"/>
    <n v="0"/>
    <n v="0"/>
    <n v="0"/>
    <n v="0"/>
    <n v="0"/>
    <n v="18.444563303885399"/>
    <n v="0"/>
    <n v="3.51512284071787E-2"/>
    <n v="0.37665161012235798"/>
    <n v="0"/>
    <n v="0"/>
    <n v="0"/>
    <n v="4184.7441289182498"/>
    <n v="0"/>
    <n v="111.74219794353699"/>
    <n v="605.13000293929895"/>
    <n v="0"/>
    <n v="0"/>
    <n v="0"/>
    <n v="2012.5574915709401"/>
    <n v="0"/>
    <n v="27.691191371158201"/>
    <n v="0"/>
    <n v="0"/>
    <n v="0"/>
    <n v="0"/>
    <n v="0"/>
    <n v="0"/>
    <n v="2.7615112336437302"/>
    <n v="15.6253875628252"/>
    <n v="0"/>
    <n v="0"/>
    <n v="11.4696857030019"/>
    <n v="0"/>
    <n v="0"/>
    <n v="0"/>
  </r>
  <r>
    <x v="161"/>
    <s v="US_Market"/>
    <n v="8702.67"/>
    <n v="0"/>
    <n v="1153.0940797939099"/>
    <n v="0"/>
    <n v="0"/>
    <n v="0"/>
    <n v="0"/>
    <n v="0"/>
    <n v="293.586109314422"/>
    <n v="0"/>
    <n v="0"/>
    <n v="0"/>
    <n v="0"/>
    <n v="0"/>
    <n v="0"/>
    <n v="0"/>
    <n v="18.478770211085902"/>
    <n v="0"/>
    <n v="5.51135199819653E-3"/>
    <n v="0.37661119626865602"/>
    <n v="0"/>
    <n v="0"/>
    <n v="0"/>
    <n v="4202.6713793993904"/>
    <n v="0"/>
    <n v="115.262853647276"/>
    <n v="601.68987110016599"/>
    <n v="0"/>
    <n v="0"/>
    <n v="0"/>
    <n v="1954.8185250930401"/>
    <n v="0"/>
    <n v="27.291614686727002"/>
    <n v="0"/>
    <n v="0"/>
    <n v="0"/>
    <n v="0"/>
    <n v="0"/>
    <n v="0"/>
    <n v="3.4609111706055198"/>
    <n v="13.3981735920296"/>
    <n v="0"/>
    <n v="0"/>
    <n v="11.286828823456799"/>
    <n v="0"/>
    <n v="0"/>
    <n v="0"/>
  </r>
  <r>
    <x v="162"/>
    <s v="US_Market"/>
    <n v="7468.43"/>
    <n v="0"/>
    <n v="1209.40019330272"/>
    <n v="0"/>
    <n v="0"/>
    <n v="0"/>
    <n v="0"/>
    <n v="0"/>
    <n v="293.586109314422"/>
    <n v="0"/>
    <n v="0"/>
    <n v="0"/>
    <n v="0"/>
    <n v="0"/>
    <n v="0"/>
    <n v="0"/>
    <n v="18.938599912892499"/>
    <n v="0"/>
    <n v="7.9453886070254896E-4"/>
    <n v="0.379738546088565"/>
    <n v="0"/>
    <n v="0"/>
    <n v="0"/>
    <n v="4193.5382469487004"/>
    <n v="0"/>
    <n v="114.62145941601599"/>
    <n v="597.80854425002099"/>
    <n v="0"/>
    <n v="0"/>
    <n v="0"/>
    <n v="1873.7550101197401"/>
    <n v="0"/>
    <n v="26.478977603594601"/>
    <n v="0"/>
    <n v="0"/>
    <n v="0"/>
    <n v="0"/>
    <n v="0"/>
    <n v="0"/>
    <n v="4.2087006047434103"/>
    <n v="11.635749916939901"/>
    <n v="0"/>
    <n v="0"/>
    <n v="11.048873642095099"/>
    <n v="0"/>
    <n v="-500.11903729877298"/>
    <n v="0"/>
  </r>
  <r>
    <x v="163"/>
    <s v="US_Market"/>
    <n v="7646.97"/>
    <n v="0"/>
    <n v="1237.4548127957401"/>
    <n v="0"/>
    <n v="0"/>
    <n v="0"/>
    <n v="0"/>
    <n v="0"/>
    <n v="293.586109314422"/>
    <n v="0"/>
    <n v="0"/>
    <n v="0"/>
    <n v="0"/>
    <n v="0"/>
    <n v="0"/>
    <n v="0"/>
    <n v="19.6336307560547"/>
    <n v="0"/>
    <n v="9.9226943744600102E-5"/>
    <n v="0.38669838096349701"/>
    <n v="0"/>
    <n v="0"/>
    <n v="0"/>
    <n v="4157.18919994926"/>
    <n v="0"/>
    <n v="96.991271808987705"/>
    <n v="592.59598936242503"/>
    <n v="0"/>
    <n v="0"/>
    <n v="0"/>
    <n v="1803.8769743467201"/>
    <n v="0"/>
    <n v="25.324582634525399"/>
    <n v="0"/>
    <n v="0"/>
    <n v="0"/>
    <n v="0"/>
    <n v="0"/>
    <n v="12.375683834017201"/>
    <n v="5.0146692778514304"/>
    <n v="10.3936436997079"/>
    <n v="0"/>
    <n v="0"/>
    <n v="10.7988329262558"/>
    <n v="0"/>
    <n v="0"/>
    <n v="0"/>
  </r>
  <r>
    <x v="164"/>
    <s v="US_Market"/>
    <n v="8856.59"/>
    <n v="0"/>
    <n v="1293.7609263045399"/>
    <n v="0"/>
    <n v="0"/>
    <n v="0"/>
    <n v="0"/>
    <n v="0"/>
    <n v="293.586109314422"/>
    <n v="0"/>
    <n v="0"/>
    <n v="0"/>
    <n v="0"/>
    <n v="0"/>
    <n v="0"/>
    <n v="0"/>
    <n v="19.680053733286599"/>
    <n v="0"/>
    <n v="9.1599572825585304E-6"/>
    <n v="0.39828531159349501"/>
    <n v="0"/>
    <n v="0"/>
    <n v="0"/>
    <n v="4103.5394644180296"/>
    <n v="0"/>
    <n v="72.5566826532595"/>
    <n v="590.14927534824096"/>
    <n v="0"/>
    <n v="0"/>
    <n v="0"/>
    <n v="1783.70189875035"/>
    <n v="0"/>
    <n v="23.561936283610699"/>
    <n v="0"/>
    <n v="0"/>
    <n v="0"/>
    <n v="0"/>
    <n v="0"/>
    <n v="87.718801996382595"/>
    <n v="5.56359147517575"/>
    <n v="9.0770676615471793"/>
    <n v="0"/>
    <n v="0"/>
    <n v="10.5591222288216"/>
    <n v="0"/>
    <n v="0"/>
    <n v="0"/>
  </r>
  <r>
    <x v="165"/>
    <s v="US_Market"/>
    <n v="9330.4599999999991"/>
    <n v="0"/>
    <n v="1307.8374546817399"/>
    <n v="0"/>
    <n v="201.514744603807"/>
    <n v="0"/>
    <n v="0"/>
    <n v="0"/>
    <n v="293.586109314422"/>
    <n v="0"/>
    <n v="0"/>
    <n v="0"/>
    <n v="0"/>
    <n v="0"/>
    <n v="0"/>
    <n v="0"/>
    <n v="20.3035151889564"/>
    <n v="0"/>
    <n v="3.7571810494162899E-7"/>
    <n v="0.41486313096972299"/>
    <n v="0"/>
    <n v="0"/>
    <n v="0"/>
    <n v="4027.06883912284"/>
    <n v="0"/>
    <n v="48.281206869093197"/>
    <n v="586.16250874046295"/>
    <n v="0"/>
    <n v="0"/>
    <n v="0"/>
    <n v="1806.4663751591499"/>
    <n v="0"/>
    <n v="21.457942194721699"/>
    <n v="0"/>
    <n v="0"/>
    <n v="0"/>
    <n v="0"/>
    <n v="0"/>
    <n v="274.947318960139"/>
    <n v="5.6733703771638702"/>
    <n v="8.2224476517897696"/>
    <n v="0"/>
    <n v="0"/>
    <n v="10.509782932051801"/>
    <n v="0"/>
    <n v="0"/>
    <n v="0"/>
  </r>
  <r>
    <x v="166"/>
    <s v="US_Market"/>
    <n v="9623.64"/>
    <n v="0"/>
    <n v="1279.6843979273399"/>
    <n v="198.102380012504"/>
    <n v="0"/>
    <n v="0"/>
    <n v="0"/>
    <n v="0"/>
    <n v="293.586109314422"/>
    <n v="0"/>
    <n v="0"/>
    <n v="0"/>
    <n v="0"/>
    <n v="0"/>
    <n v="0"/>
    <n v="0"/>
    <n v="20.497215936860901"/>
    <n v="0"/>
    <n v="0"/>
    <n v="0.44554418023077802"/>
    <n v="0"/>
    <n v="0"/>
    <n v="0"/>
    <n v="3908.7224170393802"/>
    <n v="0"/>
    <n v="27.316034787349999"/>
    <n v="577.64781650499901"/>
    <n v="0"/>
    <n v="0"/>
    <n v="0"/>
    <n v="1820.9488356133299"/>
    <n v="0"/>
    <n v="19.138720816044099"/>
    <n v="0"/>
    <n v="0"/>
    <n v="0"/>
    <n v="0"/>
    <n v="0"/>
    <n v="599.51956741902404"/>
    <n v="4.8118646027432597"/>
    <n v="7.5496221497149198"/>
    <n v="0"/>
    <n v="0"/>
    <n v="10.3715741036225"/>
    <n v="0"/>
    <n v="500.11903729877298"/>
    <n v="0"/>
  </r>
  <r>
    <x v="167"/>
    <s v="US_Market"/>
    <n v="9163.39"/>
    <n v="0"/>
    <n v="1251.5313411729401"/>
    <n v="0"/>
    <n v="0"/>
    <n v="0"/>
    <n v="0"/>
    <n v="0"/>
    <n v="146.793054657211"/>
    <n v="0"/>
    <n v="0"/>
    <n v="0"/>
    <n v="0"/>
    <n v="0"/>
    <n v="0"/>
    <n v="0"/>
    <n v="20.666295027071701"/>
    <n v="0"/>
    <n v="0"/>
    <n v="0.48946492561069499"/>
    <n v="0"/>
    <n v="0"/>
    <n v="0"/>
    <n v="3762.3978141941502"/>
    <n v="0"/>
    <n v="12.190654071351601"/>
    <n v="564.29537879413897"/>
    <n v="0"/>
    <n v="0"/>
    <n v="0"/>
    <n v="1833.18903285596"/>
    <n v="0"/>
    <n v="17.2292566331576"/>
    <n v="0"/>
    <n v="0"/>
    <n v="0"/>
    <n v="0"/>
    <n v="0"/>
    <n v="969.76452236451905"/>
    <n v="3.7674004353557802"/>
    <n v="7.5411342999337503"/>
    <n v="0"/>
    <n v="0"/>
    <n v="10.3805578580732"/>
    <n v="0"/>
    <n v="0"/>
    <n v="0"/>
  </r>
  <r>
    <x v="168"/>
    <s v="US_Market"/>
    <n v="8236.3799999999992"/>
    <n v="0"/>
    <n v="1153.0940797939099"/>
    <n v="0"/>
    <n v="0"/>
    <n v="0"/>
    <n v="0"/>
    <n v="0"/>
    <n v="146.793054657211"/>
    <n v="0"/>
    <n v="0"/>
    <n v="0"/>
    <n v="0"/>
    <n v="0"/>
    <n v="0"/>
    <n v="0"/>
    <n v="20.319385633640699"/>
    <n v="0"/>
    <n v="0"/>
    <n v="0.54279547230543301"/>
    <n v="0"/>
    <n v="0"/>
    <n v="0"/>
    <n v="3590.4299698723098"/>
    <n v="0"/>
    <n v="2.9053215699094701"/>
    <n v="553.95427162951296"/>
    <n v="0"/>
    <n v="0"/>
    <n v="0"/>
    <n v="1853.73540270437"/>
    <n v="0"/>
    <n v="15.8129255291406"/>
    <n v="0"/>
    <n v="0"/>
    <n v="0"/>
    <n v="0"/>
    <n v="0"/>
    <n v="1341.27329967694"/>
    <n v="2.81865303818992"/>
    <n v="7.71039132284454"/>
    <n v="0"/>
    <n v="0"/>
    <n v="10.552527573024999"/>
    <n v="0"/>
    <n v="0"/>
    <n v="0"/>
  </r>
  <r>
    <x v="169"/>
    <s v="US_Market"/>
    <n v="8384.94"/>
    <n v="0"/>
    <n v="1068.7333467920901"/>
    <n v="0"/>
    <n v="0"/>
    <n v="0"/>
    <n v="0"/>
    <n v="0"/>
    <n v="146.793054657211"/>
    <n v="0"/>
    <n v="0"/>
    <n v="0"/>
    <n v="0"/>
    <n v="0"/>
    <n v="0"/>
    <n v="0"/>
    <n v="19.3115875135646"/>
    <n v="0"/>
    <n v="0"/>
    <n v="0.60608904447618595"/>
    <n v="0"/>
    <n v="0"/>
    <n v="0"/>
    <n v="3394.2314434765999"/>
    <n v="0"/>
    <n v="3.1482191647387698"/>
    <n v="544.18556212870601"/>
    <n v="0"/>
    <n v="0"/>
    <n v="0"/>
    <n v="1844.0367052597201"/>
    <n v="0"/>
    <n v="14.5121496871094"/>
    <n v="0"/>
    <n v="0"/>
    <n v="0"/>
    <n v="0"/>
    <n v="0"/>
    <n v="1476.6839086454099"/>
    <n v="1.9762863662912999"/>
    <n v="8.4749070410371896"/>
    <n v="0"/>
    <n v="0"/>
    <n v="10.5287263434585"/>
    <n v="0"/>
    <n v="0"/>
    <n v="0"/>
  </r>
  <r>
    <x v="170"/>
    <s v="US_Market"/>
    <n v="6970.6"/>
    <n v="0"/>
    <n v="1026.60219892186"/>
    <n v="0"/>
    <n v="0"/>
    <n v="0"/>
    <n v="0"/>
    <n v="0"/>
    <n v="146.793054657211"/>
    <n v="0"/>
    <n v="0"/>
    <n v="0"/>
    <n v="0"/>
    <n v="0"/>
    <n v="0"/>
    <n v="0"/>
    <n v="18.783319048095699"/>
    <n v="0"/>
    <n v="9.49201288340569E-6"/>
    <n v="2.8253366451433202"/>
    <n v="0"/>
    <n v="0"/>
    <n v="0"/>
    <n v="3204.9470062073301"/>
    <n v="0"/>
    <n v="9.3746585095727006"/>
    <n v="530.90608376617502"/>
    <n v="0"/>
    <n v="0"/>
    <n v="0"/>
    <n v="1800.6015807276301"/>
    <n v="0"/>
    <n v="13.455118757996299"/>
    <n v="0"/>
    <n v="0"/>
    <n v="0"/>
    <n v="0"/>
    <n v="0"/>
    <n v="1424.78930030181"/>
    <n v="1.39019781896887"/>
    <n v="9.1145612496164894"/>
    <n v="0"/>
    <n v="0"/>
    <n v="10.4283408451745"/>
    <n v="0"/>
    <n v="0"/>
    <n v="0"/>
  </r>
  <r>
    <x v="171"/>
    <s v="US_Market"/>
    <n v="6286.35"/>
    <n v="0"/>
    <n v="928.16493754283897"/>
    <n v="0"/>
    <n v="0"/>
    <n v="0"/>
    <n v="0"/>
    <n v="0"/>
    <n v="146.793054657211"/>
    <n v="0"/>
    <n v="0"/>
    <n v="0"/>
    <n v="0"/>
    <n v="0"/>
    <n v="0"/>
    <n v="0"/>
    <n v="17.630711533311501"/>
    <n v="0"/>
    <n v="3.8470826292194202E-5"/>
    <n v="9.4586410899642193"/>
    <n v="0"/>
    <n v="0"/>
    <n v="0"/>
    <n v="3019.1576505386101"/>
    <n v="0"/>
    <n v="24.376561446059199"/>
    <n v="517.06237614760596"/>
    <n v="0"/>
    <n v="0"/>
    <n v="0"/>
    <n v="1746.9028166947701"/>
    <n v="0"/>
    <n v="12.760452766677901"/>
    <n v="0"/>
    <n v="0"/>
    <n v="0"/>
    <n v="0"/>
    <n v="0"/>
    <n v="1213.27531766116"/>
    <n v="1.0138141545588499"/>
    <n v="9.4273054002917398"/>
    <n v="0"/>
    <n v="0"/>
    <n v="10.1690808433241"/>
    <n v="0"/>
    <n v="0"/>
    <n v="0"/>
  </r>
  <r>
    <x v="172"/>
    <s v="US_Market"/>
    <n v="7321.79"/>
    <n v="0"/>
    <n v="871.85882403403502"/>
    <n v="0"/>
    <n v="201.514744603807"/>
    <n v="0"/>
    <n v="0"/>
    <n v="0"/>
    <n v="146.793054657211"/>
    <n v="0"/>
    <n v="0"/>
    <n v="0"/>
    <n v="0"/>
    <n v="0"/>
    <n v="0"/>
    <n v="0"/>
    <n v="17.2339312850238"/>
    <n v="0"/>
    <n v="9.6396669263883194E-5"/>
    <n v="28.269851744520501"/>
    <n v="0"/>
    <n v="0"/>
    <n v="0"/>
    <n v="2852.3632844017602"/>
    <n v="0"/>
    <n v="48.766081510511803"/>
    <n v="502.90830330388098"/>
    <n v="0"/>
    <n v="0"/>
    <n v="0"/>
    <n v="1736.67826005554"/>
    <n v="0"/>
    <n v="12.064596522508699"/>
    <n v="0"/>
    <n v="0"/>
    <n v="0"/>
    <n v="0"/>
    <n v="0"/>
    <n v="847.35439939661603"/>
    <n v="0.76563414716941103"/>
    <n v="9.6581500930511304"/>
    <n v="0"/>
    <n v="0"/>
    <n v="9.8714933209120606"/>
    <n v="0"/>
    <n v="0"/>
    <n v="0"/>
  </r>
  <r>
    <x v="173"/>
    <s v="US_Market"/>
    <n v="6837.73"/>
    <n v="0"/>
    <n v="857.782295656835"/>
    <n v="198.102380012504"/>
    <n v="0"/>
    <n v="0"/>
    <n v="0"/>
    <n v="0"/>
    <n v="146.793054657211"/>
    <n v="0"/>
    <n v="0"/>
    <n v="0"/>
    <n v="0"/>
    <n v="0"/>
    <n v="0"/>
    <n v="0"/>
    <n v="17.0875522479555"/>
    <n v="0"/>
    <n v="1.7199874752488599E-4"/>
    <n v="61.212549275551602"/>
    <n v="0"/>
    <n v="0"/>
    <n v="0"/>
    <n v="2702.4186094664001"/>
    <n v="0"/>
    <n v="78.273058190061704"/>
    <n v="486.09564576938402"/>
    <n v="0"/>
    <n v="0"/>
    <n v="0"/>
    <n v="1689.56462152888"/>
    <n v="0"/>
    <n v="11.038064059113401"/>
    <n v="0"/>
    <n v="0"/>
    <n v="0"/>
    <n v="0"/>
    <n v="0"/>
    <n v="484.66490162645903"/>
    <n v="0.59209769545019697"/>
    <n v="10.353261024487299"/>
    <n v="0"/>
    <n v="0"/>
    <n v="9.57969414946683"/>
    <n v="0"/>
    <n v="0"/>
    <n v="0"/>
  </r>
  <r>
    <x v="174"/>
    <s v="US_Market"/>
    <n v="5337.07"/>
    <n v="0"/>
    <n v="843.70576727963396"/>
    <n v="0"/>
    <n v="0"/>
    <n v="0"/>
    <n v="0"/>
    <n v="0"/>
    <n v="146.793054657211"/>
    <n v="0"/>
    <n v="0"/>
    <n v="0"/>
    <n v="0"/>
    <n v="0"/>
    <n v="0"/>
    <n v="0"/>
    <n v="16.569175099352201"/>
    <n v="0"/>
    <n v="2.4495833596148198E-4"/>
    <n v="150.52897877928399"/>
    <n v="0"/>
    <n v="0"/>
    <n v="0"/>
    <n v="2570.80326035298"/>
    <n v="0"/>
    <n v="114.607504981218"/>
    <n v="468.93664627244999"/>
    <n v="0"/>
    <n v="0"/>
    <n v="0"/>
    <n v="1589.8358976582399"/>
    <n v="0"/>
    <n v="10.5970725869161"/>
    <n v="0"/>
    <n v="0"/>
    <n v="0"/>
    <n v="0"/>
    <n v="0"/>
    <n v="178.84935304114799"/>
    <n v="0.50913647629454695"/>
    <n v="10.672432059415"/>
    <n v="0"/>
    <n v="0"/>
    <n v="9.2492757206207994"/>
    <n v="0"/>
    <n v="-250.05951864938601"/>
    <n v="0"/>
  </r>
  <r>
    <x v="175"/>
    <s v="US_Market"/>
    <n v="5962.75"/>
    <n v="0"/>
    <n v="815.65114778661098"/>
    <n v="0"/>
    <n v="0"/>
    <n v="0"/>
    <n v="0"/>
    <n v="0"/>
    <n v="146.793054657211"/>
    <n v="0"/>
    <n v="0"/>
    <n v="0"/>
    <n v="0"/>
    <n v="0"/>
    <n v="0"/>
    <n v="0"/>
    <n v="16.190248212339501"/>
    <n v="0"/>
    <n v="3.2746885263871102E-4"/>
    <n v="312.30192786701201"/>
    <n v="0"/>
    <n v="0"/>
    <n v="0"/>
    <n v="2468.5411160153299"/>
    <n v="0"/>
    <n v="136.844827570913"/>
    <n v="463.19734990156201"/>
    <n v="0"/>
    <n v="0"/>
    <n v="0"/>
    <n v="1477.2493120643401"/>
    <n v="0"/>
    <n v="11.0394588843671"/>
    <n v="0"/>
    <n v="0"/>
    <n v="0"/>
    <n v="0"/>
    <n v="0"/>
    <n v="42.110257922456299"/>
    <n v="0.585457714876778"/>
    <n v="9.7410588034119705"/>
    <n v="0"/>
    <n v="0"/>
    <n v="9.44948047175534"/>
    <n v="0"/>
    <n v="0"/>
    <n v="0"/>
  </r>
  <r>
    <x v="176"/>
    <s v="US_Market"/>
    <n v="6139.8"/>
    <n v="0"/>
    <n v="815.65114778661098"/>
    <n v="0"/>
    <n v="0"/>
    <n v="0"/>
    <n v="0"/>
    <n v="0"/>
    <n v="146.793054657211"/>
    <n v="0"/>
    <n v="0"/>
    <n v="0"/>
    <n v="0"/>
    <n v="0"/>
    <n v="0"/>
    <n v="0"/>
    <n v="14.733358799715701"/>
    <n v="0"/>
    <n v="3.4984666310935601E-4"/>
    <n v="577.54995104674504"/>
    <n v="0"/>
    <n v="0"/>
    <n v="0"/>
    <n v="2349.9661789960001"/>
    <n v="0"/>
    <n v="146.64914311870001"/>
    <n v="463.64536762528201"/>
    <n v="0"/>
    <n v="0"/>
    <n v="0"/>
    <n v="1397.50030278494"/>
    <n v="0"/>
    <n v="11.087722413786601"/>
    <n v="0"/>
    <n v="0"/>
    <n v="0"/>
    <n v="0"/>
    <n v="0"/>
    <n v="4.2358096331681603"/>
    <n v="0.75725342013357899"/>
    <n v="9.3451732646751804"/>
    <n v="0"/>
    <n v="0"/>
    <n v="9.6456480383853602"/>
    <n v="0"/>
    <n v="0"/>
    <n v="0"/>
  </r>
  <r>
    <x v="177"/>
    <s v="US_Market"/>
    <n v="6374.36"/>
    <n v="0"/>
    <n v="801.57461940941096"/>
    <n v="0"/>
    <n v="0"/>
    <n v="0"/>
    <n v="0"/>
    <n v="0"/>
    <n v="146.793054657211"/>
    <n v="0"/>
    <n v="0"/>
    <n v="0"/>
    <n v="0"/>
    <n v="0"/>
    <n v="0"/>
    <n v="0"/>
    <n v="13.503017476046001"/>
    <n v="0"/>
    <n v="3.96505879878822E-4"/>
    <n v="845.63819926808901"/>
    <n v="0"/>
    <n v="0"/>
    <n v="0"/>
    <n v="2228.3742669686999"/>
    <n v="0"/>
    <n v="146.395624535168"/>
    <n v="455.81698068292599"/>
    <n v="0"/>
    <n v="0"/>
    <n v="0"/>
    <n v="1359.3399127513101"/>
    <n v="0"/>
    <n v="11.4389176125087"/>
    <n v="0"/>
    <n v="0"/>
    <n v="0"/>
    <n v="0"/>
    <n v="0"/>
    <n v="0"/>
    <n v="1.0225451678989299"/>
    <n v="10.7743486102991"/>
    <n v="0"/>
    <n v="0"/>
    <n v="9.7954442870585208"/>
    <n v="0"/>
    <n v="0"/>
    <n v="0"/>
  </r>
  <r>
    <x v="178"/>
    <s v="US_Market"/>
    <n v="5177.4399999999996"/>
    <n v="0"/>
    <n v="787.49809103221003"/>
    <n v="0"/>
    <n v="0"/>
    <n v="0"/>
    <n v="0"/>
    <n v="0"/>
    <n v="146.793054657211"/>
    <n v="0"/>
    <n v="0"/>
    <n v="0"/>
    <n v="0"/>
    <n v="0"/>
    <n v="0"/>
    <n v="0"/>
    <n v="12.9145102960206"/>
    <n v="0"/>
    <n v="4.0640729302276497E-4"/>
    <n v="1078.6465007730201"/>
    <n v="0"/>
    <n v="0"/>
    <n v="0"/>
    <n v="2099.4642965143098"/>
    <n v="0"/>
    <n v="141.15981460858299"/>
    <n v="444.97299985081401"/>
    <n v="0"/>
    <n v="0"/>
    <n v="0"/>
    <n v="1313.38600374571"/>
    <n v="0"/>
    <n v="12.2603199216575"/>
    <n v="0"/>
    <n v="0"/>
    <n v="0"/>
    <n v="0"/>
    <n v="0"/>
    <n v="0"/>
    <n v="1.34359466888919"/>
    <n v="13.5338654285238"/>
    <n v="0"/>
    <n v="0"/>
    <n v="9.8936627562689807"/>
    <n v="0"/>
    <n v="0"/>
    <n v="0"/>
  </r>
  <r>
    <x v="179"/>
    <s v="US_Market"/>
    <n v="5692.36"/>
    <n v="0"/>
    <n v="773.42156265500898"/>
    <n v="0"/>
    <n v="201.514744603807"/>
    <n v="0"/>
    <n v="0"/>
    <n v="0"/>
    <n v="146.793054657211"/>
    <n v="0"/>
    <n v="0"/>
    <n v="0"/>
    <n v="0"/>
    <n v="0"/>
    <n v="0"/>
    <n v="0"/>
    <n v="11.140185132699299"/>
    <n v="0"/>
    <n v="4.2025947935287399E-4"/>
    <n v="1250.9414562337199"/>
    <n v="0"/>
    <n v="0"/>
    <n v="0"/>
    <n v="1959.6909968166001"/>
    <n v="0"/>
    <n v="134.665879267961"/>
    <n v="433.24370283212198"/>
    <n v="0"/>
    <n v="0"/>
    <n v="0"/>
    <n v="1300.18179331735"/>
    <n v="0"/>
    <n v="13.5911671584032"/>
    <n v="0"/>
    <n v="0"/>
    <n v="0"/>
    <n v="0"/>
    <n v="0"/>
    <n v="0"/>
    <n v="1.73188706535174"/>
    <n v="15.221468282538201"/>
    <n v="0"/>
    <n v="0"/>
    <n v="9.8726843345648092"/>
    <n v="0"/>
    <n v="-500.11903729877298"/>
    <n v="0"/>
  </r>
  <r>
    <x v="180"/>
    <s v="US_Market"/>
    <n v="5010.18"/>
    <n v="0"/>
    <n v="759.34503427780896"/>
    <n v="198.102380012504"/>
    <n v="0"/>
    <n v="0"/>
    <n v="0"/>
    <n v="0"/>
    <n v="146.793054657211"/>
    <n v="0"/>
    <n v="0"/>
    <n v="0"/>
    <n v="0"/>
    <n v="0"/>
    <n v="0"/>
    <n v="0"/>
    <n v="10.001699996166501"/>
    <n v="0"/>
    <n v="4.6598836863938201E-4"/>
    <n v="1317.05187010913"/>
    <n v="0"/>
    <n v="0"/>
    <n v="0"/>
    <n v="1815.3854997179001"/>
    <n v="0"/>
    <n v="124.809268479624"/>
    <n v="414.84051579132"/>
    <n v="0"/>
    <n v="0"/>
    <n v="0"/>
    <n v="1353.14621166497"/>
    <n v="0"/>
    <n v="14.8616649451413"/>
    <n v="0"/>
    <n v="0"/>
    <n v="0"/>
    <n v="0"/>
    <n v="0"/>
    <n v="0"/>
    <n v="2.0866708107065901"/>
    <n v="16.114939661209402"/>
    <n v="0"/>
    <n v="0"/>
    <n v="9.7921784287382394"/>
    <n v="0"/>
    <n v="-500.11903729877298"/>
    <n v="0"/>
  </r>
  <r>
    <x v="181"/>
    <s v="US_Market"/>
    <n v="5149.3"/>
    <n v="0"/>
    <n v="745.26850590060803"/>
    <n v="0"/>
    <n v="0"/>
    <n v="0"/>
    <n v="0"/>
    <n v="0"/>
    <n v="0"/>
    <n v="0"/>
    <n v="0"/>
    <n v="0"/>
    <n v="0"/>
    <n v="0"/>
    <n v="0"/>
    <n v="0"/>
    <n v="11.3437172816454"/>
    <n v="0"/>
    <n v="5.6803414889626904E-4"/>
    <n v="1307.3048921811401"/>
    <n v="0"/>
    <n v="0"/>
    <n v="0"/>
    <n v="1673.3438240205201"/>
    <n v="0"/>
    <n v="113.092304570574"/>
    <n v="389.34182210887099"/>
    <n v="0"/>
    <n v="0"/>
    <n v="0"/>
    <n v="1457.20213955028"/>
    <n v="0"/>
    <n v="17.204649769433701"/>
    <n v="0"/>
    <n v="0"/>
    <n v="0"/>
    <n v="0"/>
    <n v="0"/>
    <n v="0"/>
    <n v="2.1891890777359801"/>
    <n v="16.3275067066497"/>
    <n v="0"/>
    <n v="0"/>
    <n v="9.5799192324751594"/>
    <n v="0"/>
    <n v="0"/>
    <n v="0"/>
  </r>
  <r>
    <x v="182"/>
    <s v="US_Market"/>
    <n v="4528.66"/>
    <n v="0"/>
    <n v="745.26850590060803"/>
    <n v="0"/>
    <n v="0"/>
    <n v="0"/>
    <n v="0"/>
    <n v="0"/>
    <n v="0"/>
    <n v="0"/>
    <n v="0"/>
    <n v="0"/>
    <n v="0"/>
    <n v="0"/>
    <n v="0"/>
    <n v="0"/>
    <n v="15.1942096392017"/>
    <n v="0"/>
    <n v="6.2807265710839897E-4"/>
    <n v="1193.7502904215"/>
    <n v="0"/>
    <n v="0"/>
    <n v="0"/>
    <n v="1547.16710231961"/>
    <n v="0"/>
    <n v="101.41111275244501"/>
    <n v="367.73062924522497"/>
    <n v="0"/>
    <n v="0"/>
    <n v="0"/>
    <n v="1524.9934622384301"/>
    <n v="0"/>
    <n v="21.299608800228199"/>
    <n v="0"/>
    <n v="0"/>
    <n v="0"/>
    <n v="0"/>
    <n v="0"/>
    <n v="0"/>
    <n v="2.07412468890581"/>
    <n v="15.3954457713241"/>
    <n v="0"/>
    <n v="0"/>
    <n v="9.5239966938028005"/>
    <n v="0"/>
    <n v="0"/>
    <n v="0"/>
  </r>
  <r>
    <x v="183"/>
    <s v="US_Market"/>
    <n v="5269"/>
    <n v="0"/>
    <n v="731.29041478478598"/>
    <n v="0"/>
    <n v="0"/>
    <n v="0"/>
    <n v="0"/>
    <n v="0"/>
    <n v="0"/>
    <n v="0"/>
    <n v="0"/>
    <n v="0"/>
    <n v="0"/>
    <n v="0"/>
    <n v="0"/>
    <n v="0"/>
    <n v="18.589111504342299"/>
    <n v="0"/>
    <n v="6.9262345347789799E-4"/>
    <n v="1008.38635533562"/>
    <n v="0"/>
    <n v="0"/>
    <n v="0"/>
    <n v="1439.5505449515299"/>
    <n v="0"/>
    <n v="93.156518216359501"/>
    <n v="360.30080177190001"/>
    <n v="0"/>
    <n v="20.134375559420501"/>
    <n v="0"/>
    <n v="1423.6022138763001"/>
    <n v="0"/>
    <n v="25.216714227455299"/>
    <n v="0"/>
    <n v="0"/>
    <n v="0"/>
    <n v="0"/>
    <n v="0"/>
    <n v="0"/>
    <n v="1.77417519373101"/>
    <n v="12.7539521060112"/>
    <n v="0"/>
    <n v="0"/>
    <n v="9.3509371518749393"/>
    <n v="0"/>
    <n v="-250.05951864938601"/>
    <n v="0"/>
  </r>
  <r>
    <x v="184"/>
    <s v="US_Market"/>
    <n v="5507.71"/>
    <n v="0"/>
    <n v="731.29041478478598"/>
    <n v="0"/>
    <n v="0"/>
    <n v="0"/>
    <n v="0"/>
    <n v="0"/>
    <n v="0"/>
    <n v="0"/>
    <n v="0"/>
    <n v="0"/>
    <n v="0"/>
    <n v="0"/>
    <n v="0"/>
    <n v="0"/>
    <n v="20.161665812494999"/>
    <n v="0"/>
    <n v="9.0604737200634998E-4"/>
    <n v="748.03973222647403"/>
    <n v="0"/>
    <n v="0"/>
    <n v="0"/>
    <n v="1338.4518708840101"/>
    <n v="0"/>
    <n v="96.057216170340098"/>
    <n v="358.17783977617398"/>
    <n v="0"/>
    <n v="165.21641594639499"/>
    <n v="0"/>
    <n v="1222.8119043338099"/>
    <n v="0"/>
    <n v="29.208904487012699"/>
    <n v="0"/>
    <n v="0"/>
    <n v="0"/>
    <n v="0"/>
    <n v="0"/>
    <n v="0"/>
    <n v="1.46159534084808"/>
    <n v="9.1404112819160304"/>
    <n v="0"/>
    <n v="0"/>
    <n v="9.2065758332862497"/>
    <n v="0"/>
    <n v="0"/>
    <n v="0"/>
  </r>
  <r>
    <x v="185"/>
    <s v="US_Market"/>
    <n v="6783.07"/>
    <n v="0"/>
    <n v="731.29041478478598"/>
    <n v="0"/>
    <n v="0"/>
    <n v="0"/>
    <n v="0"/>
    <n v="0"/>
    <n v="0"/>
    <n v="0"/>
    <n v="0"/>
    <n v="1615.5280194234499"/>
    <n v="0"/>
    <n v="0"/>
    <n v="0"/>
    <n v="0"/>
    <n v="21.443997342060499"/>
    <n v="0"/>
    <n v="1.17213196308193E-3"/>
    <n v="465.59483923294198"/>
    <n v="0"/>
    <n v="0"/>
    <n v="0"/>
    <n v="1260.2543971053201"/>
    <n v="0"/>
    <n v="110.804333566642"/>
    <n v="359.33166392676401"/>
    <n v="0"/>
    <n v="529.16339496248895"/>
    <n v="0"/>
    <n v="974.19723549547405"/>
    <n v="0"/>
    <n v="32.1614223432722"/>
    <n v="0"/>
    <n v="0"/>
    <n v="0"/>
    <n v="0"/>
    <n v="0"/>
    <n v="0"/>
    <n v="1.2692357963149199"/>
    <n v="6.4227446509555204"/>
    <n v="0"/>
    <n v="0"/>
    <n v="8.9598220988017303"/>
    <n v="0"/>
    <n v="0"/>
    <n v="0"/>
  </r>
  <r>
    <x v="186"/>
    <s v="US_Market"/>
    <n v="5792.43"/>
    <n v="0"/>
    <n v="731.29041478478598"/>
    <n v="0"/>
    <n v="201.514744603807"/>
    <n v="0"/>
    <n v="0"/>
    <n v="0"/>
    <n v="0"/>
    <n v="0"/>
    <n v="0"/>
    <n v="1082.9208163517901"/>
    <n v="0"/>
    <n v="0"/>
    <n v="0"/>
    <n v="0"/>
    <n v="23.014530962605001"/>
    <n v="0"/>
    <n v="1.4672322094685399E-3"/>
    <n v="252.09821648904"/>
    <n v="0"/>
    <n v="0"/>
    <n v="0"/>
    <n v="1206.5436424516199"/>
    <n v="0"/>
    <n v="131.72221741737201"/>
    <n v="362.96122357207298"/>
    <n v="0"/>
    <n v="1092.1505633756601"/>
    <n v="0"/>
    <n v="678.02330885165395"/>
    <n v="0"/>
    <n v="34.038726014286198"/>
    <n v="0"/>
    <n v="0"/>
    <n v="0"/>
    <n v="0"/>
    <n v="0"/>
    <n v="0"/>
    <n v="1.1397472358610199"/>
    <n v="5.0347968418446802"/>
    <n v="0"/>
    <n v="0"/>
    <n v="8.5720866898425001"/>
    <n v="0"/>
    <n v="0"/>
    <n v="0"/>
  </r>
  <r>
    <x v="187"/>
    <s v="US_Market"/>
    <n v="5733.77"/>
    <n v="0"/>
    <n v="717.21388640758505"/>
    <n v="198.102380012504"/>
    <n v="0"/>
    <n v="0"/>
    <n v="0"/>
    <n v="0"/>
    <n v="0"/>
    <n v="0"/>
    <n v="0"/>
    <n v="0"/>
    <n v="0"/>
    <n v="0"/>
    <n v="0"/>
    <n v="0"/>
    <n v="23.930367526245298"/>
    <n v="0"/>
    <n v="1.63984983218106E-3"/>
    <n v="123.839385379639"/>
    <n v="0"/>
    <n v="0"/>
    <n v="0"/>
    <n v="1168.55050524425"/>
    <n v="0"/>
    <n v="166.515053429772"/>
    <n v="363.26823314819302"/>
    <n v="0"/>
    <n v="1754.45241236682"/>
    <n v="0"/>
    <n v="353.01052972050201"/>
    <n v="0"/>
    <n v="33.312162767174001"/>
    <n v="0"/>
    <n v="0"/>
    <n v="0"/>
    <n v="0"/>
    <n v="0"/>
    <n v="0"/>
    <n v="1.08500755510363"/>
    <n v="4.5922670186555399"/>
    <n v="0"/>
    <n v="0"/>
    <n v="7.9649552615971899"/>
    <n v="0"/>
    <n v="0"/>
    <n v="0"/>
  </r>
  <r>
    <x v="188"/>
    <s v="US_Market"/>
    <n v="4867.9799999999996"/>
    <n v="0"/>
    <n v="731.29041478478598"/>
    <n v="0"/>
    <n v="0"/>
    <n v="0"/>
    <n v="0"/>
    <n v="0"/>
    <n v="133.448231506555"/>
    <n v="0"/>
    <n v="0"/>
    <n v="0"/>
    <n v="0"/>
    <n v="0"/>
    <n v="0"/>
    <n v="0"/>
    <n v="24.036854343870999"/>
    <n v="0"/>
    <n v="1.73947019571008E-3"/>
    <n v="56.949549674377899"/>
    <n v="0"/>
    <n v="0"/>
    <n v="0"/>
    <n v="1142.9354324339999"/>
    <n v="0"/>
    <n v="207.75441871436399"/>
    <n v="360.922726996633"/>
    <n v="0"/>
    <n v="2434.7856445123198"/>
    <n v="0"/>
    <n v="87.929266536985693"/>
    <n v="0"/>
    <n v="31.250613730996399"/>
    <n v="0"/>
    <n v="0"/>
    <n v="0"/>
    <n v="0"/>
    <n v="0"/>
    <n v="0"/>
    <n v="1.05067368732808"/>
    <n v="4.52920140073297"/>
    <n v="0"/>
    <n v="0"/>
    <n v="7.5424471881123099"/>
    <n v="0"/>
    <n v="-500.11903729877298"/>
    <n v="0"/>
  </r>
  <r>
    <x v="189"/>
    <s v="US_Market"/>
    <n v="5789.63"/>
    <n v="0"/>
    <n v="745.26850590060803"/>
    <n v="0"/>
    <n v="0"/>
    <n v="0"/>
    <n v="0"/>
    <n v="0"/>
    <n v="133.448231506555"/>
    <n v="0"/>
    <n v="0"/>
    <n v="0"/>
    <n v="0"/>
    <n v="0"/>
    <n v="0"/>
    <n v="0"/>
    <n v="23.881698951521599"/>
    <n v="0"/>
    <n v="1.76596719826601E-3"/>
    <n v="28.877354851802099"/>
    <n v="0"/>
    <n v="0"/>
    <n v="0"/>
    <n v="1123.54867313163"/>
    <n v="0"/>
    <n v="253.87102559170501"/>
    <n v="359.47599378426997"/>
    <n v="0"/>
    <n v="2907.5194740332399"/>
    <n v="0"/>
    <n v="18.494092226405499"/>
    <n v="0"/>
    <n v="29.290084500476699"/>
    <n v="0"/>
    <n v="0"/>
    <n v="0"/>
    <n v="0"/>
    <n v="0"/>
    <n v="0"/>
    <n v="1.0582843816306"/>
    <n v="4.7509091121879203"/>
    <n v="0"/>
    <n v="0"/>
    <n v="7.5101150982205302"/>
    <n v="0"/>
    <n v="0"/>
    <n v="0"/>
  </r>
  <r>
    <x v="190"/>
    <s v="US_Market"/>
    <n v="5859.06"/>
    <n v="0"/>
    <n v="745.26850590060803"/>
    <n v="0"/>
    <n v="0"/>
    <n v="0"/>
    <n v="0"/>
    <n v="0"/>
    <n v="133.448231506555"/>
    <n v="0"/>
    <n v="0"/>
    <n v="0"/>
    <n v="0"/>
    <n v="0"/>
    <n v="0"/>
    <n v="0"/>
    <n v="23.358046252043"/>
    <n v="0"/>
    <n v="2.2430453390926398E-2"/>
    <n v="17.791358012843499"/>
    <n v="0"/>
    <n v="0"/>
    <n v="0"/>
    <n v="1127.09779355766"/>
    <n v="0"/>
    <n v="299.84544942940801"/>
    <n v="355.51985465665302"/>
    <n v="0"/>
    <n v="2984.0440392361602"/>
    <n v="0"/>
    <n v="98.395135671334103"/>
    <n v="0"/>
    <n v="26.120150063553002"/>
    <n v="0"/>
    <n v="0"/>
    <n v="0"/>
    <n v="0"/>
    <n v="0"/>
    <n v="0"/>
    <n v="1.0540453293543799"/>
    <n v="4.9364717742862902"/>
    <n v="0"/>
    <n v="0"/>
    <n v="7.3989541788054698"/>
    <n v="0"/>
    <n v="0"/>
    <n v="0"/>
  </r>
  <r>
    <x v="191"/>
    <s v="US_Market"/>
    <n v="5685.2"/>
    <n v="0"/>
    <n v="731.29041478478598"/>
    <n v="0"/>
    <n v="0"/>
    <n v="0"/>
    <n v="0"/>
    <n v="0"/>
    <n v="133.448231506555"/>
    <n v="0"/>
    <n v="0"/>
    <n v="0"/>
    <n v="0"/>
    <n v="0"/>
    <n v="0"/>
    <n v="0"/>
    <n v="22.8070431118607"/>
    <n v="0"/>
    <n v="0.22971020694472599"/>
    <n v="13.8235305005737"/>
    <n v="0"/>
    <n v="0"/>
    <n v="0"/>
    <n v="1150.1427506980799"/>
    <n v="0"/>
    <n v="327.864954433474"/>
    <n v="345.87885755888101"/>
    <n v="0"/>
    <n v="2768.7828902575002"/>
    <n v="0"/>
    <n v="348.20892339431799"/>
    <n v="0"/>
    <n v="22.851886848743799"/>
    <n v="0"/>
    <n v="0"/>
    <n v="0"/>
    <n v="0"/>
    <n v="0"/>
    <n v="0"/>
    <n v="0.92366824391506896"/>
    <n v="5.1463535117399699"/>
    <n v="0"/>
    <n v="0"/>
    <n v="7.3766460430539196"/>
    <n v="0"/>
    <n v="0"/>
    <n v="0"/>
  </r>
  <r>
    <x v="192"/>
    <s v="US_Market"/>
    <n v="5738.37"/>
    <n v="0"/>
    <n v="745.26850590060803"/>
    <n v="0"/>
    <n v="0"/>
    <n v="0"/>
    <n v="0"/>
    <n v="0"/>
    <n v="133.448231506555"/>
    <n v="0"/>
    <n v="0"/>
    <n v="0"/>
    <n v="0"/>
    <n v="0"/>
    <n v="0"/>
    <n v="0"/>
    <n v="22.1990115317546"/>
    <n v="0"/>
    <n v="0.72507399773140302"/>
    <n v="12.412350647744899"/>
    <n v="0"/>
    <n v="0"/>
    <n v="0"/>
    <n v="1177.76685051192"/>
    <n v="0"/>
    <n v="363.06796280957099"/>
    <n v="336.05933310403799"/>
    <n v="0"/>
    <n v="2347.91974958836"/>
    <n v="0"/>
    <n v="708.71826143542899"/>
    <n v="0"/>
    <n v="19.492527648238699"/>
    <n v="0"/>
    <n v="0"/>
    <n v="0"/>
    <n v="0"/>
    <n v="0"/>
    <n v="0"/>
    <n v="0.768349387251404"/>
    <n v="5.0959917950789801"/>
    <n v="0"/>
    <n v="0"/>
    <n v="7.3174502770723997"/>
    <n v="0"/>
    <n v="0"/>
    <n v="0"/>
  </r>
  <r>
    <x v="193"/>
    <s v="US_Market"/>
    <n v="6888.57"/>
    <n v="0"/>
    <n v="731.29041478478598"/>
    <n v="0"/>
    <n v="201.514744603807"/>
    <n v="0"/>
    <n v="0"/>
    <n v="0"/>
    <n v="133.448231506555"/>
    <n v="0"/>
    <n v="0"/>
    <n v="0"/>
    <n v="0"/>
    <n v="0"/>
    <n v="0"/>
    <n v="0"/>
    <n v="20.917367441276699"/>
    <n v="0"/>
    <n v="1.60266855868141"/>
    <n v="11.9288179351502"/>
    <n v="0"/>
    <n v="0"/>
    <n v="0"/>
    <n v="1210.89414360861"/>
    <n v="0"/>
    <n v="385.04808813907499"/>
    <n v="328.85774382004701"/>
    <n v="0"/>
    <n v="1802.81922745306"/>
    <n v="0"/>
    <n v="1106.5275817857901"/>
    <n v="0"/>
    <n v="16.462018810305"/>
    <n v="0"/>
    <n v="0"/>
    <n v="0"/>
    <n v="0"/>
    <n v="0"/>
    <n v="0"/>
    <n v="0.61165531330932699"/>
    <n v="4.8675544202131498"/>
    <n v="0"/>
    <n v="0"/>
    <n v="7.21693601010724"/>
    <n v="0"/>
    <n v="0"/>
    <n v="0"/>
  </r>
  <r>
    <x v="194"/>
    <s v="US_Market"/>
    <n v="7053.77"/>
    <n v="0"/>
    <n v="717.21388640758505"/>
    <n v="198.102380012504"/>
    <n v="0"/>
    <n v="0"/>
    <n v="0"/>
    <n v="0"/>
    <n v="133.448231506555"/>
    <n v="0"/>
    <n v="0"/>
    <n v="0"/>
    <n v="0"/>
    <n v="0"/>
    <n v="0"/>
    <n v="0"/>
    <n v="19.605633422075702"/>
    <n v="0"/>
    <n v="2.7261500953856399"/>
    <n v="12.5031421607264"/>
    <n v="0"/>
    <n v="0"/>
    <n v="0"/>
    <n v="1258.0613748906201"/>
    <n v="0"/>
    <n v="397.28380113153798"/>
    <n v="319.000592121853"/>
    <n v="0"/>
    <n v="1199.91599011279"/>
    <n v="0"/>
    <n v="1471.0304943850599"/>
    <n v="0"/>
    <n v="13.476701889649499"/>
    <n v="48.004804388529301"/>
    <n v="0"/>
    <n v="0"/>
    <n v="0"/>
    <n v="0"/>
    <n v="0"/>
    <n v="0.50535815389024996"/>
    <n v="4.6446933355189701"/>
    <n v="0"/>
    <n v="0"/>
    <n v="6.7822619556641603"/>
    <n v="0"/>
    <n v="500.11903729877298"/>
    <n v="0"/>
  </r>
  <r>
    <x v="195"/>
    <s v="US_Market"/>
    <n v="6352.41"/>
    <n v="0"/>
    <n v="689.06082965318399"/>
    <n v="0"/>
    <n v="0"/>
    <n v="0"/>
    <n v="0"/>
    <n v="0"/>
    <n v="0"/>
    <n v="0"/>
    <n v="0"/>
    <n v="0"/>
    <n v="0"/>
    <n v="0"/>
    <n v="0"/>
    <n v="0"/>
    <n v="18.528849593945399"/>
    <n v="0"/>
    <n v="3.9346939720528198"/>
    <n v="13.4742419385963"/>
    <n v="0"/>
    <n v="0"/>
    <n v="0"/>
    <n v="1317.80593560954"/>
    <n v="0"/>
    <n v="408.89803981554201"/>
    <n v="305.60543686963098"/>
    <n v="0"/>
    <n v="606.45520917152601"/>
    <n v="0"/>
    <n v="1747.46613594214"/>
    <n v="0"/>
    <n v="11.610712100459899"/>
    <n v="124.71491657566"/>
    <n v="0"/>
    <n v="0"/>
    <n v="0"/>
    <n v="0"/>
    <n v="0"/>
    <n v="0.418827210117038"/>
    <n v="4.2836090895259504"/>
    <n v="0"/>
    <n v="0"/>
    <n v="6.2489157515536498"/>
    <n v="0"/>
    <n v="0"/>
    <n v="0"/>
  </r>
  <r>
    <x v="196"/>
    <s v="US_Market"/>
    <n v="5238.54"/>
    <n v="0"/>
    <n v="660.90777289878201"/>
    <n v="0"/>
    <n v="0"/>
    <n v="0"/>
    <n v="0"/>
    <n v="0"/>
    <n v="0"/>
    <n v="0"/>
    <n v="0"/>
    <n v="0"/>
    <n v="0"/>
    <n v="0"/>
    <n v="0"/>
    <n v="0"/>
    <n v="17.7477860978249"/>
    <n v="0"/>
    <n v="4.7672206909332404"/>
    <n v="14.089413553262499"/>
    <n v="0"/>
    <n v="0"/>
    <n v="0"/>
    <n v="1373.5715017882801"/>
    <n v="0"/>
    <n v="409.84984671348502"/>
    <n v="298.162725188477"/>
    <n v="0"/>
    <n v="257.54961341618503"/>
    <n v="0"/>
    <n v="1840.8006817886701"/>
    <n v="0"/>
    <n v="10.547362219231699"/>
    <n v="196.040347766233"/>
    <n v="0"/>
    <n v="0"/>
    <n v="0"/>
    <n v="0"/>
    <n v="0"/>
    <n v="0.34049074317817601"/>
    <n v="4.0416064187920604"/>
    <n v="0"/>
    <n v="0"/>
    <n v="5.9263885625035799"/>
    <n v="0"/>
    <n v="-50.011903729877297"/>
    <n v="0"/>
  </r>
  <r>
    <x v="197"/>
    <s v="US_Market"/>
    <n v="6611.65"/>
    <n v="0"/>
    <n v="646.83124452158097"/>
    <n v="0"/>
    <n v="0"/>
    <n v="0"/>
    <n v="0"/>
    <n v="0"/>
    <n v="0"/>
    <n v="0"/>
    <n v="0"/>
    <n v="0"/>
    <n v="0"/>
    <n v="0"/>
    <n v="0"/>
    <n v="0"/>
    <n v="16.982390241017299"/>
    <n v="0"/>
    <n v="4.5462082987247596"/>
    <n v="14.014254975257099"/>
    <n v="0"/>
    <n v="0"/>
    <n v="0"/>
    <n v="1397.2609095928999"/>
    <n v="0"/>
    <n v="422.83399832985799"/>
    <n v="294.19596450823701"/>
    <n v="0"/>
    <n v="92.212792937400593"/>
    <n v="0"/>
    <n v="1868.3214438150701"/>
    <n v="0"/>
    <n v="9.6571744262368302"/>
    <n v="258.75714010770099"/>
    <n v="0"/>
    <n v="0"/>
    <n v="0"/>
    <n v="0"/>
    <n v="0"/>
    <n v="0.27407468637940202"/>
    <n v="3.89633635701058"/>
    <n v="0"/>
    <n v="0"/>
    <n v="5.3575979520832497"/>
    <n v="0"/>
    <n v="1000.2380745975501"/>
    <n v="0"/>
  </r>
  <r>
    <x v="198"/>
    <s v="US_Market"/>
    <n v="6267.28"/>
    <n v="0"/>
    <n v="660.90777289878201"/>
    <n v="0"/>
    <n v="0"/>
    <n v="0"/>
    <n v="0"/>
    <n v="0"/>
    <n v="0"/>
    <n v="0"/>
    <n v="0"/>
    <n v="0"/>
    <n v="0"/>
    <n v="0"/>
    <n v="0"/>
    <n v="0"/>
    <n v="15.2213154698232"/>
    <n v="0"/>
    <n v="4.0328208992135597"/>
    <n v="12.918091242902699"/>
    <n v="0"/>
    <n v="0"/>
    <n v="0"/>
    <n v="1395.56060527012"/>
    <n v="0"/>
    <n v="445.93846421769803"/>
    <n v="286.74731578999399"/>
    <n v="0"/>
    <n v="26.443554323367799"/>
    <n v="0"/>
    <n v="1861.79648946309"/>
    <n v="0"/>
    <n v="8.98919220852218"/>
    <n v="315.73306635489303"/>
    <n v="0"/>
    <n v="0"/>
    <n v="0"/>
    <n v="0"/>
    <n v="0"/>
    <n v="0.20896677769090599"/>
    <n v="3.92271412847386"/>
    <n v="0"/>
    <n v="0"/>
    <n v="4.7847838401935698"/>
    <n v="0"/>
    <n v="250.05951864938601"/>
    <n v="0"/>
  </r>
  <r>
    <x v="199"/>
    <s v="US_Market"/>
    <n v="6253.23"/>
    <n v="0"/>
    <n v="646.83124452158097"/>
    <n v="0"/>
    <n v="0"/>
    <n v="0"/>
    <n v="0"/>
    <n v="0"/>
    <n v="0"/>
    <n v="0"/>
    <n v="0"/>
    <n v="0"/>
    <n v="0"/>
    <n v="0"/>
    <n v="0"/>
    <n v="0"/>
    <n v="13.0779799997848"/>
    <n v="0"/>
    <n v="3.3837305816816099"/>
    <n v="10.910109161791"/>
    <n v="0"/>
    <n v="0"/>
    <n v="0"/>
    <n v="1371.8915201243001"/>
    <n v="0"/>
    <n v="488.26879350341699"/>
    <n v="275.27529992688102"/>
    <n v="0"/>
    <n v="5.3433386300794403"/>
    <n v="0"/>
    <n v="1803.28374239901"/>
    <n v="0"/>
    <n v="8.4017926807503507"/>
    <n v="352.26439848380397"/>
    <n v="0"/>
    <n v="0.76419354417034602"/>
    <n v="0"/>
    <n v="0"/>
    <n v="0"/>
    <n v="0.15338216792655901"/>
    <n v="4.0366796210719498"/>
    <n v="0"/>
    <n v="0"/>
    <n v="4.1698089847874096"/>
    <n v="0"/>
    <n v="1000.2380745975501"/>
    <n v="0"/>
  </r>
  <r>
    <x v="200"/>
    <s v="US_Market"/>
    <n v="6597.54"/>
    <n v="0"/>
    <n v="646.83124452158097"/>
    <n v="0"/>
    <n v="201.514744603807"/>
    <n v="0"/>
    <n v="0"/>
    <n v="0"/>
    <n v="0"/>
    <n v="0"/>
    <n v="0"/>
    <n v="0"/>
    <n v="0"/>
    <n v="0"/>
    <n v="0"/>
    <n v="0"/>
    <n v="10.0689046268696"/>
    <n v="0"/>
    <n v="2.8298550171812198"/>
    <n v="8.3533093224809605"/>
    <n v="0"/>
    <n v="0"/>
    <n v="0"/>
    <n v="1308.96902202263"/>
    <n v="0"/>
    <n v="543.52750785225805"/>
    <n v="263.57375158916898"/>
    <n v="0"/>
    <n v="0.492486436215399"/>
    <n v="0"/>
    <n v="1688.2690083534101"/>
    <n v="0"/>
    <n v="7.73377206151339"/>
    <n v="268.30860300834797"/>
    <n v="0"/>
    <n v="2.2688531579679898"/>
    <n v="0"/>
    <n v="0"/>
    <n v="0"/>
    <n v="0.11014639756318099"/>
    <n v="4.0772472943202001"/>
    <n v="0"/>
    <n v="0"/>
    <n v="3.5657950029159302"/>
    <n v="0"/>
    <n v="0"/>
    <n v="0"/>
  </r>
  <r>
    <x v="201"/>
    <s v="US_Market"/>
    <n v="5592.17"/>
    <n v="0"/>
    <n v="646.83124452158097"/>
    <n v="198.102380012504"/>
    <n v="0"/>
    <n v="0"/>
    <n v="0"/>
    <n v="0"/>
    <n v="0"/>
    <n v="0"/>
    <n v="0"/>
    <n v="0"/>
    <n v="0"/>
    <n v="0"/>
    <n v="0"/>
    <n v="0"/>
    <n v="6.4163205234480296"/>
    <n v="0"/>
    <n v="2.5856133038896898"/>
    <n v="5.7454274745266103"/>
    <n v="0"/>
    <n v="0"/>
    <n v="0"/>
    <n v="1202.9122931250999"/>
    <n v="0"/>
    <n v="590.34736990154397"/>
    <n v="251.57118576653701"/>
    <n v="0"/>
    <n v="0"/>
    <n v="0"/>
    <n v="1546.88325405149"/>
    <n v="0"/>
    <n v="6.5733022721740104"/>
    <n v="189.80017420935999"/>
    <n v="0"/>
    <n v="3.8750524713142598"/>
    <n v="0"/>
    <n v="0"/>
    <n v="0"/>
    <n v="7.2237591924285804E-2"/>
    <n v="3.87663732429702"/>
    <n v="0"/>
    <n v="0"/>
    <n v="2.9298866124795202"/>
    <n v="0"/>
    <n v="0"/>
    <n v="0"/>
  </r>
  <r>
    <x v="202"/>
    <s v="US_Market"/>
    <n v="5450.2"/>
    <n v="0"/>
    <n v="660.90777289878201"/>
    <n v="0"/>
    <n v="0"/>
    <n v="0"/>
    <n v="0"/>
    <n v="0"/>
    <n v="146.793054657211"/>
    <n v="0"/>
    <n v="0"/>
    <n v="0"/>
    <n v="0"/>
    <n v="0"/>
    <n v="0"/>
    <n v="0"/>
    <n v="3.9866463926297402"/>
    <n v="0"/>
    <n v="2.51818425133568"/>
    <n v="3.6760506762935399"/>
    <n v="0"/>
    <n v="0"/>
    <n v="0"/>
    <n v="1065.1398917845499"/>
    <n v="0"/>
    <n v="631.18662562505904"/>
    <n v="236.640278911005"/>
    <n v="0"/>
    <n v="0"/>
    <n v="0"/>
    <n v="1396.2399427308901"/>
    <n v="0"/>
    <n v="5.5266170053719801"/>
    <n v="124.900915317765"/>
    <n v="0"/>
    <n v="5.4667984736297903"/>
    <n v="0"/>
    <n v="0"/>
    <n v="0"/>
    <n v="4.9519100828423701E-2"/>
    <n v="3.8161860035138901"/>
    <n v="0"/>
    <n v="0"/>
    <n v="2.4382630104133698"/>
    <n v="0"/>
    <n v="0"/>
    <n v="0"/>
  </r>
  <r>
    <x v="203"/>
    <s v="US_Market"/>
    <n v="5073.76"/>
    <n v="0"/>
    <n v="660.90777289878201"/>
    <n v="0"/>
    <n v="0"/>
    <n v="0"/>
    <n v="0"/>
    <n v="0"/>
    <n v="146.793054657211"/>
    <n v="0"/>
    <n v="0"/>
    <n v="0"/>
    <n v="0"/>
    <n v="0"/>
    <n v="0"/>
    <n v="0"/>
    <n v="2.7373499492537099"/>
    <n v="0"/>
    <n v="2.578134373808"/>
    <n v="2.3029821038434899"/>
    <n v="0"/>
    <n v="0"/>
    <n v="0"/>
    <n v="920.93354400094597"/>
    <n v="0"/>
    <n v="665.99259210356001"/>
    <n v="223.73123856807399"/>
    <n v="0"/>
    <n v="0"/>
    <n v="0"/>
    <n v="1231.77316760702"/>
    <n v="0"/>
    <n v="4.9611552751969503"/>
    <n v="71.736514268178595"/>
    <n v="0"/>
    <n v="6.9861726827055"/>
    <n v="0"/>
    <n v="0"/>
    <n v="0"/>
    <n v="3.8345753646100801E-2"/>
    <n v="3.8239302493485998"/>
    <n v="0"/>
    <n v="0"/>
    <n v="2.26356157727357"/>
    <n v="0"/>
    <n v="0"/>
    <n v="0"/>
  </r>
  <r>
    <x v="204"/>
    <s v="US_Market"/>
    <n v="4695.46"/>
    <n v="0"/>
    <n v="660.90777289878201"/>
    <n v="0"/>
    <n v="0"/>
    <n v="0"/>
    <n v="0"/>
    <n v="0"/>
    <n v="146.793054657211"/>
    <n v="0"/>
    <n v="0"/>
    <n v="0"/>
    <n v="0"/>
    <n v="0"/>
    <n v="0"/>
    <n v="0"/>
    <n v="1.80920849336122"/>
    <n v="0"/>
    <n v="2.5416409629759902"/>
    <n v="1.4892800469079299"/>
    <n v="0"/>
    <n v="0"/>
    <n v="0"/>
    <n v="783.22055221153903"/>
    <n v="0"/>
    <n v="676.20088702702196"/>
    <n v="215.48998552465301"/>
    <n v="0"/>
    <n v="0"/>
    <n v="0"/>
    <n v="1084.4150099229701"/>
    <n v="0"/>
    <n v="4.6506274835208599"/>
    <n v="29.9141187447586"/>
    <n v="0"/>
    <n v="8.4393245587603207"/>
    <n v="0"/>
    <n v="0"/>
    <n v="0"/>
    <n v="3.2561637529610603E-2"/>
    <n v="3.8900978223548099"/>
    <n v="0"/>
    <n v="0"/>
    <n v="2.2202169872146"/>
    <n v="0"/>
    <n v="0"/>
    <n v="0"/>
  </r>
  <r>
    <x v="205"/>
    <s v="US_Market"/>
    <n v="3685.54"/>
    <n v="0"/>
    <n v="646.83124452158097"/>
    <n v="0"/>
    <n v="0"/>
    <n v="0"/>
    <n v="0"/>
    <n v="0"/>
    <n v="146.793054657211"/>
    <n v="0"/>
    <n v="0"/>
    <n v="0"/>
    <n v="0"/>
    <n v="0"/>
    <n v="0"/>
    <n v="0"/>
    <n v="1.39658016680495"/>
    <n v="0"/>
    <n v="2.4999118247654901"/>
    <n v="1.0738067454781799"/>
    <n v="0"/>
    <n v="0"/>
    <n v="0"/>
    <n v="649.69464258142102"/>
    <n v="0"/>
    <n v="674.77321554104003"/>
    <n v="210.69591967151899"/>
    <n v="0"/>
    <n v="0"/>
    <n v="0"/>
    <n v="994.15732979270103"/>
    <n v="0"/>
    <n v="4.5466143945791204"/>
    <n v="9.9771159882523506"/>
    <n v="0"/>
    <n v="6.1715367700910804"/>
    <n v="0"/>
    <n v="0"/>
    <n v="0"/>
    <n v="3.0454387056581E-2"/>
    <n v="4.0033663015420196"/>
    <n v="0"/>
    <n v="0"/>
    <n v="2.3888945305682698"/>
    <n v="0"/>
    <n v="0"/>
    <n v="0"/>
  </r>
  <r>
    <x v="206"/>
    <s v="US_Market"/>
    <n v="4414.6499999999996"/>
    <n v="0"/>
    <n v="632.85315340576005"/>
    <n v="0"/>
    <n v="0"/>
    <n v="0"/>
    <n v="0"/>
    <n v="0"/>
    <n v="146.793054657211"/>
    <n v="0"/>
    <n v="0"/>
    <n v="0"/>
    <n v="0"/>
    <n v="0"/>
    <n v="0"/>
    <n v="0"/>
    <n v="1.32269630889488"/>
    <n v="0"/>
    <n v="2.5255527929626398"/>
    <n v="0.89107664172604395"/>
    <n v="0"/>
    <n v="0"/>
    <n v="0"/>
    <n v="533.65931579583696"/>
    <n v="0"/>
    <n v="677.84361500081195"/>
    <n v="208.970192300853"/>
    <n v="0"/>
    <n v="0"/>
    <n v="0"/>
    <n v="973.373864218476"/>
    <n v="0"/>
    <n v="4.5228867238308199"/>
    <n v="2.2105932863360001"/>
    <n v="0"/>
    <n v="4.5273831104856903"/>
    <n v="0"/>
    <n v="0"/>
    <n v="0"/>
    <n v="2.8936729030569701E-2"/>
    <n v="4.0951326516369004"/>
    <n v="0"/>
    <n v="0"/>
    <n v="2.6656070575725499"/>
    <n v="0"/>
    <n v="500.11903729877298"/>
    <n v="0"/>
  </r>
  <r>
    <x v="207"/>
    <s v="US_Market"/>
    <n v="4217.6099999999997"/>
    <n v="0"/>
    <n v="660.90777289878201"/>
    <n v="0"/>
    <n v="201.514744603807"/>
    <n v="0"/>
    <n v="0"/>
    <n v="0"/>
    <n v="146.793054657211"/>
    <n v="0"/>
    <n v="0"/>
    <n v="0"/>
    <n v="0"/>
    <n v="0"/>
    <n v="0"/>
    <n v="0"/>
    <n v="1.2682311566962901"/>
    <n v="0"/>
    <n v="2.4787821116231301"/>
    <n v="0.83693446214242895"/>
    <n v="0"/>
    <n v="0"/>
    <n v="0"/>
    <n v="447.63894175907598"/>
    <n v="0"/>
    <n v="694.292249991875"/>
    <n v="212.21478865549199"/>
    <n v="0"/>
    <n v="0"/>
    <n v="0"/>
    <n v="994.40776304333701"/>
    <n v="0"/>
    <n v="4.5739119590104798"/>
    <n v="0.606374612856168"/>
    <n v="0"/>
    <n v="3.6081368704656902"/>
    <n v="0"/>
    <n v="0"/>
    <n v="0"/>
    <n v="0.91620366598017899"/>
    <n v="4.3958139310265398"/>
    <n v="0"/>
    <n v="0"/>
    <n v="3.0488398610997298"/>
    <n v="0"/>
    <n v="0"/>
    <n v="0"/>
  </r>
  <r>
    <x v="208"/>
    <s v="US_Market"/>
    <n v="4101.25"/>
    <n v="0"/>
    <n v="660.90777289878201"/>
    <n v="198.102380012504"/>
    <n v="0"/>
    <n v="0"/>
    <n v="0"/>
    <n v="0"/>
    <n v="146.793054657211"/>
    <n v="0"/>
    <n v="0"/>
    <n v="0"/>
    <n v="0"/>
    <n v="0"/>
    <n v="0"/>
    <n v="0"/>
    <n v="1.2928773640265501"/>
    <n v="0"/>
    <n v="2.2601104812316599"/>
    <n v="0.90009872994851503"/>
    <n v="0"/>
    <n v="0"/>
    <n v="0"/>
    <n v="392.27823502339498"/>
    <n v="0"/>
    <n v="730.93315756026595"/>
    <n v="217.31389761835999"/>
    <n v="0"/>
    <n v="0"/>
    <n v="0"/>
    <n v="1006.75513132021"/>
    <n v="0"/>
    <n v="4.5777997449605001"/>
    <n v="0.11931728654941"/>
    <n v="0"/>
    <n v="3.1409093305962998"/>
    <n v="0"/>
    <n v="0"/>
    <n v="0"/>
    <n v="4.6346767196982599"/>
    <n v="4.6735345458341904"/>
    <n v="0"/>
    <n v="0"/>
    <n v="3.3748924664639999"/>
    <n v="0"/>
    <n v="0"/>
    <n v="0"/>
  </r>
  <r>
    <x v="209"/>
    <s v="US_Market"/>
    <n v="3576.71"/>
    <n v="0"/>
    <n v="632.85315340576005"/>
    <n v="0"/>
    <n v="0"/>
    <n v="0"/>
    <n v="0"/>
    <n v="0"/>
    <n v="0"/>
    <n v="0"/>
    <n v="0"/>
    <n v="0"/>
    <n v="0"/>
    <n v="0"/>
    <n v="0"/>
    <n v="0"/>
    <n v="1.52413434612514"/>
    <n v="0"/>
    <n v="1.9734769899335201"/>
    <n v="1.0007966861115201"/>
    <n v="0"/>
    <n v="0"/>
    <n v="0"/>
    <n v="360.95111113572301"/>
    <n v="0"/>
    <n v="766.67368482539496"/>
    <n v="221.04448027791699"/>
    <n v="0"/>
    <n v="0"/>
    <n v="0"/>
    <n v="1025.7193286117499"/>
    <n v="0"/>
    <n v="4.5831660467568298"/>
    <n v="1.0771179887156901E-2"/>
    <n v="0"/>
    <n v="5.2761247905174997"/>
    <n v="0"/>
    <n v="0"/>
    <n v="0"/>
    <n v="10.403639075073301"/>
    <n v="5.0611572831740004"/>
    <n v="0"/>
    <n v="0"/>
    <n v="3.7753749505463601"/>
    <n v="0"/>
    <n v="0"/>
    <n v="0"/>
  </r>
  <r>
    <x v="210"/>
    <s v="US_Market"/>
    <n v="3650.6"/>
    <n v="0"/>
    <n v="632.85315340576005"/>
    <n v="0"/>
    <n v="0"/>
    <n v="0"/>
    <n v="0"/>
    <n v="0"/>
    <n v="0"/>
    <n v="0"/>
    <n v="0"/>
    <n v="0"/>
    <n v="0"/>
    <n v="0"/>
    <n v="0"/>
    <n v="0"/>
    <n v="2.3829863336165298"/>
    <n v="0"/>
    <n v="1.8739978560627"/>
    <n v="1.13936845515171"/>
    <n v="0"/>
    <n v="0"/>
    <n v="0"/>
    <n v="347.66414788354598"/>
    <n v="0"/>
    <n v="808.59665215534699"/>
    <n v="226.43369821443801"/>
    <n v="0"/>
    <n v="0"/>
    <n v="0"/>
    <n v="1077.84879528086"/>
    <n v="0"/>
    <n v="4.7765982594694396"/>
    <n v="0"/>
    <n v="0"/>
    <n v="7.3992349998098703"/>
    <n v="0"/>
    <n v="0"/>
    <n v="0"/>
    <n v="16.7502752297905"/>
    <n v="5.4440588684541398"/>
    <n v="0"/>
    <n v="0"/>
    <n v="4.2712591371408903"/>
    <n v="0"/>
    <n v="0"/>
    <n v="0"/>
  </r>
  <r>
    <x v="211"/>
    <s v="US_Market"/>
    <n v="3798.34"/>
    <n v="0"/>
    <n v="618.77662502855901"/>
    <n v="0"/>
    <n v="0"/>
    <n v="0"/>
    <n v="0"/>
    <n v="0"/>
    <n v="0"/>
    <n v="0"/>
    <n v="0"/>
    <n v="0"/>
    <n v="0"/>
    <n v="0"/>
    <n v="0"/>
    <n v="0"/>
    <n v="3.31399816204872"/>
    <n v="0"/>
    <n v="1.7332338330675501"/>
    <n v="1.2672886259654299"/>
    <n v="0"/>
    <n v="0"/>
    <n v="0"/>
    <n v="352.80690569531299"/>
    <n v="0"/>
    <n v="853.04349561812705"/>
    <n v="233.22566792692101"/>
    <n v="0"/>
    <n v="0"/>
    <n v="0"/>
    <n v="1142.11060348353"/>
    <n v="0"/>
    <n v="4.9668465169593601"/>
    <n v="0"/>
    <n v="0"/>
    <n v="9.0997548919983409"/>
    <n v="0"/>
    <n v="0"/>
    <n v="0"/>
    <n v="22.383269837149601"/>
    <n v="5.73216257566565"/>
    <n v="0"/>
    <n v="0"/>
    <n v="4.6996675465486302"/>
    <n v="0"/>
    <n v="500.11903729877298"/>
    <n v="0"/>
  </r>
  <r>
    <x v="212"/>
    <s v="US_Market"/>
    <n v="3304.09"/>
    <n v="0"/>
    <n v="604.70009665135797"/>
    <n v="0"/>
    <n v="0"/>
    <n v="0"/>
    <n v="0"/>
    <n v="0"/>
    <n v="0"/>
    <n v="0"/>
    <n v="0"/>
    <n v="0"/>
    <n v="0"/>
    <n v="0"/>
    <n v="0"/>
    <n v="0"/>
    <n v="6.0983971738378298"/>
    <n v="0"/>
    <n v="1.3270937202579001"/>
    <n v="1.3624629573559901"/>
    <n v="0"/>
    <n v="0"/>
    <n v="0"/>
    <n v="374.87222593201602"/>
    <n v="0"/>
    <n v="882.66368462390096"/>
    <n v="241.53489926651599"/>
    <n v="0"/>
    <n v="0"/>
    <n v="0"/>
    <n v="1170.2637477764599"/>
    <n v="0"/>
    <n v="5.12358591044325"/>
    <n v="0"/>
    <n v="0"/>
    <n v="10.6027790256054"/>
    <n v="0"/>
    <n v="0"/>
    <n v="0"/>
    <n v="26.704610163219002"/>
    <n v="6.1848571519545201"/>
    <n v="0"/>
    <n v="0"/>
    <n v="4.9029260897968499"/>
    <n v="0"/>
    <n v="0"/>
    <n v="0"/>
  </r>
  <r>
    <x v="213"/>
    <s v="US_Market"/>
    <n v="3348.9"/>
    <n v="0"/>
    <n v="604.70009665135797"/>
    <n v="0"/>
    <n v="0"/>
    <n v="0"/>
    <n v="0"/>
    <n v="0"/>
    <n v="0"/>
    <n v="0"/>
    <n v="0"/>
    <n v="0"/>
    <n v="0"/>
    <n v="0"/>
    <n v="0"/>
    <n v="0"/>
    <n v="8.4366520453011393"/>
    <n v="0"/>
    <n v="0.867618120547198"/>
    <n v="1.37715716826623"/>
    <n v="0"/>
    <n v="0"/>
    <n v="0"/>
    <n v="409.87244527882501"/>
    <n v="0"/>
    <n v="894.20998710020604"/>
    <n v="245.02363391670499"/>
    <n v="0"/>
    <n v="0"/>
    <n v="0"/>
    <n v="1174.85655360084"/>
    <n v="0"/>
    <n v="5.0461405644711697"/>
    <n v="0"/>
    <n v="0"/>
    <n v="11.552588323487401"/>
    <n v="0"/>
    <n v="0"/>
    <n v="0"/>
    <n v="28.582139536260701"/>
    <n v="6.6803921158614301"/>
    <n v="0"/>
    <n v="0"/>
    <n v="4.8223636818920301"/>
    <n v="0"/>
    <n v="0"/>
    <n v="0"/>
  </r>
  <r>
    <x v="214"/>
    <s v="US_Market"/>
    <n v="3548.38"/>
    <n v="0"/>
    <n v="562.47051151975597"/>
    <n v="0"/>
    <n v="201.514744603807"/>
    <n v="0"/>
    <n v="0"/>
    <n v="0"/>
    <n v="0"/>
    <n v="0"/>
    <n v="0"/>
    <n v="0"/>
    <n v="0"/>
    <n v="0"/>
    <n v="0"/>
    <n v="0"/>
    <n v="9.5575714391101396"/>
    <n v="0"/>
    <n v="0.52145523960548701"/>
    <n v="1.2588005721777"/>
    <n v="0"/>
    <n v="0"/>
    <n v="0"/>
    <n v="446.34013646179102"/>
    <n v="0"/>
    <n v="952.80570717866306"/>
    <n v="243.63947198526401"/>
    <n v="0"/>
    <n v="0"/>
    <n v="0"/>
    <n v="1194.7835351776901"/>
    <n v="0"/>
    <n v="4.8383441647664096"/>
    <n v="0"/>
    <n v="0"/>
    <n v="12.073754047503501"/>
    <n v="0"/>
    <n v="0"/>
    <n v="0"/>
    <n v="28.888215893331299"/>
    <n v="7.0354980113900503"/>
    <n v="0"/>
    <n v="0"/>
    <n v="4.6789273332607699"/>
    <n v="0"/>
    <n v="0"/>
    <n v="0"/>
  </r>
  <r>
    <x v="215"/>
    <s v="US_Market"/>
    <n v="3742.84"/>
    <n v="0"/>
    <n v="562.47051151975597"/>
    <n v="198.102380012504"/>
    <n v="0"/>
    <n v="0"/>
    <n v="0"/>
    <n v="0"/>
    <n v="0"/>
    <n v="0"/>
    <n v="0"/>
    <n v="0"/>
    <n v="0"/>
    <n v="0"/>
    <n v="0"/>
    <n v="0"/>
    <n v="9.8711245917385604"/>
    <n v="0"/>
    <n v="0.284532718938101"/>
    <n v="1.09440921825253"/>
    <n v="0"/>
    <n v="0"/>
    <n v="0"/>
    <n v="484.98800438939998"/>
    <n v="0"/>
    <n v="1018.34063259688"/>
    <n v="243.64255720556801"/>
    <n v="0"/>
    <n v="0"/>
    <n v="0"/>
    <n v="1238.56453151088"/>
    <n v="0"/>
    <n v="4.5940218361782197"/>
    <n v="0"/>
    <n v="0"/>
    <n v="9.2822415454329104"/>
    <n v="0"/>
    <n v="0"/>
    <n v="0"/>
    <n v="28.704157471304299"/>
    <n v="6.6797167545835796"/>
    <n v="0"/>
    <n v="0"/>
    <n v="4.4329664090461396"/>
    <n v="0"/>
    <n v="0"/>
    <n v="0"/>
  </r>
  <r>
    <x v="216"/>
    <s v="US_Market"/>
    <n v="3185.56"/>
    <n v="0"/>
    <n v="576.54703989695702"/>
    <n v="0"/>
    <n v="0"/>
    <n v="0"/>
    <n v="0"/>
    <n v="0"/>
    <n v="0"/>
    <n v="0"/>
    <n v="0"/>
    <n v="0"/>
    <n v="0"/>
    <n v="0"/>
    <n v="0"/>
    <n v="0"/>
    <n v="9.2152478434696992"/>
    <n v="0"/>
    <n v="0.113534254885514"/>
    <n v="0.90435000139704602"/>
    <n v="0"/>
    <n v="0"/>
    <n v="0"/>
    <n v="523.73965923174501"/>
    <n v="0"/>
    <n v="1072.0812437222"/>
    <n v="241.846313230486"/>
    <n v="0"/>
    <n v="0"/>
    <n v="0"/>
    <n v="1254.3326301468701"/>
    <n v="0"/>
    <n v="4.4618337075243799"/>
    <n v="0"/>
    <n v="0"/>
    <n v="7.3377114401022103"/>
    <n v="0"/>
    <n v="0"/>
    <n v="0"/>
    <n v="28.538903204237201"/>
    <n v="6.1348886675035699"/>
    <n v="0"/>
    <n v="0"/>
    <n v="4.1681857192131302"/>
    <n v="0"/>
    <n v="0"/>
    <n v="0"/>
  </r>
  <r>
    <x v="217"/>
    <s v="US_Market"/>
    <n v="3511.58"/>
    <n v="0"/>
    <n v="562.47051151975597"/>
    <n v="0"/>
    <n v="0"/>
    <n v="0"/>
    <n v="0"/>
    <n v="0"/>
    <n v="0"/>
    <n v="0"/>
    <n v="0"/>
    <n v="0"/>
    <n v="0"/>
    <n v="0"/>
    <n v="0"/>
    <n v="0"/>
    <n v="8.9205573880301205"/>
    <n v="0"/>
    <n v="2.53647040140512E-2"/>
    <n v="0.72161334405246702"/>
    <n v="0"/>
    <n v="0"/>
    <n v="0"/>
    <n v="558.89265388412696"/>
    <n v="0"/>
    <n v="1104.75035676216"/>
    <n v="241.22474259245701"/>
    <n v="0"/>
    <n v="0"/>
    <n v="0"/>
    <n v="1255.96426327984"/>
    <n v="0"/>
    <n v="4.3922427804383801"/>
    <n v="0"/>
    <n v="0"/>
    <n v="6.5419205848494304"/>
    <n v="0"/>
    <n v="0"/>
    <n v="0"/>
    <n v="28.495839425451202"/>
    <n v="5.9275981656780496"/>
    <n v="0"/>
    <n v="0"/>
    <n v="3.8993229350969001"/>
    <n v="0"/>
    <n v="0"/>
    <n v="0"/>
  </r>
  <r>
    <x v="218"/>
    <s v="US_Market"/>
    <n v="3133.83"/>
    <n v="0"/>
    <n v="562.47051151975597"/>
    <n v="0"/>
    <n v="0"/>
    <n v="0"/>
    <n v="0"/>
    <n v="0"/>
    <n v="0"/>
    <n v="0"/>
    <n v="0"/>
    <n v="0"/>
    <n v="0"/>
    <n v="0"/>
    <n v="0"/>
    <n v="0"/>
    <n v="7.0287635186637898"/>
    <n v="0"/>
    <n v="7.9852085454273202E-3"/>
    <n v="0.59561117026162502"/>
    <n v="0"/>
    <n v="0"/>
    <n v="0"/>
    <n v="584.33772653086203"/>
    <n v="0"/>
    <n v="1130.33681521471"/>
    <n v="240.26264922528401"/>
    <n v="0"/>
    <n v="0"/>
    <n v="0"/>
    <n v="1266.3240457168399"/>
    <n v="0"/>
    <n v="4.3062606173548303"/>
    <n v="0"/>
    <n v="0"/>
    <n v="6.1665210329314304"/>
    <n v="0"/>
    <n v="0"/>
    <n v="0"/>
    <n v="28.075750229626198"/>
    <n v="5.9204139317264"/>
    <n v="0"/>
    <n v="0"/>
    <n v="3.6630137312089999"/>
    <n v="0"/>
    <n v="0"/>
    <n v="0"/>
  </r>
  <r>
    <x v="219"/>
    <s v="US_Market"/>
    <n v="3143.01"/>
    <n v="0"/>
    <n v="576.54703989695702"/>
    <n v="0"/>
    <n v="0"/>
    <n v="0"/>
    <n v="0"/>
    <n v="0"/>
    <n v="0"/>
    <n v="0"/>
    <n v="0"/>
    <n v="0"/>
    <n v="0"/>
    <n v="0"/>
    <n v="0"/>
    <n v="0"/>
    <n v="5.5434326035350896"/>
    <n v="0"/>
    <n v="1.23566644296097E-2"/>
    <n v="0.51586694981478898"/>
    <n v="0"/>
    <n v="0"/>
    <n v="0"/>
    <n v="603.19930258715999"/>
    <n v="0"/>
    <n v="1162.3039281757001"/>
    <n v="241.33415347782599"/>
    <n v="0"/>
    <n v="0"/>
    <n v="0"/>
    <n v="1273.3878282115299"/>
    <n v="0"/>
    <n v="4.4259819069034299"/>
    <n v="0"/>
    <n v="0"/>
    <n v="6.0171319538958103"/>
    <n v="0"/>
    <n v="0"/>
    <n v="0"/>
    <n v="27.7594782350773"/>
    <n v="5.86555305395036"/>
    <n v="0"/>
    <n v="0"/>
    <n v="3.5781363818493999"/>
    <n v="0"/>
    <n v="-500.11903729877298"/>
    <n v="0"/>
  </r>
  <r>
    <x v="220"/>
    <s v="US_Market"/>
    <n v="3112.38"/>
    <n v="0"/>
    <n v="576.54703989695702"/>
    <n v="0"/>
    <n v="0"/>
    <n v="0"/>
    <n v="0"/>
    <n v="0"/>
    <n v="0"/>
    <n v="0"/>
    <n v="0"/>
    <n v="0"/>
    <n v="0"/>
    <n v="0"/>
    <n v="0"/>
    <n v="0"/>
    <n v="4.6745044020611299"/>
    <n v="0"/>
    <n v="2.90437227159565E-2"/>
    <n v="0.45875004824049098"/>
    <n v="0"/>
    <n v="0"/>
    <n v="0"/>
    <n v="613.58408323585297"/>
    <n v="0"/>
    <n v="1165.8977610458501"/>
    <n v="245.56956022105601"/>
    <n v="0"/>
    <n v="0"/>
    <n v="0"/>
    <n v="1259.63907094196"/>
    <n v="0"/>
    <n v="5.01354606125334"/>
    <n v="0"/>
    <n v="0"/>
    <n v="5.7836417998390397"/>
    <n v="0"/>
    <n v="0"/>
    <n v="0"/>
    <n v="27.696500182389599"/>
    <n v="5.5990442860770697"/>
    <n v="0"/>
    <n v="0"/>
    <n v="3.4478268571002602"/>
    <n v="0"/>
    <n v="0"/>
    <n v="0"/>
  </r>
  <r>
    <x v="221"/>
    <s v="US_Market"/>
    <n v="4492.8900000000003"/>
    <n v="0"/>
    <n v="590.62356827415704"/>
    <n v="0"/>
    <n v="201.514744603807"/>
    <n v="0"/>
    <n v="0"/>
    <n v="0"/>
    <n v="0"/>
    <n v="0"/>
    <n v="0"/>
    <n v="0"/>
    <n v="0"/>
    <n v="0"/>
    <n v="0"/>
    <n v="0"/>
    <n v="3.79274129484631"/>
    <n v="0"/>
    <n v="3.6959838898768201E-2"/>
    <n v="0.41229649112381"/>
    <n v="0"/>
    <n v="0"/>
    <n v="0"/>
    <n v="605.51537124723905"/>
    <n v="0"/>
    <n v="1169.83343516988"/>
    <n v="244.39124271627199"/>
    <n v="0"/>
    <n v="0"/>
    <n v="0"/>
    <n v="1199.3933643678699"/>
    <n v="0"/>
    <n v="5.8419424301068199"/>
    <n v="0"/>
    <n v="0"/>
    <n v="5.3375730211475698"/>
    <n v="0"/>
    <n v="0"/>
    <n v="0"/>
    <n v="28.036658174823799"/>
    <n v="5.66704174978703"/>
    <n v="0"/>
    <n v="0"/>
    <n v="3.2679584107352899"/>
    <n v="0"/>
    <n v="0"/>
    <n v="0"/>
  </r>
  <r>
    <x v="222"/>
    <s v="US_Market"/>
    <n v="4184.3599999999997"/>
    <n v="0"/>
    <n v="590.62356827415704"/>
    <n v="198.102380012504"/>
    <n v="0"/>
    <n v="0"/>
    <n v="0"/>
    <n v="0"/>
    <n v="0"/>
    <n v="0"/>
    <n v="0"/>
    <n v="0"/>
    <n v="0"/>
    <n v="0"/>
    <n v="0"/>
    <n v="0"/>
    <n v="3.08102667730354"/>
    <n v="0"/>
    <n v="6.7880539450515004E-2"/>
    <n v="0.36771973222056897"/>
    <n v="0"/>
    <n v="0"/>
    <n v="0"/>
    <n v="577.22110353475"/>
    <n v="0"/>
    <n v="1169.5393103781701"/>
    <n v="233.47103986327801"/>
    <n v="0"/>
    <n v="0"/>
    <n v="0"/>
    <n v="1127.7468808783001"/>
    <n v="0"/>
    <n v="6.5631034191880104"/>
    <n v="0"/>
    <n v="0"/>
    <n v="4.80464869774445"/>
    <n v="0"/>
    <n v="0"/>
    <n v="0"/>
    <n v="27.852617487167699"/>
    <n v="5.8765202024321601"/>
    <n v="0"/>
    <n v="0"/>
    <n v="3.0328875489251899"/>
    <n v="0"/>
    <n v="0"/>
    <n v="0"/>
  </r>
  <r>
    <x v="223"/>
    <s v="US_Market"/>
    <n v="4055.48"/>
    <n v="0"/>
    <n v="590.62356827415704"/>
    <n v="0"/>
    <n v="0"/>
    <n v="0"/>
    <n v="0"/>
    <n v="0"/>
    <n v="0"/>
    <n v="0"/>
    <n v="0"/>
    <n v="0"/>
    <n v="0"/>
    <n v="0"/>
    <n v="0"/>
    <n v="0"/>
    <n v="2.02376853093691"/>
    <n v="0"/>
    <n v="0.115104047611141"/>
    <n v="0.32500761861072203"/>
    <n v="0"/>
    <n v="0"/>
    <n v="0"/>
    <n v="534.10630952732595"/>
    <n v="0"/>
    <n v="1172.9867899726601"/>
    <n v="214.06211145074701"/>
    <n v="0"/>
    <n v="0"/>
    <n v="0"/>
    <n v="1044.7852197857901"/>
    <n v="0"/>
    <n v="7.8318880805089304"/>
    <n v="0"/>
    <n v="0"/>
    <n v="4.1720574953375502"/>
    <n v="0"/>
    <n v="0"/>
    <n v="0"/>
    <n v="26.743888629880399"/>
    <n v="5.9413272880874404"/>
    <n v="0"/>
    <n v="0"/>
    <n v="2.94827134012192"/>
    <n v="0"/>
    <n v="0"/>
    <n v="0"/>
  </r>
  <r>
    <x v="224"/>
    <s v="US_Market"/>
    <n v="3077.23"/>
    <n v="0"/>
    <n v="604.70009665135797"/>
    <n v="0"/>
    <n v="0"/>
    <n v="0"/>
    <n v="0"/>
    <n v="0"/>
    <n v="0"/>
    <n v="0"/>
    <n v="0"/>
    <n v="0"/>
    <n v="0"/>
    <n v="0"/>
    <n v="0"/>
    <n v="0"/>
    <n v="1.0152897681269"/>
    <n v="0"/>
    <n v="0.16680433876751"/>
    <n v="0.26854898337833299"/>
    <n v="0"/>
    <n v="0"/>
    <n v="0"/>
    <n v="481.539869371973"/>
    <n v="0"/>
    <n v="1174.8306620967501"/>
    <n v="193.850038453927"/>
    <n v="0"/>
    <n v="0"/>
    <n v="0"/>
    <n v="955.61471940421404"/>
    <n v="0"/>
    <n v="9.7059885929621803"/>
    <n v="0"/>
    <n v="0"/>
    <n v="4.19206272994413"/>
    <n v="0"/>
    <n v="0"/>
    <n v="0"/>
    <n v="26.793391575277798"/>
    <n v="6.0224253673265"/>
    <n v="0"/>
    <n v="0"/>
    <n v="3.2152203489583702"/>
    <n v="0"/>
    <n v="0"/>
    <n v="0"/>
  </r>
  <r>
    <x v="225"/>
    <s v="US_Market"/>
    <n v="3544.94"/>
    <n v="0"/>
    <n v="618.77662502855901"/>
    <n v="0"/>
    <n v="0"/>
    <n v="0"/>
    <n v="0"/>
    <n v="0"/>
    <n v="0"/>
    <n v="0"/>
    <n v="0"/>
    <n v="0"/>
    <n v="0"/>
    <n v="0"/>
    <n v="0"/>
    <n v="0"/>
    <n v="0.45443344167369398"/>
    <n v="0"/>
    <n v="0.15303391485235601"/>
    <n v="0.218451674080786"/>
    <n v="0"/>
    <n v="0"/>
    <n v="0"/>
    <n v="418.20553417795702"/>
    <n v="0"/>
    <n v="1162.3580709196699"/>
    <n v="175.59016918658199"/>
    <n v="0"/>
    <n v="0"/>
    <n v="0"/>
    <n v="865.20382042950996"/>
    <n v="0"/>
    <n v="11.066011832797701"/>
    <n v="0"/>
    <n v="0"/>
    <n v="18.9371891913278"/>
    <n v="0"/>
    <n v="0"/>
    <n v="0"/>
    <n v="26.4311381599016"/>
    <n v="5.5643273090705296"/>
    <n v="0"/>
    <n v="0"/>
    <n v="3.4077349332471401"/>
    <n v="0"/>
    <n v="0"/>
    <n v="0"/>
  </r>
  <r>
    <x v="226"/>
    <s v="US_Market"/>
    <n v="3280.76"/>
    <n v="0"/>
    <n v="618.77662502855901"/>
    <n v="0"/>
    <n v="0"/>
    <n v="0"/>
    <n v="0"/>
    <n v="0"/>
    <n v="0"/>
    <n v="0"/>
    <n v="0"/>
    <n v="0"/>
    <n v="0"/>
    <n v="0"/>
    <n v="0"/>
    <n v="0"/>
    <n v="0.19374529066835899"/>
    <n v="0"/>
    <n v="0.11561259863083"/>
    <n v="0.18293500964968201"/>
    <n v="0"/>
    <n v="0"/>
    <n v="0"/>
    <n v="349.880287183993"/>
    <n v="0"/>
    <n v="1130.2587923534199"/>
    <n v="158.38309479018301"/>
    <n v="0"/>
    <n v="0"/>
    <n v="0"/>
    <n v="767.98510012532404"/>
    <n v="0"/>
    <n v="11.6620118234912"/>
    <n v="0"/>
    <n v="0"/>
    <n v="31.5186095018916"/>
    <n v="0"/>
    <n v="0"/>
    <n v="0"/>
    <n v="26.9156339125297"/>
    <n v="5.2590447095989603"/>
    <n v="0"/>
    <n v="0"/>
    <n v="3.5386671918388601"/>
    <n v="0"/>
    <n v="0"/>
    <n v="0"/>
  </r>
  <r>
    <x v="227"/>
    <s v="US_Market"/>
    <n v="2561.64"/>
    <n v="0"/>
    <n v="618.77662502855901"/>
    <n v="0"/>
    <n v="0"/>
    <n v="0"/>
    <n v="0"/>
    <n v="0"/>
    <n v="0"/>
    <n v="0"/>
    <n v="0"/>
    <n v="0"/>
    <n v="0"/>
    <n v="0"/>
    <n v="0"/>
    <n v="0"/>
    <n v="0.13893671223791099"/>
    <n v="0"/>
    <n v="0.106066924748505"/>
    <n v="0.15863913347439301"/>
    <n v="0"/>
    <n v="0"/>
    <n v="0"/>
    <n v="289.56769836894102"/>
    <n v="0"/>
    <n v="1086.72549103447"/>
    <n v="147.734270368398"/>
    <n v="0"/>
    <n v="0"/>
    <n v="0"/>
    <n v="680.330465634603"/>
    <n v="0"/>
    <n v="11.8356379134267"/>
    <n v="0"/>
    <n v="0"/>
    <n v="40.1346072534011"/>
    <n v="0"/>
    <n v="0"/>
    <n v="0"/>
    <n v="26.788269429313502"/>
    <n v="4.7581078899243501"/>
    <n v="0"/>
    <n v="0"/>
    <n v="3.6648247989256899"/>
    <n v="0"/>
    <n v="0"/>
    <n v="0"/>
  </r>
  <r>
    <x v="228"/>
    <s v="US_Market"/>
    <n v="3154.41"/>
    <n v="0"/>
    <n v="604.70009665135797"/>
    <n v="0"/>
    <n v="201.514744603807"/>
    <n v="0"/>
    <n v="0"/>
    <n v="0"/>
    <n v="0"/>
    <n v="0"/>
    <n v="0"/>
    <n v="0"/>
    <n v="0"/>
    <n v="0"/>
    <n v="0"/>
    <n v="0"/>
    <n v="0.15371089774511501"/>
    <n v="0"/>
    <n v="7.1985539066808296E-2"/>
    <n v="0.14660741369761399"/>
    <n v="0"/>
    <n v="0"/>
    <n v="0"/>
    <n v="242.52387062994899"/>
    <n v="0"/>
    <n v="1045.8240009194001"/>
    <n v="145.71508515312499"/>
    <n v="0"/>
    <n v="0"/>
    <n v="0"/>
    <n v="584.25784207533502"/>
    <n v="0"/>
    <n v="11.689870261496599"/>
    <n v="0"/>
    <n v="0"/>
    <n v="45.667032569214697"/>
    <n v="0"/>
    <n v="0"/>
    <n v="0"/>
    <n v="26.026912995598099"/>
    <n v="4.00531371132789"/>
    <n v="0"/>
    <n v="0"/>
    <n v="3.8220910549906399"/>
    <n v="0"/>
    <n v="0"/>
    <n v="0"/>
  </r>
  <r>
    <x v="229"/>
    <s v="US_Market"/>
    <n v="2763"/>
    <n v="0"/>
    <n v="604.70009665135797"/>
    <n v="198.102380012504"/>
    <n v="0"/>
    <n v="0"/>
    <n v="0"/>
    <n v="0"/>
    <n v="0"/>
    <n v="0"/>
    <n v="0"/>
    <n v="0"/>
    <n v="0"/>
    <n v="0"/>
    <n v="0"/>
    <n v="0"/>
    <n v="0.236999173622846"/>
    <n v="0"/>
    <n v="4.0219766461207798E-2"/>
    <n v="0.13261696792267"/>
    <n v="0"/>
    <n v="0"/>
    <n v="0"/>
    <n v="203.60999577484699"/>
    <n v="0"/>
    <n v="1003.70706345416"/>
    <n v="147.26325991644799"/>
    <n v="0"/>
    <n v="0"/>
    <n v="0"/>
    <n v="469.34931318124501"/>
    <n v="0"/>
    <n v="10.6556784343509"/>
    <n v="0"/>
    <n v="0"/>
    <n v="49.962370455102203"/>
    <n v="0"/>
    <n v="0"/>
    <n v="0"/>
    <n v="25.245061110734898"/>
    <n v="2.9375439157891399"/>
    <n v="0"/>
    <n v="0"/>
    <n v="3.8699626289147901"/>
    <n v="0"/>
    <n v="0"/>
    <n v="0"/>
  </r>
  <r>
    <x v="230"/>
    <s v="US_Market"/>
    <n v="3025.47"/>
    <n v="0"/>
    <n v="604.70009665135797"/>
    <n v="0"/>
    <n v="0"/>
    <n v="0"/>
    <n v="0"/>
    <n v="0"/>
    <n v="0"/>
    <n v="0"/>
    <n v="0"/>
    <n v="0"/>
    <n v="0"/>
    <n v="0"/>
    <n v="0"/>
    <n v="0"/>
    <n v="0.40064735462319601"/>
    <n v="0"/>
    <n v="1.9361447146364098E-2"/>
    <n v="0.123277976815302"/>
    <n v="0"/>
    <n v="0"/>
    <n v="0"/>
    <n v="171.02898718553001"/>
    <n v="0"/>
    <n v="965.87266254508199"/>
    <n v="147.52963436702501"/>
    <n v="0"/>
    <n v="0"/>
    <n v="0"/>
    <n v="358.33509162568402"/>
    <n v="0"/>
    <n v="9.5948611425339703"/>
    <n v="0"/>
    <n v="0"/>
    <n v="52.271089302733202"/>
    <n v="0"/>
    <n v="0"/>
    <n v="0"/>
    <n v="23.3384342924181"/>
    <n v="1.78943514059523"/>
    <n v="0"/>
    <n v="0"/>
    <n v="3.86408008702178"/>
    <n v="0"/>
    <n v="0"/>
    <n v="0"/>
  </r>
  <r>
    <x v="231"/>
    <s v="US_Market"/>
    <n v="2205.09"/>
    <n v="0"/>
    <n v="590.62356827415704"/>
    <n v="0"/>
    <n v="0"/>
    <n v="0"/>
    <n v="0"/>
    <n v="0"/>
    <n v="0"/>
    <n v="0"/>
    <n v="0"/>
    <n v="0"/>
    <n v="0"/>
    <n v="0"/>
    <n v="0"/>
    <n v="0"/>
    <n v="0.69117734410706"/>
    <n v="0"/>
    <n v="1.29699841279214E-2"/>
    <n v="0.118145571823393"/>
    <n v="0"/>
    <n v="0"/>
    <n v="0"/>
    <n v="143.3238824929"/>
    <n v="0"/>
    <n v="940.87295981446505"/>
    <n v="144.31540847763"/>
    <n v="0"/>
    <n v="0"/>
    <n v="0"/>
    <n v="251.98519405985999"/>
    <n v="0"/>
    <n v="9.2314472029666597"/>
    <n v="0"/>
    <n v="0"/>
    <n v="38.843684786611298"/>
    <n v="0"/>
    <n v="0"/>
    <n v="0"/>
    <n v="21.202764528182801"/>
    <n v="1.0612957594787999"/>
    <n v="0"/>
    <n v="0"/>
    <n v="4.1085383448121604"/>
    <n v="0"/>
    <n v="0"/>
    <n v="0"/>
  </r>
  <r>
    <x v="232"/>
    <s v="US_Market"/>
    <n v="2183.92"/>
    <n v="0"/>
    <n v="576.54703989695702"/>
    <n v="0"/>
    <n v="0"/>
    <n v="0"/>
    <n v="0"/>
    <n v="0"/>
    <n v="0"/>
    <n v="0"/>
    <n v="0"/>
    <n v="0"/>
    <n v="0"/>
    <n v="0"/>
    <n v="0"/>
    <n v="0"/>
    <n v="0.94262464525357703"/>
    <n v="0"/>
    <n v="9.0437969272278394E-3"/>
    <n v="0.110153471178031"/>
    <n v="0"/>
    <n v="0"/>
    <n v="0"/>
    <n v="121.593367671796"/>
    <n v="0"/>
    <n v="918.06740806601499"/>
    <n v="127.1034790456"/>
    <n v="0"/>
    <n v="0"/>
    <n v="0"/>
    <n v="171.21122169258999"/>
    <n v="0"/>
    <n v="8.8568635479260607"/>
    <n v="0"/>
    <n v="0"/>
    <n v="26.734438987702301"/>
    <n v="0"/>
    <n v="0"/>
    <n v="0"/>
    <n v="17.199723778845801"/>
    <n v="0.500525796227696"/>
    <n v="0"/>
    <n v="0"/>
    <n v="4.3778734118499001"/>
    <n v="0"/>
    <n v="0"/>
    <n v="0"/>
  </r>
  <r>
    <x v="233"/>
    <s v="US_Market"/>
    <n v="2236.04"/>
    <n v="0"/>
    <n v="562.47051151975597"/>
    <n v="0"/>
    <n v="0"/>
    <n v="0"/>
    <n v="0"/>
    <n v="0"/>
    <n v="0"/>
    <n v="0"/>
    <n v="0"/>
    <n v="0"/>
    <n v="0"/>
    <n v="0"/>
    <n v="0"/>
    <n v="0"/>
    <n v="1.2524979702533801"/>
    <n v="0"/>
    <n v="6.0699065361799502E-3"/>
    <n v="0.10052830642305199"/>
    <n v="0"/>
    <n v="0"/>
    <n v="2.0804670058313501E-3"/>
    <n v="103.53416833211899"/>
    <n v="0"/>
    <n v="899.85159749310105"/>
    <n v="100.105106530859"/>
    <n v="0"/>
    <n v="0"/>
    <n v="0"/>
    <n v="111.632371020981"/>
    <n v="0"/>
    <n v="8.2994490095974491"/>
    <n v="0"/>
    <n v="0"/>
    <n v="18.648027141299099"/>
    <n v="0"/>
    <n v="0"/>
    <n v="0"/>
    <n v="12.5708031032581"/>
    <n v="0.18227368715252601"/>
    <n v="0"/>
    <n v="0"/>
    <n v="4.5953583882547298"/>
    <n v="0"/>
    <n v="0"/>
    <n v="0"/>
  </r>
  <r>
    <x v="234"/>
    <s v="US_Market"/>
    <n v="1967.78"/>
    <n v="0"/>
    <n v="562.47051151975597"/>
    <n v="0"/>
    <n v="0"/>
    <n v="0"/>
    <n v="0"/>
    <n v="0"/>
    <n v="0"/>
    <n v="0"/>
    <n v="0"/>
    <n v="0"/>
    <n v="0"/>
    <n v="0"/>
    <n v="0"/>
    <n v="0"/>
    <n v="2.3232539956072298"/>
    <n v="0"/>
    <n v="3.5632128489804398E-3"/>
    <n v="8.5397272710027602E-2"/>
    <n v="0"/>
    <n v="0"/>
    <n v="0.58131749541470701"/>
    <n v="85.925539309669603"/>
    <n v="0"/>
    <n v="891.73948246299301"/>
    <n v="71.986747060409002"/>
    <n v="0"/>
    <n v="0"/>
    <n v="0"/>
    <n v="78.143740351915199"/>
    <n v="0"/>
    <n v="7.6782408553531702"/>
    <n v="0"/>
    <n v="0"/>
    <n v="13.299411762214"/>
    <n v="0"/>
    <n v="0"/>
    <n v="0"/>
    <n v="8.9614421647510891"/>
    <n v="4.55342193682809E-2"/>
    <n v="0"/>
    <n v="0"/>
    <n v="4.7193261239427997"/>
    <n v="0"/>
    <n v="0"/>
    <n v="0"/>
  </r>
  <r>
    <x v="235"/>
    <s v="US_Market"/>
    <n v="1554.36"/>
    <n v="0"/>
    <n v="548.39398314255504"/>
    <n v="0"/>
    <n v="201.514744603807"/>
    <n v="0"/>
    <n v="0"/>
    <n v="0"/>
    <n v="0"/>
    <n v="0"/>
    <n v="0"/>
    <n v="0"/>
    <n v="0"/>
    <n v="0"/>
    <n v="0"/>
    <n v="0"/>
    <n v="3.3374753256070502"/>
    <n v="0"/>
    <n v="1.6112660526365001E-3"/>
    <n v="7.6666573148514106E-2"/>
    <n v="0"/>
    <n v="0"/>
    <n v="3.0222615201423402"/>
    <n v="72.201382336656593"/>
    <n v="0"/>
    <n v="895.81272274266098"/>
    <n v="45.7510852891319"/>
    <n v="0"/>
    <n v="0"/>
    <n v="0"/>
    <n v="69.8197287754993"/>
    <n v="0"/>
    <n v="7.2047304923656696"/>
    <n v="0"/>
    <n v="0"/>
    <n v="8.7509964709794907"/>
    <n v="0"/>
    <n v="0"/>
    <n v="0"/>
    <n v="6.2299031019033801"/>
    <n v="1.0839580160096699E-2"/>
    <n v="0"/>
    <n v="0"/>
    <n v="4.6617377826125299"/>
    <n v="0"/>
    <n v="0"/>
    <n v="0"/>
  </r>
  <r>
    <x v="236"/>
    <s v="US_Market"/>
    <n v="2983.96"/>
    <n v="0"/>
    <n v="534.41589202673401"/>
    <n v="198.102380012504"/>
    <n v="0"/>
    <n v="0"/>
    <n v="0"/>
    <n v="0"/>
    <n v="0"/>
    <n v="0"/>
    <n v="0"/>
    <n v="0"/>
    <n v="0"/>
    <n v="0"/>
    <n v="0"/>
    <n v="0"/>
    <n v="4.0509329774356102"/>
    <n v="0"/>
    <n v="5.0737950045782196E-4"/>
    <n v="7.3332331150760696E-2"/>
    <n v="0"/>
    <n v="0"/>
    <n v="7.6394947258211197"/>
    <n v="62.704547180485598"/>
    <n v="0"/>
    <n v="921.38495157366799"/>
    <n v="25.537662204322601"/>
    <n v="0"/>
    <n v="0"/>
    <n v="0"/>
    <n v="78.241295789316496"/>
    <n v="0"/>
    <n v="6.2870600622713004"/>
    <n v="0"/>
    <n v="0"/>
    <n v="5.7022775469026703"/>
    <n v="0"/>
    <n v="0"/>
    <n v="0"/>
    <n v="3.1735179434547902"/>
    <n v="2.1203713533413798E-3"/>
    <n v="0"/>
    <n v="0"/>
    <n v="4.4425507366542201"/>
    <n v="0"/>
    <n v="500.11903729877298"/>
    <n v="0"/>
  </r>
  <r>
    <x v="237"/>
    <s v="US_Market"/>
    <n v="1808.47"/>
    <n v="0"/>
    <n v="520.33936364953297"/>
    <n v="0"/>
    <n v="0"/>
    <n v="0"/>
    <n v="0"/>
    <n v="0"/>
    <n v="0"/>
    <n v="0"/>
    <n v="0"/>
    <n v="0"/>
    <n v="0"/>
    <n v="0"/>
    <n v="0"/>
    <n v="0"/>
    <n v="4.3018133314734301"/>
    <n v="0"/>
    <n v="8.1952832533470905E-5"/>
    <n v="7.5041266553475303E-2"/>
    <n v="0"/>
    <n v="0"/>
    <n v="15.6543948723718"/>
    <n v="56.8264422890921"/>
    <n v="0"/>
    <n v="980.48462076497401"/>
    <n v="12.443835374256899"/>
    <n v="0"/>
    <n v="0"/>
    <n v="0"/>
    <n v="104.335266323349"/>
    <n v="0"/>
    <n v="5.1763379928950597"/>
    <n v="0"/>
    <n v="0"/>
    <n v="3.9180337966215899"/>
    <n v="0"/>
    <n v="0"/>
    <n v="0"/>
    <n v="1.3405375878369601"/>
    <n v="3.6414543060465801E-4"/>
    <n v="0"/>
    <n v="0"/>
    <n v="4.1771480859046903"/>
    <n v="0"/>
    <n v="0"/>
    <n v="0"/>
  </r>
  <r>
    <x v="238"/>
    <s v="US_Market"/>
    <n v="1640.66"/>
    <n v="0"/>
    <n v="520.33936364953297"/>
    <n v="0"/>
    <n v="0"/>
    <n v="0"/>
    <n v="0"/>
    <n v="0"/>
    <n v="0"/>
    <n v="0"/>
    <n v="0"/>
    <n v="0"/>
    <n v="0"/>
    <n v="0"/>
    <n v="0"/>
    <n v="0"/>
    <n v="5.0172631566857602"/>
    <n v="0"/>
    <n v="1.27774075981934E-5"/>
    <n v="8.0367078788693397E-2"/>
    <n v="0"/>
    <n v="0"/>
    <n v="26.953698589595302"/>
    <n v="54.099294989106703"/>
    <n v="0"/>
    <n v="1060.6936531854701"/>
    <n v="7.9695265677032596"/>
    <n v="0"/>
    <n v="0"/>
    <n v="0"/>
    <n v="144.94219203975999"/>
    <n v="0"/>
    <n v="4.3931395789916001"/>
    <n v="0"/>
    <n v="0"/>
    <n v="3.9390746826140002"/>
    <n v="0"/>
    <n v="0"/>
    <n v="0"/>
    <n v="0.55568464612482904"/>
    <n v="4.3808266144713999E-5"/>
    <n v="0"/>
    <n v="0"/>
    <n v="4.0549951548188696"/>
    <n v="0"/>
    <n v="0"/>
    <n v="0"/>
  </r>
  <r>
    <x v="239"/>
    <s v="US_Market"/>
    <n v="2189.81"/>
    <n v="0"/>
    <n v="520.33936364953297"/>
    <n v="0"/>
    <n v="0"/>
    <n v="0"/>
    <n v="0"/>
    <n v="0"/>
    <n v="0"/>
    <n v="0"/>
    <n v="0"/>
    <n v="0"/>
    <n v="0"/>
    <n v="0"/>
    <n v="0"/>
    <n v="0"/>
    <n v="5.5087485949246098"/>
    <n v="0"/>
    <n v="1.8574839547810099E-6"/>
    <n v="8.6116490060132597E-2"/>
    <n v="0"/>
    <n v="0"/>
    <n v="39.791164280217799"/>
    <n v="53.602251270796202"/>
    <n v="0"/>
    <n v="1121.21486005409"/>
    <n v="6.8049308179289101"/>
    <n v="0"/>
    <n v="0"/>
    <n v="0"/>
    <n v="198.240918386581"/>
    <n v="0"/>
    <n v="3.95221775158234"/>
    <n v="0"/>
    <n v="0"/>
    <n v="3.6510132164392899"/>
    <n v="0"/>
    <n v="0"/>
    <n v="0"/>
    <n v="0.265095833033276"/>
    <n v="3.1392945528379001E-6"/>
    <n v="0"/>
    <n v="0"/>
    <n v="3.9959954815904402"/>
    <n v="0"/>
    <n v="0"/>
    <n v="0"/>
  </r>
  <r>
    <x v="240"/>
    <s v="US_Market"/>
    <n v="1853.05"/>
    <n v="0"/>
    <n v="520.33936364953297"/>
    <n v="0"/>
    <n v="0"/>
    <n v="0"/>
    <n v="0"/>
    <n v="0"/>
    <n v="0"/>
    <n v="0"/>
    <n v="0"/>
    <n v="0"/>
    <n v="0"/>
    <n v="0"/>
    <n v="0"/>
    <n v="0"/>
    <n v="5.0155684820281401"/>
    <n v="0"/>
    <n v="2.3173552976469101E-7"/>
    <n v="9.5918438371897799E-2"/>
    <n v="0"/>
    <n v="0"/>
    <n v="48.391804015948502"/>
    <n v="54.855794989643201"/>
    <n v="0"/>
    <n v="1165.58511219159"/>
    <n v="6.84070913253169"/>
    <n v="0"/>
    <n v="0"/>
    <n v="0"/>
    <n v="227.17831968882999"/>
    <n v="0"/>
    <n v="3.8702245719415398"/>
    <n v="0"/>
    <n v="0"/>
    <n v="3.4035158752358101"/>
    <n v="0"/>
    <n v="0"/>
    <n v="0"/>
    <n v="0.150452142087875"/>
    <n v="7.4465965327939703E-8"/>
    <n v="0"/>
    <n v="0"/>
    <n v="3.9513613694409"/>
    <n v="0"/>
    <n v="0"/>
    <n v="0"/>
  </r>
  <r>
    <x v="241"/>
    <s v="US_Market"/>
    <n v="1496.19"/>
    <n v="0"/>
    <n v="492.186306895131"/>
    <n v="0"/>
    <n v="0"/>
    <n v="0"/>
    <n v="0"/>
    <n v="0"/>
    <n v="0"/>
    <n v="0"/>
    <n v="0"/>
    <n v="0"/>
    <n v="0"/>
    <n v="0"/>
    <n v="0"/>
    <n v="0"/>
    <n v="4.6401970103685901"/>
    <n v="0"/>
    <n v="2.0624859039224401E-8"/>
    <n v="0.1010070841805"/>
    <n v="0"/>
    <n v="0"/>
    <n v="55.758474771637196"/>
    <n v="56.424086968815097"/>
    <n v="0"/>
    <n v="1198.0798978702401"/>
    <n v="8.0468566121932206"/>
    <n v="0"/>
    <n v="0"/>
    <n v="0"/>
    <n v="239.055955486622"/>
    <n v="0"/>
    <n v="3.9452509155381099"/>
    <n v="0"/>
    <n v="0"/>
    <n v="3.32202885884278"/>
    <n v="0"/>
    <n v="0"/>
    <n v="0"/>
    <n v="0.10247149475799699"/>
    <n v="5.9709442288770602E-9"/>
    <n v="0"/>
    <n v="0"/>
    <n v="4.1190472128645803"/>
    <n v="0"/>
    <n v="-500.11903729877298"/>
    <n v="0"/>
  </r>
  <r>
    <x v="242"/>
    <s v="US_Market"/>
    <n v="1757.71"/>
    <n v="0"/>
    <n v="492.186306895131"/>
    <n v="0"/>
    <n v="201.514744603807"/>
    <n v="0"/>
    <n v="0"/>
    <n v="0"/>
    <n v="0"/>
    <n v="0"/>
    <n v="0"/>
    <n v="0"/>
    <n v="0"/>
    <n v="0"/>
    <n v="0"/>
    <n v="0"/>
    <n v="4.4656272691676202"/>
    <n v="0"/>
    <n v="8.2834059009245997E-10"/>
    <n v="9.57816528508207E-2"/>
    <n v="0"/>
    <n v="0"/>
    <n v="61.9873428681815"/>
    <n v="57.055023290767402"/>
    <n v="0"/>
    <n v="1210.5937695365301"/>
    <n v="8.3991942865948008"/>
    <n v="0"/>
    <n v="0"/>
    <n v="0"/>
    <n v="223.43121647608601"/>
    <n v="0"/>
    <n v="4.1551948391588596"/>
    <n v="0"/>
    <n v="0"/>
    <n v="3.2795842687438199"/>
    <n v="0"/>
    <n v="0"/>
    <n v="0"/>
    <n v="8.7857539634492401E-2"/>
    <n v="0"/>
    <n v="0"/>
    <n v="0"/>
    <n v="4.2562607860054102"/>
    <n v="0"/>
    <n v="0"/>
    <n v="0"/>
  </r>
  <r>
    <x v="243"/>
    <s v="US_Market"/>
    <n v="2373.08"/>
    <n v="0"/>
    <n v="478.10977851793098"/>
    <n v="198.102380012504"/>
    <n v="0"/>
    <n v="0"/>
    <n v="0"/>
    <n v="0"/>
    <n v="0"/>
    <n v="0"/>
    <n v="0"/>
    <n v="0"/>
    <n v="0"/>
    <n v="0"/>
    <n v="0"/>
    <n v="0"/>
    <n v="5.29791526298097"/>
    <n v="0"/>
    <n v="0"/>
    <n v="8.5822181516531801E-2"/>
    <n v="0"/>
    <n v="0"/>
    <n v="65.0662812812092"/>
    <n v="56.1927901487634"/>
    <n v="0"/>
    <n v="1205.2608752369499"/>
    <n v="7.6173003226875302"/>
    <n v="0"/>
    <n v="0"/>
    <n v="0"/>
    <n v="188.95433994630801"/>
    <n v="0"/>
    <n v="4.1258160612014398"/>
    <n v="0"/>
    <n v="0"/>
    <n v="3.2466278333565199"/>
    <n v="0"/>
    <n v="0"/>
    <n v="0"/>
    <n v="9.4178120636422002E-2"/>
    <n v="0"/>
    <n v="0"/>
    <n v="0"/>
    <n v="4.0337356739669401"/>
    <n v="0"/>
    <n v="0"/>
    <n v="0"/>
  </r>
  <r>
    <x v="244"/>
    <s v="US_Market"/>
    <n v="2092.5700000000002"/>
    <n v="0"/>
    <n v="464.03325014072999"/>
    <n v="0"/>
    <n v="0"/>
    <n v="0"/>
    <n v="0"/>
    <n v="0"/>
    <n v="0"/>
    <n v="0"/>
    <n v="0"/>
    <n v="0"/>
    <n v="0"/>
    <n v="0"/>
    <n v="0"/>
    <n v="0"/>
    <n v="6.84415458426587"/>
    <n v="0"/>
    <n v="0"/>
    <n v="7.3679847530013803E-2"/>
    <n v="0"/>
    <n v="0"/>
    <n v="66.865649010992698"/>
    <n v="54.9781403438176"/>
    <n v="0"/>
    <n v="1187.74101286773"/>
    <n v="6.8710343689097098"/>
    <n v="0"/>
    <n v="0"/>
    <n v="0"/>
    <n v="152.97502470468899"/>
    <n v="0"/>
    <n v="3.7836259610031102"/>
    <n v="0"/>
    <n v="0"/>
    <n v="2.8015923078565499"/>
    <n v="0"/>
    <n v="0"/>
    <n v="0"/>
    <n v="9.0368936931451094E-2"/>
    <n v="0"/>
    <n v="0"/>
    <n v="0"/>
    <n v="3.4958043322852101"/>
    <n v="0"/>
    <n v="0"/>
    <n v="0"/>
  </r>
  <r>
    <x v="245"/>
    <s v="US_Market"/>
    <n v="1746.79"/>
    <n v="0"/>
    <n v="464.03325014072999"/>
    <n v="0"/>
    <n v="0"/>
    <n v="0"/>
    <n v="0"/>
    <n v="0"/>
    <n v="0"/>
    <n v="0"/>
    <n v="0"/>
    <n v="0"/>
    <n v="0"/>
    <n v="0"/>
    <n v="0"/>
    <n v="0"/>
    <n v="8.2091220031670709"/>
    <n v="0"/>
    <n v="0"/>
    <n v="7.0001992557213594E-2"/>
    <n v="0"/>
    <n v="0"/>
    <n v="68.268653474298105"/>
    <n v="53.165031486813596"/>
    <n v="0"/>
    <n v="1182.5787638655499"/>
    <n v="6.4452162890034099"/>
    <n v="0"/>
    <n v="0"/>
    <n v="0"/>
    <n v="115.879443147629"/>
    <n v="0"/>
    <n v="3.1692881171081599"/>
    <n v="0"/>
    <n v="0"/>
    <n v="2.3675294828414999"/>
    <n v="0"/>
    <n v="0"/>
    <n v="0"/>
    <n v="8.8121021742109507E-2"/>
    <n v="0"/>
    <n v="0"/>
    <n v="0"/>
    <n v="2.85357776241172"/>
    <n v="0"/>
    <n v="0"/>
    <n v="0"/>
  </r>
  <r>
    <x v="246"/>
    <s v="US_Market"/>
    <n v="1811.72"/>
    <n v="0"/>
    <n v="464.03325014072999"/>
    <n v="0"/>
    <n v="0"/>
    <n v="0"/>
    <n v="0"/>
    <n v="0"/>
    <n v="0"/>
    <n v="0"/>
    <n v="0"/>
    <n v="0"/>
    <n v="0"/>
    <n v="0"/>
    <n v="0"/>
    <n v="0"/>
    <n v="9.0925538872638807"/>
    <n v="0"/>
    <n v="0"/>
    <n v="7.0147052581035901E-2"/>
    <n v="0"/>
    <n v="0"/>
    <n v="68.904933492549105"/>
    <n v="50.855203063850603"/>
    <n v="0"/>
    <n v="1189.7072387000201"/>
    <n v="6.1428058337698497"/>
    <n v="0"/>
    <n v="0"/>
    <n v="0"/>
    <n v="172.43542876359299"/>
    <n v="0"/>
    <n v="2.3287869167616102"/>
    <n v="0"/>
    <n v="0"/>
    <n v="2.1705045444354401"/>
    <n v="0"/>
    <n v="0"/>
    <n v="0"/>
    <n v="8.4602876867082802E-2"/>
    <n v="0"/>
    <n v="0"/>
    <n v="0"/>
    <n v="2.2029637032440799"/>
    <n v="0"/>
    <n v="0"/>
    <n v="0"/>
  </r>
  <r>
    <x v="247"/>
    <s v="US_Market"/>
    <n v="1510.03"/>
    <n v="0"/>
    <n v="464.03325014072999"/>
    <n v="0"/>
    <n v="0"/>
    <n v="0"/>
    <n v="0"/>
    <n v="0"/>
    <n v="0"/>
    <n v="0"/>
    <n v="0"/>
    <n v="0"/>
    <n v="0"/>
    <n v="0"/>
    <n v="0"/>
    <n v="0"/>
    <n v="10.2507456384426"/>
    <n v="0"/>
    <n v="0"/>
    <n v="7.6446769217594204E-2"/>
    <n v="0"/>
    <n v="0"/>
    <n v="71.469877826350697"/>
    <n v="48.197992819985899"/>
    <n v="0"/>
    <n v="1163.7197144443801"/>
    <n v="5.9730030480694403"/>
    <n v="0"/>
    <n v="0"/>
    <n v="0"/>
    <n v="250.832315117436"/>
    <n v="0"/>
    <n v="1.4399394847838001"/>
    <n v="0"/>
    <n v="0"/>
    <n v="2.0527800245990901"/>
    <n v="0"/>
    <n v="0"/>
    <n v="0"/>
    <n v="7.6130982754329599E-2"/>
    <n v="0"/>
    <n v="0"/>
    <n v="0"/>
    <n v="1.451439045344"/>
    <n v="0"/>
    <n v="-500.11903729877298"/>
    <n v="0"/>
  </r>
  <r>
    <x v="248"/>
    <s v="US_Market"/>
    <n v="1710.29"/>
    <n v="0"/>
    <n v="464.03325014072999"/>
    <n v="0"/>
    <n v="0"/>
    <n v="0"/>
    <n v="0"/>
    <n v="0"/>
    <n v="0"/>
    <n v="0"/>
    <n v="0"/>
    <n v="0"/>
    <n v="0"/>
    <n v="0"/>
    <n v="0"/>
    <n v="0"/>
    <n v="11.394732546076"/>
    <n v="0"/>
    <n v="0"/>
    <n v="9.1721912042742604E-2"/>
    <n v="0"/>
    <n v="0"/>
    <n v="71.191701278206907"/>
    <n v="45.868587272583298"/>
    <n v="0"/>
    <n v="1118.6862668660699"/>
    <n v="6.04127291930683"/>
    <n v="0"/>
    <n v="0"/>
    <n v="0"/>
    <n v="290.83865896046501"/>
    <n v="0"/>
    <n v="0.697413509990223"/>
    <n v="0"/>
    <n v="0"/>
    <n v="2.2327713154493298"/>
    <n v="0"/>
    <n v="0"/>
    <n v="0"/>
    <n v="6.3336309546456193E-2"/>
    <n v="0"/>
    <n v="0"/>
    <n v="0"/>
    <n v="0.80099528711760504"/>
    <n v="0"/>
    <n v="0"/>
    <n v="0"/>
  </r>
  <r>
    <x v="249"/>
    <s v="US_Market"/>
    <n v="2186.38"/>
    <n v="0"/>
    <n v="464.03325014072999"/>
    <n v="0"/>
    <n v="201.514744603807"/>
    <n v="0"/>
    <n v="0"/>
    <n v="0"/>
    <n v="0"/>
    <n v="0"/>
    <n v="0"/>
    <n v="0"/>
    <n v="0"/>
    <n v="0"/>
    <n v="0"/>
    <n v="0"/>
    <n v="11.89100575772"/>
    <n v="0"/>
    <n v="0"/>
    <n v="0.11925067263997299"/>
    <n v="0"/>
    <n v="0"/>
    <n v="70.516080238453497"/>
    <n v="44.053710715244598"/>
    <n v="0"/>
    <n v="1048.09131324194"/>
    <n v="6.2157521109115601"/>
    <n v="0"/>
    <n v="0"/>
    <n v="0"/>
    <n v="310.85470412788402"/>
    <n v="0"/>
    <n v="0.29707805490293299"/>
    <n v="0"/>
    <n v="0"/>
    <n v="2.3798273964998802"/>
    <n v="0"/>
    <n v="0"/>
    <n v="0"/>
    <n v="5.3271865493598698E-2"/>
    <n v="0"/>
    <n v="0"/>
    <n v="0"/>
    <n v="0.43441564313407999"/>
    <n v="0"/>
    <n v="0"/>
    <n v="0"/>
  </r>
  <r>
    <x v="250"/>
    <s v="US_Market"/>
    <n v="1756.62"/>
    <n v="0"/>
    <n v="464.03325014072999"/>
    <n v="198.102380012504"/>
    <n v="0"/>
    <n v="0"/>
    <n v="0"/>
    <n v="0"/>
    <n v="0"/>
    <n v="0"/>
    <n v="0"/>
    <n v="0"/>
    <n v="0"/>
    <n v="0"/>
    <n v="0"/>
    <n v="0"/>
    <n v="11.424889400820099"/>
    <n v="0"/>
    <n v="2.20906778750153E-3"/>
    <n v="0.153352308593807"/>
    <n v="0"/>
    <n v="0"/>
    <n v="68.486386094937501"/>
    <n v="41.540218032953597"/>
    <n v="0"/>
    <n v="948.54387651197999"/>
    <n v="6.1645301747425698"/>
    <n v="0"/>
    <n v="0"/>
    <n v="0"/>
    <n v="322.27833653599799"/>
    <n v="0"/>
    <n v="0.11957573205290201"/>
    <n v="0"/>
    <n v="0"/>
    <n v="2.4961755778440899"/>
    <n v="0"/>
    <n v="0"/>
    <n v="0"/>
    <n v="3.7465648580492797E-2"/>
    <n v="0"/>
    <n v="0"/>
    <n v="0"/>
    <n v="0.25653492371986403"/>
    <n v="0"/>
    <n v="0"/>
    <n v="0"/>
  </r>
  <r>
    <x v="251"/>
    <s v="US_Market"/>
    <n v="1502.27"/>
    <n v="0"/>
    <n v="478.10977851793098"/>
    <n v="0"/>
    <n v="0"/>
    <n v="0"/>
    <n v="0"/>
    <n v="0"/>
    <n v="444.82743835518397"/>
    <n v="0"/>
    <n v="0"/>
    <n v="0"/>
    <n v="0"/>
    <n v="0"/>
    <n v="0"/>
    <n v="0"/>
    <n v="11.231568195312301"/>
    <n v="0"/>
    <n v="9.9762714744175193E-3"/>
    <n v="0.20667283084452401"/>
    <n v="0"/>
    <n v="0"/>
    <n v="66.574455265444399"/>
    <n v="37.8133411524976"/>
    <n v="0"/>
    <n v="827.69717995853398"/>
    <n v="5.8158709254863998"/>
    <n v="0"/>
    <n v="0"/>
    <n v="0"/>
    <n v="327.55031251161898"/>
    <n v="0"/>
    <n v="4.3790988844234498E-2"/>
    <n v="0"/>
    <n v="0"/>
    <n v="2.92484801146222"/>
    <n v="0"/>
    <n v="0"/>
    <n v="0"/>
    <n v="2.3975275255674802E-2"/>
    <n v="0"/>
    <n v="0"/>
    <n v="0"/>
    <n v="0.162172383009309"/>
    <n v="0"/>
    <n v="0"/>
    <n v="0"/>
  </r>
  <r>
    <x v="252"/>
    <s v="US_Market"/>
    <n v="1130.52"/>
    <n v="0"/>
    <n v="478.10977851793098"/>
    <n v="0"/>
    <n v="0"/>
    <n v="0"/>
    <n v="0"/>
    <n v="0"/>
    <n v="444.82743835518397"/>
    <n v="0"/>
    <n v="0"/>
    <n v="0"/>
    <n v="0"/>
    <n v="0"/>
    <n v="0"/>
    <n v="0"/>
    <n v="11.114394775599401"/>
    <n v="0"/>
    <n v="2.96721287501715E-2"/>
    <n v="0.27553094117211002"/>
    <n v="0"/>
    <n v="0"/>
    <n v="66.263396994078903"/>
    <n v="33.778865647083997"/>
    <n v="0"/>
    <n v="690.36274718476704"/>
    <n v="5.5193938059874803"/>
    <n v="0"/>
    <n v="0"/>
    <n v="0"/>
    <n v="228.46531947310299"/>
    <n v="0"/>
    <n v="1.5268374456760299E-2"/>
    <n v="0"/>
    <n v="0"/>
    <n v="3.3030263611531101"/>
    <n v="0"/>
    <n v="0"/>
    <n v="0"/>
    <n v="1.6351660174526599E-2"/>
    <n v="0"/>
    <n v="0"/>
    <n v="0"/>
    <n v="0.11999644669163299"/>
    <n v="0"/>
    <n v="-500.11903729877298"/>
    <n v="0"/>
  </r>
  <r>
    <x v="253"/>
    <s v="US_Market"/>
    <n v="1347.28"/>
    <n v="0"/>
    <n v="478.10977851793098"/>
    <n v="0"/>
    <n v="0"/>
    <n v="0"/>
    <n v="0"/>
    <n v="0"/>
    <n v="444.82743835518397"/>
    <n v="0"/>
    <n v="0"/>
    <n v="0"/>
    <n v="0"/>
    <n v="0"/>
    <n v="0"/>
    <n v="0"/>
    <n v="10.179782560595299"/>
    <n v="0"/>
    <n v="4.1434163127340801E-2"/>
    <n v="0.342591562456385"/>
    <n v="0"/>
    <n v="0"/>
    <n v="62.348380835508102"/>
    <n v="29.937372922420199"/>
    <n v="0"/>
    <n v="617.84208689865295"/>
    <n v="5.2117364063912301"/>
    <n v="0"/>
    <n v="0"/>
    <n v="0"/>
    <n v="132.86802754125301"/>
    <n v="0"/>
    <n v="5.5473160406596996E-3"/>
    <n v="0"/>
    <n v="0"/>
    <n v="3.4574694550743801"/>
    <n v="0"/>
    <n v="0"/>
    <n v="0"/>
    <n v="1.19496679109149E-2"/>
    <n v="0"/>
    <n v="0"/>
    <n v="0"/>
    <n v="0.100963925538633"/>
    <n v="0"/>
    <n v="0"/>
    <n v="0"/>
  </r>
  <r>
    <x v="254"/>
    <s v="US_Market"/>
    <n v="1560.91"/>
    <n v="0"/>
    <n v="478.10977851793098"/>
    <n v="0"/>
    <n v="0"/>
    <n v="0"/>
    <n v="0"/>
    <n v="0"/>
    <n v="444.82743835518397"/>
    <n v="0"/>
    <n v="0"/>
    <n v="0"/>
    <n v="0"/>
    <n v="0"/>
    <n v="0"/>
    <n v="0"/>
    <n v="9.28850396156618"/>
    <n v="0"/>
    <n v="4.6773680131217098E-2"/>
    <n v="0.40527940675112401"/>
    <n v="0"/>
    <n v="0"/>
    <n v="61.841420952384901"/>
    <n v="26.290639408303001"/>
    <n v="0"/>
    <n v="591.26667634902299"/>
    <n v="4.9655152645881699"/>
    <n v="0"/>
    <n v="0"/>
    <n v="0"/>
    <n v="98.007420872886996"/>
    <n v="0"/>
    <n v="2.52648867002321E-3"/>
    <n v="0"/>
    <n v="0"/>
    <n v="3.2154436305980698"/>
    <n v="0"/>
    <n v="0"/>
    <n v="0"/>
    <n v="9.3255333084117202E-3"/>
    <n v="0"/>
    <n v="0"/>
    <n v="0"/>
    <n v="8.5680982371484901E-2"/>
    <n v="0"/>
    <n v="0"/>
    <n v="0"/>
  </r>
  <r>
    <x v="255"/>
    <s v="US_Market"/>
    <n v="1730.04"/>
    <n v="0"/>
    <n v="478.10977851793098"/>
    <n v="0"/>
    <n v="0"/>
    <n v="0"/>
    <n v="0"/>
    <n v="0"/>
    <n v="444.82743835518397"/>
    <n v="0"/>
    <n v="0"/>
    <n v="0"/>
    <n v="0"/>
    <n v="0"/>
    <n v="0"/>
    <n v="0"/>
    <n v="8.80296496625221"/>
    <n v="0"/>
    <n v="4.9036605373115903E-2"/>
    <n v="0.44690381358321601"/>
    <n v="0"/>
    <n v="0"/>
    <n v="61.380115131620002"/>
    <n v="23.300001000848699"/>
    <n v="0"/>
    <n v="587.81029005429502"/>
    <n v="4.9414974544793804"/>
    <n v="0"/>
    <n v="0"/>
    <n v="0"/>
    <n v="85.094960783384295"/>
    <n v="0"/>
    <n v="1.8645873216793099E-3"/>
    <n v="0"/>
    <n v="0"/>
    <n v="3.7378622245208102"/>
    <n v="0"/>
    <n v="0"/>
    <n v="0"/>
    <n v="7.2480022566424798E-3"/>
    <n v="0"/>
    <n v="0"/>
    <n v="0"/>
    <n v="7.1720621227098505E-2"/>
    <n v="0"/>
    <n v="0"/>
    <n v="0"/>
  </r>
  <r>
    <x v="256"/>
    <s v="US_Market"/>
    <n v="1246.18"/>
    <n v="0"/>
    <n v="464.03325014072999"/>
    <n v="0"/>
    <n v="201.514744603807"/>
    <n v="0"/>
    <n v="0"/>
    <n v="0"/>
    <n v="444.82743835518397"/>
    <n v="0"/>
    <n v="0"/>
    <n v="0"/>
    <n v="0"/>
    <n v="0"/>
    <n v="0"/>
    <n v="0"/>
    <n v="8.0288791647201503"/>
    <n v="0"/>
    <n v="3.1233702584974099E-2"/>
    <n v="0.47843109037460302"/>
    <n v="0"/>
    <n v="0"/>
    <n v="53.968201188064803"/>
    <n v="21.130200823167002"/>
    <n v="0"/>
    <n v="616.77210252615896"/>
    <n v="5.0011665271858599"/>
    <n v="0"/>
    <n v="0"/>
    <n v="0"/>
    <n v="83.243849691806204"/>
    <n v="0"/>
    <n v="1.6968215076529299E-3"/>
    <n v="0"/>
    <n v="0"/>
    <n v="4.9128855377362699"/>
    <n v="0"/>
    <n v="0"/>
    <n v="0"/>
    <n v="5.8193784932086198E-3"/>
    <n v="0"/>
    <n v="0"/>
    <n v="0"/>
    <n v="6.0560648884098102E-2"/>
    <n v="0"/>
    <n v="0"/>
    <n v="0"/>
  </r>
  <r>
    <x v="257"/>
    <s v="US_Market"/>
    <n v="1481.41"/>
    <n v="0"/>
    <n v="464.03325014072999"/>
    <n v="198.102380012504"/>
    <n v="0"/>
    <n v="0"/>
    <n v="0"/>
    <n v="0"/>
    <n v="444.82743835518397"/>
    <n v="0"/>
    <n v="0"/>
    <n v="0"/>
    <n v="0"/>
    <n v="0"/>
    <n v="0"/>
    <n v="0"/>
    <n v="7.4875608879751496"/>
    <n v="0"/>
    <n v="1.55531447825929E-2"/>
    <n v="0.46988999011258498"/>
    <n v="0"/>
    <n v="0"/>
    <n v="42.953024753388199"/>
    <n v="20.229186420399099"/>
    <n v="0"/>
    <n v="631.854909012652"/>
    <n v="5.01023488707445"/>
    <n v="0"/>
    <n v="0"/>
    <n v="0"/>
    <n v="89.888976099887998"/>
    <n v="0"/>
    <n v="1.52981331046951E-3"/>
    <n v="0"/>
    <n v="0"/>
    <n v="5.5617198464193498"/>
    <n v="0"/>
    <n v="0"/>
    <n v="0"/>
    <n v="6.5355420520009496E-3"/>
    <n v="0"/>
    <n v="0"/>
    <n v="0"/>
    <n v="4.9824931971514899E-2"/>
    <n v="0"/>
    <n v="0"/>
    <n v="0"/>
  </r>
  <r>
    <x v="258"/>
    <s v="US_Market"/>
    <n v="1594.45"/>
    <n v="0"/>
    <n v="464.03325014072999"/>
    <n v="0"/>
    <n v="0"/>
    <n v="0"/>
    <n v="0"/>
    <n v="0"/>
    <n v="0"/>
    <n v="0"/>
    <n v="0"/>
    <n v="0"/>
    <n v="0"/>
    <n v="0"/>
    <n v="0"/>
    <n v="0"/>
    <n v="7.7116381850846896"/>
    <n v="0"/>
    <n v="2.75742378415781E-3"/>
    <n v="0.43235759842417298"/>
    <n v="0"/>
    <n v="0"/>
    <n v="29.861803249760001"/>
    <n v="20.519134017282799"/>
    <n v="0"/>
    <n v="621.88426526522198"/>
    <n v="4.8225208907750403"/>
    <n v="0"/>
    <n v="0"/>
    <n v="0"/>
    <n v="102.46645510291199"/>
    <n v="0"/>
    <n v="1.2316103433048799E-3"/>
    <n v="0"/>
    <n v="0"/>
    <n v="5.9959858076832999"/>
    <n v="0"/>
    <n v="0"/>
    <n v="0"/>
    <n v="7.1549224074149596E-3"/>
    <n v="0"/>
    <n v="0"/>
    <n v="0"/>
    <n v="3.7474199479309203E-2"/>
    <n v="0"/>
    <n v="0"/>
    <n v="0"/>
  </r>
  <r>
    <x v="259"/>
    <s v="US_Market"/>
    <n v="1383.38"/>
    <n v="0"/>
    <n v="449.956721763529"/>
    <n v="0"/>
    <n v="0"/>
    <n v="0"/>
    <n v="0"/>
    <n v="0"/>
    <n v="0"/>
    <n v="0"/>
    <n v="0"/>
    <n v="0"/>
    <n v="0"/>
    <n v="0"/>
    <n v="0"/>
    <n v="0"/>
    <n v="8.1911067653239993"/>
    <n v="0"/>
    <n v="4.4583487681901002E-4"/>
    <n v="0.39401348146562698"/>
    <n v="0"/>
    <n v="0"/>
    <n v="17.871700938816801"/>
    <n v="21.633651036186301"/>
    <n v="0"/>
    <n v="605.534763861192"/>
    <n v="4.5957047591621301"/>
    <n v="0"/>
    <n v="0"/>
    <n v="0"/>
    <n v="115.27077025029701"/>
    <n v="0"/>
    <n v="9.1934507288617096E-4"/>
    <n v="0"/>
    <n v="0"/>
    <n v="51.098176240672103"/>
    <n v="0"/>
    <n v="0"/>
    <n v="0"/>
    <n v="9.1096234574740993E-3"/>
    <n v="0"/>
    <n v="0"/>
    <n v="0"/>
    <n v="2.9480990322232E-2"/>
    <n v="0"/>
    <n v="0"/>
    <n v="0"/>
  </r>
  <r>
    <x v="260"/>
    <s v="US_Market"/>
    <n v="1151.71"/>
    <n v="0"/>
    <n v="435.97863064770701"/>
    <n v="0"/>
    <n v="0"/>
    <n v="0"/>
    <n v="0"/>
    <n v="0"/>
    <n v="0"/>
    <n v="0"/>
    <n v="0"/>
    <n v="0"/>
    <n v="0"/>
    <n v="0"/>
    <n v="0"/>
    <n v="0"/>
    <n v="8.2269139924143193"/>
    <n v="0"/>
    <n v="6.9557357462467299E-5"/>
    <n v="0.32452091869843203"/>
    <n v="0"/>
    <n v="0"/>
    <n v="7.5311837850840204"/>
    <n v="22.973167920620799"/>
    <n v="0"/>
    <n v="583.08454642748598"/>
    <n v="4.3854027677980199"/>
    <n v="0"/>
    <n v="0"/>
    <n v="0"/>
    <n v="122.514520962833"/>
    <n v="0"/>
    <n v="7.51715253774125E-4"/>
    <n v="0"/>
    <n v="0"/>
    <n v="72.788383764947696"/>
    <n v="0"/>
    <n v="0"/>
    <n v="0"/>
    <n v="1.1271295905845099E-2"/>
    <n v="0"/>
    <n v="0"/>
    <n v="0"/>
    <n v="2.5873860019634601E-2"/>
    <n v="0"/>
    <n v="0"/>
    <n v="0"/>
  </r>
  <r>
    <x v="261"/>
    <s v="US_Market"/>
    <n v="947.57"/>
    <n v="0"/>
    <n v="421.90210227050602"/>
    <n v="0"/>
    <n v="0"/>
    <n v="0"/>
    <n v="0"/>
    <n v="0"/>
    <n v="0"/>
    <n v="0"/>
    <n v="0"/>
    <n v="0"/>
    <n v="0"/>
    <n v="0"/>
    <n v="0"/>
    <n v="0"/>
    <n v="7.7476646858645903"/>
    <n v="0"/>
    <n v="9.8925832922945895E-6"/>
    <n v="0.24258778493014799"/>
    <n v="0"/>
    <n v="0"/>
    <n v="1.3770917616879601"/>
    <n v="23.933984346554499"/>
    <n v="0"/>
    <n v="565.94990279595504"/>
    <n v="4.2295956887203596"/>
    <n v="0"/>
    <n v="0"/>
    <n v="0"/>
    <n v="129.41635337571799"/>
    <n v="0"/>
    <n v="6.9147564011344499E-4"/>
    <n v="0"/>
    <n v="0"/>
    <n v="81.2951772044282"/>
    <n v="0"/>
    <n v="0"/>
    <n v="0"/>
    <n v="1.7230621328824702E-2"/>
    <n v="0"/>
    <n v="0"/>
    <n v="0"/>
    <n v="2.4965759204597499E-2"/>
    <n v="0"/>
    <n v="0"/>
    <n v="0"/>
  </r>
  <r>
    <x v="262"/>
    <s v="US_Market"/>
    <n v="1540.13"/>
    <n v="0"/>
    <n v="421.90210227050602"/>
    <n v="0"/>
    <n v="0"/>
    <n v="0"/>
    <n v="0"/>
    <n v="0"/>
    <n v="0"/>
    <n v="0"/>
    <n v="0"/>
    <n v="0"/>
    <n v="0"/>
    <n v="0"/>
    <n v="0"/>
    <n v="0"/>
    <n v="7.3646657366148798"/>
    <n v="0"/>
    <n v="1.06709328715845E-6"/>
    <n v="0.16588746093300899"/>
    <n v="0"/>
    <n v="0"/>
    <n v="0.227577459977644"/>
    <n v="24.4333877089216"/>
    <n v="0"/>
    <n v="526.51522656714599"/>
    <n v="4.0394348800473798"/>
    <n v="0"/>
    <n v="0"/>
    <n v="0"/>
    <n v="128.686420484797"/>
    <n v="0"/>
    <n v="6.39416975116249E-4"/>
    <n v="0"/>
    <n v="0"/>
    <n v="85.002252250971296"/>
    <n v="0"/>
    <n v="0"/>
    <n v="0"/>
    <n v="2.88690014213147E-2"/>
    <n v="0"/>
    <n v="0"/>
    <n v="0"/>
    <n v="2.5617335679206699E-2"/>
    <n v="0"/>
    <n v="0"/>
    <n v="0"/>
  </r>
  <r>
    <x v="263"/>
    <s v="US_Market"/>
    <n v="898.64"/>
    <n v="0"/>
    <n v="435.97863064770701"/>
    <n v="0"/>
    <n v="201.514744603807"/>
    <n v="0"/>
    <n v="0"/>
    <n v="0"/>
    <n v="0"/>
    <n v="0"/>
    <n v="0"/>
    <n v="0"/>
    <n v="0"/>
    <n v="0"/>
    <n v="0"/>
    <n v="0"/>
    <n v="6.6165914503558998"/>
    <n v="0"/>
    <n v="6.7886988174516104E-8"/>
    <n v="0.100183787324548"/>
    <n v="0"/>
    <n v="0"/>
    <n v="3.4440899975873601E-2"/>
    <n v="24.249330892005201"/>
    <n v="0"/>
    <n v="489.992285666378"/>
    <n v="3.8171598895343499"/>
    <n v="0"/>
    <n v="0"/>
    <n v="0"/>
    <n v="120.515156436274"/>
    <n v="0"/>
    <n v="5.65616928945176E-4"/>
    <n v="0"/>
    <n v="0"/>
    <n v="86.939346009876402"/>
    <n v="0"/>
    <n v="0"/>
    <n v="0"/>
    <n v="3.7111130898960502E-2"/>
    <n v="0"/>
    <n v="0"/>
    <n v="0"/>
    <n v="2.5996436425652001E-2"/>
    <n v="0"/>
    <n v="0"/>
    <n v="0"/>
  </r>
  <r>
    <x v="264"/>
    <s v="US_Market"/>
    <n v="1479.2"/>
    <n v="0"/>
    <n v="449.956721763529"/>
    <n v="198.102380012504"/>
    <n v="0"/>
    <n v="0"/>
    <n v="0"/>
    <n v="0"/>
    <n v="0"/>
    <n v="0"/>
    <n v="0"/>
    <n v="0"/>
    <n v="0"/>
    <n v="0"/>
    <n v="0"/>
    <n v="0"/>
    <n v="5.7733737867591399"/>
    <n v="0"/>
    <n v="7.4819257229921699E-11"/>
    <n v="5.1355111166201999E-2"/>
    <n v="0"/>
    <n v="0"/>
    <n v="4.5438105544570702E-3"/>
    <n v="23.274401344982799"/>
    <n v="0"/>
    <n v="458.62171307797502"/>
    <n v="3.6930485186234998"/>
    <n v="0"/>
    <n v="0"/>
    <n v="0"/>
    <n v="104.43160029581701"/>
    <n v="0"/>
    <n v="5.1622316573518405E-4"/>
    <n v="0"/>
    <n v="0"/>
    <n v="88.024064847753394"/>
    <n v="0"/>
    <n v="0"/>
    <n v="0"/>
    <n v="4.27972998887092E-2"/>
    <n v="0"/>
    <n v="0"/>
    <n v="0"/>
    <n v="2.5823991023782501E-2"/>
    <n v="0"/>
    <n v="0"/>
    <n v="0"/>
  </r>
  <r>
    <x v="265"/>
    <s v="US_Market"/>
    <n v="905.11"/>
    <n v="0"/>
    <n v="435.97863064770701"/>
    <n v="0"/>
    <n v="0"/>
    <n v="0"/>
    <n v="0"/>
    <n v="0"/>
    <n v="0"/>
    <n v="0"/>
    <n v="0"/>
    <n v="0"/>
    <n v="0"/>
    <n v="0"/>
    <n v="0"/>
    <n v="0"/>
    <n v="5.7177917862771901"/>
    <n v="0"/>
    <n v="0"/>
    <n v="1.9544396594211699E-2"/>
    <n v="0"/>
    <n v="0"/>
    <n v="4.5632495922459199E-4"/>
    <n v="21.598673608681999"/>
    <n v="0"/>
    <n v="422.02622118068501"/>
    <n v="3.65498320894616"/>
    <n v="0"/>
    <n v="0"/>
    <n v="0"/>
    <n v="89.654375955695897"/>
    <n v="0"/>
    <n v="4.6708214468532498E-4"/>
    <n v="0"/>
    <n v="0"/>
    <n v="74.650052434695993"/>
    <n v="0"/>
    <n v="0"/>
    <n v="0"/>
    <n v="4.3130709864009402E-2"/>
    <n v="0"/>
    <n v="0"/>
    <n v="0"/>
    <n v="2.51020807673203E-2"/>
    <n v="0"/>
    <n v="0"/>
    <n v="0"/>
  </r>
  <r>
    <x v="266"/>
    <s v="US_Market"/>
    <n v="1047"/>
    <n v="0"/>
    <n v="562.47051151975597"/>
    <n v="0"/>
    <n v="0"/>
    <n v="0"/>
    <n v="0"/>
    <n v="0"/>
    <n v="0"/>
    <n v="0"/>
    <n v="0"/>
    <n v="0"/>
    <n v="0"/>
    <n v="0"/>
    <n v="0"/>
    <n v="0"/>
    <n v="6.2894187640479897"/>
    <n v="0"/>
    <n v="0"/>
    <n v="6.6430220181611099E-3"/>
    <n v="0"/>
    <n v="0"/>
    <n v="2.13175256687712E-5"/>
    <n v="19.773925642150701"/>
    <n v="0"/>
    <n v="390.40555447009802"/>
    <n v="3.64514981392312"/>
    <n v="0"/>
    <n v="0"/>
    <n v="0"/>
    <n v="79.221668987834903"/>
    <n v="0"/>
    <n v="3.65927442847815E-4"/>
    <n v="0"/>
    <n v="0"/>
    <n v="54.701243351890099"/>
    <n v="0"/>
    <n v="0"/>
    <n v="0"/>
    <n v="4.1329530695136597E-2"/>
    <n v="0"/>
    <n v="0"/>
    <n v="0"/>
    <n v="2.4030650219626901E-2"/>
    <n v="0"/>
    <n v="0"/>
    <n v="0"/>
  </r>
  <r>
    <x v="267"/>
    <s v="US_Market"/>
    <n v="1159.44"/>
    <n v="0"/>
    <n v="562.47051151975597"/>
    <n v="0"/>
    <n v="0"/>
    <n v="0"/>
    <n v="0"/>
    <n v="0"/>
    <n v="0"/>
    <n v="0"/>
    <n v="0"/>
    <n v="0"/>
    <n v="0"/>
    <n v="0"/>
    <n v="0"/>
    <n v="0"/>
    <n v="6.4872734392999103"/>
    <n v="0"/>
    <n v="0"/>
    <n v="8.1597794545454506E-3"/>
    <n v="0"/>
    <n v="0"/>
    <n v="6.4729622854605303E-13"/>
    <n v="17.975188361267101"/>
    <n v="0"/>
    <n v="366.67145407376898"/>
    <n v="3.4576770852236498"/>
    <n v="0"/>
    <n v="0"/>
    <n v="0"/>
    <n v="69.061423166198793"/>
    <n v="0"/>
    <n v="2.23372797455116E-4"/>
    <n v="0"/>
    <n v="0"/>
    <n v="36.962091088241699"/>
    <n v="0"/>
    <n v="0"/>
    <n v="0"/>
    <n v="3.4170140766344302E-2"/>
    <n v="0"/>
    <n v="0"/>
    <n v="0"/>
    <n v="2.2895723240789E-2"/>
    <n v="0"/>
    <n v="0"/>
    <n v="0"/>
  </r>
  <r>
    <x v="268"/>
    <s v="US_Market"/>
    <n v="956.27"/>
    <n v="0"/>
    <n v="576.54703989695702"/>
    <n v="0"/>
    <n v="0"/>
    <n v="0"/>
    <n v="0"/>
    <n v="0"/>
    <n v="0"/>
    <n v="0"/>
    <n v="0"/>
    <n v="0"/>
    <n v="0"/>
    <n v="0"/>
    <n v="0"/>
    <n v="0"/>
    <n v="5.8019234790002203"/>
    <n v="0"/>
    <n v="0"/>
    <n v="0.113222421307574"/>
    <n v="0"/>
    <n v="0"/>
    <n v="0"/>
    <n v="16.285216099438902"/>
    <n v="0"/>
    <n v="347.38135623397199"/>
    <n v="3.2882280997104001"/>
    <n v="0"/>
    <n v="0"/>
    <n v="0"/>
    <n v="59.759643607503101"/>
    <n v="0"/>
    <n v="1.11120389717104E-4"/>
    <n v="0"/>
    <n v="0"/>
    <n v="23.059413934020899"/>
    <n v="0"/>
    <n v="0"/>
    <n v="0"/>
    <n v="2.26398606557629E-2"/>
    <n v="0"/>
    <n v="0"/>
    <n v="0"/>
    <n v="2.1451775884230501E-2"/>
    <n v="0"/>
    <n v="0"/>
    <n v="0"/>
  </r>
  <r>
    <x v="269"/>
    <s v="US_Market"/>
    <n v="913.41"/>
    <n v="0"/>
    <n v="590.62356827415704"/>
    <n v="0"/>
    <n v="0"/>
    <n v="0"/>
    <n v="0"/>
    <n v="0"/>
    <n v="0"/>
    <n v="0"/>
    <n v="0"/>
    <n v="0"/>
    <n v="0"/>
    <n v="0"/>
    <n v="0"/>
    <n v="0"/>
    <n v="5.6208660870610299"/>
    <n v="0"/>
    <n v="0"/>
    <n v="0.36592843118560803"/>
    <n v="0"/>
    <n v="0"/>
    <n v="0"/>
    <n v="14.7916221322062"/>
    <n v="0"/>
    <n v="332.64359192921199"/>
    <n v="3.19390908434778"/>
    <n v="0"/>
    <n v="0"/>
    <n v="0"/>
    <n v="53.226832899212503"/>
    <n v="0"/>
    <n v="6.0902804667535397E-5"/>
    <n v="0"/>
    <n v="0"/>
    <n v="14.3592192580098"/>
    <n v="0"/>
    <n v="0"/>
    <n v="0"/>
    <n v="1.3984497895861E-2"/>
    <n v="0"/>
    <n v="0"/>
    <n v="0"/>
    <n v="1.99567919360185E-2"/>
    <n v="0"/>
    <n v="0"/>
    <n v="0"/>
  </r>
  <r>
    <x v="270"/>
    <s v="US_Market"/>
    <n v="958.14"/>
    <n v="0"/>
    <n v="590.62356827415704"/>
    <n v="0"/>
    <n v="201.514744603807"/>
    <n v="0"/>
    <n v="0"/>
    <n v="0"/>
    <n v="0"/>
    <n v="0"/>
    <n v="0"/>
    <n v="0"/>
    <n v="0"/>
    <n v="0"/>
    <n v="0"/>
    <n v="0"/>
    <n v="5.6943324730196796"/>
    <n v="0"/>
    <n v="0"/>
    <n v="0.80234257536355003"/>
    <n v="0"/>
    <n v="0"/>
    <n v="0"/>
    <n v="13.495181584858001"/>
    <n v="0"/>
    <n v="324.76602621881301"/>
    <n v="3.0900896696550699"/>
    <n v="0"/>
    <n v="0"/>
    <n v="0"/>
    <n v="50.156631996540398"/>
    <n v="0"/>
    <n v="4.3813648885479998E-5"/>
    <n v="0"/>
    <n v="0"/>
    <n v="9.1168123811212798"/>
    <n v="0"/>
    <n v="0"/>
    <n v="0"/>
    <n v="9.0129087932617792E-3"/>
    <n v="0"/>
    <n v="0"/>
    <n v="0"/>
    <n v="1.7686563491649598E-2"/>
    <n v="0"/>
    <n v="0"/>
    <n v="0"/>
  </r>
  <r>
    <x v="271"/>
    <s v="US_Market"/>
    <n v="1429.91"/>
    <n v="0"/>
    <n v="576.54703989695702"/>
    <n v="198.102380012504"/>
    <n v="0"/>
    <n v="0"/>
    <n v="0"/>
    <n v="0"/>
    <n v="0"/>
    <n v="0"/>
    <n v="0"/>
    <n v="0"/>
    <n v="0"/>
    <n v="0"/>
    <n v="0"/>
    <n v="0"/>
    <n v="4.6892062552988998"/>
    <n v="0"/>
    <n v="0"/>
    <n v="1.3077690031079101"/>
    <n v="0"/>
    <n v="0"/>
    <n v="0"/>
    <n v="12.4828731270654"/>
    <n v="0"/>
    <n v="325.68980457392001"/>
    <n v="2.9815280109857598"/>
    <n v="0"/>
    <n v="0"/>
    <n v="0"/>
    <n v="47.599190516340201"/>
    <n v="0"/>
    <n v="4.1176741412469999E-5"/>
    <n v="0"/>
    <n v="0"/>
    <n v="5.8037255298709001"/>
    <n v="0"/>
    <n v="0"/>
    <n v="0"/>
    <n v="6.67211171130938E-3"/>
    <n v="0"/>
    <n v="0"/>
    <n v="0"/>
    <n v="1.6289662387900201E-2"/>
    <n v="0"/>
    <n v="500.11903729877298"/>
    <n v="0"/>
  </r>
  <r>
    <x v="272"/>
    <s v="US_Market"/>
    <n v="1074.3699999999999"/>
    <n v="0"/>
    <n v="576.54703989695702"/>
    <n v="0"/>
    <n v="0"/>
    <n v="0"/>
    <n v="0"/>
    <n v="0"/>
    <n v="151.24132904076299"/>
    <n v="0"/>
    <n v="0"/>
    <n v="0"/>
    <n v="0"/>
    <n v="0"/>
    <n v="0"/>
    <n v="0"/>
    <n v="3.3083823520320399"/>
    <n v="0"/>
    <n v="0"/>
    <n v="1.81974877272602"/>
    <n v="0"/>
    <n v="0"/>
    <n v="0"/>
    <n v="11.7761379487934"/>
    <n v="0"/>
    <n v="328.710633406493"/>
    <n v="2.9070149192782102"/>
    <n v="0"/>
    <n v="0"/>
    <n v="0"/>
    <n v="45.335790354649703"/>
    <n v="0"/>
    <n v="4.16098640162092E-5"/>
    <n v="0"/>
    <n v="0"/>
    <n v="6.6428999823098103"/>
    <n v="0"/>
    <n v="0"/>
    <n v="0"/>
    <n v="6.6111915370648897E-3"/>
    <n v="0"/>
    <n v="0"/>
    <n v="0"/>
    <n v="1.7431570483213699E-2"/>
    <n v="0"/>
    <n v="0"/>
    <n v="0"/>
  </r>
  <r>
    <x v="273"/>
    <s v="US_Market"/>
    <n v="737.36"/>
    <n v="0"/>
    <n v="464.03325014072999"/>
    <n v="0"/>
    <n v="0"/>
    <n v="0"/>
    <n v="0"/>
    <n v="0"/>
    <n v="151.24132904076299"/>
    <n v="0"/>
    <n v="0"/>
    <n v="0"/>
    <n v="0"/>
    <n v="0"/>
    <n v="0"/>
    <n v="0"/>
    <n v="2.4241145579599599"/>
    <n v="0"/>
    <n v="0"/>
    <n v="2.4681819539735299"/>
    <n v="0"/>
    <n v="0"/>
    <n v="0"/>
    <n v="11.280119612944899"/>
    <n v="0"/>
    <n v="329.27261686327898"/>
    <n v="2.9323865703057201"/>
    <n v="0"/>
    <n v="0"/>
    <n v="0"/>
    <n v="43.433277300186802"/>
    <n v="0"/>
    <n v="4.6981568368761699E-5"/>
    <n v="0"/>
    <n v="0"/>
    <n v="5.9929498223744302"/>
    <n v="0"/>
    <n v="0"/>
    <n v="0"/>
    <n v="7.5279827029143698E-3"/>
    <n v="0"/>
    <n v="0"/>
    <n v="0"/>
    <n v="1.9000046004248299E-2"/>
    <n v="0"/>
    <n v="0"/>
    <n v="0"/>
  </r>
  <r>
    <x v="274"/>
    <s v="US_Market"/>
    <n v="1257.71"/>
    <n v="0"/>
    <n v="478.10977851793098"/>
    <n v="0"/>
    <n v="0"/>
    <n v="0"/>
    <n v="0"/>
    <n v="0"/>
    <n v="151.24132904076299"/>
    <n v="0"/>
    <n v="0"/>
    <n v="0"/>
    <n v="0"/>
    <n v="0"/>
    <n v="0"/>
    <n v="0"/>
    <n v="2.58855497942361"/>
    <n v="0"/>
    <n v="0"/>
    <n v="2.5016526936035501"/>
    <n v="0"/>
    <n v="0"/>
    <n v="0"/>
    <n v="11.068896986008101"/>
    <n v="0"/>
    <n v="337.32524248420901"/>
    <n v="2.9157349013539799"/>
    <n v="0"/>
    <n v="0"/>
    <n v="0"/>
    <n v="43.192542104178699"/>
    <n v="0"/>
    <n v="8.0970107826567003E-5"/>
    <n v="0"/>
    <n v="0"/>
    <n v="5.8560808455684397"/>
    <n v="0"/>
    <n v="0"/>
    <n v="0"/>
    <n v="1.0544555301558799E-2"/>
    <n v="0"/>
    <n v="0"/>
    <n v="0"/>
    <n v="2.24151002497406E-2"/>
    <n v="0"/>
    <n v="0"/>
    <n v="0"/>
  </r>
  <r>
    <x v="275"/>
    <s v="US_Market"/>
    <n v="1123.5999999999999"/>
    <n v="0"/>
    <n v="464.03325014072999"/>
    <n v="0"/>
    <n v="0"/>
    <n v="0"/>
    <n v="0"/>
    <n v="0"/>
    <n v="151.24132904076299"/>
    <n v="0"/>
    <n v="0"/>
    <n v="0"/>
    <n v="0"/>
    <n v="0"/>
    <n v="0"/>
    <n v="0"/>
    <n v="2.5580632881306"/>
    <n v="0"/>
    <n v="0"/>
    <n v="2.3815003322606101"/>
    <n v="0"/>
    <n v="0"/>
    <n v="0"/>
    <n v="11.0455725116223"/>
    <n v="0"/>
    <n v="349.88734105118402"/>
    <n v="2.8748963111394299"/>
    <n v="0"/>
    <n v="0"/>
    <n v="0"/>
    <n v="43.023131247886397"/>
    <n v="0"/>
    <n v="2.2468435400224801E-4"/>
    <n v="0"/>
    <n v="0"/>
    <n v="6.4047741597606498"/>
    <n v="0"/>
    <n v="0"/>
    <n v="0"/>
    <n v="3.3271963337737798E-2"/>
    <n v="0"/>
    <n v="0"/>
    <n v="0"/>
    <n v="2.7171066662442601E-2"/>
    <n v="0"/>
    <n v="0"/>
    <n v="0"/>
  </r>
  <r>
    <x v="276"/>
    <s v="US_Market"/>
    <n v="1004.29"/>
    <n v="0"/>
    <n v="449.956721763529"/>
    <n v="0"/>
    <n v="0"/>
    <n v="0"/>
    <n v="0"/>
    <n v="0"/>
    <n v="151.24132904076299"/>
    <n v="0"/>
    <n v="0"/>
    <n v="0"/>
    <n v="0"/>
    <n v="0"/>
    <n v="0"/>
    <n v="0"/>
    <n v="2.4522982771075701"/>
    <n v="0"/>
    <n v="0"/>
    <n v="2.1800814942132098"/>
    <n v="0"/>
    <n v="0"/>
    <n v="0"/>
    <n v="11.6168440454363"/>
    <n v="0"/>
    <n v="371.04515918878798"/>
    <n v="2.8577453437949201"/>
    <n v="0"/>
    <n v="0"/>
    <n v="0"/>
    <n v="41.828117177578299"/>
    <n v="0"/>
    <n v="3.4749362285013598E-4"/>
    <n v="0"/>
    <n v="0"/>
    <n v="6.8292603555348297"/>
    <n v="0"/>
    <n v="0"/>
    <n v="0"/>
    <n v="8.9690329331772706E-2"/>
    <n v="0"/>
    <n v="0"/>
    <n v="0"/>
    <n v="3.3985260179806097E-2"/>
    <n v="0"/>
    <n v="0"/>
    <n v="0"/>
  </r>
  <r>
    <x v="277"/>
    <s v="US_Market"/>
    <n v="976.89"/>
    <n v="0"/>
    <n v="449.956721763529"/>
    <n v="0"/>
    <n v="201.514744603807"/>
    <n v="0"/>
    <n v="0"/>
    <n v="0"/>
    <n v="151.24132904076299"/>
    <n v="0"/>
    <n v="0"/>
    <n v="0"/>
    <n v="0"/>
    <n v="0"/>
    <n v="0"/>
    <n v="0"/>
    <n v="2.6006190508190299"/>
    <n v="0"/>
    <n v="0"/>
    <n v="2.05340033267158"/>
    <n v="0"/>
    <n v="0"/>
    <n v="0"/>
    <n v="12.651815153818999"/>
    <n v="0"/>
    <n v="392.62065832267001"/>
    <n v="2.84041015734226"/>
    <n v="0"/>
    <n v="0"/>
    <n v="0"/>
    <n v="41.012907066200903"/>
    <n v="0"/>
    <n v="4.4107641699646198E-4"/>
    <n v="0"/>
    <n v="0"/>
    <n v="6.9346454027189903"/>
    <n v="0"/>
    <n v="0"/>
    <n v="0"/>
    <n v="0.23988015437085899"/>
    <n v="0"/>
    <n v="0"/>
    <n v="0"/>
    <n v="4.4294107842906501E-2"/>
    <n v="0"/>
    <n v="0"/>
    <n v="0"/>
  </r>
  <r>
    <x v="278"/>
    <s v="US_Market"/>
    <n v="1306.47"/>
    <n v="0"/>
    <n v="449.956721763529"/>
    <n v="198.102380012504"/>
    <n v="0"/>
    <n v="0"/>
    <n v="0"/>
    <n v="0"/>
    <n v="151.24132904076299"/>
    <n v="0"/>
    <n v="0"/>
    <n v="0"/>
    <n v="0"/>
    <n v="0"/>
    <n v="0"/>
    <n v="0"/>
    <n v="2.86772732635677"/>
    <n v="0"/>
    <n v="0"/>
    <n v="2.02300642436128"/>
    <n v="0"/>
    <n v="0"/>
    <n v="0"/>
    <n v="13.812097250135199"/>
    <n v="0"/>
    <n v="411.05951347321002"/>
    <n v="2.7299730312048802"/>
    <n v="0"/>
    <n v="0"/>
    <n v="0"/>
    <n v="45.362780724667701"/>
    <n v="0"/>
    <n v="5.1371504518779197E-4"/>
    <n v="0"/>
    <n v="0"/>
    <n v="5.9618584029271604"/>
    <n v="0"/>
    <n v="0"/>
    <n v="0"/>
    <n v="0.69326117713756696"/>
    <n v="0"/>
    <n v="0"/>
    <n v="0"/>
    <n v="5.0526245356760598E-2"/>
    <n v="0"/>
    <n v="250.05951864938601"/>
    <n v="0"/>
  </r>
  <r>
    <x v="279"/>
    <s v="US_Market"/>
    <n v="818.2"/>
    <n v="0"/>
    <n v="449.956721763529"/>
    <n v="0"/>
    <n v="0"/>
    <n v="0"/>
    <n v="0"/>
    <n v="0"/>
    <n v="146.793054657211"/>
    <n v="0"/>
    <n v="0"/>
    <n v="0"/>
    <n v="0"/>
    <n v="0"/>
    <n v="0"/>
    <n v="0"/>
    <n v="4.1005413089869602"/>
    <n v="0"/>
    <n v="0"/>
    <n v="1.91896774736852"/>
    <n v="0"/>
    <n v="0"/>
    <n v="0"/>
    <n v="15.1426934879602"/>
    <n v="0"/>
    <n v="423.712846679481"/>
    <n v="2.5357003334432302"/>
    <n v="0"/>
    <n v="0"/>
    <n v="0"/>
    <n v="53.210904359526801"/>
    <n v="0"/>
    <n v="5.6670090068568701E-4"/>
    <n v="0"/>
    <n v="0"/>
    <n v="5.2566135386801598"/>
    <n v="0"/>
    <n v="0"/>
    <n v="0"/>
    <n v="1.29567225912004"/>
    <n v="0"/>
    <n v="0"/>
    <n v="0"/>
    <n v="6.2970295522905506E-2"/>
    <n v="0"/>
    <n v="0"/>
    <n v="0"/>
  </r>
  <r>
    <x v="280"/>
    <s v="US_Market"/>
    <n v="949.62"/>
    <n v="0"/>
    <n v="435.97863064770701"/>
    <n v="0"/>
    <n v="0"/>
    <n v="0"/>
    <n v="0"/>
    <n v="0"/>
    <n v="146.793054657211"/>
    <n v="0"/>
    <n v="0"/>
    <n v="0"/>
    <n v="0"/>
    <n v="0"/>
    <n v="0"/>
    <n v="0"/>
    <n v="5.5639178397566296"/>
    <n v="0"/>
    <n v="0"/>
    <n v="1.8691583603203401"/>
    <n v="0"/>
    <n v="0"/>
    <n v="0"/>
    <n v="16.469772747324601"/>
    <n v="0"/>
    <n v="434.80543645438001"/>
    <n v="2.3696148876498002"/>
    <n v="0"/>
    <n v="0"/>
    <n v="0"/>
    <n v="61.724816781539701"/>
    <n v="0"/>
    <n v="5.3290974108035195E-4"/>
    <n v="0"/>
    <n v="0"/>
    <n v="5.02497486386277"/>
    <n v="0"/>
    <n v="0"/>
    <n v="0"/>
    <n v="1.8476126684202401"/>
    <n v="0"/>
    <n v="0"/>
    <n v="0"/>
    <n v="7.28009369626023E-2"/>
    <n v="0"/>
    <n v="0"/>
    <n v="0"/>
  </r>
  <r>
    <x v="281"/>
    <s v="US_Market"/>
    <n v="1287.27"/>
    <n v="0"/>
    <n v="421.90210227050602"/>
    <n v="0"/>
    <n v="0"/>
    <n v="0"/>
    <n v="0"/>
    <n v="0"/>
    <n v="146.793054657211"/>
    <n v="0"/>
    <n v="0"/>
    <n v="0"/>
    <n v="0"/>
    <n v="0"/>
    <n v="0"/>
    <n v="0"/>
    <n v="6.4419431717367504"/>
    <n v="0"/>
    <n v="0"/>
    <n v="2.0074119983995402"/>
    <n v="0"/>
    <n v="0"/>
    <n v="0"/>
    <n v="17.746942954257001"/>
    <n v="0"/>
    <n v="442.32596049953099"/>
    <n v="2.24265044710799"/>
    <n v="0"/>
    <n v="0"/>
    <n v="0"/>
    <n v="68.111422809176204"/>
    <n v="0"/>
    <n v="3.17063492487716E-4"/>
    <n v="0"/>
    <n v="0"/>
    <n v="4.2849674713909698"/>
    <n v="0"/>
    <n v="0"/>
    <n v="0"/>
    <n v="2.14107662614198"/>
    <n v="0"/>
    <n v="0"/>
    <n v="0"/>
    <n v="7.7902681794512305E-2"/>
    <n v="0"/>
    <n v="0"/>
    <n v="0"/>
  </r>
  <r>
    <x v="282"/>
    <s v="US_Market"/>
    <n v="871.01"/>
    <n v="0"/>
    <n v="421.90210227050602"/>
    <n v="0"/>
    <n v="0"/>
    <n v="0"/>
    <n v="0"/>
    <n v="0"/>
    <n v="146.793054657211"/>
    <n v="0"/>
    <n v="0"/>
    <n v="0"/>
    <n v="0"/>
    <n v="0"/>
    <n v="0"/>
    <n v="0"/>
    <n v="6.4091723994167804"/>
    <n v="0"/>
    <n v="0"/>
    <n v="2.0469252438816801"/>
    <n v="0"/>
    <n v="0"/>
    <n v="0"/>
    <n v="18.142798141849799"/>
    <n v="0"/>
    <n v="439.852379715192"/>
    <n v="2.0608056786868199"/>
    <n v="0"/>
    <n v="0"/>
    <n v="0"/>
    <n v="69.502000868213401"/>
    <n v="0"/>
    <n v="1.8709595496020401E-4"/>
    <n v="0"/>
    <n v="0"/>
    <n v="4.6928945438344103"/>
    <n v="0"/>
    <n v="0"/>
    <n v="0"/>
    <n v="2.4608557741939698"/>
    <n v="0"/>
    <n v="0"/>
    <n v="0"/>
    <n v="8.2726545746589497E-2"/>
    <n v="0"/>
    <n v="0"/>
    <n v="0"/>
  </r>
  <r>
    <x v="283"/>
    <s v="US_Market"/>
    <n v="899.48"/>
    <n v="0"/>
    <n v="421.90210227050602"/>
    <n v="0"/>
    <n v="0"/>
    <n v="0"/>
    <n v="0"/>
    <n v="0"/>
    <n v="146.793054657211"/>
    <n v="0"/>
    <n v="0"/>
    <n v="0"/>
    <n v="0"/>
    <n v="0"/>
    <n v="0"/>
    <n v="0"/>
    <n v="7.01442500133997"/>
    <n v="0"/>
    <n v="0"/>
    <n v="2.13746000404418"/>
    <n v="0"/>
    <n v="0"/>
    <n v="0"/>
    <n v="17.4517292360329"/>
    <n v="0"/>
    <n v="434.44395085706799"/>
    <n v="2.0547213269537399"/>
    <n v="0"/>
    <n v="0"/>
    <n v="0"/>
    <n v="68.131370791185702"/>
    <n v="22.043276996181898"/>
    <n v="1.11605431720025E-4"/>
    <n v="0"/>
    <n v="0"/>
    <n v="5.9783377656216796"/>
    <n v="0"/>
    <n v="0"/>
    <n v="0"/>
    <n v="2.5750531040323801"/>
    <n v="0"/>
    <n v="0"/>
    <n v="0"/>
    <n v="0.10689105244609701"/>
    <n v="0"/>
    <n v="0"/>
    <n v="0"/>
  </r>
  <r>
    <x v="284"/>
    <s v="US_Market"/>
    <n v="966.26"/>
    <n v="0"/>
    <n v="421.90210227050602"/>
    <n v="0"/>
    <n v="201.514744603807"/>
    <n v="0"/>
    <n v="0"/>
    <n v="0"/>
    <n v="146.793054657211"/>
    <n v="0"/>
    <n v="0"/>
    <n v="0"/>
    <n v="0"/>
    <n v="0"/>
    <n v="0"/>
    <n v="0"/>
    <n v="8.0362436061856304"/>
    <n v="0"/>
    <n v="0"/>
    <n v="2.3812134914471899"/>
    <n v="0"/>
    <n v="0"/>
    <n v="0"/>
    <n v="16.129917372225599"/>
    <n v="0"/>
    <n v="422.86933748430602"/>
    <n v="2.2090467583458899"/>
    <n v="0"/>
    <n v="0"/>
    <n v="0"/>
    <n v="58.686767589967701"/>
    <n v="61.4107250907674"/>
    <n v="6.6348842087557395E-5"/>
    <n v="0"/>
    <n v="0"/>
    <n v="8.35295003979504"/>
    <n v="0"/>
    <n v="0"/>
    <n v="0"/>
    <n v="2.2328864961908002"/>
    <n v="0"/>
    <n v="0"/>
    <n v="0"/>
    <n v="0.126679775804527"/>
    <n v="0"/>
    <n v="0"/>
    <n v="0"/>
  </r>
  <r>
    <x v="285"/>
    <s v="US_Market"/>
    <n v="1117.97"/>
    <n v="0"/>
    <n v="421.90210227050602"/>
    <n v="198.102380012504"/>
    <n v="0"/>
    <n v="0"/>
    <n v="0"/>
    <n v="0"/>
    <n v="146.793054657211"/>
    <n v="0"/>
    <n v="0"/>
    <n v="0"/>
    <n v="0"/>
    <n v="0"/>
    <n v="0"/>
    <n v="0"/>
    <n v="8.3870354958520696"/>
    <n v="0"/>
    <n v="0"/>
    <n v="2.7052378428935202"/>
    <n v="0"/>
    <n v="0"/>
    <n v="0"/>
    <n v="14.346499774569599"/>
    <n v="0"/>
    <n v="422.86031806375502"/>
    <n v="2.3107981688014099"/>
    <n v="0"/>
    <n v="0"/>
    <n v="0"/>
    <n v="44.956262792601301"/>
    <n v="120.523423002412"/>
    <n v="3.8637603326336898E-5"/>
    <n v="0"/>
    <n v="0"/>
    <n v="10.0202387488309"/>
    <n v="0"/>
    <n v="0"/>
    <n v="0"/>
    <n v="2.7478310315002301"/>
    <n v="0"/>
    <n v="0"/>
    <n v="0"/>
    <n v="0.14489608565179601"/>
    <n v="0"/>
    <n v="0"/>
    <n v="0"/>
  </r>
  <r>
    <x v="286"/>
    <s v="US_Market"/>
    <n v="1029.47"/>
    <n v="0"/>
    <n v="407.825573893306"/>
    <n v="0"/>
    <n v="0"/>
    <n v="0"/>
    <n v="0"/>
    <n v="0"/>
    <n v="0"/>
    <n v="0"/>
    <n v="0"/>
    <n v="0"/>
    <n v="0"/>
    <n v="0"/>
    <n v="0"/>
    <n v="0"/>
    <n v="9.1789527024910207"/>
    <n v="0"/>
    <n v="0"/>
    <n v="3.4280403461284799"/>
    <n v="0"/>
    <n v="0"/>
    <n v="0"/>
    <n v="12.238674816617101"/>
    <n v="0"/>
    <n v="415.49652862277799"/>
    <n v="2.4036120053133798"/>
    <n v="0"/>
    <n v="0"/>
    <n v="0"/>
    <n v="31.4099622856784"/>
    <n v="190.69570284760101"/>
    <n v="2.1961642479820398E-5"/>
    <n v="0"/>
    <n v="0"/>
    <n v="11.9749375778631"/>
    <n v="0"/>
    <n v="0"/>
    <n v="0"/>
    <n v="3.6578232896476002"/>
    <n v="0"/>
    <n v="0"/>
    <n v="0"/>
    <n v="0.16760637234030201"/>
    <n v="0"/>
    <n v="0"/>
    <n v="0"/>
  </r>
  <r>
    <x v="287"/>
    <s v="US_Market"/>
    <n v="791.49"/>
    <n v="0"/>
    <n v="421.90210227050602"/>
    <n v="0"/>
    <n v="0"/>
    <n v="0"/>
    <n v="0"/>
    <n v="0"/>
    <n v="0"/>
    <n v="0"/>
    <n v="0"/>
    <n v="0"/>
    <n v="0"/>
    <n v="0"/>
    <n v="0"/>
    <n v="0"/>
    <n v="11.0863318750761"/>
    <n v="0"/>
    <n v="0"/>
    <n v="4.1462640924920198"/>
    <n v="0"/>
    <n v="0"/>
    <n v="0"/>
    <n v="10.037855627256199"/>
    <n v="0"/>
    <n v="408.32726213383"/>
    <n v="2.5541353455958502"/>
    <n v="0"/>
    <n v="0"/>
    <n v="0"/>
    <n v="21.214395003527599"/>
    <n v="219.415264183625"/>
    <n v="1.44437753364732E-5"/>
    <n v="0"/>
    <n v="0"/>
    <n v="12.9533835403551"/>
    <n v="0"/>
    <n v="0"/>
    <n v="0"/>
    <n v="4.4229328646593702"/>
    <n v="0"/>
    <n v="0"/>
    <n v="0"/>
    <n v="0.19476445074752299"/>
    <n v="0"/>
    <n v="0"/>
    <n v="0"/>
  </r>
  <r>
    <x v="288"/>
    <s v="US_Market"/>
    <n v="1367.45"/>
    <n v="0"/>
    <n v="435.97863064770701"/>
    <n v="0"/>
    <n v="0"/>
    <n v="0"/>
    <n v="0"/>
    <n v="0"/>
    <n v="0"/>
    <n v="0"/>
    <n v="0"/>
    <n v="0"/>
    <n v="0"/>
    <n v="0"/>
    <n v="0"/>
    <n v="0"/>
    <n v="13.4042233912923"/>
    <n v="0"/>
    <n v="0"/>
    <n v="4.9727078209221096"/>
    <n v="0"/>
    <n v="0"/>
    <n v="0"/>
    <n v="7.9351600396729198"/>
    <n v="0"/>
    <n v="405.29688752271301"/>
    <n v="2.79690102563332"/>
    <n v="0"/>
    <n v="0"/>
    <n v="0"/>
    <n v="16.042388533725401"/>
    <n v="241.86961130687399"/>
    <n v="1.50288847997333E-5"/>
    <n v="0"/>
    <n v="0"/>
    <n v="12.1458138515874"/>
    <n v="0"/>
    <n v="0"/>
    <n v="0"/>
    <n v="4.8918725126034097"/>
    <n v="0"/>
    <n v="0"/>
    <n v="0"/>
    <n v="0.220703509377178"/>
    <n v="0"/>
    <n v="250.05951864938601"/>
    <n v="0"/>
  </r>
  <r>
    <x v="289"/>
    <s v="US_Market"/>
    <n v="660.53"/>
    <n v="0"/>
    <n v="435.97863064770701"/>
    <n v="0"/>
    <n v="0"/>
    <n v="0"/>
    <n v="0"/>
    <n v="0"/>
    <n v="0"/>
    <n v="0"/>
    <n v="0"/>
    <n v="0"/>
    <n v="0"/>
    <n v="0"/>
    <n v="0"/>
    <n v="0"/>
    <n v="15.0255126959338"/>
    <n v="0"/>
    <n v="0"/>
    <n v="5.67274495179438"/>
    <n v="0"/>
    <n v="0"/>
    <n v="0"/>
    <n v="6.3093586807958699"/>
    <n v="0"/>
    <n v="406.60298708692301"/>
    <n v="2.82359776602555"/>
    <n v="0"/>
    <n v="0"/>
    <n v="0"/>
    <n v="12.391993593875"/>
    <n v="195.74201336306399"/>
    <n v="1.7621633195511099E-5"/>
    <n v="0"/>
    <n v="0"/>
    <n v="12.2976607858867"/>
    <n v="0"/>
    <n v="0"/>
    <n v="0"/>
    <n v="5.3244098665873301"/>
    <n v="0"/>
    <n v="0"/>
    <n v="0"/>
    <n v="0.20429664395743399"/>
    <n v="0"/>
    <n v="0"/>
    <n v="0"/>
  </r>
  <r>
    <x v="290"/>
    <s v="US_Market"/>
    <n v="820.92"/>
    <n v="0"/>
    <n v="435.97863064770701"/>
    <n v="0"/>
    <n v="0"/>
    <n v="0"/>
    <n v="0"/>
    <n v="0"/>
    <n v="0"/>
    <n v="0"/>
    <n v="0"/>
    <n v="0"/>
    <n v="0"/>
    <n v="0"/>
    <n v="0"/>
    <n v="0"/>
    <n v="16.3004148549436"/>
    <n v="0"/>
    <n v="0"/>
    <n v="6.37436718516956"/>
    <n v="0"/>
    <n v="0"/>
    <n v="0"/>
    <n v="5.0758784995823998"/>
    <n v="0"/>
    <n v="425.34785122089301"/>
    <n v="2.6518044838872998"/>
    <n v="0"/>
    <n v="0"/>
    <n v="0"/>
    <n v="9.6941305965740394"/>
    <n v="146.41702786751901"/>
    <n v="1.9084285344580699E-5"/>
    <n v="0"/>
    <n v="0"/>
    <n v="19.7812939710752"/>
    <n v="0"/>
    <n v="0"/>
    <n v="0"/>
    <n v="5.5861042819482698"/>
    <n v="0"/>
    <n v="0"/>
    <n v="0"/>
    <n v="0.19343335389437299"/>
    <n v="0"/>
    <n v="0"/>
    <n v="0"/>
  </r>
  <r>
    <x v="291"/>
    <s v="US_Market"/>
    <n v="1046.6099999999999"/>
    <n v="0"/>
    <n v="435.97863064770701"/>
    <n v="0"/>
    <n v="201.514744603807"/>
    <n v="0"/>
    <n v="0"/>
    <n v="0"/>
    <n v="0"/>
    <n v="0"/>
    <n v="0"/>
    <n v="0"/>
    <n v="0"/>
    <n v="0"/>
    <n v="0"/>
    <n v="0"/>
    <n v="19.265638186363301"/>
    <n v="0"/>
    <n v="0"/>
    <n v="7.0966601660475304"/>
    <n v="0"/>
    <n v="0"/>
    <n v="0"/>
    <n v="4.0964416485684199"/>
    <n v="0"/>
    <n v="437.86862649263298"/>
    <n v="2.4860866030589102"/>
    <n v="0"/>
    <n v="0"/>
    <n v="0"/>
    <n v="7.7829692755480302"/>
    <n v="85.461763989505002"/>
    <n v="2.7443866867589299E-5"/>
    <n v="0"/>
    <n v="0"/>
    <n v="26.214873192100399"/>
    <n v="0"/>
    <n v="0"/>
    <n v="0"/>
    <n v="4.5489597899551502"/>
    <n v="0"/>
    <n v="0"/>
    <n v="0"/>
    <n v="0.17227231300934001"/>
    <n v="0"/>
    <n v="0"/>
    <n v="0"/>
  </r>
  <r>
    <x v="292"/>
    <s v="US_Market"/>
    <n v="998.45"/>
    <n v="0"/>
    <n v="435.97863064770701"/>
    <n v="198.102380012504"/>
    <n v="0"/>
    <n v="0"/>
    <n v="0"/>
    <n v="0"/>
    <n v="0"/>
    <n v="0"/>
    <n v="0"/>
    <n v="0"/>
    <n v="0"/>
    <n v="0"/>
    <n v="0"/>
    <n v="0"/>
    <n v="22.267413743629099"/>
    <n v="0"/>
    <n v="0"/>
    <n v="7.8008273824205698"/>
    <n v="0"/>
    <n v="0"/>
    <n v="0"/>
    <n v="3.2635665715352999"/>
    <n v="0"/>
    <n v="450.95059782992797"/>
    <n v="2.3033643556686898"/>
    <n v="0"/>
    <n v="0"/>
    <n v="0"/>
    <n v="10.5265679801911"/>
    <n v="25.5140715639326"/>
    <n v="7.4332413546485403E-4"/>
    <n v="0"/>
    <n v="0"/>
    <n v="29.944369459347801"/>
    <n v="0"/>
    <n v="0"/>
    <n v="0"/>
    <n v="3.1449303405362801"/>
    <n v="0"/>
    <n v="0"/>
    <n v="0"/>
    <n v="0.15059985375948101"/>
    <n v="0"/>
    <n v="0"/>
    <n v="0"/>
  </r>
  <r>
    <x v="293"/>
    <s v="US_Market"/>
    <n v="1042.7"/>
    <n v="0"/>
    <n v="449.956721763529"/>
    <n v="0"/>
    <n v="0"/>
    <n v="0"/>
    <n v="0"/>
    <n v="0"/>
    <n v="0"/>
    <n v="0"/>
    <n v="0"/>
    <n v="0"/>
    <n v="0"/>
    <n v="0"/>
    <n v="0"/>
    <n v="0"/>
    <n v="23.804263800979601"/>
    <n v="0"/>
    <n v="0"/>
    <n v="8.7203502823300703"/>
    <n v="0"/>
    <n v="0"/>
    <n v="0"/>
    <n v="2.5418558988612698"/>
    <n v="0"/>
    <n v="465.56635144689301"/>
    <n v="2.0904218280656699"/>
    <n v="0"/>
    <n v="0"/>
    <n v="0"/>
    <n v="16.285158128204799"/>
    <n v="8.3571673097321604"/>
    <n v="2.7692783879155199E-2"/>
    <n v="0"/>
    <n v="0"/>
    <n v="33.129005423404898"/>
    <n v="0"/>
    <n v="0"/>
    <n v="0"/>
    <n v="2.1358343583787298"/>
    <n v="0"/>
    <n v="0"/>
    <n v="0"/>
    <n v="0.12798876242066901"/>
    <n v="0"/>
    <n v="0"/>
    <n v="0"/>
  </r>
  <r>
    <x v="294"/>
    <s v="US_Market"/>
    <n v="941.92"/>
    <n v="0"/>
    <n v="407.825573893306"/>
    <n v="0"/>
    <n v="0"/>
    <n v="0"/>
    <n v="0"/>
    <n v="0"/>
    <n v="0"/>
    <n v="0"/>
    <n v="0"/>
    <n v="0"/>
    <n v="0"/>
    <n v="0"/>
    <n v="0"/>
    <n v="0"/>
    <n v="24.606895152670699"/>
    <n v="0"/>
    <n v="0"/>
    <n v="9.5049458831476201"/>
    <n v="0"/>
    <n v="0"/>
    <n v="0"/>
    <n v="1.9616226579988401"/>
    <n v="0"/>
    <n v="488.356415125571"/>
    <n v="1.8776664646896899"/>
    <n v="0"/>
    <n v="0"/>
    <n v="0"/>
    <n v="24.746695125380601"/>
    <n v="0.87922250144815195"/>
    <n v="0.146169192903919"/>
    <n v="0"/>
    <n v="0"/>
    <n v="36.111745650889901"/>
    <n v="0"/>
    <n v="0"/>
    <n v="0"/>
    <n v="1.3520038865136701"/>
    <n v="0"/>
    <n v="0"/>
    <n v="0"/>
    <n v="0.10577738550714"/>
    <n v="0"/>
    <n v="0"/>
    <n v="0"/>
  </r>
  <r>
    <x v="295"/>
    <s v="US_Market"/>
    <n v="629.52"/>
    <n v="0"/>
    <n v="393.74904551610501"/>
    <n v="0"/>
    <n v="0"/>
    <n v="0"/>
    <n v="0"/>
    <n v="0"/>
    <n v="0"/>
    <n v="0"/>
    <n v="0"/>
    <n v="0"/>
    <n v="0"/>
    <n v="0"/>
    <n v="0"/>
    <n v="0"/>
    <n v="25.136658910569299"/>
    <n v="0"/>
    <n v="0"/>
    <n v="10.722458089880201"/>
    <n v="0"/>
    <n v="0"/>
    <n v="0"/>
    <n v="1.4647528021943299"/>
    <n v="0"/>
    <n v="510.51081849406398"/>
    <n v="1.64798928193182"/>
    <n v="0"/>
    <n v="0"/>
    <n v="0"/>
    <n v="35.398632355311598"/>
    <n v="0"/>
    <n v="0.41513401095526498"/>
    <n v="0"/>
    <n v="0"/>
    <n v="38.046634784883601"/>
    <n v="0"/>
    <n v="0"/>
    <n v="0"/>
    <n v="0.71462279424646502"/>
    <n v="0"/>
    <n v="0"/>
    <n v="0"/>
    <n v="8.8566781609855497E-2"/>
    <n v="0"/>
    <n v="0"/>
    <n v="0"/>
  </r>
  <r>
    <x v="296"/>
    <s v="US_Market"/>
    <n v="700.17"/>
    <n v="0"/>
    <n v="393.74904551610501"/>
    <n v="0"/>
    <n v="0"/>
    <n v="0"/>
    <n v="0"/>
    <n v="0"/>
    <n v="0"/>
    <n v="0"/>
    <n v="0"/>
    <n v="0"/>
    <n v="0"/>
    <n v="0"/>
    <n v="0"/>
    <n v="0"/>
    <n v="25.5442251035571"/>
    <n v="0"/>
    <n v="0"/>
    <n v="13.11396459184"/>
    <n v="0"/>
    <n v="0"/>
    <n v="0"/>
    <n v="1.0257962899028099"/>
    <n v="0"/>
    <n v="534.46169014980296"/>
    <n v="1.4102665447567699"/>
    <n v="0"/>
    <n v="0"/>
    <n v="0"/>
    <n v="47.050571526457702"/>
    <n v="0"/>
    <n v="0.78384146182015302"/>
    <n v="0"/>
    <n v="0"/>
    <n v="29.9788532619148"/>
    <n v="0"/>
    <n v="0"/>
    <n v="0"/>
    <n v="0.31301783691423302"/>
    <n v="0"/>
    <n v="0"/>
    <n v="0"/>
    <n v="7.8410679434024896E-2"/>
    <n v="0"/>
    <n v="0"/>
    <n v="0"/>
  </r>
  <r>
    <x v="297"/>
    <s v="US_Market"/>
    <n v="839.72"/>
    <n v="0"/>
    <n v="393.74904551610501"/>
    <n v="0"/>
    <n v="0"/>
    <n v="0"/>
    <n v="0"/>
    <n v="0"/>
    <n v="0"/>
    <n v="0"/>
    <n v="0"/>
    <n v="0"/>
    <n v="0"/>
    <n v="0"/>
    <n v="0"/>
    <n v="0"/>
    <n v="25.461373131793401"/>
    <n v="0"/>
    <n v="0"/>
    <n v="14.7832935072016"/>
    <n v="0"/>
    <n v="0"/>
    <n v="0"/>
    <n v="0.68826227820750796"/>
    <n v="0"/>
    <n v="594.75032153956204"/>
    <n v="1.2263245109001399"/>
    <n v="0"/>
    <n v="0"/>
    <n v="0"/>
    <n v="69.371606589659805"/>
    <n v="0"/>
    <n v="1.20548789995761"/>
    <n v="0"/>
    <n v="0"/>
    <n v="22.832486783025701"/>
    <n v="0"/>
    <n v="0"/>
    <n v="0"/>
    <n v="0.137638543509743"/>
    <n v="0"/>
    <n v="0"/>
    <n v="0"/>
    <n v="7.9817644740475396E-2"/>
    <n v="0"/>
    <n v="0"/>
    <n v="0"/>
  </r>
  <r>
    <x v="298"/>
    <s v="US_Market"/>
    <n v="1149.9000000000001"/>
    <n v="0"/>
    <n v="393.74904551610501"/>
    <n v="0"/>
    <n v="201.514744603807"/>
    <n v="0"/>
    <n v="0"/>
    <n v="0"/>
    <n v="0"/>
    <n v="0"/>
    <n v="0"/>
    <n v="0"/>
    <n v="0"/>
    <n v="0"/>
    <n v="0"/>
    <n v="0"/>
    <n v="24.5789379677658"/>
    <n v="0"/>
    <n v="0"/>
    <n v="15.406172168460101"/>
    <n v="0"/>
    <n v="0"/>
    <n v="0"/>
    <n v="0.47983231354571698"/>
    <n v="0"/>
    <n v="665.12214063326599"/>
    <n v="1.1026202618293099"/>
    <n v="0"/>
    <n v="0"/>
    <n v="0"/>
    <n v="87.546585224716395"/>
    <n v="0"/>
    <n v="1.60445134249808"/>
    <n v="0"/>
    <n v="0"/>
    <n v="18.403281232040701"/>
    <n v="0"/>
    <n v="0"/>
    <n v="0"/>
    <n v="7.50578039216655E-2"/>
    <n v="0"/>
    <n v="0"/>
    <n v="0"/>
    <n v="8.3461904200840598E-2"/>
    <n v="0"/>
    <n v="0"/>
    <n v="0"/>
  </r>
  <r>
    <x v="299"/>
    <s v="US_Market"/>
    <n v="703.16"/>
    <n v="0"/>
    <n v="393.74904551610501"/>
    <n v="198.102380012504"/>
    <n v="0"/>
    <n v="0"/>
    <n v="0"/>
    <n v="0"/>
    <n v="0"/>
    <n v="0"/>
    <n v="0"/>
    <n v="0"/>
    <n v="0"/>
    <n v="0"/>
    <n v="0"/>
    <n v="0"/>
    <n v="23.2880321097159"/>
    <n v="0"/>
    <n v="0"/>
    <n v="15.5750268352111"/>
    <n v="0"/>
    <n v="0"/>
    <n v="0"/>
    <n v="0.37687705393952098"/>
    <n v="0"/>
    <n v="743.06402687669504"/>
    <n v="1.0040584581001"/>
    <n v="0"/>
    <n v="0"/>
    <n v="0"/>
    <n v="104.24219504248499"/>
    <n v="0"/>
    <n v="1.6987871148692899"/>
    <n v="0"/>
    <n v="0"/>
    <n v="15.6622481099773"/>
    <n v="0"/>
    <n v="0"/>
    <n v="0"/>
    <n v="4.71115745346804E-2"/>
    <n v="0"/>
    <n v="0"/>
    <n v="0"/>
    <n v="8.7134662352053999E-2"/>
    <n v="0"/>
    <n v="-500.11903729877298"/>
    <n v="0"/>
  </r>
  <r>
    <x v="300"/>
    <s v="US_Market"/>
    <n v="805.43"/>
    <n v="0"/>
    <n v="365.59598876170298"/>
    <n v="0"/>
    <n v="0"/>
    <n v="0"/>
    <n v="0"/>
    <n v="0"/>
    <n v="0"/>
    <n v="0"/>
    <n v="0"/>
    <n v="0"/>
    <n v="0"/>
    <n v="0"/>
    <n v="0"/>
    <n v="0"/>
    <n v="21.828937149665698"/>
    <n v="0"/>
    <n v="0"/>
    <n v="15.7788503762965"/>
    <n v="0"/>
    <n v="0"/>
    <n v="0"/>
    <n v="0.34975751756090601"/>
    <n v="0"/>
    <n v="847.74292937526002"/>
    <n v="0.925990270145298"/>
    <n v="0"/>
    <n v="0"/>
    <n v="0"/>
    <n v="121.60280616381201"/>
    <n v="0"/>
    <n v="1.5736338242769801"/>
    <n v="0"/>
    <n v="0"/>
    <n v="15.007291455316199"/>
    <n v="0"/>
    <n v="0"/>
    <n v="0"/>
    <n v="3.2538300698456597E-2"/>
    <n v="0"/>
    <n v="0"/>
    <n v="0"/>
    <n v="8.7204389864282694E-2"/>
    <n v="0"/>
    <n v="0"/>
    <n v="0"/>
  </r>
  <r>
    <x v="301"/>
    <s v="US_Market"/>
    <n v="692.22"/>
    <n v="0"/>
    <n v="506.26283527233198"/>
    <n v="0"/>
    <n v="0"/>
    <n v="0"/>
    <n v="0"/>
    <n v="0"/>
    <n v="0"/>
    <n v="0"/>
    <n v="0"/>
    <n v="0"/>
    <n v="0"/>
    <n v="0"/>
    <n v="0"/>
    <n v="0"/>
    <n v="19.898250947912501"/>
    <n v="0"/>
    <n v="0"/>
    <n v="15.4106841926942"/>
    <n v="0"/>
    <n v="0"/>
    <n v="0"/>
    <n v="0.367896229365831"/>
    <n v="0"/>
    <n v="953.42794534642098"/>
    <n v="0.91226681720366798"/>
    <n v="0"/>
    <n v="0"/>
    <n v="0"/>
    <n v="140.80122731417501"/>
    <n v="0"/>
    <n v="1.3191020300206899"/>
    <n v="0"/>
    <n v="0"/>
    <n v="12.8953843114958"/>
    <n v="0"/>
    <n v="0"/>
    <n v="0"/>
    <n v="2.6020220555004199E-2"/>
    <n v="0"/>
    <n v="0"/>
    <n v="0"/>
    <n v="8.6444737505111904E-2"/>
    <n v="0"/>
    <n v="0"/>
    <n v="0"/>
  </r>
  <r>
    <x v="302"/>
    <s v="US_Market"/>
    <n v="1404.6"/>
    <n v="0"/>
    <n v="520.33936364953297"/>
    <n v="0"/>
    <n v="0"/>
    <n v="0"/>
    <n v="0"/>
    <n v="0"/>
    <n v="0"/>
    <n v="0"/>
    <n v="0"/>
    <n v="0"/>
    <n v="0"/>
    <n v="0"/>
    <n v="0"/>
    <n v="0"/>
    <n v="17.1201075214423"/>
    <n v="0"/>
    <n v="0"/>
    <n v="14.4550129043393"/>
    <n v="0"/>
    <n v="0"/>
    <n v="0"/>
    <n v="0.43234932392379599"/>
    <n v="0"/>
    <n v="1037.12739205611"/>
    <n v="0.94041780462279401"/>
    <n v="0"/>
    <n v="0"/>
    <n v="0"/>
    <n v="161.62432289483701"/>
    <n v="0"/>
    <n v="1.1196585539855499"/>
    <n v="0"/>
    <n v="0"/>
    <n v="11.626854332743701"/>
    <n v="0"/>
    <n v="0"/>
    <n v="0"/>
    <n v="2.37414411967047E-2"/>
    <n v="0"/>
    <n v="0"/>
    <n v="0"/>
    <n v="8.2565962683224095E-2"/>
    <n v="0"/>
    <n v="0"/>
    <n v="0"/>
  </r>
  <r>
    <x v="303"/>
    <s v="US_Market"/>
    <n v="1224.48"/>
    <n v="0"/>
    <n v="534.41589202673401"/>
    <n v="0"/>
    <n v="0"/>
    <n v="0"/>
    <n v="0"/>
    <n v="0"/>
    <n v="0"/>
    <n v="0"/>
    <n v="0"/>
    <n v="0"/>
    <n v="0"/>
    <n v="0"/>
    <n v="0"/>
    <n v="0"/>
    <n v="13.0333376949305"/>
    <n v="0"/>
    <n v="0"/>
    <n v="13.804826949348399"/>
    <n v="0"/>
    <n v="0"/>
    <n v="0"/>
    <n v="0.499982729644733"/>
    <n v="0"/>
    <n v="1087.58438943436"/>
    <n v="0.97549649468688704"/>
    <n v="0"/>
    <n v="0"/>
    <n v="0"/>
    <n v="152.69614621064301"/>
    <n v="0"/>
    <n v="0.96181559023862295"/>
    <n v="0"/>
    <n v="0"/>
    <n v="11.273631473854801"/>
    <n v="0"/>
    <n v="0"/>
    <n v="0"/>
    <n v="1.6894803997382898E-2"/>
    <n v="0"/>
    <n v="0"/>
    <n v="0"/>
    <n v="6.8867442613429697E-2"/>
    <n v="0"/>
    <n v="0"/>
    <n v="0"/>
  </r>
  <r>
    <x v="304"/>
    <s v="US_Market"/>
    <n v="1262.3"/>
    <n v="0"/>
    <n v="548.39398314255504"/>
    <n v="0"/>
    <n v="0"/>
    <n v="0"/>
    <n v="0"/>
    <n v="0"/>
    <n v="0"/>
    <n v="0"/>
    <n v="0"/>
    <n v="0"/>
    <n v="0"/>
    <n v="0"/>
    <n v="0"/>
    <n v="0"/>
    <n v="9.1417278959495292"/>
    <n v="0"/>
    <n v="0"/>
    <n v="13.0783561376648"/>
    <n v="0"/>
    <n v="0"/>
    <n v="0"/>
    <n v="0.54777297869325603"/>
    <n v="0"/>
    <n v="1123.8673503807099"/>
    <n v="0.99264796977161396"/>
    <n v="0"/>
    <n v="0"/>
    <n v="0"/>
    <n v="131.55393349125899"/>
    <n v="0"/>
    <n v="0.85412316527489496"/>
    <n v="0"/>
    <n v="0"/>
    <n v="10.340120459634001"/>
    <n v="0"/>
    <n v="0"/>
    <n v="0"/>
    <n v="1.04626928080349E-2"/>
    <n v="0"/>
    <n v="0"/>
    <n v="0"/>
    <n v="5.8340096261947701E-2"/>
    <n v="0"/>
    <n v="0"/>
    <n v="0"/>
  </r>
  <r>
    <x v="305"/>
    <s v="US_Market"/>
    <n v="2217.87"/>
    <n v="0"/>
    <n v="562.47051151975597"/>
    <n v="0"/>
    <n v="201.514744603807"/>
    <n v="0"/>
    <n v="0"/>
    <n v="0"/>
    <n v="0"/>
    <n v="0"/>
    <n v="0"/>
    <n v="0"/>
    <n v="0"/>
    <n v="0"/>
    <n v="0"/>
    <n v="0"/>
    <n v="6.5840574076251102"/>
    <n v="0"/>
    <n v="0"/>
    <n v="12.2581835781068"/>
    <n v="0"/>
    <n v="0"/>
    <n v="0"/>
    <n v="0.55034208858039102"/>
    <n v="0"/>
    <n v="1087.79028520924"/>
    <n v="0.99717793997929505"/>
    <n v="14.4295703579867"/>
    <n v="0"/>
    <n v="0"/>
    <n v="105.835225177984"/>
    <n v="0"/>
    <n v="0.76417615733812105"/>
    <n v="0"/>
    <n v="0"/>
    <n v="10.268226287972899"/>
    <n v="0"/>
    <n v="0"/>
    <n v="0"/>
    <n v="7.0588121879751001E-3"/>
    <n v="0"/>
    <n v="0"/>
    <n v="0"/>
    <n v="5.1934360873881501E-2"/>
    <n v="0"/>
    <n v="250.05951864938601"/>
    <n v="0"/>
  </r>
  <r>
    <x v="306"/>
    <s v="US_Market"/>
    <n v="1077.98"/>
    <n v="0"/>
    <n v="562.47051151975597"/>
    <n v="198.102380012504"/>
    <n v="0"/>
    <n v="0"/>
    <n v="0"/>
    <n v="0"/>
    <n v="0"/>
    <n v="0"/>
    <n v="0"/>
    <n v="0"/>
    <n v="0"/>
    <n v="0"/>
    <n v="0"/>
    <n v="0"/>
    <n v="4.8882489106042204"/>
    <n v="0"/>
    <n v="0"/>
    <n v="11.2935414057273"/>
    <n v="0"/>
    <n v="0"/>
    <n v="0"/>
    <n v="0.508145994282863"/>
    <n v="0"/>
    <n v="973.29829368659603"/>
    <n v="0.99243049037042497"/>
    <n v="90.0349649086493"/>
    <n v="0"/>
    <n v="0"/>
    <n v="77.759692219300007"/>
    <n v="0"/>
    <n v="0.67950535864816097"/>
    <n v="0"/>
    <n v="0"/>
    <n v="9.1073772840010996"/>
    <n v="0"/>
    <n v="0"/>
    <n v="0"/>
    <n v="5.6122547412593704E-3"/>
    <n v="0"/>
    <n v="0"/>
    <n v="0"/>
    <n v="5.0927221007287402E-2"/>
    <n v="0"/>
    <n v="0"/>
    <n v="0"/>
  </r>
  <r>
    <x v="307"/>
    <s v="US_Market"/>
    <n v="1383.24"/>
    <n v="0"/>
    <n v="604.70009665135797"/>
    <n v="0"/>
    <n v="0"/>
    <n v="0"/>
    <n v="0"/>
    <n v="0"/>
    <n v="151.24132904076299"/>
    <n v="0"/>
    <n v="0"/>
    <n v="0"/>
    <n v="0"/>
    <n v="0"/>
    <n v="0"/>
    <n v="0"/>
    <n v="4.2392159559742701"/>
    <n v="0"/>
    <n v="0"/>
    <n v="10.512527154118599"/>
    <n v="0"/>
    <n v="0"/>
    <n v="0"/>
    <n v="0.433182963609895"/>
    <n v="0"/>
    <n v="791.29401404469002"/>
    <n v="0.96563437384022499"/>
    <n v="242.55601631703701"/>
    <n v="0"/>
    <n v="0"/>
    <n v="51.7190787267782"/>
    <n v="0"/>
    <n v="0.59309238098484796"/>
    <n v="0"/>
    <n v="0"/>
    <n v="8.4866556669374607"/>
    <n v="0"/>
    <n v="0"/>
    <n v="0"/>
    <n v="4.3532153929298299E-3"/>
    <n v="0"/>
    <n v="0"/>
    <n v="0"/>
    <n v="5.14514406831343E-2"/>
    <n v="0"/>
    <n v="0"/>
    <n v="0"/>
  </r>
  <r>
    <x v="308"/>
    <s v="US_Market"/>
    <n v="1181.67"/>
    <n v="0"/>
    <n v="506.26283527233198"/>
    <n v="0"/>
    <n v="0"/>
    <n v="0"/>
    <n v="0"/>
    <n v="0"/>
    <n v="151.24132904076299"/>
    <n v="0"/>
    <n v="0"/>
    <n v="0"/>
    <n v="0"/>
    <n v="0"/>
    <n v="0"/>
    <n v="0"/>
    <n v="4.2765760024580901"/>
    <n v="0"/>
    <n v="0"/>
    <n v="9.2892440527841895"/>
    <n v="0"/>
    <n v="0"/>
    <n v="0"/>
    <n v="0.33766060141814802"/>
    <n v="0"/>
    <n v="557.57918761031704"/>
    <n v="0.93384863077919"/>
    <n v="444.62917635046301"/>
    <n v="0"/>
    <n v="0"/>
    <n v="30.324680270525899"/>
    <n v="0"/>
    <n v="0.50490280323338499"/>
    <n v="0"/>
    <n v="0"/>
    <n v="8.3165556676848702"/>
    <n v="0"/>
    <n v="0"/>
    <n v="0"/>
    <n v="3.16329997533701E-3"/>
    <n v="0"/>
    <n v="0"/>
    <n v="0"/>
    <n v="5.4163158133003902E-2"/>
    <n v="0"/>
    <n v="0"/>
    <n v="0"/>
  </r>
  <r>
    <x v="309"/>
    <s v="US_Market"/>
    <n v="1005.8"/>
    <n v="0"/>
    <n v="506.26283527233198"/>
    <n v="0"/>
    <n v="0"/>
    <n v="0"/>
    <n v="0"/>
    <n v="0"/>
    <n v="151.24132904076299"/>
    <n v="0"/>
    <n v="0"/>
    <n v="0"/>
    <n v="0"/>
    <n v="0"/>
    <n v="0"/>
    <n v="0"/>
    <n v="4.1881702601781399"/>
    <n v="0"/>
    <n v="0"/>
    <n v="8.7151090431773994"/>
    <n v="0"/>
    <n v="0"/>
    <n v="0"/>
    <n v="0.24810303095466499"/>
    <n v="0"/>
    <n v="304.75993245142899"/>
    <n v="0.90625244500297797"/>
    <n v="626.61859184484297"/>
    <n v="0"/>
    <n v="0"/>
    <n v="20.576617595695801"/>
    <n v="0"/>
    <n v="0.432468807548198"/>
    <n v="0"/>
    <n v="0"/>
    <n v="8.1319983243113594"/>
    <n v="0"/>
    <n v="0"/>
    <n v="0"/>
    <n v="2.5402067891412399E-3"/>
    <n v="0"/>
    <n v="0"/>
    <n v="0"/>
    <n v="5.95432416707731E-2"/>
    <n v="0"/>
    <n v="0"/>
    <n v="0"/>
  </r>
  <r>
    <x v="310"/>
    <s v="US_Market"/>
    <n v="1241.24"/>
    <n v="0"/>
    <n v="492.186306895131"/>
    <n v="0"/>
    <n v="0"/>
    <n v="0"/>
    <n v="0"/>
    <n v="0"/>
    <n v="151.24132904076299"/>
    <n v="0"/>
    <n v="0"/>
    <n v="0"/>
    <n v="0"/>
    <n v="0"/>
    <n v="0"/>
    <n v="0"/>
    <n v="4.2542249974378503"/>
    <n v="0"/>
    <n v="0"/>
    <n v="9.6152189837784103"/>
    <n v="0"/>
    <n v="0"/>
    <n v="0"/>
    <n v="0.18235710229723301"/>
    <n v="0"/>
    <n v="89.6913624857863"/>
    <n v="0.88868178062818204"/>
    <n v="802.22849554730897"/>
    <n v="0"/>
    <n v="0"/>
    <n v="15.090868287722801"/>
    <n v="0"/>
    <n v="0.36907435062287403"/>
    <n v="0"/>
    <n v="0"/>
    <n v="9.0539856479195393"/>
    <n v="0"/>
    <n v="0"/>
    <n v="0"/>
    <n v="2.6793553356352401E-3"/>
    <n v="0"/>
    <n v="0"/>
    <n v="0"/>
    <n v="5.9194294722568701E-2"/>
    <n v="0"/>
    <n v="0"/>
    <n v="0"/>
  </r>
  <r>
    <x v="311"/>
    <s v="US_Market"/>
    <n v="1221.56"/>
    <n v="0"/>
    <n v="478.10977851793098"/>
    <n v="0"/>
    <n v="0"/>
    <n v="0"/>
    <n v="0"/>
    <n v="0"/>
    <n v="151.24132904076299"/>
    <n v="0"/>
    <n v="0"/>
    <n v="0"/>
    <n v="0"/>
    <n v="0"/>
    <n v="0"/>
    <n v="0"/>
    <n v="4.03549711382722"/>
    <n v="0"/>
    <n v="0"/>
    <n v="11.873567241772101"/>
    <n v="0"/>
    <n v="0"/>
    <n v="0"/>
    <n v="0.13678409830646299"/>
    <n v="0"/>
    <n v="17.011962884359399"/>
    <n v="0.87774491473014504"/>
    <n v="867.660226025219"/>
    <n v="0"/>
    <n v="0"/>
    <n v="11.809912664895201"/>
    <n v="0"/>
    <n v="0.32263225451522398"/>
    <n v="0"/>
    <n v="0"/>
    <n v="8.3453179947271803"/>
    <n v="0"/>
    <n v="0"/>
    <n v="0"/>
    <n v="2.9002973992229399E-3"/>
    <n v="0"/>
    <n v="0"/>
    <n v="0"/>
    <n v="5.7497639498614597E-2"/>
    <n v="0"/>
    <n v="0"/>
    <n v="0"/>
  </r>
  <r>
    <x v="312"/>
    <s v="US_Market"/>
    <n v="706.4"/>
    <n v="0"/>
    <n v="464.03325014072999"/>
    <n v="0"/>
    <n v="201.514744603807"/>
    <n v="0"/>
    <n v="0"/>
    <n v="0"/>
    <n v="151.24132904076299"/>
    <n v="0"/>
    <n v="0"/>
    <n v="0"/>
    <n v="0"/>
    <n v="0"/>
    <n v="0"/>
    <n v="0"/>
    <n v="3.7235267341838498"/>
    <n v="0"/>
    <n v="0"/>
    <n v="14.329919517761301"/>
    <n v="0"/>
    <n v="0"/>
    <n v="0"/>
    <n v="0.10421984346350099"/>
    <n v="0"/>
    <n v="1.3508400698512699"/>
    <n v="0.85751781209470801"/>
    <n v="863.43384662441497"/>
    <n v="0"/>
    <n v="0"/>
    <n v="9.6814917070772406"/>
    <n v="0"/>
    <n v="0.29188561239463501"/>
    <n v="0"/>
    <n v="0"/>
    <n v="7.24580693650445"/>
    <n v="0"/>
    <n v="0"/>
    <n v="0"/>
    <n v="2.7508169594591E-3"/>
    <n v="0"/>
    <n v="0"/>
    <n v="0"/>
    <n v="5.2491230577951603E-2"/>
    <n v="0"/>
    <n v="0"/>
    <n v="0"/>
  </r>
  <r>
    <x v="313"/>
    <s v="US_Market"/>
    <n v="1554.84"/>
    <n v="0"/>
    <n v="464.03325014072999"/>
    <n v="198.102380012504"/>
    <n v="0"/>
    <n v="0"/>
    <n v="0"/>
    <n v="0"/>
    <n v="151.24132904076299"/>
    <n v="0"/>
    <n v="0"/>
    <n v="0"/>
    <n v="0"/>
    <n v="0"/>
    <n v="0"/>
    <n v="0"/>
    <n v="3.5663999053249502"/>
    <n v="0"/>
    <n v="0"/>
    <n v="16.418371846781799"/>
    <n v="0"/>
    <n v="0"/>
    <n v="0"/>
    <n v="8.2421910634894194E-2"/>
    <n v="0"/>
    <n v="0"/>
    <n v="0.84442787760461402"/>
    <n v="810.02586671870199"/>
    <n v="0"/>
    <n v="0"/>
    <n v="8.0223992997704503"/>
    <n v="0"/>
    <n v="0.275179457028013"/>
    <n v="0"/>
    <n v="0"/>
    <n v="9.1920158087017505"/>
    <n v="0"/>
    <n v="0"/>
    <n v="0"/>
    <n v="1.27380306794744E-2"/>
    <n v="0"/>
    <n v="0"/>
    <n v="0"/>
    <n v="4.82829666418539E-2"/>
    <n v="0"/>
    <n v="0"/>
    <n v="0"/>
  </r>
  <r>
    <x v="314"/>
    <s v="US_Market"/>
    <n v="1194.6500000000001"/>
    <n v="0"/>
    <n v="449.956721763529"/>
    <n v="0"/>
    <n v="0"/>
    <n v="0"/>
    <n v="0"/>
    <n v="0"/>
    <n v="0"/>
    <n v="0"/>
    <n v="0"/>
    <n v="0"/>
    <n v="0"/>
    <n v="0"/>
    <n v="0"/>
    <n v="0"/>
    <n v="3.3902843633658701"/>
    <n v="0"/>
    <n v="0"/>
    <n v="18.042815877617901"/>
    <n v="0"/>
    <n v="0"/>
    <n v="0"/>
    <n v="6.8968818143951796E-2"/>
    <n v="0"/>
    <n v="0"/>
    <n v="0.83737098896397999"/>
    <n v="738.96625011842002"/>
    <n v="0"/>
    <n v="0"/>
    <n v="6.8485184832197898"/>
    <n v="0"/>
    <n v="0.26841276480681198"/>
    <n v="0"/>
    <n v="0"/>
    <n v="15.6243752368476"/>
    <n v="0"/>
    <n v="0"/>
    <n v="0"/>
    <n v="4.4389474097477302E-2"/>
    <n v="0"/>
    <n v="0"/>
    <n v="0"/>
    <n v="4.30866210039305E-2"/>
    <n v="0"/>
    <n v="0"/>
    <n v="0"/>
  </r>
  <r>
    <x v="315"/>
    <s v="US_Market"/>
    <n v="1275.76"/>
    <n v="0"/>
    <n v="435.97863064770701"/>
    <n v="0"/>
    <n v="0"/>
    <n v="0"/>
    <n v="0"/>
    <n v="0"/>
    <n v="0"/>
    <n v="0"/>
    <n v="0"/>
    <n v="0"/>
    <n v="0"/>
    <n v="0"/>
    <n v="0"/>
    <n v="0"/>
    <n v="3.2089275614164001"/>
    <n v="0"/>
    <n v="0"/>
    <n v="18.945397962980898"/>
    <n v="0"/>
    <n v="0"/>
    <n v="0"/>
    <n v="6.3359769682455006E-2"/>
    <n v="0"/>
    <n v="0"/>
    <n v="0.80414903519598002"/>
    <n v="698.44307899631895"/>
    <n v="0"/>
    <n v="0"/>
    <n v="6.1384017046810504"/>
    <n v="0"/>
    <n v="0.26532488558616202"/>
    <n v="0"/>
    <n v="0"/>
    <n v="26.991732259134199"/>
    <n v="0"/>
    <n v="0"/>
    <n v="0"/>
    <n v="8.2254880731991997E-2"/>
    <n v="0"/>
    <n v="0"/>
    <n v="0"/>
    <n v="3.6547841191428003E-2"/>
    <n v="0"/>
    <n v="0"/>
    <n v="0"/>
  </r>
  <r>
    <x v="316"/>
    <s v="US_Market"/>
    <n v="1082.78"/>
    <n v="0"/>
    <n v="421.90210227050602"/>
    <n v="0"/>
    <n v="0"/>
    <n v="0"/>
    <n v="0"/>
    <n v="0"/>
    <n v="0"/>
    <n v="0"/>
    <n v="0"/>
    <n v="0"/>
    <n v="0"/>
    <n v="0"/>
    <n v="0"/>
    <n v="0"/>
    <n v="2.9853031865657602"/>
    <n v="0"/>
    <n v="0"/>
    <n v="17.9063328061563"/>
    <n v="0"/>
    <n v="0"/>
    <n v="0"/>
    <n v="5.9966100894959302E-2"/>
    <n v="0"/>
    <n v="0"/>
    <n v="0.76103316619227102"/>
    <n v="670.34401179885401"/>
    <n v="0"/>
    <n v="0"/>
    <n v="5.6457515378610497"/>
    <n v="0"/>
    <n v="0.26878919818944302"/>
    <n v="0"/>
    <n v="0"/>
    <n v="34.467652808198302"/>
    <n v="0"/>
    <n v="0"/>
    <n v="0"/>
    <n v="0.12759955458800001"/>
    <n v="0"/>
    <n v="0"/>
    <n v="0"/>
    <n v="3.3682897031945297E-2"/>
    <n v="0"/>
    <n v="0"/>
    <n v="0"/>
  </r>
  <r>
    <x v="317"/>
    <s v="US_Market"/>
    <n v="1452.38"/>
    <n v="0"/>
    <n v="421.90210227050602"/>
    <n v="0"/>
    <n v="0"/>
    <n v="0"/>
    <n v="0"/>
    <n v="0"/>
    <n v="0"/>
    <n v="0"/>
    <n v="0"/>
    <n v="0"/>
    <n v="0"/>
    <n v="0"/>
    <n v="0"/>
    <n v="0"/>
    <n v="2.7237252713114901"/>
    <n v="0"/>
    <n v="0"/>
    <n v="15.342333439659001"/>
    <n v="0"/>
    <n v="0"/>
    <n v="0"/>
    <n v="5.8085403895509299E-2"/>
    <n v="0"/>
    <n v="0"/>
    <n v="0.71846362665823604"/>
    <n v="667.46307607133099"/>
    <n v="0"/>
    <n v="0"/>
    <n v="5.14970701964379"/>
    <n v="0"/>
    <n v="0.26877136438675903"/>
    <n v="0"/>
    <n v="0"/>
    <n v="39.332493167742697"/>
    <n v="0"/>
    <n v="0"/>
    <n v="0"/>
    <n v="0.17101528019513801"/>
    <n v="0"/>
    <n v="0"/>
    <n v="0"/>
    <n v="3.1358852206722999E-2"/>
    <n v="0"/>
    <n v="250.05951864938601"/>
    <n v="0"/>
  </r>
  <r>
    <x v="318"/>
    <s v="US_Market"/>
    <n v="1276.04"/>
    <n v="0"/>
    <n v="421.90210227050602"/>
    <n v="0"/>
    <n v="0"/>
    <n v="0"/>
    <n v="0"/>
    <n v="0"/>
    <n v="0"/>
    <n v="0"/>
    <n v="0"/>
    <n v="0"/>
    <n v="0"/>
    <n v="0"/>
    <n v="0"/>
    <n v="0"/>
    <n v="2.3932332870052999"/>
    <n v="0"/>
    <n v="0"/>
    <n v="12.929566405467"/>
    <n v="0"/>
    <n v="0"/>
    <n v="0"/>
    <n v="5.6737534648702702E-2"/>
    <n v="0"/>
    <n v="0"/>
    <n v="0.68894707872215"/>
    <n v="674.49537053435802"/>
    <n v="0"/>
    <n v="0"/>
    <n v="4.8825112237839399"/>
    <n v="0"/>
    <n v="0.255571721577185"/>
    <n v="0"/>
    <n v="0"/>
    <n v="42.603042884381601"/>
    <n v="4.08291534699241E-3"/>
    <n v="0"/>
    <n v="0"/>
    <n v="0.21341418039249699"/>
    <n v="0"/>
    <n v="0"/>
    <n v="0"/>
    <n v="3.1818910599299297E-2"/>
    <n v="0"/>
    <n v="0"/>
    <n v="0"/>
  </r>
  <r>
    <x v="319"/>
    <s v="US_Market"/>
    <n v="1319.59"/>
    <n v="0"/>
    <n v="421.90210227050602"/>
    <n v="0"/>
    <n v="201.514744603807"/>
    <n v="0"/>
    <n v="0"/>
    <n v="0"/>
    <n v="0"/>
    <n v="0"/>
    <n v="0"/>
    <n v="0"/>
    <n v="0"/>
    <n v="0"/>
    <n v="0"/>
    <n v="0"/>
    <n v="1.99394796588399"/>
    <n v="0"/>
    <n v="0"/>
    <n v="11.3413060157944"/>
    <n v="0"/>
    <n v="0"/>
    <n v="0"/>
    <n v="5.5848599382552197E-2"/>
    <n v="0"/>
    <n v="0"/>
    <n v="0.64379480922658905"/>
    <n v="695.59653195042199"/>
    <n v="0"/>
    <n v="0"/>
    <n v="4.8643553982596304"/>
    <n v="0"/>
    <n v="0.23266938269880699"/>
    <n v="0"/>
    <n v="0"/>
    <n v="41.4868731422876"/>
    <n v="2.5409553459772201E-2"/>
    <n v="0"/>
    <n v="0"/>
    <n v="0.20483497253286001"/>
    <n v="0"/>
    <n v="0"/>
    <n v="0"/>
    <n v="3.3045558380375997E-2"/>
    <n v="0"/>
    <n v="0"/>
    <n v="0"/>
  </r>
  <r>
    <x v="320"/>
    <s v="US_Market"/>
    <n v="1445.28"/>
    <n v="0"/>
    <n v="421.90210227050602"/>
    <n v="198.102380012504"/>
    <n v="0"/>
    <n v="0"/>
    <n v="0"/>
    <n v="0"/>
    <n v="0"/>
    <n v="0"/>
    <n v="0"/>
    <n v="0"/>
    <n v="0"/>
    <n v="0"/>
    <n v="0"/>
    <n v="0"/>
    <n v="1.6347845032611199"/>
    <n v="0"/>
    <n v="0"/>
    <n v="10.190673043164299"/>
    <n v="0"/>
    <n v="0"/>
    <n v="0"/>
    <n v="5.48224161334167E-2"/>
    <n v="0"/>
    <n v="0"/>
    <n v="0.55423505862538602"/>
    <n v="722.76866489516203"/>
    <n v="0"/>
    <n v="0"/>
    <n v="5.07291931664773"/>
    <n v="0"/>
    <n v="0.20189884162781599"/>
    <n v="0"/>
    <n v="0"/>
    <n v="36.432785397028297"/>
    <n v="7.5852255519053197E-2"/>
    <n v="0"/>
    <n v="0"/>
    <n v="0.1621078918287"/>
    <n v="0"/>
    <n v="0"/>
    <n v="0"/>
    <n v="4.0065566901032898E-2"/>
    <n v="0"/>
    <n v="0"/>
    <n v="0"/>
  </r>
  <r>
    <x v="321"/>
    <s v="US_Market"/>
    <n v="1053.99"/>
    <n v="0"/>
    <n v="421.90210227050602"/>
    <n v="0"/>
    <n v="0"/>
    <n v="0"/>
    <n v="0"/>
    <n v="0"/>
    <n v="0"/>
    <n v="0"/>
    <n v="0"/>
    <n v="0"/>
    <n v="0"/>
    <n v="0"/>
    <n v="0"/>
    <n v="0"/>
    <n v="1.3198449559959"/>
    <n v="0"/>
    <n v="0"/>
    <n v="9.1561356079059504"/>
    <n v="0"/>
    <n v="0"/>
    <n v="0"/>
    <n v="5.3141750241197397E-2"/>
    <n v="0"/>
    <n v="0"/>
    <n v="0.46460172113140302"/>
    <n v="753.27373060020795"/>
    <n v="0"/>
    <n v="0"/>
    <n v="5.6488375242323796"/>
    <n v="0"/>
    <n v="0.17665655674026301"/>
    <n v="0"/>
    <n v="0"/>
    <n v="28.886783683402601"/>
    <n v="0.16080208914521699"/>
    <n v="0"/>
    <n v="0"/>
    <n v="0.15126883763100599"/>
    <n v="0"/>
    <n v="0"/>
    <n v="0"/>
    <n v="5.6680743007334299E-2"/>
    <n v="0"/>
    <n v="0"/>
    <n v="0"/>
  </r>
  <r>
    <x v="322"/>
    <s v="US_Market"/>
    <n v="900.81"/>
    <n v="0"/>
    <n v="421.90210227050602"/>
    <n v="0"/>
    <n v="0"/>
    <n v="0"/>
    <n v="0"/>
    <n v="0"/>
    <n v="0"/>
    <n v="0"/>
    <n v="0"/>
    <n v="0"/>
    <n v="0"/>
    <n v="0"/>
    <n v="0"/>
    <n v="0"/>
    <n v="1.1442997264916399"/>
    <n v="0"/>
    <n v="0"/>
    <n v="8.5394289757682404"/>
    <n v="0"/>
    <n v="0"/>
    <n v="0"/>
    <n v="5.1367694185154703E-2"/>
    <n v="0"/>
    <n v="0"/>
    <n v="0.39195615623628899"/>
    <n v="780.64459895088703"/>
    <n v="0"/>
    <n v="0"/>
    <n v="6.3874464772112098"/>
    <n v="0"/>
    <n v="0.146371228182754"/>
    <n v="0"/>
    <n v="0"/>
    <n v="22.579488565710399"/>
    <n v="0.28500079728338501"/>
    <n v="0"/>
    <n v="0"/>
    <n v="0.146737471923785"/>
    <n v="0"/>
    <n v="0"/>
    <n v="0"/>
    <n v="8.8647588007969597E-2"/>
    <n v="0"/>
    <n v="0"/>
    <n v="0"/>
  </r>
  <r>
    <x v="323"/>
    <s v="US_Market"/>
    <n v="1944.55"/>
    <n v="0"/>
    <n v="435.97863064770701"/>
    <n v="0"/>
    <n v="0"/>
    <n v="0"/>
    <n v="0"/>
    <n v="0"/>
    <n v="0"/>
    <n v="0"/>
    <n v="0"/>
    <n v="0"/>
    <n v="0"/>
    <n v="0"/>
    <n v="0"/>
    <n v="0"/>
    <n v="1.05583189935354"/>
    <n v="0"/>
    <n v="0"/>
    <n v="7.7866221133923803"/>
    <n v="0"/>
    <n v="0"/>
    <n v="0"/>
    <n v="5.0042233703805998E-2"/>
    <n v="0"/>
    <n v="0"/>
    <n v="0.32857818065870997"/>
    <n v="801.62687943674905"/>
    <n v="0"/>
    <n v="0"/>
    <n v="6.57680299155383"/>
    <n v="0"/>
    <n v="0.13064821290405401"/>
    <n v="0"/>
    <n v="0"/>
    <n v="19.942368632247099"/>
    <n v="0.44565893873163898"/>
    <n v="0"/>
    <n v="0"/>
    <n v="0.13611120599028301"/>
    <n v="0"/>
    <n v="0"/>
    <n v="0"/>
    <n v="0.14850425194455799"/>
    <n v="0"/>
    <n v="500.11903729877298"/>
    <n v="0"/>
  </r>
  <r>
    <x v="324"/>
    <s v="US_Market"/>
    <n v="1046.31"/>
    <n v="0"/>
    <n v="435.97863064770701"/>
    <n v="0"/>
    <n v="0"/>
    <n v="0"/>
    <n v="0"/>
    <n v="0"/>
    <n v="0"/>
    <n v="0"/>
    <n v="0"/>
    <n v="0"/>
    <n v="0"/>
    <n v="0"/>
    <n v="0"/>
    <n v="0"/>
    <n v="1.15104049112926"/>
    <n v="0"/>
    <n v="0"/>
    <n v="7.35640069801899"/>
    <n v="0"/>
    <n v="0"/>
    <n v="0"/>
    <n v="4.94899746691604E-2"/>
    <n v="0"/>
    <n v="29.791882054561999"/>
    <n v="0.27068250602171601"/>
    <n v="753.141056868379"/>
    <n v="0"/>
    <n v="0"/>
    <n v="6.4293884168423201"/>
    <n v="0"/>
    <n v="0.12881773068798599"/>
    <n v="0"/>
    <n v="0"/>
    <n v="19.3206478192199"/>
    <n v="0.52305451855849705"/>
    <n v="0"/>
    <n v="0"/>
    <n v="0.121212585898129"/>
    <n v="0"/>
    <n v="0"/>
    <n v="0"/>
    <n v="0.229508655769461"/>
    <n v="0"/>
    <n v="0"/>
    <n v="0"/>
  </r>
  <r>
    <x v="325"/>
    <s v="US_Market"/>
    <n v="1433.35"/>
    <n v="0"/>
    <n v="449.956721763529"/>
    <n v="0"/>
    <n v="0"/>
    <n v="0"/>
    <n v="0"/>
    <n v="0"/>
    <n v="0"/>
    <n v="0"/>
    <n v="0"/>
    <n v="0"/>
    <n v="0"/>
    <n v="0"/>
    <n v="0"/>
    <n v="0"/>
    <n v="2.1511549539714498"/>
    <n v="0"/>
    <n v="0"/>
    <n v="6.9733744467762904"/>
    <n v="0"/>
    <n v="0"/>
    <n v="0"/>
    <n v="4.9499388365598002E-2"/>
    <n v="0"/>
    <n v="155.72535274927199"/>
    <n v="0.22999530491813799"/>
    <n v="652.11520386546704"/>
    <n v="0"/>
    <n v="0"/>
    <n v="5.9863293326940896"/>
    <n v="0"/>
    <n v="0.13079206507379401"/>
    <n v="0"/>
    <n v="0"/>
    <n v="19.943963078829999"/>
    <n v="0.55234251162218295"/>
    <n v="0"/>
    <n v="0"/>
    <n v="0.102981322370595"/>
    <n v="0"/>
    <n v="0"/>
    <n v="0"/>
    <n v="0.33605316510059802"/>
    <n v="0"/>
    <n v="0"/>
    <n v="0"/>
  </r>
  <r>
    <x v="326"/>
    <s v="US_Market"/>
    <n v="1312.6"/>
    <n v="0"/>
    <n v="449.956721763529"/>
    <n v="0"/>
    <n v="201.514744603807"/>
    <n v="0"/>
    <n v="0"/>
    <n v="0"/>
    <n v="0"/>
    <n v="0"/>
    <n v="0"/>
    <n v="0"/>
    <n v="0"/>
    <n v="0"/>
    <n v="0"/>
    <n v="0"/>
    <n v="4.0372200088380303"/>
    <n v="0"/>
    <n v="0"/>
    <n v="6.3860131963548703"/>
    <n v="0"/>
    <n v="0"/>
    <n v="0"/>
    <n v="5.0638708518536898E-2"/>
    <n v="0"/>
    <n v="360.580225127397"/>
    <n v="0.18727011580400199"/>
    <n v="509.405549064485"/>
    <n v="0"/>
    <n v="0"/>
    <n v="5.1929744488977301"/>
    <n v="0"/>
    <n v="0.13693513908024299"/>
    <n v="0"/>
    <n v="0"/>
    <n v="19.674862751325399"/>
    <n v="0.54967389712450099"/>
    <n v="0"/>
    <n v="0"/>
    <n v="8.6544303356992203E-2"/>
    <n v="0"/>
    <n v="0"/>
    <n v="0"/>
    <n v="0.43219175304567198"/>
    <n v="0"/>
    <n v="0"/>
    <n v="0"/>
  </r>
  <r>
    <x v="327"/>
    <s v="US_Market"/>
    <n v="850.08"/>
    <n v="0"/>
    <n v="449.956721763529"/>
    <n v="198.102380012504"/>
    <n v="0"/>
    <n v="0"/>
    <n v="0"/>
    <n v="0"/>
    <n v="0"/>
    <n v="0"/>
    <n v="0"/>
    <n v="0"/>
    <n v="0"/>
    <n v="0"/>
    <n v="0"/>
    <n v="0"/>
    <n v="6.3882273735028701"/>
    <n v="0"/>
    <n v="0"/>
    <n v="5.7385599257076603"/>
    <n v="0"/>
    <n v="0"/>
    <n v="0"/>
    <n v="5.2420326879927703E-2"/>
    <n v="0"/>
    <n v="596.43502315062506"/>
    <n v="0.13540000797745699"/>
    <n v="341.55804720790798"/>
    <n v="0"/>
    <n v="0"/>
    <n v="4.1471648865550499"/>
    <n v="0"/>
    <n v="0.143833326010669"/>
    <n v="0"/>
    <n v="0"/>
    <n v="17.243693296028901"/>
    <n v="0.50927271449823697"/>
    <n v="0"/>
    <n v="0"/>
    <n v="5.9407584757227801E-2"/>
    <n v="0"/>
    <n v="0"/>
    <n v="0"/>
    <n v="0.49135565207873799"/>
    <n v="0"/>
    <n v="0"/>
    <n v="0"/>
  </r>
  <r>
    <x v="328"/>
    <s v="US_Market"/>
    <n v="805.92"/>
    <n v="0"/>
    <n v="449.956721763529"/>
    <n v="0"/>
    <n v="0"/>
    <n v="0"/>
    <n v="0"/>
    <n v="0"/>
    <n v="0"/>
    <n v="0"/>
    <n v="0"/>
    <n v="0"/>
    <n v="0"/>
    <n v="0"/>
    <n v="0"/>
    <n v="0"/>
    <n v="8.8120025707404199"/>
    <n v="0"/>
    <n v="0"/>
    <n v="4.8925678930463903"/>
    <n v="0"/>
    <n v="0"/>
    <n v="0"/>
    <n v="5.4287939476139503E-2"/>
    <n v="0"/>
    <n v="782.76218098954996"/>
    <n v="8.7204018393577498E-2"/>
    <n v="186.89049617261199"/>
    <n v="0"/>
    <n v="0"/>
    <n v="3.1716719836290301"/>
    <n v="0"/>
    <n v="0.169063660047339"/>
    <n v="0"/>
    <n v="0"/>
    <n v="15.8753582175895"/>
    <n v="0.443076748876504"/>
    <n v="0"/>
    <n v="0"/>
    <n v="3.3907590921833403E-2"/>
    <n v="0"/>
    <n v="0"/>
    <n v="0"/>
    <n v="0.56913354341227396"/>
    <n v="0"/>
    <n v="0"/>
    <n v="0"/>
  </r>
  <r>
    <x v="329"/>
    <s v="US_Market"/>
    <n v="1258.6300000000001"/>
    <n v="0"/>
    <n v="449.956721763529"/>
    <n v="0"/>
    <n v="0"/>
    <n v="0"/>
    <n v="0"/>
    <n v="0"/>
    <n v="0"/>
    <n v="0"/>
    <n v="0"/>
    <n v="0"/>
    <n v="0"/>
    <n v="0"/>
    <n v="0"/>
    <n v="0"/>
    <n v="11.209661357227199"/>
    <n v="0"/>
    <n v="0"/>
    <n v="4.5086479313653296"/>
    <n v="0"/>
    <n v="0"/>
    <n v="0"/>
    <n v="5.5868525019748302E-2"/>
    <n v="0"/>
    <n v="937.91918528018095"/>
    <n v="5.0068832969063101E-2"/>
    <n v="61.815134494046603"/>
    <n v="0"/>
    <n v="0"/>
    <n v="2.6691443668096402"/>
    <n v="0"/>
    <n v="0.21278945622811199"/>
    <n v="0"/>
    <n v="0"/>
    <n v="13.909076737131601"/>
    <n v="0.38308961802706798"/>
    <n v="0"/>
    <n v="0"/>
    <n v="2.21276723982026E-2"/>
    <n v="0"/>
    <n v="0"/>
    <n v="0"/>
    <n v="0.61002289882807303"/>
    <n v="0"/>
    <n v="0"/>
    <n v="0"/>
  </r>
  <r>
    <x v="330"/>
    <s v="US_Market"/>
    <n v="1099.8499999999999"/>
    <n v="0"/>
    <n v="435.97863064770701"/>
    <n v="0"/>
    <n v="0"/>
    <n v="0"/>
    <n v="0"/>
    <n v="0"/>
    <n v="0"/>
    <n v="0"/>
    <n v="0"/>
    <n v="0"/>
    <n v="0"/>
    <n v="0"/>
    <n v="0"/>
    <n v="0"/>
    <n v="12.954974726527499"/>
    <n v="0"/>
    <n v="0"/>
    <n v="4.3224624089137702"/>
    <n v="0"/>
    <n v="0"/>
    <n v="0"/>
    <n v="5.7162432738217001E-2"/>
    <n v="0"/>
    <n v="987.34235190964"/>
    <n v="2.33581683645156E-2"/>
    <n v="13.7903207524311"/>
    <n v="0"/>
    <n v="0"/>
    <n v="2.3508856663044302"/>
    <n v="0"/>
    <n v="0.25992937433334101"/>
    <n v="0"/>
    <n v="0"/>
    <n v="11.777470485109999"/>
    <n v="0.34132463544135"/>
    <n v="0"/>
    <n v="0"/>
    <n v="2.2396199217924601E-2"/>
    <n v="0"/>
    <n v="0"/>
    <n v="0"/>
    <n v="0.59601446758377297"/>
    <n v="0"/>
    <n v="0"/>
    <n v="0"/>
  </r>
  <r>
    <x v="331"/>
    <s v="US_Market"/>
    <n v="931"/>
    <n v="0"/>
    <n v="435.97863064770701"/>
    <n v="0"/>
    <n v="0"/>
    <n v="0"/>
    <n v="0"/>
    <n v="0"/>
    <n v="0"/>
    <n v="0"/>
    <n v="0"/>
    <n v="0"/>
    <n v="0"/>
    <n v="0"/>
    <n v="0"/>
    <n v="0"/>
    <n v="13.230349613695401"/>
    <n v="0"/>
    <n v="0"/>
    <n v="4.0399434162308401"/>
    <n v="0"/>
    <n v="0"/>
    <n v="0"/>
    <n v="5.8214686230263497E-2"/>
    <n v="0"/>
    <n v="977.56350015745704"/>
    <n v="6.2816203954775803E-3"/>
    <n v="1.34783314503422"/>
    <n v="0"/>
    <n v="0"/>
    <n v="2.2165855519354598"/>
    <n v="0"/>
    <n v="0.377564406531472"/>
    <n v="0"/>
    <n v="0"/>
    <n v="10.013405351700699"/>
    <n v="0.29515259954843598"/>
    <n v="0"/>
    <n v="0"/>
    <n v="5.07332981741596E-2"/>
    <n v="0"/>
    <n v="0"/>
    <n v="0"/>
    <n v="0.528080331969495"/>
    <n v="0"/>
    <n v="0"/>
    <n v="0"/>
  </r>
  <r>
    <x v="332"/>
    <s v="US_Market"/>
    <n v="947.73"/>
    <n v="0"/>
    <n v="421.90210227050602"/>
    <n v="0"/>
    <n v="0"/>
    <n v="0"/>
    <n v="0"/>
    <n v="0"/>
    <n v="0"/>
    <n v="0"/>
    <n v="0"/>
    <n v="0"/>
    <n v="0"/>
    <n v="0"/>
    <n v="0"/>
    <n v="0"/>
    <n v="13.551278641119101"/>
    <n v="0"/>
    <n v="0"/>
    <n v="4.08633188224176"/>
    <n v="0"/>
    <n v="0"/>
    <n v="0"/>
    <n v="5.8828229927785802E-2"/>
    <n v="0"/>
    <n v="935.90855013052396"/>
    <n v="2.2733977362386398E-3"/>
    <n v="0"/>
    <n v="0"/>
    <n v="0"/>
    <n v="2.2155897032158398"/>
    <n v="0"/>
    <n v="0.51212787613979904"/>
    <n v="0"/>
    <n v="0"/>
    <n v="8.5548181812292192"/>
    <n v="0.24282904999826299"/>
    <n v="0"/>
    <n v="0"/>
    <n v="8.6635215285628703E-2"/>
    <n v="0"/>
    <n v="0"/>
    <n v="0"/>
    <n v="0.50249739478886601"/>
    <n v="0"/>
    <n v="0"/>
    <n v="0"/>
  </r>
  <r>
    <x v="333"/>
    <s v="US_Market"/>
    <n v="1156.3"/>
    <n v="0"/>
    <n v="421.90210227050602"/>
    <n v="0"/>
    <n v="201.514744603807"/>
    <n v="0"/>
    <n v="0"/>
    <n v="0"/>
    <n v="0"/>
    <n v="0"/>
    <n v="0"/>
    <n v="0"/>
    <n v="0"/>
    <n v="0"/>
    <n v="0"/>
    <n v="0"/>
    <n v="14.167383705002701"/>
    <n v="0"/>
    <n v="0"/>
    <n v="4.5836096442466898"/>
    <n v="0"/>
    <n v="0"/>
    <n v="0"/>
    <n v="5.9457129435782602E-2"/>
    <n v="0"/>
    <n v="868.265796953223"/>
    <n v="3.8705555865058399E-3"/>
    <n v="0"/>
    <n v="0"/>
    <n v="0"/>
    <n v="2.2583270244501401"/>
    <n v="0"/>
    <n v="0.59119923971848898"/>
    <n v="0"/>
    <n v="0"/>
    <n v="7.7869341912659102"/>
    <n v="0.210035516633965"/>
    <n v="0"/>
    <n v="0"/>
    <n v="0.118312138578523"/>
    <n v="0"/>
    <n v="0"/>
    <n v="0"/>
    <n v="0.51949360234098196"/>
    <n v="0"/>
    <n v="0"/>
    <n v="0"/>
  </r>
  <r>
    <x v="334"/>
    <s v="US_Market"/>
    <n v="897.67"/>
    <n v="0"/>
    <n v="435.97863064770701"/>
    <n v="198.102380012504"/>
    <n v="0"/>
    <n v="0"/>
    <n v="0"/>
    <n v="0"/>
    <n v="0"/>
    <n v="0"/>
    <n v="0"/>
    <n v="0"/>
    <n v="0"/>
    <n v="0"/>
    <n v="0"/>
    <n v="0"/>
    <n v="14.472133474782201"/>
    <n v="0"/>
    <n v="0"/>
    <n v="5.4547045672660897"/>
    <n v="0"/>
    <n v="0"/>
    <n v="0"/>
    <n v="5.98506624657947E-2"/>
    <n v="0"/>
    <n v="813.83213702016701"/>
    <n v="2.1520778412349801E-2"/>
    <n v="0"/>
    <n v="0"/>
    <n v="0"/>
    <n v="2.29141644905331"/>
    <n v="0"/>
    <n v="0.58294296973590998"/>
    <n v="0"/>
    <n v="0"/>
    <n v="7.4866456946881001"/>
    <n v="0.20135601908421699"/>
    <n v="0"/>
    <n v="0"/>
    <n v="0.14722867280204899"/>
    <n v="0"/>
    <n v="0"/>
    <n v="0"/>
    <n v="0.451580940193055"/>
    <n v="0"/>
    <n v="0"/>
    <n v="0"/>
  </r>
  <r>
    <x v="335"/>
    <s v="US_Market"/>
    <n v="844.35"/>
    <n v="0"/>
    <n v="435.97863064770701"/>
    <n v="0"/>
    <n v="0"/>
    <n v="0"/>
    <n v="0"/>
    <n v="0"/>
    <n v="151.24132904076299"/>
    <n v="0"/>
    <n v="0"/>
    <n v="0"/>
    <n v="0"/>
    <n v="0"/>
    <n v="0"/>
    <n v="0"/>
    <n v="14.228870627842401"/>
    <n v="0"/>
    <n v="0"/>
    <n v="6.4689333518725096"/>
    <n v="0"/>
    <n v="0"/>
    <n v="0"/>
    <n v="6.0749901706158398E-2"/>
    <n v="0"/>
    <n v="766.23510954721996"/>
    <n v="7.8924030998010306E-2"/>
    <n v="0"/>
    <n v="0"/>
    <n v="0"/>
    <n v="2.3535969409541999"/>
    <n v="0"/>
    <n v="0.50482287452127705"/>
    <n v="0"/>
    <n v="0"/>
    <n v="7.1179844795479399"/>
    <n v="0.20593704344871799"/>
    <n v="0"/>
    <n v="0"/>
    <n v="0.16470374811975599"/>
    <n v="0"/>
    <n v="0"/>
    <n v="0"/>
    <n v="0.39856541505287302"/>
    <n v="0"/>
    <n v="0"/>
    <n v="0"/>
  </r>
  <r>
    <x v="336"/>
    <s v="US_Market"/>
    <n v="790.64"/>
    <n v="0"/>
    <n v="449.956721763529"/>
    <n v="0"/>
    <n v="0"/>
    <n v="0"/>
    <n v="0"/>
    <n v="0"/>
    <n v="151.24132904076299"/>
    <n v="0"/>
    <n v="0"/>
    <n v="0"/>
    <n v="0"/>
    <n v="0"/>
    <n v="0"/>
    <n v="0"/>
    <n v="14.0518859726331"/>
    <n v="0"/>
    <n v="0"/>
    <n v="7.5593151038279904"/>
    <n v="0"/>
    <n v="0"/>
    <n v="0"/>
    <n v="6.2857047978519903E-2"/>
    <n v="0"/>
    <n v="664.17632385342495"/>
    <n v="0.17089239788850699"/>
    <n v="0"/>
    <n v="0"/>
    <n v="0"/>
    <n v="2.41611985991281"/>
    <n v="0"/>
    <n v="0.405404846851388"/>
    <n v="0"/>
    <n v="0"/>
    <n v="7.2884550358077602"/>
    <n v="0.20681332438564601"/>
    <n v="0"/>
    <n v="0"/>
    <n v="0.15625450135382499"/>
    <n v="0"/>
    <n v="0"/>
    <n v="1.4321720476884101"/>
    <n v="0.38273403333593298"/>
    <n v="0"/>
    <n v="0"/>
    <n v="0"/>
  </r>
  <r>
    <x v="337"/>
    <s v="US_Market"/>
    <n v="992.69"/>
    <n v="0"/>
    <n v="464.03325014072999"/>
    <n v="0"/>
    <n v="0"/>
    <n v="0"/>
    <n v="0"/>
    <n v="0"/>
    <n v="151.24132904076299"/>
    <n v="0"/>
    <n v="0"/>
    <n v="0"/>
    <n v="0"/>
    <n v="0"/>
    <n v="0"/>
    <n v="0"/>
    <n v="14.013734032994099"/>
    <n v="0"/>
    <n v="0"/>
    <n v="8.7452249662061199"/>
    <n v="0"/>
    <n v="0"/>
    <n v="0"/>
    <n v="6.60236613918041E-2"/>
    <n v="0"/>
    <n v="537.30991279366401"/>
    <n v="0.29639559390592601"/>
    <n v="0"/>
    <n v="0"/>
    <n v="0"/>
    <n v="2.4885302847886401"/>
    <n v="0"/>
    <n v="0.25241426474265199"/>
    <n v="0"/>
    <n v="0"/>
    <n v="10.576395857776999"/>
    <n v="0.22733235886709"/>
    <n v="0"/>
    <n v="0"/>
    <n v="9.7703859794861E-2"/>
    <n v="0"/>
    <n v="0"/>
    <n v="11.384126757078599"/>
    <n v="0.37179034742725697"/>
    <n v="0"/>
    <n v="0"/>
    <n v="0"/>
  </r>
  <r>
    <x v="338"/>
    <s v="US_Market"/>
    <n v="769.45"/>
    <n v="0"/>
    <n v="464.03325014072999"/>
    <n v="0"/>
    <n v="0"/>
    <n v="0"/>
    <n v="0"/>
    <n v="0"/>
    <n v="151.24132904076299"/>
    <n v="0"/>
    <n v="0"/>
    <n v="0"/>
    <n v="0"/>
    <n v="0"/>
    <n v="0"/>
    <n v="0"/>
    <n v="14.276296749957201"/>
    <n v="0"/>
    <n v="0"/>
    <n v="9.7628392367108408"/>
    <n v="0"/>
    <n v="0"/>
    <n v="0"/>
    <n v="7.0968659884714E-2"/>
    <n v="0"/>
    <n v="394.37646252721902"/>
    <n v="0.45262287848285998"/>
    <n v="0"/>
    <n v="0"/>
    <n v="0"/>
    <n v="2.61384131303421"/>
    <n v="0"/>
    <n v="0.12865159066939599"/>
    <n v="0"/>
    <n v="0"/>
    <n v="13.830599237057999"/>
    <n v="0.247204119859886"/>
    <n v="0"/>
    <n v="0"/>
    <n v="5.37511829154243E-2"/>
    <n v="0"/>
    <n v="0"/>
    <n v="40.6171243725951"/>
    <n v="0.335310818708216"/>
    <n v="0"/>
    <n v="0"/>
    <n v="0"/>
  </r>
  <r>
    <x v="339"/>
    <s v="US_Market"/>
    <n v="1423.98"/>
    <n v="0"/>
    <n v="464.03325014072999"/>
    <n v="0"/>
    <n v="0"/>
    <n v="0"/>
    <n v="0"/>
    <n v="0"/>
    <n v="151.24132904076299"/>
    <n v="0"/>
    <n v="0"/>
    <n v="0"/>
    <n v="0"/>
    <n v="0"/>
    <n v="0"/>
    <n v="0"/>
    <n v="13.626217292368599"/>
    <n v="0"/>
    <n v="0"/>
    <n v="10.620115894398801"/>
    <n v="0"/>
    <n v="0"/>
    <n v="0"/>
    <n v="7.5998050970965403E-2"/>
    <n v="0"/>
    <n v="247.78640318543401"/>
    <n v="0.61397134092171801"/>
    <n v="0"/>
    <n v="0"/>
    <n v="0"/>
    <n v="2.6931815160593602"/>
    <n v="0"/>
    <n v="6.2806189369518498E-2"/>
    <n v="0"/>
    <n v="0"/>
    <n v="18.1504044993167"/>
    <n v="0.25508956770642"/>
    <n v="0"/>
    <n v="0"/>
    <n v="3.0731623081846401E-2"/>
    <n v="0"/>
    <n v="0"/>
    <n v="90.634244413259495"/>
    <n v="0.28237749929345801"/>
    <n v="0"/>
    <n v="0"/>
    <n v="0"/>
  </r>
  <r>
    <x v="340"/>
    <s v="US_Market"/>
    <n v="1357.99"/>
    <n v="0"/>
    <n v="464.03325014072999"/>
    <n v="0"/>
    <n v="201.514744603807"/>
    <n v="0"/>
    <n v="0"/>
    <n v="0"/>
    <n v="151.24132904076299"/>
    <n v="0"/>
    <n v="0"/>
    <n v="0"/>
    <n v="0"/>
    <n v="0"/>
    <n v="0"/>
    <n v="0"/>
    <n v="12.745074948527"/>
    <n v="0"/>
    <n v="0"/>
    <n v="11.055034132991301"/>
    <n v="0"/>
    <n v="0"/>
    <n v="0"/>
    <n v="8.0010253725085495E-2"/>
    <n v="0"/>
    <n v="125.984530716425"/>
    <n v="0.68651850240287604"/>
    <n v="0"/>
    <n v="0"/>
    <n v="0"/>
    <n v="2.7050424538082298"/>
    <n v="0"/>
    <n v="4.4651371582103E-2"/>
    <n v="0"/>
    <n v="0"/>
    <n v="21.137119275661998"/>
    <n v="2.0316382519913301"/>
    <n v="0"/>
    <n v="0"/>
    <n v="1.9017135173298901E-2"/>
    <n v="0"/>
    <n v="0"/>
    <n v="163.97387371573899"/>
    <n v="0.29761763749965597"/>
    <n v="0"/>
    <n v="0"/>
    <n v="0"/>
  </r>
  <r>
    <x v="341"/>
    <s v="US_Market"/>
    <n v="1388.85"/>
    <n v="0"/>
    <n v="464.03325014072999"/>
    <n v="198.102380012504"/>
    <n v="0"/>
    <n v="0"/>
    <n v="0"/>
    <n v="0"/>
    <n v="151.24132904076299"/>
    <n v="0"/>
    <n v="0"/>
    <n v="0"/>
    <n v="0"/>
    <n v="162.467118451483"/>
    <n v="0"/>
    <n v="0"/>
    <n v="13.0159146065748"/>
    <n v="0"/>
    <n v="0"/>
    <n v="11.052868298732401"/>
    <n v="0"/>
    <n v="0"/>
    <n v="0"/>
    <n v="8.4640752546141507E-2"/>
    <n v="0"/>
    <n v="33.698961337754298"/>
    <n v="0.68432859376093003"/>
    <n v="0"/>
    <n v="0"/>
    <n v="0"/>
    <n v="2.8095585613224601"/>
    <n v="0"/>
    <n v="5.7144958467093401E-2"/>
    <n v="0"/>
    <n v="0"/>
    <n v="23.319310264470801"/>
    <n v="7.67331702498341"/>
    <n v="0"/>
    <n v="0"/>
    <n v="1.2924862849888001E-2"/>
    <n v="0"/>
    <n v="0"/>
    <n v="251.295658456772"/>
    <n v="0.30013990341537899"/>
    <n v="0"/>
    <n v="0"/>
    <n v="0"/>
  </r>
  <r>
    <x v="342"/>
    <s v="US_Market"/>
    <n v="1098.3800000000001"/>
    <n v="0"/>
    <n v="464.03325014072999"/>
    <n v="0"/>
    <n v="0"/>
    <n v="0"/>
    <n v="0"/>
    <n v="0"/>
    <n v="151.24132904076299"/>
    <n v="0"/>
    <n v="0"/>
    <n v="0"/>
    <n v="0"/>
    <n v="108.90496631967601"/>
    <n v="0"/>
    <n v="0"/>
    <n v="12.8290324881842"/>
    <n v="0"/>
    <n v="0"/>
    <n v="11.707868508725801"/>
    <n v="0"/>
    <n v="0"/>
    <n v="0"/>
    <n v="8.8084283608872799E-2"/>
    <n v="0"/>
    <n v="6.0736573185400999"/>
    <n v="0.67642004313263704"/>
    <n v="0"/>
    <n v="0"/>
    <n v="0"/>
    <n v="3.0413743576943602"/>
    <n v="0"/>
    <n v="9.6024751060469704E-2"/>
    <n v="0"/>
    <n v="0"/>
    <n v="24.484173842940901"/>
    <n v="18.075842084000499"/>
    <n v="0"/>
    <n v="0"/>
    <n v="1.01076031198507E-2"/>
    <n v="0"/>
    <n v="0"/>
    <n v="318.67020344197499"/>
    <n v="0.33560935815086201"/>
    <n v="0"/>
    <n v="0"/>
    <n v="0"/>
  </r>
  <r>
    <x v="343"/>
    <s v="US_Market"/>
    <n v="771.07"/>
    <n v="0"/>
    <n v="449.956721763529"/>
    <n v="0"/>
    <n v="0"/>
    <n v="0"/>
    <n v="0"/>
    <n v="0"/>
    <n v="151.24132904076299"/>
    <n v="0"/>
    <n v="0"/>
    <n v="0"/>
    <n v="0"/>
    <n v="0"/>
    <n v="0"/>
    <n v="0"/>
    <n v="12.403479940492099"/>
    <n v="0"/>
    <n v="0"/>
    <n v="12.3101427363724"/>
    <n v="0"/>
    <n v="0"/>
    <n v="0"/>
    <n v="8.9752367881920994E-2"/>
    <n v="0"/>
    <n v="0.50592245127387103"/>
    <n v="0.67140196705896704"/>
    <n v="0"/>
    <n v="0"/>
    <n v="0"/>
    <n v="3.1996607708344098"/>
    <n v="0"/>
    <n v="0.16744506775096599"/>
    <n v="0"/>
    <n v="0"/>
    <n v="20.716711040791001"/>
    <n v="33.008141379690301"/>
    <n v="0"/>
    <n v="0"/>
    <n v="9.7815580037441709E-3"/>
    <n v="0"/>
    <n v="0"/>
    <n v="370.39496346236899"/>
    <n v="0.42025551548994"/>
    <n v="0"/>
    <n v="0"/>
    <n v="0"/>
  </r>
  <r>
    <x v="344"/>
    <s v="US_Market"/>
    <n v="1578.18"/>
    <n v="0"/>
    <n v="435.97863064770701"/>
    <n v="0"/>
    <n v="0"/>
    <n v="0"/>
    <n v="0"/>
    <n v="0"/>
    <n v="151.24132904076299"/>
    <n v="0"/>
    <n v="0"/>
    <n v="0"/>
    <n v="0"/>
    <n v="0"/>
    <n v="0"/>
    <n v="0"/>
    <n v="11.491797925438799"/>
    <n v="0"/>
    <n v="0"/>
    <n v="12.711506355687799"/>
    <n v="0"/>
    <n v="0"/>
    <n v="0"/>
    <n v="8.77461984341769E-2"/>
    <n v="0"/>
    <n v="0"/>
    <n v="0.67781811706610295"/>
    <n v="0"/>
    <n v="0"/>
    <n v="0"/>
    <n v="3.1174971638125402"/>
    <n v="0"/>
    <n v="0.278445974383145"/>
    <n v="0"/>
    <n v="0"/>
    <n v="16.8233901422416"/>
    <n v="50.941651622333403"/>
    <n v="0"/>
    <n v="0"/>
    <n v="1.9650498560183801E-2"/>
    <n v="0"/>
    <n v="0"/>
    <n v="412.22897807867503"/>
    <n v="0.51214633249045305"/>
    <n v="0"/>
    <n v="250.05951864938601"/>
    <n v="0"/>
  </r>
  <r>
    <x v="345"/>
    <s v="US_Market"/>
    <n v="1137.3499999999999"/>
    <n v="0"/>
    <n v="435.97863064770701"/>
    <n v="0"/>
    <n v="0"/>
    <n v="0"/>
    <n v="0"/>
    <n v="0"/>
    <n v="151.24132904076299"/>
    <n v="0"/>
    <n v="0"/>
    <n v="0"/>
    <n v="0"/>
    <n v="0"/>
    <n v="0"/>
    <n v="0"/>
    <n v="11.5519254348636"/>
    <n v="0"/>
    <n v="0"/>
    <n v="12.2755437795596"/>
    <n v="0"/>
    <n v="0"/>
    <n v="0"/>
    <n v="8.4814380822915397E-2"/>
    <n v="0"/>
    <n v="0"/>
    <n v="0.69447720444635197"/>
    <n v="0"/>
    <n v="0"/>
    <n v="0"/>
    <n v="3.1609498142514898"/>
    <n v="0"/>
    <n v="0.49872100289253601"/>
    <n v="0"/>
    <n v="0"/>
    <n v="11.7779670304225"/>
    <n v="69.665242908086"/>
    <n v="0"/>
    <n v="0"/>
    <n v="5.5016479462281102E-2"/>
    <n v="0"/>
    <n v="0"/>
    <n v="447.25313822071303"/>
    <n v="0.60012524559393099"/>
    <n v="0"/>
    <n v="0"/>
    <n v="0"/>
  </r>
  <r>
    <x v="346"/>
    <s v="US_Market"/>
    <n v="1346.36"/>
    <n v="0"/>
    <n v="435.97863064770701"/>
    <n v="0"/>
    <n v="0"/>
    <n v="0"/>
    <n v="0"/>
    <n v="0"/>
    <n v="151.24132904076299"/>
    <n v="0"/>
    <n v="0"/>
    <n v="0"/>
    <n v="0"/>
    <n v="0"/>
    <n v="0"/>
    <n v="0"/>
    <n v="12.097504549283"/>
    <n v="0"/>
    <n v="0"/>
    <n v="11.6681899175169"/>
    <n v="0"/>
    <n v="0"/>
    <n v="0"/>
    <n v="8.4025928345088499E-2"/>
    <n v="0"/>
    <n v="0"/>
    <n v="0.71147430709410797"/>
    <n v="0"/>
    <n v="0"/>
    <n v="0"/>
    <n v="3.3622865082856102"/>
    <n v="0"/>
    <n v="0.67946680588506303"/>
    <n v="0"/>
    <n v="0"/>
    <n v="7.9830584184536999"/>
    <n v="79.530178699194806"/>
    <n v="0"/>
    <n v="0"/>
    <n v="9.8062075075178501E-2"/>
    <n v="0"/>
    <n v="0"/>
    <n v="465.37680397506199"/>
    <n v="0.56633077452533198"/>
    <n v="0"/>
    <n v="0"/>
    <n v="0"/>
  </r>
  <r>
    <x v="347"/>
    <s v="US_Market"/>
    <n v="1841.47"/>
    <n v="0"/>
    <n v="421.90210227050602"/>
    <n v="0"/>
    <n v="201.514744603807"/>
    <n v="0"/>
    <n v="0"/>
    <n v="0"/>
    <n v="151.24132904076299"/>
    <n v="0"/>
    <n v="0"/>
    <n v="0"/>
    <n v="0"/>
    <n v="0"/>
    <n v="0"/>
    <n v="0"/>
    <n v="12.1735512156787"/>
    <n v="0"/>
    <n v="0"/>
    <n v="11.364422606159501"/>
    <n v="0"/>
    <n v="0"/>
    <n v="0"/>
    <n v="8.3610840955089194E-2"/>
    <n v="0"/>
    <n v="0"/>
    <n v="0.73625001091768905"/>
    <n v="0"/>
    <n v="0"/>
    <n v="0"/>
    <n v="3.4070309097582201"/>
    <n v="0"/>
    <n v="0.76120397797096095"/>
    <n v="0"/>
    <n v="0"/>
    <n v="5.4184800570409504"/>
    <n v="85.794145812638106"/>
    <n v="0"/>
    <n v="0"/>
    <n v="0.15098373161454401"/>
    <n v="0"/>
    <n v="0"/>
    <n v="493.577737034564"/>
    <n v="0.50178987156357802"/>
    <n v="0"/>
    <n v="0"/>
    <n v="0"/>
  </r>
  <r>
    <x v="348"/>
    <s v="US_Market"/>
    <n v="1152.94"/>
    <n v="0"/>
    <n v="421.90210227050602"/>
    <n v="198.102380012504"/>
    <n v="0"/>
    <n v="0"/>
    <n v="0"/>
    <n v="0"/>
    <n v="151.24132904076299"/>
    <n v="0"/>
    <n v="0"/>
    <n v="0"/>
    <n v="0"/>
    <n v="0"/>
    <n v="0"/>
    <n v="0"/>
    <n v="12.721816414860699"/>
    <n v="0"/>
    <n v="0"/>
    <n v="10.335981756700701"/>
    <n v="0"/>
    <n v="0"/>
    <n v="0"/>
    <n v="7.9311479310607697E-2"/>
    <n v="0"/>
    <n v="0"/>
    <n v="0.76950664687136905"/>
    <n v="0"/>
    <n v="0"/>
    <n v="0"/>
    <n v="3.1876346744093"/>
    <n v="0"/>
    <n v="0.74646533384394198"/>
    <n v="0"/>
    <n v="0"/>
    <n v="3.6368500945151401"/>
    <n v="90.809361299442003"/>
    <n v="0"/>
    <n v="0"/>
    <n v="0.33049952260809001"/>
    <n v="0"/>
    <n v="0"/>
    <n v="523.10200514572796"/>
    <n v="0.384402439383979"/>
    <n v="0"/>
    <n v="0"/>
    <n v="0"/>
  </r>
  <r>
    <x v="349"/>
    <s v="US_Market"/>
    <n v="892.01"/>
    <n v="0"/>
    <n v="449.956721763529"/>
    <n v="0"/>
    <n v="0"/>
    <n v="0"/>
    <n v="0"/>
    <n v="0"/>
    <n v="0"/>
    <n v="0"/>
    <n v="0"/>
    <n v="0"/>
    <n v="0"/>
    <n v="0"/>
    <n v="0"/>
    <n v="0"/>
    <n v="13.7033757281144"/>
    <n v="0"/>
    <n v="0"/>
    <n v="9.51611670676205"/>
    <n v="0"/>
    <n v="0"/>
    <n v="0"/>
    <n v="7.2535902987384202E-2"/>
    <n v="0"/>
    <n v="0"/>
    <n v="0.78833021589619401"/>
    <n v="0"/>
    <n v="0"/>
    <n v="0"/>
    <n v="2.95047191647211"/>
    <n v="0"/>
    <n v="0.68048427153494795"/>
    <n v="0"/>
    <n v="0"/>
    <n v="2.6190057349444502"/>
    <n v="95.575335860344794"/>
    <n v="0"/>
    <n v="0"/>
    <n v="1.1283705735446501"/>
    <n v="0"/>
    <n v="0"/>
    <n v="554.13889804299504"/>
    <n v="0.25957030542960202"/>
    <n v="0"/>
    <n v="0"/>
    <n v="0"/>
  </r>
  <r>
    <x v="350"/>
    <s v="US_Market"/>
    <n v="1415.85"/>
    <n v="0"/>
    <n v="449.956721763529"/>
    <n v="0"/>
    <n v="0"/>
    <n v="0"/>
    <n v="0"/>
    <n v="0"/>
    <n v="0"/>
    <n v="0"/>
    <n v="0"/>
    <n v="0"/>
    <n v="0"/>
    <n v="0"/>
    <n v="0"/>
    <n v="0"/>
    <n v="14.604384980920999"/>
    <n v="0"/>
    <n v="0"/>
    <n v="8.6851063715282404"/>
    <n v="0"/>
    <n v="0"/>
    <n v="0"/>
    <n v="6.5583031839718198E-2"/>
    <n v="0"/>
    <n v="0"/>
    <n v="0.77529805507846505"/>
    <n v="0"/>
    <n v="0"/>
    <n v="0"/>
    <n v="2.8587717986042902"/>
    <n v="0"/>
    <n v="0.60884201061358501"/>
    <n v="0"/>
    <n v="0"/>
    <n v="2.4073776567583298"/>
    <n v="102.00581726457899"/>
    <n v="0"/>
    <n v="0"/>
    <n v="2.6945503256619299"/>
    <n v="0"/>
    <n v="0"/>
    <n v="573.281267621295"/>
    <n v="0.155277583167691"/>
    <n v="0"/>
    <n v="0"/>
    <n v="0"/>
  </r>
  <r>
    <x v="351"/>
    <s v="US_Market"/>
    <n v="958.29"/>
    <n v="0"/>
    <n v="449.956721763529"/>
    <n v="0"/>
    <n v="0"/>
    <n v="0"/>
    <n v="0"/>
    <n v="0"/>
    <n v="0"/>
    <n v="0"/>
    <n v="0"/>
    <n v="0"/>
    <n v="0"/>
    <n v="0"/>
    <n v="0"/>
    <n v="0"/>
    <n v="15.184356386060699"/>
    <n v="0"/>
    <n v="0"/>
    <n v="8.3673397481991802"/>
    <n v="0"/>
    <n v="0"/>
    <n v="0"/>
    <n v="5.8344204281284201E-2"/>
    <n v="0"/>
    <n v="0"/>
    <n v="0.75261838539056203"/>
    <n v="0"/>
    <n v="0"/>
    <n v="0"/>
    <n v="2.7194990356158399"/>
    <n v="0"/>
    <n v="0.462276016446723"/>
    <n v="0"/>
    <n v="0"/>
    <n v="2.4344421661772002"/>
    <n v="107.87111128423"/>
    <n v="0"/>
    <n v="0"/>
    <n v="4.7725879495321397"/>
    <n v="0"/>
    <n v="0"/>
    <n v="584.02276176833004"/>
    <n v="7.8962647558386403E-2"/>
    <n v="0"/>
    <n v="0"/>
    <n v="0"/>
  </r>
  <r>
    <x v="352"/>
    <s v="US_Market"/>
    <n v="1424.1"/>
    <n v="0"/>
    <n v="449.956721763529"/>
    <n v="0"/>
    <n v="0"/>
    <n v="0"/>
    <n v="0"/>
    <n v="0"/>
    <n v="0"/>
    <n v="0"/>
    <n v="0"/>
    <n v="0"/>
    <n v="0"/>
    <n v="0"/>
    <n v="0"/>
    <n v="0"/>
    <n v="15.814449146541"/>
    <n v="0"/>
    <n v="0"/>
    <n v="8.2062765440725105"/>
    <n v="0"/>
    <n v="0"/>
    <n v="0"/>
    <n v="4.9339275948655399E-2"/>
    <n v="0"/>
    <n v="0"/>
    <n v="0.73531826536649003"/>
    <n v="0"/>
    <n v="0"/>
    <n v="0"/>
    <n v="2.4752749489768"/>
    <n v="0"/>
    <n v="0.338884898921403"/>
    <n v="0"/>
    <n v="0"/>
    <n v="2.74232352457991"/>
    <n v="112.398877971876"/>
    <n v="0"/>
    <n v="0"/>
    <n v="7.2006769977895102"/>
    <n v="0"/>
    <n v="0"/>
    <n v="596.93791003664501"/>
    <n v="4.6715641763740802E-2"/>
    <n v="0"/>
    <n v="0"/>
    <n v="0"/>
  </r>
  <r>
    <x v="353"/>
    <s v="US_Market"/>
    <n v="1059.3399999999999"/>
    <n v="0"/>
    <n v="449.956721763529"/>
    <n v="0"/>
    <n v="0"/>
    <n v="0"/>
    <n v="0"/>
    <n v="0"/>
    <n v="0"/>
    <n v="0"/>
    <n v="0"/>
    <n v="0"/>
    <n v="0"/>
    <n v="0"/>
    <n v="0"/>
    <n v="0"/>
    <n v="16.199993793194"/>
    <n v="0"/>
    <n v="0"/>
    <n v="7.9529307545233996"/>
    <n v="0"/>
    <n v="0"/>
    <n v="0"/>
    <n v="3.9756107462150699E-2"/>
    <n v="0"/>
    <n v="0"/>
    <n v="0.70902923169551502"/>
    <n v="0"/>
    <n v="0"/>
    <n v="0"/>
    <n v="2.3306990406038999"/>
    <n v="0"/>
    <n v="0.24091249322115901"/>
    <n v="0"/>
    <n v="0"/>
    <n v="3.0254950686980502"/>
    <n v="114.116562675061"/>
    <n v="0"/>
    <n v="0"/>
    <n v="9.2652445282822899"/>
    <n v="0"/>
    <n v="0"/>
    <n v="593.17083688646198"/>
    <n v="3.2983331710960399E-2"/>
    <n v="0"/>
    <n v="0"/>
    <n v="0"/>
  </r>
  <r>
    <x v="354"/>
    <s v="US_Market"/>
    <n v="1086.76"/>
    <n v="0"/>
    <n v="464.03325014072999"/>
    <n v="0"/>
    <n v="201.514744603807"/>
    <n v="0"/>
    <n v="0"/>
    <n v="0"/>
    <n v="0"/>
    <n v="0"/>
    <n v="0"/>
    <n v="0"/>
    <n v="0"/>
    <n v="0"/>
    <n v="0"/>
    <n v="0"/>
    <n v="17.720108150947102"/>
    <n v="0"/>
    <n v="0"/>
    <n v="7.6574981691876696"/>
    <n v="0"/>
    <n v="0"/>
    <n v="0"/>
    <n v="3.33512727567691E-2"/>
    <n v="0"/>
    <n v="0"/>
    <n v="0.67302568613414904"/>
    <n v="0"/>
    <n v="0"/>
    <n v="0"/>
    <n v="2.39659818825508"/>
    <n v="0"/>
    <n v="0.174239954418339"/>
    <n v="0"/>
    <n v="0"/>
    <n v="3.39047484750518"/>
    <n v="113.534357188379"/>
    <n v="0"/>
    <n v="0"/>
    <n v="10.8115350054512"/>
    <n v="0"/>
    <n v="0"/>
    <n v="612.52074233522103"/>
    <n v="2.6821841726819201E-2"/>
    <n v="0"/>
    <n v="0"/>
    <n v="0"/>
  </r>
  <r>
    <x v="355"/>
    <s v="US_Market"/>
    <n v="1405.7"/>
    <n v="0"/>
    <n v="478.10977851793098"/>
    <n v="198.102380012504"/>
    <n v="0"/>
    <n v="0"/>
    <n v="0"/>
    <n v="0"/>
    <n v="0"/>
    <n v="0"/>
    <n v="0"/>
    <n v="0"/>
    <n v="0"/>
    <n v="0"/>
    <n v="0"/>
    <n v="0"/>
    <n v="18.5305621918471"/>
    <n v="0"/>
    <n v="0"/>
    <n v="7.3062343440177502"/>
    <n v="0"/>
    <n v="0"/>
    <n v="0"/>
    <n v="3.0649656964756199E-2"/>
    <n v="0"/>
    <n v="0"/>
    <n v="0.66012926487297696"/>
    <n v="0"/>
    <n v="0"/>
    <n v="0"/>
    <n v="2.5012730634607898"/>
    <n v="0"/>
    <n v="0.12050902857840599"/>
    <n v="0"/>
    <n v="0"/>
    <n v="3.7501962987102999"/>
    <n v="110.419777709473"/>
    <n v="0"/>
    <n v="0"/>
    <n v="12.734679957681299"/>
    <n v="0"/>
    <n v="0"/>
    <n v="664.10377637984004"/>
    <n v="2.29879327813871E-2"/>
    <n v="0"/>
    <n v="0"/>
    <n v="0"/>
  </r>
  <r>
    <x v="356"/>
    <s v="US_Market"/>
    <n v="1127.3699999999999"/>
    <n v="0"/>
    <n v="478.10977851793098"/>
    <n v="0"/>
    <n v="0"/>
    <n v="0"/>
    <n v="0"/>
    <n v="0"/>
    <n v="306.93093246507698"/>
    <n v="0"/>
    <n v="0"/>
    <n v="0"/>
    <n v="0"/>
    <n v="0"/>
    <n v="0"/>
    <n v="0"/>
    <n v="18.314956592717099"/>
    <n v="0"/>
    <n v="0"/>
    <n v="7.2377902384910904"/>
    <n v="0"/>
    <n v="0"/>
    <n v="0"/>
    <n v="3.1275515022325902E-2"/>
    <n v="0"/>
    <n v="0"/>
    <n v="0.697365823916134"/>
    <n v="0"/>
    <n v="0"/>
    <n v="0"/>
    <n v="2.5389497513768502"/>
    <n v="0"/>
    <n v="7.0614713825669306E-2"/>
    <n v="0"/>
    <n v="0"/>
    <n v="4.1505485493117602"/>
    <n v="103.43528268226601"/>
    <n v="0"/>
    <n v="0"/>
    <n v="15.018497127942799"/>
    <n v="0"/>
    <n v="0"/>
    <n v="749.40337667642598"/>
    <n v="2.02384088419897E-2"/>
    <n v="0"/>
    <n v="0"/>
    <n v="0"/>
  </r>
  <r>
    <x v="357"/>
    <s v="US_Market"/>
    <n v="979.58"/>
    <n v="0"/>
    <n v="478.10977851793098"/>
    <n v="0"/>
    <n v="0"/>
    <n v="0"/>
    <n v="0"/>
    <n v="0"/>
    <n v="306.93093246507698"/>
    <n v="0"/>
    <n v="0"/>
    <n v="0"/>
    <n v="0"/>
    <n v="0"/>
    <n v="0"/>
    <n v="0"/>
    <n v="18.758834180096802"/>
    <n v="0"/>
    <n v="0"/>
    <n v="7.3768158613621297"/>
    <n v="0"/>
    <n v="0"/>
    <n v="0"/>
    <n v="3.4023451925574301E-2"/>
    <n v="0"/>
    <n v="0"/>
    <n v="0.76382544895325399"/>
    <n v="0"/>
    <n v="0"/>
    <n v="0"/>
    <n v="2.55190258483879"/>
    <n v="0"/>
    <n v="3.2494527132675803E-2"/>
    <n v="0"/>
    <n v="0"/>
    <n v="4.3206114357788303"/>
    <n v="96.627344680229101"/>
    <n v="0"/>
    <n v="0"/>
    <n v="16.581095835477999"/>
    <n v="0"/>
    <n v="0"/>
    <n v="855.14618974366704"/>
    <n v="1.87847041694299E-2"/>
    <n v="0"/>
    <n v="0"/>
    <n v="0"/>
  </r>
  <r>
    <x v="358"/>
    <s v="US_Market"/>
    <n v="1020.41"/>
    <n v="0"/>
    <n v="478.10977851793098"/>
    <n v="0"/>
    <n v="0"/>
    <n v="0"/>
    <n v="0"/>
    <n v="0"/>
    <n v="306.93093246507698"/>
    <n v="0"/>
    <n v="0"/>
    <n v="0"/>
    <n v="0"/>
    <n v="0"/>
    <n v="0"/>
    <n v="0"/>
    <n v="19.114371104238501"/>
    <n v="0"/>
    <n v="0"/>
    <n v="7.5048237176643502"/>
    <n v="0"/>
    <n v="0"/>
    <n v="0"/>
    <n v="3.8630825269973301E-2"/>
    <n v="0"/>
    <n v="0"/>
    <n v="0.83310297443966497"/>
    <n v="0"/>
    <n v="0"/>
    <n v="0"/>
    <n v="2.9127713279079201"/>
    <n v="0"/>
    <n v="1.41978287498532E-2"/>
    <n v="0"/>
    <n v="0"/>
    <n v="4.2627916520667402"/>
    <n v="90.764471287327495"/>
    <n v="0"/>
    <n v="0"/>
    <n v="16.873199692217302"/>
    <n v="0"/>
    <n v="0"/>
    <n v="955.29981072853104"/>
    <n v="1.81667369856955E-2"/>
    <n v="0"/>
    <n v="-250.05951864938601"/>
    <n v="0"/>
  </r>
  <r>
    <x v="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DB936-C283-4BC8-958C-434087CDA93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5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sd="0" x="1"/>
        <item sd="0" x="2"/>
        <item h="1" sd="0" x="3"/>
        <item t="default"/>
      </items>
    </pivotField>
  </pivotFields>
  <rowFields count="3">
    <field x="50"/>
    <field x="49"/>
    <field x="0"/>
  </rowFields>
  <rowItems count="3">
    <i>
      <x v="1"/>
    </i>
    <i>
      <x v="2"/>
    </i>
    <i t="grand">
      <x/>
    </i>
  </rowItems>
  <colItems count="1">
    <i/>
  </colItems>
  <dataFields count="1">
    <dataField name="Sum of ChannelH_Other_Campaign_Spend_E4_2_CU_Scurve" fld="3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7949-1686-477E-AFD8-A15006D503D9}">
  <sheetPr codeName="Sheet1">
    <tabColor theme="7"/>
  </sheetPr>
  <dimension ref="Q1:T18"/>
  <sheetViews>
    <sheetView showGridLines="0" zoomScale="80" zoomScaleNormal="80" workbookViewId="0">
      <selection activeCell="S4" sqref="S4"/>
    </sheetView>
  </sheetViews>
  <sheetFormatPr defaultRowHeight="15" x14ac:dyDescent="0.25"/>
  <cols>
    <col min="17" max="17" width="27.5703125" bestFit="1" customWidth="1"/>
    <col min="18" max="18" width="12.28515625" bestFit="1" customWidth="1"/>
    <col min="19" max="19" width="28.28515625" bestFit="1" customWidth="1"/>
    <col min="20" max="20" width="31.5703125" style="4" bestFit="1" customWidth="1"/>
  </cols>
  <sheetData>
    <row r="1" spans="17:20" ht="15.75" thickBot="1" x14ac:dyDescent="0.3">
      <c r="Q1" s="77" t="s">
        <v>6</v>
      </c>
      <c r="R1" s="78" t="s">
        <v>7</v>
      </c>
      <c r="S1" s="79" t="s">
        <v>12</v>
      </c>
    </row>
    <row r="2" spans="17:20" x14ac:dyDescent="0.25">
      <c r="Q2" s="372" t="s">
        <v>11</v>
      </c>
      <c r="R2" s="13" t="s">
        <v>22</v>
      </c>
      <c r="S2" s="81" t="s">
        <v>162</v>
      </c>
    </row>
    <row r="3" spans="17:20" x14ac:dyDescent="0.25">
      <c r="Q3" s="373"/>
      <c r="R3" s="381" t="s">
        <v>21</v>
      </c>
      <c r="S3" s="82" t="s">
        <v>72</v>
      </c>
    </row>
    <row r="4" spans="17:20" x14ac:dyDescent="0.25">
      <c r="Q4" s="373"/>
      <c r="R4" s="382"/>
      <c r="S4" s="82" t="s">
        <v>49</v>
      </c>
    </row>
    <row r="5" spans="17:20" x14ac:dyDescent="0.25">
      <c r="Q5" s="373"/>
      <c r="R5" s="383"/>
      <c r="S5" s="82" t="s">
        <v>50</v>
      </c>
    </row>
    <row r="6" spans="17:20" s="160" customFormat="1" x14ac:dyDescent="0.25">
      <c r="Q6" s="373"/>
      <c r="R6" s="379" t="s">
        <v>87</v>
      </c>
      <c r="S6" s="31" t="s">
        <v>88</v>
      </c>
      <c r="T6" s="4"/>
    </row>
    <row r="7" spans="17:20" ht="15.75" thickBot="1" x14ac:dyDescent="0.3">
      <c r="Q7" s="374"/>
      <c r="R7" s="380"/>
      <c r="S7" s="161" t="s">
        <v>120</v>
      </c>
    </row>
    <row r="8" spans="17:20" x14ac:dyDescent="0.25">
      <c r="Q8" s="372" t="s">
        <v>10</v>
      </c>
      <c r="R8" s="377" t="s">
        <v>9</v>
      </c>
      <c r="S8" s="80" t="s">
        <v>13</v>
      </c>
    </row>
    <row r="9" spans="17:20" x14ac:dyDescent="0.25">
      <c r="Q9" s="373"/>
      <c r="R9" s="377"/>
      <c r="S9" s="26" t="s">
        <v>51</v>
      </c>
    </row>
    <row r="10" spans="17:20" x14ac:dyDescent="0.25">
      <c r="Q10" s="373"/>
      <c r="R10" s="377"/>
      <c r="S10" s="31" t="s">
        <v>52</v>
      </c>
    </row>
    <row r="11" spans="17:20" x14ac:dyDescent="0.25">
      <c r="Q11" s="373"/>
      <c r="R11" s="377"/>
      <c r="S11" s="31" t="s">
        <v>53</v>
      </c>
    </row>
    <row r="12" spans="17:20" x14ac:dyDescent="0.25">
      <c r="Q12" s="373"/>
      <c r="R12" s="377"/>
      <c r="S12" s="31" t="s">
        <v>54</v>
      </c>
    </row>
    <row r="13" spans="17:20" x14ac:dyDescent="0.25">
      <c r="Q13" s="373"/>
      <c r="R13" s="377"/>
      <c r="S13" s="31" t="s">
        <v>55</v>
      </c>
    </row>
    <row r="14" spans="17:20" x14ac:dyDescent="0.25">
      <c r="Q14" s="373"/>
      <c r="R14" s="378"/>
      <c r="S14" s="31" t="s">
        <v>56</v>
      </c>
    </row>
    <row r="15" spans="17:20" x14ac:dyDescent="0.25">
      <c r="Q15" s="373"/>
      <c r="R15" s="379" t="s">
        <v>20</v>
      </c>
      <c r="S15" s="375" t="s">
        <v>57</v>
      </c>
    </row>
    <row r="16" spans="17:20" ht="15.75" thickBot="1" x14ac:dyDescent="0.3">
      <c r="Q16" s="374"/>
      <c r="R16" s="380"/>
      <c r="S16" s="376"/>
    </row>
    <row r="17" spans="17:20" x14ac:dyDescent="0.25">
      <c r="Q17" s="197" t="s">
        <v>155</v>
      </c>
      <c r="T17"/>
    </row>
    <row r="18" spans="17:20" x14ac:dyDescent="0.25">
      <c r="R18" s="160"/>
      <c r="T18"/>
    </row>
  </sheetData>
  <mergeCells count="7">
    <mergeCell ref="Q8:Q16"/>
    <mergeCell ref="S15:S16"/>
    <mergeCell ref="R8:R14"/>
    <mergeCell ref="R15:R16"/>
    <mergeCell ref="R3:R5"/>
    <mergeCell ref="R6:R7"/>
    <mergeCell ref="Q2:Q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7A66-8938-41FC-AD34-0D3EB5BA1BDC}">
  <sheetPr>
    <tabColor theme="7"/>
  </sheetPr>
  <dimension ref="A1:N16"/>
  <sheetViews>
    <sheetView workbookViewId="0">
      <selection activeCell="D1" sqref="D1:E1"/>
    </sheetView>
  </sheetViews>
  <sheetFormatPr defaultRowHeight="15" x14ac:dyDescent="0.25"/>
  <cols>
    <col min="1" max="1" width="12" bestFit="1" customWidth="1"/>
    <col min="2" max="2" width="11.5703125" bestFit="1" customWidth="1"/>
  </cols>
  <sheetData>
    <row r="1" spans="1:14" x14ac:dyDescent="0.25">
      <c r="A1" s="145">
        <v>143133.20000000001</v>
      </c>
      <c r="B1" s="328">
        <f>A1/1000</f>
        <v>143.13320000000002</v>
      </c>
      <c r="C1" s="328">
        <v>143.13320000000002</v>
      </c>
      <c r="D1" s="328">
        <v>143.13320000000002</v>
      </c>
      <c r="E1" s="327">
        <v>18.255700000000008</v>
      </c>
      <c r="F1" s="120"/>
      <c r="G1" s="120"/>
      <c r="H1" s="120"/>
      <c r="I1" s="120"/>
      <c r="J1" s="120"/>
      <c r="K1" s="120"/>
    </row>
    <row r="2" spans="1:14" x14ac:dyDescent="0.25">
      <c r="A2" s="157">
        <v>18255.700000000008</v>
      </c>
      <c r="B2" s="328">
        <f>A2/1000</f>
        <v>18.255700000000008</v>
      </c>
      <c r="C2" s="327">
        <v>18.255700000000008</v>
      </c>
      <c r="D2" s="327"/>
      <c r="E2" s="327"/>
      <c r="F2" s="327"/>
      <c r="G2" s="327"/>
    </row>
    <row r="3" spans="1:14" x14ac:dyDescent="0.25">
      <c r="A3" s="111"/>
      <c r="B3" s="143"/>
      <c r="C3" s="120"/>
      <c r="D3" s="327"/>
      <c r="E3" s="327"/>
      <c r="F3" s="327"/>
      <c r="G3" s="327"/>
      <c r="H3" s="327"/>
      <c r="I3" s="327"/>
      <c r="J3" s="327"/>
      <c r="K3" s="327"/>
      <c r="L3" s="327"/>
      <c r="M3" s="327"/>
    </row>
    <row r="4" spans="1:14" ht="15.75" thickBot="1" x14ac:dyDescent="0.3">
      <c r="A4" s="156"/>
      <c r="B4" s="326"/>
      <c r="C4" s="120"/>
      <c r="D4" s="327"/>
      <c r="E4" s="120"/>
      <c r="F4" s="120"/>
    </row>
    <row r="5" spans="1:14" ht="15.75" thickBot="1" x14ac:dyDescent="0.3">
      <c r="A5" s="287"/>
      <c r="B5" s="326"/>
      <c r="C5" s="120"/>
      <c r="D5" s="327"/>
      <c r="E5" s="327"/>
    </row>
    <row r="6" spans="1:14" ht="15.75" thickBot="1" x14ac:dyDescent="0.3">
      <c r="A6" s="282"/>
      <c r="B6" s="326"/>
      <c r="C6" s="120"/>
      <c r="E6" s="327"/>
      <c r="G6" s="327"/>
      <c r="H6" s="327"/>
    </row>
    <row r="7" spans="1:14" ht="15.75" thickBot="1" x14ac:dyDescent="0.3">
      <c r="A7" s="298"/>
      <c r="B7" s="326"/>
      <c r="C7" s="120"/>
      <c r="E7" s="327"/>
      <c r="G7" s="327"/>
      <c r="H7" s="327"/>
    </row>
    <row r="8" spans="1:14" ht="15.75" thickBot="1" x14ac:dyDescent="0.3">
      <c r="A8" s="298"/>
      <c r="B8" s="326"/>
      <c r="C8" s="120"/>
      <c r="E8" s="327"/>
      <c r="G8" s="327"/>
      <c r="H8" s="327"/>
    </row>
    <row r="9" spans="1:14" x14ac:dyDescent="0.25">
      <c r="E9" s="327"/>
      <c r="G9" s="327"/>
      <c r="H9" s="327"/>
    </row>
    <row r="10" spans="1:14" x14ac:dyDescent="0.25">
      <c r="E10" s="327"/>
    </row>
    <row r="12" spans="1:14" x14ac:dyDescent="0.25">
      <c r="J12" s="327"/>
      <c r="K12" s="327"/>
      <c r="L12" s="327"/>
      <c r="M12" s="327"/>
      <c r="N12" s="327"/>
    </row>
    <row r="13" spans="1:14" x14ac:dyDescent="0.25">
      <c r="B13" s="120"/>
      <c r="C13" s="120"/>
      <c r="D13" s="120"/>
      <c r="E13" s="120"/>
      <c r="F13" s="120"/>
      <c r="J13" s="327"/>
    </row>
    <row r="14" spans="1:14" x14ac:dyDescent="0.25">
      <c r="B14" s="120"/>
      <c r="J14" s="327"/>
    </row>
    <row r="15" spans="1:14" x14ac:dyDescent="0.25">
      <c r="B15" s="120"/>
      <c r="J15" s="327"/>
    </row>
    <row r="16" spans="1:14" x14ac:dyDescent="0.25">
      <c r="B16" s="120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FCAA-0ABC-44BC-A919-735458CA08DE}">
  <sheetPr>
    <tabColor theme="7"/>
  </sheetPr>
  <dimension ref="A1:AA29"/>
  <sheetViews>
    <sheetView showGridLines="0" zoomScale="96" zoomScaleNormal="96" workbookViewId="0">
      <selection activeCell="D3" sqref="D3:D20"/>
    </sheetView>
  </sheetViews>
  <sheetFormatPr defaultRowHeight="15" x14ac:dyDescent="0.25"/>
  <cols>
    <col min="1" max="1" width="3.5703125" style="160" customWidth="1"/>
    <col min="2" max="2" width="40.5703125" style="160" customWidth="1"/>
    <col min="3" max="3" width="16.42578125" style="160" bestFit="1" customWidth="1"/>
    <col min="4" max="4" width="23.7109375" style="160" customWidth="1"/>
    <col min="5" max="5" width="21.5703125" style="160" customWidth="1"/>
    <col min="6" max="6" width="18.7109375" style="160" customWidth="1"/>
    <col min="7" max="7" width="30" style="160" customWidth="1"/>
    <col min="8" max="8" width="22.85546875" style="160" bestFit="1" customWidth="1"/>
    <col min="9" max="13" width="9.140625" style="160"/>
    <col min="14" max="14" width="26.28515625" style="160" bestFit="1" customWidth="1"/>
    <col min="15" max="16384" width="9.140625" style="160"/>
  </cols>
  <sheetData>
    <row r="1" spans="1:27" ht="15.75" thickBot="1" x14ac:dyDescent="0.3">
      <c r="D1" s="30"/>
      <c r="E1" s="30"/>
      <c r="H1" s="30"/>
    </row>
    <row r="2" spans="1:27" ht="15.75" thickBot="1" x14ac:dyDescent="0.3">
      <c r="B2" s="321" t="s">
        <v>36</v>
      </c>
      <c r="C2" s="322" t="s">
        <v>146</v>
      </c>
      <c r="D2" s="323" t="s">
        <v>158</v>
      </c>
      <c r="E2" s="323" t="s">
        <v>163</v>
      </c>
      <c r="F2" s="324" t="s">
        <v>165</v>
      </c>
      <c r="G2" s="322" t="s">
        <v>164</v>
      </c>
      <c r="H2" s="325" t="s">
        <v>166</v>
      </c>
    </row>
    <row r="3" spans="1:27" x14ac:dyDescent="0.25">
      <c r="B3" s="314" t="s">
        <v>151</v>
      </c>
      <c r="C3" s="315">
        <v>9.1525386469322026E-2</v>
      </c>
      <c r="D3" s="316">
        <v>-0.13</v>
      </c>
      <c r="E3" s="317">
        <v>0.87</v>
      </c>
      <c r="F3" s="318">
        <v>9.2093569472434508E-2</v>
      </c>
      <c r="G3" s="319">
        <v>9127.94</v>
      </c>
      <c r="H3" s="320">
        <v>7941.3078000000005</v>
      </c>
      <c r="I3" s="204"/>
      <c r="J3" s="329"/>
      <c r="K3" s="330"/>
      <c r="L3" s="330"/>
      <c r="M3" s="330"/>
      <c r="N3" s="330"/>
      <c r="O3" s="331"/>
      <c r="P3" s="332"/>
      <c r="Q3" s="330"/>
      <c r="R3" s="331"/>
      <c r="S3" s="330"/>
      <c r="T3" s="331"/>
      <c r="U3" s="331"/>
      <c r="V3" s="333"/>
      <c r="W3" s="331"/>
      <c r="X3" s="331"/>
      <c r="Y3" s="331"/>
      <c r="Z3" s="331"/>
      <c r="AA3" s="331"/>
    </row>
    <row r="4" spans="1:27" x14ac:dyDescent="0.25">
      <c r="B4" s="302" t="s">
        <v>152</v>
      </c>
      <c r="C4" s="192">
        <v>9.6252796753265785E-2</v>
      </c>
      <c r="D4" s="205">
        <v>0.37</v>
      </c>
      <c r="E4" s="198">
        <v>1.37</v>
      </c>
      <c r="F4" s="191">
        <v>9.9005617035587593E-2</v>
      </c>
      <c r="G4" s="164">
        <v>5972.9660000000003</v>
      </c>
      <c r="H4" s="301">
        <v>8182.963420000001</v>
      </c>
      <c r="I4" s="204"/>
      <c r="J4" s="204"/>
      <c r="K4" s="204"/>
    </row>
    <row r="5" spans="1:27" x14ac:dyDescent="0.25">
      <c r="B5" s="185" t="s">
        <v>153</v>
      </c>
      <c r="C5" s="192">
        <v>0.20307560157153037</v>
      </c>
      <c r="D5" s="205">
        <v>-0.2</v>
      </c>
      <c r="E5" s="199">
        <v>0.8</v>
      </c>
      <c r="F5" s="192">
        <v>0.20704848332006714</v>
      </c>
      <c r="G5" s="164">
        <v>1268.8900000000001</v>
      </c>
      <c r="H5" s="301">
        <v>1015.1120000000001</v>
      </c>
      <c r="I5" s="204"/>
      <c r="J5" s="204"/>
      <c r="K5" s="204"/>
    </row>
    <row r="6" spans="1:27" x14ac:dyDescent="0.25">
      <c r="B6" s="185" t="s">
        <v>154</v>
      </c>
      <c r="C6" s="192">
        <v>0.12088371523768449</v>
      </c>
      <c r="D6" s="205">
        <v>0.53</v>
      </c>
      <c r="E6" s="199">
        <v>1.53</v>
      </c>
      <c r="F6" s="192">
        <v>0.127926291339925</v>
      </c>
      <c r="G6" s="164">
        <v>736.12540000000001</v>
      </c>
      <c r="H6" s="301">
        <v>1126.2718620000001</v>
      </c>
      <c r="I6" s="204"/>
      <c r="J6" s="204"/>
      <c r="K6" s="204"/>
    </row>
    <row r="7" spans="1:27" x14ac:dyDescent="0.25">
      <c r="B7" s="185" t="s">
        <v>130</v>
      </c>
      <c r="C7" s="192">
        <v>7.9887606113450943E-2</v>
      </c>
      <c r="D7" s="205">
        <v>0.21</v>
      </c>
      <c r="E7" s="199">
        <v>1.21</v>
      </c>
      <c r="F7" s="192">
        <v>8.0719481429089607E-2</v>
      </c>
      <c r="G7" s="164">
        <v>6596.0039999999999</v>
      </c>
      <c r="H7" s="301">
        <v>7981.1648399999995</v>
      </c>
      <c r="I7" s="204"/>
      <c r="J7" s="204"/>
      <c r="K7" s="204"/>
    </row>
    <row r="8" spans="1:27" x14ac:dyDescent="0.25">
      <c r="B8" s="303" t="s">
        <v>131</v>
      </c>
      <c r="C8" s="193">
        <v>4.891641359695964E-2</v>
      </c>
      <c r="D8" s="214">
        <v>0.66</v>
      </c>
      <c r="E8" s="299">
        <v>1.66</v>
      </c>
      <c r="F8" s="300">
        <v>5.3403477486227383E-2</v>
      </c>
      <c r="G8" s="169">
        <v>749.26030000000003</v>
      </c>
      <c r="H8" s="301">
        <v>1243.7720979999999</v>
      </c>
      <c r="I8" s="204"/>
      <c r="J8" s="204"/>
      <c r="K8" s="204"/>
    </row>
    <row r="9" spans="1:27" s="85" customFormat="1" x14ac:dyDescent="0.25">
      <c r="B9" s="304" t="s">
        <v>134</v>
      </c>
      <c r="C9" s="192">
        <v>9.0306443394871493E-3</v>
      </c>
      <c r="D9" s="213">
        <v>0.33</v>
      </c>
      <c r="E9" s="207">
        <v>1.33</v>
      </c>
      <c r="F9" s="192">
        <v>9.1965981598961192E-3</v>
      </c>
      <c r="G9" s="206">
        <v>2247.2579999999998</v>
      </c>
      <c r="H9" s="301">
        <v>2988.8531399999997</v>
      </c>
      <c r="I9" s="204"/>
      <c r="J9" s="204"/>
      <c r="K9" s="204"/>
    </row>
    <row r="10" spans="1:27" x14ac:dyDescent="0.25">
      <c r="B10" s="185" t="s">
        <v>132</v>
      </c>
      <c r="C10" s="192">
        <v>0.12158803437387949</v>
      </c>
      <c r="D10" s="205">
        <v>0.85</v>
      </c>
      <c r="E10" s="199">
        <v>1.85</v>
      </c>
      <c r="F10" s="192">
        <v>0.13083292966905652</v>
      </c>
      <c r="G10" s="164">
        <v>2825.4679999999998</v>
      </c>
      <c r="H10" s="301">
        <v>5227.1157999999996</v>
      </c>
      <c r="I10" s="204"/>
      <c r="J10" s="204"/>
      <c r="K10" s="204"/>
    </row>
    <row r="11" spans="1:27" x14ac:dyDescent="0.25">
      <c r="B11" s="305" t="s">
        <v>133</v>
      </c>
      <c r="C11" s="193">
        <v>1.0860931430568421</v>
      </c>
      <c r="D11" s="214">
        <v>0.65</v>
      </c>
      <c r="E11" s="200">
        <v>1.65</v>
      </c>
      <c r="F11" s="193">
        <v>1.1786673389331703</v>
      </c>
      <c r="G11" s="169">
        <v>135.5883</v>
      </c>
      <c r="H11" s="301">
        <v>223.72069500000001</v>
      </c>
      <c r="I11" s="204"/>
      <c r="J11" s="204"/>
      <c r="K11" s="204"/>
    </row>
    <row r="12" spans="1:27" x14ac:dyDescent="0.25">
      <c r="B12" s="306" t="s">
        <v>135</v>
      </c>
      <c r="C12" s="194">
        <v>5.9798844980906631E-2</v>
      </c>
      <c r="D12" s="205">
        <v>0.69</v>
      </c>
      <c r="E12" s="201">
        <v>1.69</v>
      </c>
      <c r="F12" s="192">
        <v>6.2852766662292017E-2</v>
      </c>
      <c r="G12" s="164">
        <v>290.35899999999998</v>
      </c>
      <c r="H12" s="301">
        <v>490.70670999999993</v>
      </c>
      <c r="I12" s="204"/>
      <c r="J12" s="204"/>
      <c r="K12" s="204"/>
    </row>
    <row r="13" spans="1:27" x14ac:dyDescent="0.25">
      <c r="A13" s="129"/>
      <c r="B13" s="305" t="s">
        <v>136</v>
      </c>
      <c r="C13" s="193">
        <v>2.7748851016492691E-2</v>
      </c>
      <c r="D13" s="214">
        <v>-0.72</v>
      </c>
      <c r="E13" s="200">
        <v>0.72</v>
      </c>
      <c r="F13" s="193">
        <v>2.880880452326252E-2</v>
      </c>
      <c r="G13" s="169">
        <v>207.2987</v>
      </c>
      <c r="H13" s="301">
        <v>149.255064</v>
      </c>
      <c r="I13" s="204"/>
      <c r="J13" s="204"/>
      <c r="K13" s="204"/>
      <c r="N13" s="189"/>
    </row>
    <row r="14" spans="1:27" s="208" customFormat="1" x14ac:dyDescent="0.25">
      <c r="B14" s="305" t="s">
        <v>137</v>
      </c>
      <c r="C14" s="193">
        <v>2.371590280365686E-2</v>
      </c>
      <c r="D14" s="214">
        <v>0.18</v>
      </c>
      <c r="E14" s="202">
        <v>1.18</v>
      </c>
      <c r="F14" s="193">
        <v>2.3864063213235847E-2</v>
      </c>
      <c r="G14" s="169">
        <v>196.23650000000001</v>
      </c>
      <c r="H14" s="301">
        <v>231.55906999999999</v>
      </c>
      <c r="I14" s="204"/>
      <c r="J14" s="204"/>
      <c r="K14" s="204"/>
    </row>
    <row r="15" spans="1:27" x14ac:dyDescent="0.25">
      <c r="B15" s="307" t="s">
        <v>139</v>
      </c>
      <c r="C15" s="196">
        <v>1.8833916962986124E-2</v>
      </c>
      <c r="D15" s="215">
        <v>-7.0000000000000007E-2</v>
      </c>
      <c r="E15" s="203">
        <v>0.93</v>
      </c>
      <c r="F15" s="196">
        <v>1.8867910359698339E-2</v>
      </c>
      <c r="G15" s="195">
        <v>601.4</v>
      </c>
      <c r="H15" s="301">
        <v>559.30200000000002</v>
      </c>
      <c r="I15" s="204"/>
      <c r="J15" s="204"/>
      <c r="K15" s="204"/>
    </row>
    <row r="16" spans="1:27" x14ac:dyDescent="0.25">
      <c r="B16" s="305" t="s">
        <v>138</v>
      </c>
      <c r="C16" s="193">
        <v>0.24622047718040907</v>
      </c>
      <c r="D16" s="214">
        <v>0.79</v>
      </c>
      <c r="E16" s="200">
        <v>1.79</v>
      </c>
      <c r="F16" s="193">
        <v>0.2679722509892869</v>
      </c>
      <c r="G16" s="169">
        <v>110.64060000000001</v>
      </c>
      <c r="H16" s="301">
        <v>198.04667400000002</v>
      </c>
      <c r="I16" s="204"/>
      <c r="J16" s="204"/>
      <c r="K16" s="204"/>
    </row>
    <row r="17" spans="2:16" x14ac:dyDescent="0.25">
      <c r="B17" s="305" t="s">
        <v>140</v>
      </c>
      <c r="C17" s="193">
        <v>2.5353075435718363E-2</v>
      </c>
      <c r="D17" s="214">
        <v>0.62</v>
      </c>
      <c r="E17" s="200">
        <v>1.62</v>
      </c>
      <c r="F17" s="193">
        <v>2.7412204627689798E-2</v>
      </c>
      <c r="G17" s="169">
        <v>1000.046</v>
      </c>
      <c r="H17" s="301">
        <v>1620.0745200000001</v>
      </c>
      <c r="I17" s="204"/>
      <c r="J17" s="204"/>
      <c r="K17" s="204"/>
    </row>
    <row r="18" spans="2:16" x14ac:dyDescent="0.25">
      <c r="B18" s="305" t="s">
        <v>141</v>
      </c>
      <c r="C18" s="193">
        <v>1.3809321057435155</v>
      </c>
      <c r="D18" s="214">
        <v>0.71</v>
      </c>
      <c r="E18" s="200">
        <v>1.71</v>
      </c>
      <c r="F18" s="193">
        <v>1.5150643281017848</v>
      </c>
      <c r="G18" s="169">
        <v>179.75739999999999</v>
      </c>
      <c r="H18" s="301">
        <v>307.385154</v>
      </c>
      <c r="I18" s="204"/>
      <c r="J18" s="204"/>
      <c r="K18" s="204"/>
    </row>
    <row r="19" spans="2:16" x14ac:dyDescent="0.25">
      <c r="B19" s="305" t="s">
        <v>142</v>
      </c>
      <c r="C19" s="193">
        <v>4.9261112434115316E-2</v>
      </c>
      <c r="D19" s="214">
        <v>0.63</v>
      </c>
      <c r="E19" s="200">
        <v>1.63</v>
      </c>
      <c r="F19" s="193">
        <v>5.3476911030537588E-2</v>
      </c>
      <c r="G19" s="169">
        <v>738.06240000000003</v>
      </c>
      <c r="H19" s="301">
        <v>1203.041712</v>
      </c>
      <c r="I19" s="204"/>
      <c r="J19" s="204"/>
      <c r="K19" s="204"/>
    </row>
    <row r="20" spans="2:16" ht="15.75" thickBot="1" x14ac:dyDescent="0.3">
      <c r="B20" s="308" t="s">
        <v>143</v>
      </c>
      <c r="C20" s="309">
        <v>43.94430900075541</v>
      </c>
      <c r="D20" s="310">
        <v>0.56999999999999995</v>
      </c>
      <c r="E20" s="311">
        <v>1.57</v>
      </c>
      <c r="F20" s="309">
        <v>46.914216560509551</v>
      </c>
      <c r="G20" s="312">
        <v>2.5</v>
      </c>
      <c r="H20" s="313">
        <v>3.9250000000000003</v>
      </c>
      <c r="I20" s="204"/>
      <c r="J20" s="204"/>
      <c r="K20" s="204"/>
    </row>
    <row r="22" spans="2:16" x14ac:dyDescent="0.25">
      <c r="B22" s="130" t="s">
        <v>129</v>
      </c>
      <c r="D22" s="30"/>
      <c r="G22" s="130"/>
    </row>
    <row r="23" spans="2:16" x14ac:dyDescent="0.25">
      <c r="D23" s="131"/>
    </row>
    <row r="29" spans="2:16" x14ac:dyDescent="0.25">
      <c r="N29" s="407"/>
      <c r="O29" s="407"/>
      <c r="P29" s="407"/>
    </row>
  </sheetData>
  <mergeCells count="1">
    <mergeCell ref="N29:P2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65C8-9BED-4ABD-863E-D9D3CC8E2F0B}">
  <sheetPr>
    <tabColor theme="7"/>
  </sheetPr>
  <dimension ref="A1:AB55"/>
  <sheetViews>
    <sheetView showGridLines="0" zoomScale="96" zoomScaleNormal="96" workbookViewId="0">
      <selection activeCell="H14" sqref="H14"/>
    </sheetView>
  </sheetViews>
  <sheetFormatPr defaultRowHeight="15" x14ac:dyDescent="0.25"/>
  <cols>
    <col min="1" max="1" width="3.5703125" customWidth="1"/>
    <col min="2" max="2" width="40.5703125" customWidth="1"/>
    <col min="3" max="3" width="16.42578125" bestFit="1" customWidth="1"/>
    <col min="4" max="4" width="23.7109375" customWidth="1"/>
    <col min="5" max="5" width="25" style="160" customWidth="1"/>
    <col min="6" max="6" width="21.5703125" hidden="1" customWidth="1"/>
    <col min="7" max="7" width="18.7109375" customWidth="1"/>
    <col min="8" max="8" width="30" customWidth="1"/>
    <col min="9" max="9" width="22.85546875" style="160" bestFit="1" customWidth="1"/>
    <col min="15" max="15" width="26.28515625" bestFit="1" customWidth="1"/>
  </cols>
  <sheetData>
    <row r="1" spans="1:28" ht="15.75" thickBot="1" x14ac:dyDescent="0.3">
      <c r="D1" s="30"/>
      <c r="E1" s="30"/>
      <c r="F1" s="30"/>
      <c r="I1" s="30"/>
    </row>
    <row r="2" spans="1:28" ht="15.75" thickBot="1" x14ac:dyDescent="0.3">
      <c r="B2" s="321" t="s">
        <v>36</v>
      </c>
      <c r="C2" s="322" t="s">
        <v>146</v>
      </c>
      <c r="D2" s="323" t="s">
        <v>158</v>
      </c>
      <c r="E2" s="323" t="s">
        <v>174</v>
      </c>
      <c r="F2" s="323" t="s">
        <v>163</v>
      </c>
      <c r="G2" s="324" t="s">
        <v>165</v>
      </c>
      <c r="H2" s="322" t="s">
        <v>164</v>
      </c>
      <c r="I2" s="325" t="s">
        <v>166</v>
      </c>
    </row>
    <row r="3" spans="1:28" x14ac:dyDescent="0.25">
      <c r="B3" s="314" t="s">
        <v>151</v>
      </c>
      <c r="C3" s="315">
        <v>9.1525386469322026E-2</v>
      </c>
      <c r="D3" s="316"/>
      <c r="E3" s="316">
        <v>-0.13</v>
      </c>
      <c r="F3" s="317">
        <v>0.87</v>
      </c>
      <c r="G3" s="318">
        <v>9.2093569472434508E-2</v>
      </c>
      <c r="H3" s="319">
        <v>9127.94</v>
      </c>
      <c r="I3" s="320">
        <v>7941.3078000000005</v>
      </c>
      <c r="J3" s="204"/>
      <c r="K3" s="329"/>
      <c r="L3" s="330"/>
      <c r="M3" s="330"/>
      <c r="N3" s="330"/>
      <c r="O3" s="330"/>
      <c r="P3" s="331"/>
      <c r="Q3" s="332"/>
      <c r="R3" s="330"/>
      <c r="S3" s="331"/>
      <c r="T3" s="330"/>
      <c r="U3" s="331"/>
      <c r="V3" s="331"/>
      <c r="W3" s="333"/>
      <c r="X3" s="331"/>
      <c r="Y3" s="331"/>
      <c r="Z3" s="331"/>
      <c r="AA3" s="331"/>
      <c r="AB3" s="331"/>
    </row>
    <row r="4" spans="1:28" x14ac:dyDescent="0.25">
      <c r="B4" s="302" t="s">
        <v>152</v>
      </c>
      <c r="C4" s="192">
        <v>9.6252796753265785E-2</v>
      </c>
      <c r="D4" s="205"/>
      <c r="E4" s="205">
        <v>0.37</v>
      </c>
      <c r="F4" s="198">
        <v>1.37</v>
      </c>
      <c r="G4" s="191">
        <v>9.9005617035587593E-2</v>
      </c>
      <c r="H4" s="164">
        <v>5972.9660000000003</v>
      </c>
      <c r="I4" s="301">
        <v>8182.963420000001</v>
      </c>
      <c r="J4" s="204"/>
      <c r="K4" s="204"/>
      <c r="L4" s="204"/>
    </row>
    <row r="5" spans="1:28" x14ac:dyDescent="0.25">
      <c r="B5" s="185" t="s">
        <v>153</v>
      </c>
      <c r="C5" s="192">
        <v>0.20307560157153037</v>
      </c>
      <c r="D5" s="205"/>
      <c r="E5" s="205">
        <v>-0.2</v>
      </c>
      <c r="F5" s="199">
        <v>0.8</v>
      </c>
      <c r="G5" s="192">
        <v>0.20704848332006714</v>
      </c>
      <c r="H5" s="164">
        <v>1268.8900000000001</v>
      </c>
      <c r="I5" s="301">
        <v>1015.1120000000001</v>
      </c>
      <c r="J5" s="204"/>
      <c r="K5" s="204"/>
      <c r="L5" s="204"/>
    </row>
    <row r="6" spans="1:28" x14ac:dyDescent="0.25">
      <c r="B6" s="185" t="s">
        <v>154</v>
      </c>
      <c r="C6" s="192">
        <v>0.12088371523768449</v>
      </c>
      <c r="D6" s="205"/>
      <c r="E6" s="205">
        <v>0.53</v>
      </c>
      <c r="F6" s="199">
        <v>1.53</v>
      </c>
      <c r="G6" s="192">
        <v>0.127926291339925</v>
      </c>
      <c r="H6" s="164">
        <v>736.12540000000001</v>
      </c>
      <c r="I6" s="301">
        <v>1126.2718620000001</v>
      </c>
      <c r="J6" s="204"/>
      <c r="K6" s="204"/>
      <c r="L6" s="204"/>
    </row>
    <row r="7" spans="1:28" x14ac:dyDescent="0.25">
      <c r="B7" s="185" t="s">
        <v>171</v>
      </c>
      <c r="C7" s="192">
        <v>7.9887606113450943E-2</v>
      </c>
      <c r="D7" s="205"/>
      <c r="E7" s="205">
        <v>0.21</v>
      </c>
      <c r="F7" s="199">
        <v>1.21</v>
      </c>
      <c r="G7" s="192">
        <v>8.0719481429089607E-2</v>
      </c>
      <c r="H7" s="164">
        <v>6596.0039999999999</v>
      </c>
      <c r="I7" s="301">
        <v>7981.1648399999995</v>
      </c>
      <c r="J7" s="204"/>
      <c r="K7" s="204"/>
      <c r="L7" s="204"/>
    </row>
    <row r="8" spans="1:28" x14ac:dyDescent="0.25">
      <c r="B8" s="303" t="s">
        <v>172</v>
      </c>
      <c r="C8" s="193">
        <v>4.891641359695964E-2</v>
      </c>
      <c r="D8" s="214"/>
      <c r="E8" s="214">
        <v>0.66</v>
      </c>
      <c r="F8" s="299">
        <v>1.66</v>
      </c>
      <c r="G8" s="300">
        <v>5.3403477486227383E-2</v>
      </c>
      <c r="H8" s="169">
        <v>749.26030000000003</v>
      </c>
      <c r="I8" s="301">
        <v>1243.7720979999999</v>
      </c>
      <c r="J8" s="204"/>
      <c r="K8" s="204"/>
      <c r="L8" s="204"/>
    </row>
    <row r="9" spans="1:28" x14ac:dyDescent="0.25">
      <c r="B9" s="185" t="s">
        <v>132</v>
      </c>
      <c r="C9" s="192">
        <v>0.12158803437387949</v>
      </c>
      <c r="D9" s="205"/>
      <c r="E9" s="205">
        <v>0.85</v>
      </c>
      <c r="F9" s="199">
        <v>1.85</v>
      </c>
      <c r="G9" s="192">
        <v>0.13083292966905652</v>
      </c>
      <c r="H9" s="164">
        <v>2825.4679999999998</v>
      </c>
      <c r="I9" s="301">
        <v>5227.1157999999996</v>
      </c>
      <c r="J9" s="204"/>
      <c r="K9" s="204"/>
      <c r="L9" s="204"/>
    </row>
    <row r="10" spans="1:28" s="85" customFormat="1" x14ac:dyDescent="0.25">
      <c r="B10" s="304" t="s">
        <v>134</v>
      </c>
      <c r="C10" s="192">
        <v>9.0306443394871493E-3</v>
      </c>
      <c r="D10" s="213"/>
      <c r="E10" s="213">
        <v>0.33</v>
      </c>
      <c r="F10" s="207">
        <v>1.33</v>
      </c>
      <c r="G10" s="192">
        <v>9.1965981598961192E-3</v>
      </c>
      <c r="H10" s="206">
        <v>2247.2579999999998</v>
      </c>
      <c r="I10" s="301">
        <v>2988.8531399999997</v>
      </c>
      <c r="J10" s="204"/>
      <c r="K10" s="204"/>
      <c r="L10" s="204"/>
    </row>
    <row r="11" spans="1:28" x14ac:dyDescent="0.25">
      <c r="B11" s="305" t="s">
        <v>133</v>
      </c>
      <c r="C11" s="193">
        <v>1.0860931430568421</v>
      </c>
      <c r="D11" s="214"/>
      <c r="E11" s="214">
        <v>0.65</v>
      </c>
      <c r="F11" s="200">
        <v>1.65</v>
      </c>
      <c r="G11" s="193">
        <v>1.1786673389331703</v>
      </c>
      <c r="H11" s="169">
        <v>135.5883</v>
      </c>
      <c r="I11" s="301">
        <v>223.72069500000001</v>
      </c>
      <c r="J11" s="204"/>
      <c r="K11" s="204"/>
      <c r="L11" s="204"/>
    </row>
    <row r="12" spans="1:28" x14ac:dyDescent="0.25">
      <c r="B12" s="344" t="s">
        <v>135</v>
      </c>
      <c r="C12" s="345">
        <v>5.9798844980906631E-2</v>
      </c>
      <c r="D12" s="346"/>
      <c r="E12" s="346">
        <v>0.69</v>
      </c>
      <c r="F12" s="347">
        <v>1.69</v>
      </c>
      <c r="G12" s="348">
        <v>6.2852766662292017E-2</v>
      </c>
      <c r="H12" s="349">
        <v>290.35899999999998</v>
      </c>
      <c r="I12" s="350">
        <v>490.70670999999993</v>
      </c>
      <c r="J12" s="204"/>
      <c r="K12" s="204"/>
      <c r="L12" s="204"/>
    </row>
    <row r="13" spans="1:28" x14ac:dyDescent="0.25">
      <c r="A13" s="129"/>
      <c r="B13" s="351" t="s">
        <v>136</v>
      </c>
      <c r="C13" s="352">
        <v>2.7748851016492691E-2</v>
      </c>
      <c r="D13" s="353"/>
      <c r="E13" s="353">
        <v>-0.72</v>
      </c>
      <c r="F13" s="354">
        <v>0.72</v>
      </c>
      <c r="G13" s="352">
        <v>2.880880452326252E-2</v>
      </c>
      <c r="H13" s="355">
        <v>207.2987</v>
      </c>
      <c r="I13" s="350">
        <v>149.255064</v>
      </c>
      <c r="J13" s="204"/>
      <c r="K13" s="204"/>
      <c r="L13" s="204"/>
      <c r="O13" s="189"/>
    </row>
    <row r="14" spans="1:28" s="208" customFormat="1" x14ac:dyDescent="0.25">
      <c r="B14" s="351" t="s">
        <v>137</v>
      </c>
      <c r="C14" s="352">
        <v>2.371590280365686E-2</v>
      </c>
      <c r="D14" s="353"/>
      <c r="E14" s="353">
        <v>0.18</v>
      </c>
      <c r="F14" s="356">
        <v>1.18</v>
      </c>
      <c r="G14" s="352">
        <v>2.3864063213235847E-2</v>
      </c>
      <c r="H14" s="355">
        <v>196.23650000000001</v>
      </c>
      <c r="I14" s="350">
        <v>231.55906999999999</v>
      </c>
      <c r="J14" s="204"/>
      <c r="K14" s="204"/>
      <c r="L14" s="204"/>
    </row>
    <row r="15" spans="1:28" x14ac:dyDescent="0.25">
      <c r="B15" s="307" t="s">
        <v>139</v>
      </c>
      <c r="C15" s="193">
        <v>1.8833916962986124E-2</v>
      </c>
      <c r="D15" s="214"/>
      <c r="E15" s="214">
        <v>-7.0000000000000007E-2</v>
      </c>
      <c r="F15" s="200">
        <v>0.93</v>
      </c>
      <c r="G15" s="193">
        <v>1.8867910359698339E-2</v>
      </c>
      <c r="H15" s="169">
        <v>601.4</v>
      </c>
      <c r="I15" s="301">
        <v>559.30200000000002</v>
      </c>
      <c r="J15" s="204"/>
      <c r="K15" s="204"/>
      <c r="L15" s="204"/>
    </row>
    <row r="16" spans="1:28" x14ac:dyDescent="0.25">
      <c r="B16" s="305" t="s">
        <v>138</v>
      </c>
      <c r="C16" s="193">
        <v>0.24622047718040907</v>
      </c>
      <c r="D16" s="214"/>
      <c r="E16" s="214">
        <v>0.79</v>
      </c>
      <c r="F16" s="200">
        <v>1.79</v>
      </c>
      <c r="G16" s="193">
        <v>0.2679722509892869</v>
      </c>
      <c r="H16" s="169">
        <v>110.64060000000001</v>
      </c>
      <c r="I16" s="301">
        <v>198.04667400000002</v>
      </c>
      <c r="J16" s="204"/>
      <c r="K16" s="204"/>
      <c r="L16" s="204"/>
    </row>
    <row r="17" spans="2:17" x14ac:dyDescent="0.25">
      <c r="B17" s="305" t="s">
        <v>140</v>
      </c>
      <c r="C17" s="193">
        <v>2.5353075435718363E-2</v>
      </c>
      <c r="D17" s="214"/>
      <c r="E17" s="214">
        <v>0.62</v>
      </c>
      <c r="F17" s="200">
        <v>1.62</v>
      </c>
      <c r="G17" s="193">
        <v>2.7412204627689798E-2</v>
      </c>
      <c r="H17" s="169">
        <v>1000.046</v>
      </c>
      <c r="I17" s="301">
        <v>1620.0745200000001</v>
      </c>
      <c r="J17" s="204"/>
      <c r="K17" s="204"/>
      <c r="L17" s="204"/>
    </row>
    <row r="18" spans="2:17" x14ac:dyDescent="0.25">
      <c r="B18" s="305" t="s">
        <v>141</v>
      </c>
      <c r="C18" s="193">
        <v>1.3809321057435155</v>
      </c>
      <c r="D18" s="214"/>
      <c r="E18" s="214">
        <v>0.71</v>
      </c>
      <c r="F18" s="200">
        <v>1.71</v>
      </c>
      <c r="G18" s="193">
        <v>1.5150643281017848</v>
      </c>
      <c r="H18" s="169">
        <v>179.75739999999999</v>
      </c>
      <c r="I18" s="301">
        <v>307.385154</v>
      </c>
      <c r="J18" s="204"/>
      <c r="K18" s="204"/>
      <c r="L18" s="204"/>
    </row>
    <row r="19" spans="2:17" x14ac:dyDescent="0.25">
      <c r="B19" s="305" t="s">
        <v>142</v>
      </c>
      <c r="C19" s="193">
        <v>4.9261112434115316E-2</v>
      </c>
      <c r="D19" s="214"/>
      <c r="E19" s="214">
        <v>0.63</v>
      </c>
      <c r="F19" s="200">
        <v>1.63</v>
      </c>
      <c r="G19" s="193">
        <v>5.3476911030537588E-2</v>
      </c>
      <c r="H19" s="169">
        <v>738.06240000000003</v>
      </c>
      <c r="I19" s="301">
        <v>1203.041712</v>
      </c>
      <c r="J19" s="204"/>
      <c r="K19" s="204"/>
      <c r="L19" s="204"/>
    </row>
    <row r="20" spans="2:17" ht="15.75" thickBot="1" x14ac:dyDescent="0.3">
      <c r="B20" s="308" t="s">
        <v>143</v>
      </c>
      <c r="C20" s="309">
        <v>43.94430900075541</v>
      </c>
      <c r="D20" s="310"/>
      <c r="E20" s="310">
        <v>0.56999999999999995</v>
      </c>
      <c r="F20" s="311">
        <v>1.57</v>
      </c>
      <c r="G20" s="309">
        <v>46.914216560509551</v>
      </c>
      <c r="H20" s="312">
        <v>2.5</v>
      </c>
      <c r="I20" s="313">
        <v>3.9250000000000003</v>
      </c>
      <c r="J20" s="204"/>
      <c r="K20" s="204"/>
      <c r="L20" s="204"/>
    </row>
    <row r="22" spans="2:17" x14ac:dyDescent="0.25">
      <c r="B22" s="130" t="s">
        <v>129</v>
      </c>
      <c r="D22" s="30"/>
      <c r="E22" s="30"/>
      <c r="H22" s="130"/>
    </row>
    <row r="23" spans="2:17" x14ac:dyDescent="0.25">
      <c r="D23" s="131"/>
      <c r="E23" s="131"/>
    </row>
    <row r="25" spans="2:17" x14ac:dyDescent="0.25">
      <c r="F25" s="160"/>
    </row>
    <row r="26" spans="2:17" x14ac:dyDescent="0.25">
      <c r="F26" s="160"/>
    </row>
    <row r="27" spans="2:17" x14ac:dyDescent="0.25">
      <c r="F27" s="160"/>
    </row>
    <row r="28" spans="2:17" x14ac:dyDescent="0.25">
      <c r="D28" s="160"/>
      <c r="F28" s="160"/>
    </row>
    <row r="29" spans="2:17" x14ac:dyDescent="0.25">
      <c r="D29" s="160"/>
      <c r="F29" s="160"/>
      <c r="O29" s="407"/>
      <c r="P29" s="407"/>
      <c r="Q29" s="407"/>
    </row>
    <row r="30" spans="2:17" x14ac:dyDescent="0.25">
      <c r="D30" s="160"/>
      <c r="F30" s="160"/>
      <c r="H30" s="160"/>
    </row>
    <row r="31" spans="2:17" x14ac:dyDescent="0.25">
      <c r="D31" s="160"/>
      <c r="F31" s="160"/>
      <c r="H31" s="160"/>
    </row>
    <row r="32" spans="2:17" x14ac:dyDescent="0.25">
      <c r="D32" s="160"/>
      <c r="F32" s="160"/>
      <c r="H32" s="160"/>
    </row>
    <row r="33" spans="4:8" x14ac:dyDescent="0.25">
      <c r="D33" s="160"/>
      <c r="F33" s="160"/>
      <c r="H33" s="160"/>
    </row>
    <row r="34" spans="4:8" x14ac:dyDescent="0.25">
      <c r="D34" s="160"/>
      <c r="F34" s="160"/>
      <c r="H34" s="160"/>
    </row>
    <row r="35" spans="4:8" x14ac:dyDescent="0.25">
      <c r="D35" s="160"/>
      <c r="F35" s="160"/>
      <c r="H35" s="160"/>
    </row>
    <row r="36" spans="4:8" x14ac:dyDescent="0.25">
      <c r="D36" s="160"/>
      <c r="F36" s="160"/>
      <c r="H36" s="160"/>
    </row>
    <row r="37" spans="4:8" x14ac:dyDescent="0.25">
      <c r="D37" s="160"/>
      <c r="F37" s="160"/>
      <c r="H37" s="160"/>
    </row>
    <row r="38" spans="4:8" x14ac:dyDescent="0.25">
      <c r="D38" s="160"/>
      <c r="F38" s="160"/>
      <c r="H38" s="160"/>
    </row>
    <row r="39" spans="4:8" x14ac:dyDescent="0.25">
      <c r="D39" s="160"/>
      <c r="F39" s="160"/>
      <c r="H39" s="160"/>
    </row>
    <row r="40" spans="4:8" x14ac:dyDescent="0.25">
      <c r="D40" s="160"/>
      <c r="F40" s="160"/>
      <c r="H40" s="160"/>
    </row>
    <row r="41" spans="4:8" x14ac:dyDescent="0.25">
      <c r="D41" s="160"/>
      <c r="F41" s="160"/>
      <c r="H41" s="160"/>
    </row>
    <row r="42" spans="4:8" x14ac:dyDescent="0.25">
      <c r="D42" s="160"/>
      <c r="F42" s="160"/>
      <c r="H42" s="160"/>
    </row>
    <row r="43" spans="4:8" x14ac:dyDescent="0.25">
      <c r="D43" s="160"/>
      <c r="F43" s="160"/>
      <c r="H43" s="160"/>
    </row>
    <row r="44" spans="4:8" x14ac:dyDescent="0.25">
      <c r="D44" s="160"/>
      <c r="F44" s="160"/>
      <c r="H44" s="160"/>
    </row>
    <row r="45" spans="4:8" x14ac:dyDescent="0.25">
      <c r="F45" s="160"/>
      <c r="H45" s="160"/>
    </row>
    <row r="46" spans="4:8" x14ac:dyDescent="0.25">
      <c r="F46" s="160"/>
      <c r="H46" s="160"/>
    </row>
    <row r="47" spans="4:8" x14ac:dyDescent="0.25">
      <c r="F47" s="160"/>
      <c r="H47" s="160"/>
    </row>
    <row r="48" spans="4:8" x14ac:dyDescent="0.25">
      <c r="F48" s="160"/>
      <c r="H48" s="160"/>
    </row>
    <row r="49" spans="6:8" x14ac:dyDescent="0.25">
      <c r="F49" s="160"/>
      <c r="H49" s="160"/>
    </row>
    <row r="50" spans="6:8" x14ac:dyDescent="0.25">
      <c r="F50" s="160"/>
      <c r="H50" s="160"/>
    </row>
    <row r="51" spans="6:8" x14ac:dyDescent="0.25">
      <c r="F51" s="160"/>
      <c r="H51" s="160"/>
    </row>
    <row r="52" spans="6:8" x14ac:dyDescent="0.25">
      <c r="F52" s="160"/>
      <c r="H52" s="160"/>
    </row>
    <row r="53" spans="6:8" x14ac:dyDescent="0.25">
      <c r="F53" s="160"/>
      <c r="H53" s="160"/>
    </row>
    <row r="54" spans="6:8" x14ac:dyDescent="0.25">
      <c r="F54" s="160"/>
      <c r="H54" s="160"/>
    </row>
    <row r="55" spans="6:8" x14ac:dyDescent="0.25">
      <c r="F55" s="160"/>
      <c r="H55" s="160"/>
    </row>
  </sheetData>
  <mergeCells count="1">
    <mergeCell ref="O29:Q2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990D-BB03-4EE2-95E7-A5F94CB8DE82}">
  <sheetPr>
    <tabColor rgb="FFFFC000"/>
  </sheetPr>
  <dimension ref="A1:I5"/>
  <sheetViews>
    <sheetView showGridLines="0" zoomScale="105" zoomScaleNormal="130" workbookViewId="0">
      <selection activeCell="P6" sqref="P6"/>
    </sheetView>
  </sheetViews>
  <sheetFormatPr defaultRowHeight="15" x14ac:dyDescent="0.25"/>
  <cols>
    <col min="1" max="1" width="1.85546875" style="160" customWidth="1"/>
  </cols>
  <sheetData>
    <row r="1" spans="2:9" s="160" customFormat="1" x14ac:dyDescent="0.25"/>
    <row r="2" spans="2:9" x14ac:dyDescent="0.25">
      <c r="B2" s="186" t="s">
        <v>147</v>
      </c>
      <c r="C2" s="408" t="s">
        <v>148</v>
      </c>
      <c r="D2" s="409"/>
      <c r="E2" s="409"/>
      <c r="F2" s="409"/>
      <c r="G2" s="409"/>
      <c r="H2" s="410"/>
      <c r="I2" s="187"/>
    </row>
    <row r="3" spans="2:9" x14ac:dyDescent="0.25">
      <c r="B3" s="188">
        <v>1</v>
      </c>
      <c r="C3" s="411" t="s">
        <v>149</v>
      </c>
      <c r="D3" s="412"/>
      <c r="E3" s="412"/>
      <c r="F3" s="412"/>
      <c r="G3" s="412"/>
      <c r="H3" s="413"/>
      <c r="I3" s="187"/>
    </row>
    <row r="4" spans="2:9" x14ac:dyDescent="0.25">
      <c r="B4" s="188">
        <v>2</v>
      </c>
      <c r="C4" s="411" t="s">
        <v>150</v>
      </c>
      <c r="D4" s="412"/>
      <c r="E4" s="412"/>
      <c r="F4" s="412"/>
      <c r="G4" s="412"/>
      <c r="H4" s="413"/>
      <c r="I4" s="187"/>
    </row>
    <row r="5" spans="2:9" x14ac:dyDescent="0.25">
      <c r="B5" s="414"/>
      <c r="C5" s="414"/>
      <c r="D5" s="187"/>
      <c r="E5" s="187"/>
      <c r="F5" s="187"/>
      <c r="G5" s="187"/>
      <c r="H5" s="187"/>
      <c r="I5" s="187"/>
    </row>
  </sheetData>
  <mergeCells count="4">
    <mergeCell ref="C2:H2"/>
    <mergeCell ref="C3:H3"/>
    <mergeCell ref="C4:H4"/>
    <mergeCell ref="B5:C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87EF-31B2-4250-A36B-C701CE3E0C96}">
  <sheetPr>
    <tabColor rgb="FFFFC000"/>
  </sheetPr>
  <dimension ref="B2:F13"/>
  <sheetViews>
    <sheetView showGridLines="0" tabSelected="1" workbookViewId="0">
      <selection activeCell="D17" sqref="D17"/>
    </sheetView>
  </sheetViews>
  <sheetFormatPr defaultRowHeight="15" x14ac:dyDescent="0.25"/>
  <cols>
    <col min="3" max="3" width="12.140625" bestFit="1" customWidth="1"/>
    <col min="4" max="4" width="19.140625" bestFit="1" customWidth="1"/>
    <col min="5" max="5" width="24.5703125" hidden="1" customWidth="1"/>
    <col min="6" max="6" width="27.140625" bestFit="1" customWidth="1"/>
  </cols>
  <sheetData>
    <row r="2" spans="2:6" ht="15.75" thickBot="1" x14ac:dyDescent="0.3"/>
    <row r="3" spans="2:6" ht="15.75" thickBot="1" x14ac:dyDescent="0.3">
      <c r="B3" s="16" t="s">
        <v>32</v>
      </c>
      <c r="C3" s="122" t="s">
        <v>31</v>
      </c>
      <c r="D3" s="16" t="s">
        <v>12</v>
      </c>
      <c r="E3" s="23" t="s">
        <v>159</v>
      </c>
      <c r="F3" s="16" t="s">
        <v>161</v>
      </c>
    </row>
    <row r="4" spans="2:6" ht="15.75" thickBot="1" x14ac:dyDescent="0.3">
      <c r="B4" s="28"/>
      <c r="C4" s="118" t="s">
        <v>25</v>
      </c>
      <c r="D4" s="124" t="s">
        <v>26</v>
      </c>
      <c r="E4" s="370">
        <f>HLOOKUP(D4,DCOMP!$D$1:$DP$370,368,0)</f>
        <v>1273757.1799999997</v>
      </c>
      <c r="F4" s="22"/>
    </row>
    <row r="5" spans="2:6" ht="15.75" thickBot="1" x14ac:dyDescent="0.3">
      <c r="B5" s="419" t="s">
        <v>11</v>
      </c>
      <c r="C5" s="415" t="s">
        <v>33</v>
      </c>
      <c r="D5" s="363" t="s">
        <v>42</v>
      </c>
      <c r="E5" s="364">
        <f>HLOOKUP(D5,DCOMP!$D$1:$DP$370,368,0)</f>
        <v>316185.13485574804</v>
      </c>
      <c r="F5" s="365">
        <f>E5/$E$4</f>
        <v>0.24823030623132433</v>
      </c>
    </row>
    <row r="6" spans="2:6" s="160" customFormat="1" ht="15.75" thickBot="1" x14ac:dyDescent="0.3">
      <c r="B6" s="420"/>
      <c r="C6" s="416"/>
      <c r="D6" s="363" t="s">
        <v>185</v>
      </c>
      <c r="E6" s="364">
        <f>E5-E7</f>
        <v>312749.7582968176</v>
      </c>
      <c r="F6" s="365">
        <f>E6/$E$4</f>
        <v>0.24553326427319347</v>
      </c>
    </row>
    <row r="7" spans="2:6" ht="15.75" thickBot="1" x14ac:dyDescent="0.3">
      <c r="B7" s="421"/>
      <c r="C7" s="417"/>
      <c r="D7" s="371" t="s">
        <v>183</v>
      </c>
      <c r="E7" s="366">
        <f>SUM(E8:E9)</f>
        <v>3435.3765589304312</v>
      </c>
      <c r="F7" s="365">
        <f>E7/$E$4</f>
        <v>2.6970419581308518E-3</v>
      </c>
    </row>
    <row r="8" spans="2:6" x14ac:dyDescent="0.25">
      <c r="B8" s="421"/>
      <c r="C8" s="417"/>
      <c r="D8" s="367" t="s">
        <v>88</v>
      </c>
      <c r="E8" s="368">
        <v>699.857532462221</v>
      </c>
      <c r="F8" s="360">
        <f>E8/$E$4</f>
        <v>5.4944344452073754E-4</v>
      </c>
    </row>
    <row r="9" spans="2:6" ht="15.75" thickBot="1" x14ac:dyDescent="0.3">
      <c r="B9" s="422"/>
      <c r="C9" s="418"/>
      <c r="D9" s="369" t="s">
        <v>184</v>
      </c>
      <c r="E9" s="361">
        <v>2735.5190264682101</v>
      </c>
      <c r="F9" s="362">
        <f>E9/$E$4</f>
        <v>2.1475985136101142E-3</v>
      </c>
    </row>
    <row r="11" spans="2:6" ht="15.75" thickBot="1" x14ac:dyDescent="0.3"/>
    <row r="12" spans="2:6" x14ac:dyDescent="0.25">
      <c r="B12" s="423" t="s">
        <v>186</v>
      </c>
      <c r="C12" s="424"/>
      <c r="D12" s="424"/>
      <c r="E12" s="425"/>
      <c r="F12" s="426"/>
    </row>
    <row r="13" spans="2:6" ht="15.75" thickBot="1" x14ac:dyDescent="0.3">
      <c r="B13" s="427" t="s">
        <v>187</v>
      </c>
      <c r="C13" s="428"/>
      <c r="D13" s="428"/>
      <c r="E13" s="429"/>
      <c r="F13" s="430"/>
    </row>
  </sheetData>
  <mergeCells count="2">
    <mergeCell ref="C5:C9"/>
    <mergeCell ref="B5:B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9E04-5C01-4DEB-B701-A94B7A54DC66}">
  <sheetPr codeName="Sheet9">
    <tabColor theme="7"/>
  </sheetPr>
  <dimension ref="B1:N38"/>
  <sheetViews>
    <sheetView workbookViewId="0">
      <selection activeCell="A6" sqref="A6:XFD6"/>
    </sheetView>
  </sheetViews>
  <sheetFormatPr defaultRowHeight="15" x14ac:dyDescent="0.25"/>
  <cols>
    <col min="3" max="3" width="11.42578125" bestFit="1" customWidth="1"/>
    <col min="4" max="4" width="26.140625" bestFit="1" customWidth="1"/>
    <col min="5" max="5" width="21.85546875" bestFit="1" customWidth="1"/>
    <col min="6" max="6" width="22" style="5" bestFit="1" customWidth="1"/>
    <col min="10" max="10" width="9.140625" style="18"/>
  </cols>
  <sheetData>
    <row r="1" spans="2:14" x14ac:dyDescent="0.25">
      <c r="B1" s="18"/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</row>
    <row r="2" spans="2:14" x14ac:dyDescent="0.25">
      <c r="B2" s="18"/>
      <c r="C2" s="18"/>
      <c r="D2" s="18"/>
      <c r="E2" s="18"/>
      <c r="F2" s="18"/>
      <c r="G2" s="18"/>
      <c r="H2" s="18"/>
      <c r="I2" s="18"/>
      <c r="K2" s="18"/>
      <c r="L2" s="18"/>
      <c r="M2" s="18"/>
      <c r="N2" s="18"/>
    </row>
    <row r="3" spans="2:14" ht="15.75" thickBot="1" x14ac:dyDescent="0.3">
      <c r="B3" s="18"/>
      <c r="F3"/>
      <c r="H3" s="18"/>
      <c r="I3" s="18"/>
      <c r="K3" s="18"/>
      <c r="L3" s="18"/>
      <c r="M3" s="18"/>
      <c r="N3" s="18"/>
    </row>
    <row r="4" spans="2:14" ht="15.75" thickBot="1" x14ac:dyDescent="0.3">
      <c r="B4" s="18"/>
      <c r="D4" s="34" t="s">
        <v>31</v>
      </c>
      <c r="E4" s="15" t="s">
        <v>12</v>
      </c>
      <c r="F4" s="92" t="s">
        <v>27</v>
      </c>
      <c r="G4" s="16" t="s">
        <v>28</v>
      </c>
      <c r="H4" s="18"/>
      <c r="I4" s="18"/>
      <c r="K4" s="18"/>
      <c r="L4" s="18"/>
      <c r="M4" s="18"/>
      <c r="N4" s="18"/>
    </row>
    <row r="5" spans="2:14" ht="15.75" thickBot="1" x14ac:dyDescent="0.3">
      <c r="B5" s="18"/>
      <c r="D5" s="41" t="s">
        <v>25</v>
      </c>
      <c r="E5" s="90" t="s">
        <v>26</v>
      </c>
      <c r="F5" s="93">
        <v>1281591.7</v>
      </c>
      <c r="G5" s="41"/>
      <c r="H5" s="18"/>
      <c r="I5" s="18"/>
      <c r="K5" s="18"/>
      <c r="L5" s="18"/>
      <c r="M5" s="18"/>
      <c r="N5" s="18"/>
    </row>
    <row r="6" spans="2:14" ht="15.75" thickBot="1" x14ac:dyDescent="0.3">
      <c r="B6" s="18"/>
      <c r="D6" s="39" t="s">
        <v>47</v>
      </c>
      <c r="E6" s="91" t="s">
        <v>43</v>
      </c>
      <c r="F6" s="101">
        <v>44963.320087798944</v>
      </c>
      <c r="G6" s="94">
        <f>F6/$F$5</f>
        <v>3.5083966358239481E-2</v>
      </c>
      <c r="H6" s="18"/>
      <c r="I6" s="18"/>
      <c r="K6" s="18"/>
      <c r="L6" s="18"/>
      <c r="M6" s="18"/>
      <c r="N6" s="18"/>
    </row>
    <row r="7" spans="2:14" x14ac:dyDescent="0.25">
      <c r="B7" s="18"/>
      <c r="F7"/>
      <c r="H7" s="18"/>
      <c r="I7" s="18"/>
      <c r="K7" s="18"/>
      <c r="L7" s="18"/>
      <c r="M7" s="18"/>
      <c r="N7" s="18"/>
    </row>
    <row r="8" spans="2:14" x14ac:dyDescent="0.25">
      <c r="B8" s="18"/>
      <c r="C8" s="18"/>
      <c r="D8" s="18"/>
      <c r="E8" s="18"/>
      <c r="F8" s="95"/>
      <c r="G8" s="18"/>
      <c r="H8" s="18"/>
      <c r="I8" s="18"/>
      <c r="K8" s="18"/>
      <c r="L8" s="18"/>
      <c r="M8" s="18"/>
      <c r="N8" s="18"/>
    </row>
    <row r="9" spans="2:14" x14ac:dyDescent="0.25">
      <c r="B9" s="18"/>
      <c r="C9" s="18"/>
      <c r="D9" s="18"/>
      <c r="E9" s="18"/>
      <c r="F9" s="95"/>
      <c r="G9" s="18"/>
      <c r="H9" s="18"/>
      <c r="I9" s="18"/>
      <c r="K9" s="18"/>
      <c r="L9" s="18"/>
      <c r="M9" s="18"/>
      <c r="N9" s="18"/>
    </row>
    <row r="10" spans="2:14" x14ac:dyDescent="0.25">
      <c r="B10" s="18"/>
      <c r="C10" s="18"/>
      <c r="D10" s="18"/>
      <c r="E10" s="18"/>
      <c r="F10" s="95"/>
      <c r="G10" s="18"/>
      <c r="H10" s="18"/>
      <c r="I10" s="18"/>
      <c r="K10" s="18"/>
      <c r="L10" s="18"/>
      <c r="M10" s="18"/>
      <c r="N10" s="18"/>
    </row>
    <row r="11" spans="2:14" x14ac:dyDescent="0.25">
      <c r="B11" s="18"/>
      <c r="C11" s="18"/>
      <c r="D11" s="18"/>
      <c r="E11" s="18"/>
      <c r="F11" s="95"/>
      <c r="G11" s="18"/>
      <c r="H11" s="18"/>
      <c r="I11" s="18"/>
      <c r="K11" s="18"/>
      <c r="L11" s="18"/>
      <c r="M11" s="18"/>
      <c r="N11" s="18"/>
    </row>
    <row r="12" spans="2:14" x14ac:dyDescent="0.25">
      <c r="B12" s="18"/>
      <c r="C12" s="18"/>
      <c r="D12" s="18"/>
      <c r="E12" s="18"/>
      <c r="F12" s="95"/>
      <c r="G12" s="18"/>
      <c r="H12" s="18"/>
      <c r="I12" s="18"/>
      <c r="K12" s="18"/>
      <c r="L12" s="18"/>
      <c r="M12" s="18"/>
      <c r="N12" s="18"/>
    </row>
    <row r="13" spans="2:14" x14ac:dyDescent="0.25">
      <c r="B13" s="18"/>
      <c r="C13" s="18"/>
      <c r="D13" s="18"/>
      <c r="E13" s="18"/>
      <c r="F13" s="95"/>
      <c r="G13" s="18"/>
      <c r="H13" s="18"/>
      <c r="I13" s="18"/>
      <c r="K13" s="18"/>
      <c r="L13" s="18"/>
      <c r="M13" s="18"/>
      <c r="N13" s="18"/>
    </row>
    <row r="14" spans="2:14" x14ac:dyDescent="0.25">
      <c r="B14" s="18"/>
      <c r="C14" s="18"/>
      <c r="D14" s="18"/>
      <c r="E14" s="18"/>
      <c r="F14" s="95"/>
      <c r="G14" s="18"/>
      <c r="H14" s="18"/>
      <c r="I14" s="18"/>
      <c r="K14" s="18"/>
      <c r="L14" s="18"/>
      <c r="M14" s="18"/>
      <c r="N14" s="18"/>
    </row>
    <row r="15" spans="2:14" x14ac:dyDescent="0.25">
      <c r="B15" s="18"/>
      <c r="C15" s="18"/>
      <c r="D15" s="18"/>
      <c r="E15" s="18"/>
      <c r="F15" s="95"/>
      <c r="G15" s="18"/>
      <c r="H15" s="18"/>
      <c r="I15" s="18"/>
      <c r="K15" s="18"/>
      <c r="L15" s="18"/>
      <c r="M15" s="18"/>
      <c r="N15" s="18"/>
    </row>
    <row r="16" spans="2:14" x14ac:dyDescent="0.25">
      <c r="B16" s="18"/>
      <c r="C16" s="18"/>
      <c r="D16" s="18"/>
      <c r="E16" s="18"/>
      <c r="F16" s="95"/>
      <c r="G16" s="18"/>
      <c r="H16" s="18"/>
      <c r="I16" s="18"/>
      <c r="K16" s="18"/>
      <c r="L16" s="18"/>
      <c r="M16" s="18"/>
      <c r="N16" s="18"/>
    </row>
    <row r="17" spans="2:14" x14ac:dyDescent="0.25">
      <c r="B17" s="18"/>
      <c r="C17" s="18"/>
      <c r="D17" s="18"/>
      <c r="E17" s="18"/>
      <c r="F17" s="95"/>
      <c r="G17" s="18"/>
      <c r="H17" s="18"/>
      <c r="I17" s="18"/>
      <c r="K17" s="18"/>
      <c r="L17" s="18"/>
      <c r="M17" s="18"/>
      <c r="N17" s="18"/>
    </row>
    <row r="18" spans="2:14" x14ac:dyDescent="0.25">
      <c r="B18" s="18"/>
      <c r="C18" s="18"/>
      <c r="D18" s="18"/>
      <c r="E18" s="18"/>
      <c r="F18" s="95"/>
      <c r="G18" s="18"/>
      <c r="H18" s="18"/>
      <c r="I18" s="18"/>
      <c r="K18" s="18"/>
      <c r="L18" s="18"/>
      <c r="M18" s="18"/>
      <c r="N18" s="18"/>
    </row>
    <row r="19" spans="2:14" x14ac:dyDescent="0.25">
      <c r="B19" s="18"/>
      <c r="C19" s="18"/>
      <c r="D19" s="18"/>
      <c r="E19" s="18"/>
      <c r="F19" s="95"/>
      <c r="G19" s="18"/>
      <c r="H19" s="18"/>
      <c r="I19" s="18"/>
      <c r="K19" s="18"/>
      <c r="L19" s="18"/>
      <c r="M19" s="18"/>
      <c r="N19" s="18"/>
    </row>
    <row r="20" spans="2:14" x14ac:dyDescent="0.25">
      <c r="B20" s="18"/>
      <c r="C20" s="18"/>
      <c r="D20" s="18"/>
      <c r="E20" s="18"/>
      <c r="F20" s="95"/>
      <c r="G20" s="18"/>
      <c r="H20" s="18"/>
      <c r="I20" s="18"/>
      <c r="K20" s="18"/>
      <c r="L20" s="18"/>
      <c r="M20" s="18"/>
      <c r="N20" s="18"/>
    </row>
    <row r="21" spans="2:14" x14ac:dyDescent="0.25">
      <c r="B21" s="18"/>
      <c r="C21" s="18"/>
      <c r="D21" s="18"/>
      <c r="E21" s="18"/>
      <c r="F21" s="95"/>
      <c r="G21" s="18"/>
      <c r="H21" s="18"/>
      <c r="I21" s="18"/>
      <c r="K21" s="18"/>
      <c r="L21" s="18"/>
      <c r="M21" s="18"/>
      <c r="N21" s="18"/>
    </row>
    <row r="22" spans="2:14" x14ac:dyDescent="0.25">
      <c r="B22" s="18"/>
      <c r="C22" s="18"/>
      <c r="D22" s="18"/>
      <c r="E22" s="18"/>
      <c r="F22" s="95"/>
      <c r="G22" s="18"/>
      <c r="H22" s="18"/>
      <c r="I22" s="18"/>
      <c r="K22" s="18"/>
      <c r="L22" s="18"/>
      <c r="M22" s="18"/>
      <c r="N22" s="18"/>
    </row>
    <row r="23" spans="2:14" x14ac:dyDescent="0.25">
      <c r="B23" s="18"/>
      <c r="C23" s="18"/>
      <c r="D23" s="18"/>
      <c r="E23" s="18"/>
      <c r="F23" s="95"/>
      <c r="G23" s="18"/>
      <c r="H23" s="18"/>
      <c r="I23" s="18"/>
      <c r="K23" s="18"/>
      <c r="L23" s="18"/>
      <c r="M23" s="18"/>
      <c r="N23" s="18"/>
    </row>
    <row r="24" spans="2:14" x14ac:dyDescent="0.25">
      <c r="B24" s="18"/>
      <c r="C24" s="18"/>
      <c r="D24" s="18"/>
      <c r="E24" s="18"/>
      <c r="F24" s="95"/>
      <c r="G24" s="18"/>
      <c r="H24" s="18"/>
      <c r="I24" s="18"/>
      <c r="K24" s="18"/>
      <c r="L24" s="18"/>
      <c r="M24" s="18"/>
      <c r="N24" s="18"/>
    </row>
    <row r="25" spans="2:14" x14ac:dyDescent="0.25">
      <c r="B25" s="18"/>
      <c r="C25" s="18"/>
      <c r="D25" s="18"/>
      <c r="E25" s="18"/>
      <c r="F25" s="95"/>
      <c r="G25" s="18"/>
      <c r="H25" s="18"/>
      <c r="I25" s="18"/>
      <c r="K25" s="18"/>
      <c r="L25" s="18"/>
      <c r="M25" s="18"/>
      <c r="N25" s="18"/>
    </row>
    <row r="26" spans="2:14" x14ac:dyDescent="0.25">
      <c r="B26" s="18"/>
      <c r="C26" s="18"/>
      <c r="D26" s="18"/>
      <c r="E26" s="18"/>
      <c r="F26" s="95"/>
      <c r="G26" s="18"/>
      <c r="H26" s="18"/>
      <c r="I26" s="18"/>
      <c r="K26" s="18"/>
      <c r="L26" s="18"/>
      <c r="M26" s="18"/>
      <c r="N26" s="18"/>
    </row>
    <row r="27" spans="2:14" x14ac:dyDescent="0.25">
      <c r="B27" s="18"/>
      <c r="C27" s="18"/>
      <c r="D27" s="18"/>
      <c r="E27" s="18"/>
      <c r="F27" s="95"/>
      <c r="G27" s="18"/>
      <c r="H27" s="18" t="e">
        <f>D27/L27</f>
        <v>#DIV/0!</v>
      </c>
      <c r="I27" s="18">
        <f>IFERROR(D27*1000/N27,0)</f>
        <v>0</v>
      </c>
      <c r="K27" s="18"/>
      <c r="L27" s="18"/>
      <c r="M27" s="18"/>
      <c r="N27" s="18"/>
    </row>
    <row r="32" spans="2:14" x14ac:dyDescent="0.25">
      <c r="J32" s="48"/>
    </row>
    <row r="33" spans="10:10" x14ac:dyDescent="0.25">
      <c r="J33" s="48"/>
    </row>
    <row r="34" spans="10:10" x14ac:dyDescent="0.25">
      <c r="J34" s="48"/>
    </row>
    <row r="35" spans="10:10" x14ac:dyDescent="0.25">
      <c r="J35" s="48"/>
    </row>
    <row r="36" spans="10:10" x14ac:dyDescent="0.25">
      <c r="J36" s="48"/>
    </row>
    <row r="37" spans="10:10" x14ac:dyDescent="0.25">
      <c r="J37" s="48"/>
    </row>
    <row r="38" spans="10:10" x14ac:dyDescent="0.25">
      <c r="J38" s="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1F26-0EBD-4406-92F6-C2CCCD83D0B8}">
  <sheetPr codeName="Sheet2">
    <tabColor theme="7"/>
  </sheetPr>
  <dimension ref="A1:M366"/>
  <sheetViews>
    <sheetView showGridLines="0" topLeftCell="I1" zoomScaleNormal="100" workbookViewId="0">
      <pane xSplit="13" ySplit="3" topLeftCell="V4" activePane="bottomRight" state="frozen"/>
      <selection activeCell="I1" sqref="I1"/>
      <selection pane="topRight" activeCell="V1" sqref="V1"/>
      <selection pane="bottomLeft" activeCell="I4" sqref="I4"/>
      <selection pane="bottomRight" activeCell="Y9" sqref="Y9"/>
    </sheetView>
  </sheetViews>
  <sheetFormatPr defaultRowHeight="15" x14ac:dyDescent="0.25"/>
  <cols>
    <col min="1" max="1" width="10.85546875" style="43" bestFit="1" customWidth="1"/>
    <col min="2" max="3" width="10.28515625" bestFit="1" customWidth="1"/>
    <col min="4" max="4" width="10.85546875" bestFit="1" customWidth="1"/>
    <col min="5" max="5" width="12.42578125" style="18" customWidth="1"/>
    <col min="6" max="6" width="10.5703125" bestFit="1" customWidth="1"/>
    <col min="7" max="7" width="13" customWidth="1"/>
    <col min="9" max="9" width="18.5703125" customWidth="1"/>
    <col min="10" max="10" width="13.7109375" customWidth="1"/>
    <col min="12" max="12" width="21" bestFit="1" customWidth="1"/>
  </cols>
  <sheetData>
    <row r="1" spans="1:13" x14ac:dyDescent="0.25">
      <c r="A1" s="102" t="s">
        <v>0</v>
      </c>
      <c r="B1" s="1" t="s">
        <v>1</v>
      </c>
      <c r="C1" s="1" t="s">
        <v>2</v>
      </c>
      <c r="D1" s="45" t="s">
        <v>3</v>
      </c>
      <c r="E1" s="47" t="s">
        <v>4</v>
      </c>
      <c r="I1" s="384" t="s">
        <v>41</v>
      </c>
      <c r="J1" s="384"/>
      <c r="L1" s="384" t="s">
        <v>38</v>
      </c>
      <c r="M1" s="384"/>
    </row>
    <row r="2" spans="1:13" x14ac:dyDescent="0.25">
      <c r="A2" s="88">
        <v>44081</v>
      </c>
      <c r="B2" s="98">
        <v>8491.57</v>
      </c>
      <c r="C2" s="117">
        <v>7027.5459807540001</v>
      </c>
      <c r="D2" s="46">
        <f>B2-C2</f>
        <v>1464.0240192459996</v>
      </c>
      <c r="E2" s="48">
        <f>ABS(D2)/B2</f>
        <v>0.17240910918075217</v>
      </c>
      <c r="F2" s="30"/>
      <c r="I2" s="29" t="s">
        <v>5</v>
      </c>
      <c r="J2" s="2">
        <f>RSQ(B2:B360,C2:C360)</f>
        <v>0.95696333821017665</v>
      </c>
      <c r="L2" s="29" t="s">
        <v>5</v>
      </c>
      <c r="M2" s="27" t="s">
        <v>37</v>
      </c>
    </row>
    <row r="3" spans="1:13" x14ac:dyDescent="0.25">
      <c r="A3" s="88">
        <v>44082</v>
      </c>
      <c r="B3" s="98">
        <v>5996.34</v>
      </c>
      <c r="C3" s="117">
        <v>7393.0931939869697</v>
      </c>
      <c r="D3" s="46">
        <f t="shared" ref="D3:D66" si="0">B3-C3</f>
        <v>-1396.7531939869696</v>
      </c>
      <c r="E3" s="48">
        <f t="shared" ref="E3:E66" si="1">ABS(D3)/B3</f>
        <v>0.23293428891406584</v>
      </c>
      <c r="F3" s="30"/>
      <c r="I3" s="29" t="s">
        <v>4</v>
      </c>
      <c r="J3" s="2">
        <f>AVERAGE(E2:E366)</f>
        <v>0.15534637222022799</v>
      </c>
      <c r="L3" s="29" t="s">
        <v>4</v>
      </c>
      <c r="M3" s="27" t="s">
        <v>69</v>
      </c>
    </row>
    <row r="4" spans="1:13" x14ac:dyDescent="0.25">
      <c r="A4" s="88">
        <v>44083</v>
      </c>
      <c r="B4" s="98">
        <v>7596.15</v>
      </c>
      <c r="C4" s="117">
        <v>7415.3896466837195</v>
      </c>
      <c r="D4" s="46">
        <f t="shared" si="0"/>
        <v>180.76035331628009</v>
      </c>
      <c r="E4" s="48">
        <f t="shared" si="1"/>
        <v>2.3796311725845343E-2</v>
      </c>
      <c r="F4" s="30"/>
    </row>
    <row r="5" spans="1:13" x14ac:dyDescent="0.25">
      <c r="A5" s="88">
        <v>44084</v>
      </c>
      <c r="B5" s="98">
        <v>7478.26</v>
      </c>
      <c r="C5" s="117">
        <v>7310.5642647840696</v>
      </c>
      <c r="D5" s="46">
        <f t="shared" si="0"/>
        <v>167.69573521593065</v>
      </c>
      <c r="E5" s="48">
        <f t="shared" si="1"/>
        <v>2.2424432316599137E-2</v>
      </c>
      <c r="F5" s="30"/>
    </row>
    <row r="6" spans="1:13" x14ac:dyDescent="0.25">
      <c r="A6" s="88">
        <v>44085</v>
      </c>
      <c r="B6" s="98">
        <v>7240.11</v>
      </c>
      <c r="C6" s="117">
        <v>7210.1269924625003</v>
      </c>
      <c r="D6" s="46">
        <f t="shared" si="0"/>
        <v>29.983007537499361</v>
      </c>
      <c r="E6" s="48">
        <f t="shared" si="1"/>
        <v>4.141236464293963E-3</v>
      </c>
      <c r="F6" s="121"/>
    </row>
    <row r="7" spans="1:13" x14ac:dyDescent="0.25">
      <c r="A7" s="88">
        <v>44086</v>
      </c>
      <c r="B7" s="98">
        <v>8213.5400000000009</v>
      </c>
      <c r="C7" s="117">
        <v>7630.6998583024197</v>
      </c>
      <c r="D7" s="46">
        <f t="shared" si="0"/>
        <v>582.8401416975812</v>
      </c>
      <c r="E7" s="48">
        <f t="shared" si="1"/>
        <v>7.0960894047826045E-2</v>
      </c>
      <c r="F7" s="121"/>
    </row>
    <row r="8" spans="1:13" x14ac:dyDescent="0.25">
      <c r="A8" s="88">
        <v>44087</v>
      </c>
      <c r="B8" s="98">
        <v>7244.46</v>
      </c>
      <c r="C8" s="117">
        <v>6441.4401209418602</v>
      </c>
      <c r="D8" s="46">
        <f t="shared" si="0"/>
        <v>803.01987905813985</v>
      </c>
      <c r="E8" s="48">
        <f t="shared" si="1"/>
        <v>0.11084606431095484</v>
      </c>
      <c r="F8" s="30"/>
    </row>
    <row r="9" spans="1:13" x14ac:dyDescent="0.25">
      <c r="A9" s="88">
        <v>44088</v>
      </c>
      <c r="B9" s="98">
        <v>5005.26</v>
      </c>
      <c r="C9" s="117">
        <v>6030.5813829539102</v>
      </c>
      <c r="D9" s="46">
        <f t="shared" si="0"/>
        <v>-1025.32138295391</v>
      </c>
      <c r="E9" s="48">
        <f t="shared" si="1"/>
        <v>0.20484877567876791</v>
      </c>
      <c r="F9" s="30"/>
    </row>
    <row r="10" spans="1:13" x14ac:dyDescent="0.25">
      <c r="A10" s="88">
        <v>44089</v>
      </c>
      <c r="B10" s="98">
        <v>5576.15</v>
      </c>
      <c r="C10" s="117">
        <v>5698.3060108379896</v>
      </c>
      <c r="D10" s="46">
        <f t="shared" si="0"/>
        <v>-122.15601083798992</v>
      </c>
      <c r="E10" s="48">
        <f t="shared" si="1"/>
        <v>2.1906873171989621E-2</v>
      </c>
      <c r="F10" s="30"/>
    </row>
    <row r="11" spans="1:13" x14ac:dyDescent="0.25">
      <c r="A11" s="88">
        <v>44090</v>
      </c>
      <c r="B11" s="98">
        <v>5342.16</v>
      </c>
      <c r="C11" s="117">
        <v>5371.9195044524604</v>
      </c>
      <c r="D11" s="46">
        <f t="shared" si="0"/>
        <v>-29.759504452460533</v>
      </c>
      <c r="E11" s="48">
        <f t="shared" si="1"/>
        <v>5.5706875968635407E-3</v>
      </c>
      <c r="F11" s="30"/>
    </row>
    <row r="12" spans="1:13" x14ac:dyDescent="0.25">
      <c r="A12" s="88">
        <v>44091</v>
      </c>
      <c r="B12" s="98">
        <v>5693.15</v>
      </c>
      <c r="C12" s="117">
        <v>5306.39019565119</v>
      </c>
      <c r="D12" s="46">
        <f t="shared" si="0"/>
        <v>386.75980434880967</v>
      </c>
      <c r="E12" s="48">
        <f t="shared" si="1"/>
        <v>6.7934237522076474E-2</v>
      </c>
      <c r="F12" s="30"/>
    </row>
    <row r="13" spans="1:13" x14ac:dyDescent="0.25">
      <c r="A13" s="88">
        <v>44092</v>
      </c>
      <c r="B13" s="98">
        <v>5112.4399999999996</v>
      </c>
      <c r="C13" s="117">
        <v>5351.1159344214102</v>
      </c>
      <c r="D13" s="46">
        <f t="shared" si="0"/>
        <v>-238.6759344214106</v>
      </c>
      <c r="E13" s="48">
        <f t="shared" si="1"/>
        <v>4.668532724519224E-2</v>
      </c>
      <c r="F13" s="30"/>
    </row>
    <row r="14" spans="1:13" x14ac:dyDescent="0.25">
      <c r="A14" s="88">
        <v>44093</v>
      </c>
      <c r="B14" s="98">
        <v>5023.2700000000004</v>
      </c>
      <c r="C14" s="117">
        <v>5045.2470865593295</v>
      </c>
      <c r="D14" s="46">
        <f t="shared" si="0"/>
        <v>-21.977086559329109</v>
      </c>
      <c r="E14" s="48">
        <f t="shared" si="1"/>
        <v>4.375055802162557E-3</v>
      </c>
      <c r="F14" s="30"/>
    </row>
    <row r="15" spans="1:13" x14ac:dyDescent="0.25">
      <c r="A15" s="88">
        <v>44094</v>
      </c>
      <c r="B15" s="98">
        <v>5049.97</v>
      </c>
      <c r="C15" s="117">
        <v>4761.4457931432398</v>
      </c>
      <c r="D15" s="46">
        <f t="shared" si="0"/>
        <v>288.52420685676043</v>
      </c>
      <c r="E15" s="48">
        <f t="shared" si="1"/>
        <v>5.7133845717253849E-2</v>
      </c>
      <c r="F15" s="30"/>
    </row>
    <row r="16" spans="1:13" x14ac:dyDescent="0.25">
      <c r="A16" s="88">
        <v>44095</v>
      </c>
      <c r="B16" s="98">
        <v>5148.2299999999996</v>
      </c>
      <c r="C16" s="117">
        <v>4857.96467053379</v>
      </c>
      <c r="D16" s="46">
        <f t="shared" si="0"/>
        <v>290.26532946620955</v>
      </c>
      <c r="E16" s="48">
        <f t="shared" si="1"/>
        <v>5.6381577642453731E-2</v>
      </c>
      <c r="F16" s="30"/>
    </row>
    <row r="17" spans="1:6" x14ac:dyDescent="0.25">
      <c r="A17" s="88">
        <v>44096</v>
      </c>
      <c r="B17" s="98">
        <v>5650.81</v>
      </c>
      <c r="C17" s="117">
        <v>5153.9275906660396</v>
      </c>
      <c r="D17" s="46">
        <f t="shared" si="0"/>
        <v>496.88240933396082</v>
      </c>
      <c r="E17" s="48">
        <f t="shared" si="1"/>
        <v>8.793118319921582E-2</v>
      </c>
      <c r="F17" s="30"/>
    </row>
    <row r="18" spans="1:6" x14ac:dyDescent="0.25">
      <c r="A18" s="88">
        <v>44097</v>
      </c>
      <c r="B18" s="98">
        <v>5210.84</v>
      </c>
      <c r="C18" s="117">
        <v>4928.5402876007502</v>
      </c>
      <c r="D18" s="46">
        <f t="shared" si="0"/>
        <v>282.29971239924998</v>
      </c>
      <c r="E18" s="48">
        <f t="shared" si="1"/>
        <v>5.4175471209872109E-2</v>
      </c>
      <c r="F18" s="30"/>
    </row>
    <row r="19" spans="1:6" x14ac:dyDescent="0.25">
      <c r="A19" s="88">
        <v>44098</v>
      </c>
      <c r="B19" s="98">
        <v>5269.25</v>
      </c>
      <c r="C19" s="117">
        <v>4956.8965087728802</v>
      </c>
      <c r="D19" s="46">
        <f t="shared" si="0"/>
        <v>312.35349122711978</v>
      </c>
      <c r="E19" s="48">
        <f t="shared" si="1"/>
        <v>5.9278548413364288E-2</v>
      </c>
      <c r="F19" s="30"/>
    </row>
    <row r="20" spans="1:6" x14ac:dyDescent="0.25">
      <c r="A20" s="88">
        <v>44099</v>
      </c>
      <c r="B20" s="98">
        <v>6315.72</v>
      </c>
      <c r="C20" s="117">
        <v>5703.9231875569603</v>
      </c>
      <c r="D20" s="46">
        <f t="shared" si="0"/>
        <v>611.79681244303993</v>
      </c>
      <c r="E20" s="48">
        <f t="shared" si="1"/>
        <v>9.6868894194650793E-2</v>
      </c>
      <c r="F20" s="30"/>
    </row>
    <row r="21" spans="1:6" x14ac:dyDescent="0.25">
      <c r="A21" s="88">
        <v>44100</v>
      </c>
      <c r="B21" s="98">
        <v>5643.6</v>
      </c>
      <c r="C21" s="117">
        <v>5359.1132856639697</v>
      </c>
      <c r="D21" s="46">
        <f t="shared" si="0"/>
        <v>284.48671433603067</v>
      </c>
      <c r="E21" s="48">
        <f t="shared" si="1"/>
        <v>5.0408731011416588E-2</v>
      </c>
      <c r="F21" s="30"/>
    </row>
    <row r="22" spans="1:6" x14ac:dyDescent="0.25">
      <c r="A22" s="88">
        <v>44101</v>
      </c>
      <c r="B22" s="98">
        <v>5229.34</v>
      </c>
      <c r="C22" s="117">
        <v>5264.14275442501</v>
      </c>
      <c r="D22" s="46">
        <f t="shared" si="0"/>
        <v>-34.80275442500988</v>
      </c>
      <c r="E22" s="48">
        <f t="shared" si="1"/>
        <v>6.6552862168093637E-3</v>
      </c>
      <c r="F22" s="30"/>
    </row>
    <row r="23" spans="1:6" x14ac:dyDescent="0.25">
      <c r="A23" s="88">
        <v>44102</v>
      </c>
      <c r="B23" s="98">
        <v>4680.7700000000004</v>
      </c>
      <c r="C23" s="117">
        <v>5588.5913701489899</v>
      </c>
      <c r="D23" s="46">
        <f t="shared" si="0"/>
        <v>-907.82137014898944</v>
      </c>
      <c r="E23" s="48">
        <f t="shared" si="1"/>
        <v>0.19394701515968299</v>
      </c>
      <c r="F23" s="30"/>
    </row>
    <row r="24" spans="1:6" x14ac:dyDescent="0.25">
      <c r="A24" s="88">
        <v>44103</v>
      </c>
      <c r="B24" s="98">
        <v>4681.0200000000004</v>
      </c>
      <c r="C24" s="117">
        <v>4887.6322522812197</v>
      </c>
      <c r="D24" s="46">
        <f t="shared" si="0"/>
        <v>-206.6122522812193</v>
      </c>
      <c r="E24" s="48">
        <f t="shared" si="1"/>
        <v>4.4138297268804506E-2</v>
      </c>
      <c r="F24" s="30"/>
    </row>
    <row r="25" spans="1:6" x14ac:dyDescent="0.25">
      <c r="A25" s="88">
        <v>44104</v>
      </c>
      <c r="B25" s="98">
        <v>5658.86</v>
      </c>
      <c r="C25" s="117">
        <v>5983.1088310105697</v>
      </c>
      <c r="D25" s="46">
        <f t="shared" si="0"/>
        <v>-324.24883101057003</v>
      </c>
      <c r="E25" s="48">
        <f t="shared" si="1"/>
        <v>5.7299320182964422E-2</v>
      </c>
      <c r="F25" s="30"/>
    </row>
    <row r="26" spans="1:6" x14ac:dyDescent="0.25">
      <c r="A26" s="88">
        <v>44105</v>
      </c>
      <c r="B26" s="98">
        <v>5857.48</v>
      </c>
      <c r="C26" s="117">
        <v>5952.55655140196</v>
      </c>
      <c r="D26" s="46">
        <f t="shared" si="0"/>
        <v>-95.076551401960387</v>
      </c>
      <c r="E26" s="48">
        <f t="shared" si="1"/>
        <v>1.6231647637202414E-2</v>
      </c>
      <c r="F26" s="30"/>
    </row>
    <row r="27" spans="1:6" x14ac:dyDescent="0.25">
      <c r="A27" s="88">
        <v>44106</v>
      </c>
      <c r="B27" s="98">
        <v>6619.65</v>
      </c>
      <c r="C27" s="117">
        <v>6146.0593603694397</v>
      </c>
      <c r="D27" s="46">
        <f t="shared" si="0"/>
        <v>473.59063963055996</v>
      </c>
      <c r="E27" s="48">
        <f t="shared" si="1"/>
        <v>7.1543154038440096E-2</v>
      </c>
      <c r="F27" s="30"/>
    </row>
    <row r="28" spans="1:6" x14ac:dyDescent="0.25">
      <c r="A28" s="88">
        <v>44107</v>
      </c>
      <c r="B28" s="98">
        <v>7824.36</v>
      </c>
      <c r="C28" s="117">
        <v>6645.8090886753198</v>
      </c>
      <c r="D28" s="46">
        <f t="shared" si="0"/>
        <v>1178.5509113246799</v>
      </c>
      <c r="E28" s="48">
        <f t="shared" si="1"/>
        <v>0.15062585455228031</v>
      </c>
      <c r="F28" s="30"/>
    </row>
    <row r="29" spans="1:6" x14ac:dyDescent="0.25">
      <c r="A29" s="88">
        <v>44108</v>
      </c>
      <c r="B29" s="98">
        <v>6463.67</v>
      </c>
      <c r="C29" s="117">
        <v>6116.5848123013802</v>
      </c>
      <c r="D29" s="46">
        <f t="shared" si="0"/>
        <v>347.08518769861985</v>
      </c>
      <c r="E29" s="48">
        <f t="shared" si="1"/>
        <v>5.3697850864697583E-2</v>
      </c>
      <c r="F29" s="30"/>
    </row>
    <row r="30" spans="1:6" x14ac:dyDescent="0.25">
      <c r="A30" s="88">
        <v>44109</v>
      </c>
      <c r="B30" s="98">
        <v>6448.85</v>
      </c>
      <c r="C30" s="117">
        <v>6309.5723798788404</v>
      </c>
      <c r="D30" s="46">
        <f t="shared" si="0"/>
        <v>139.27762012116</v>
      </c>
      <c r="E30" s="48">
        <f t="shared" si="1"/>
        <v>2.1597280154005753E-2</v>
      </c>
      <c r="F30" s="30"/>
    </row>
    <row r="31" spans="1:6" x14ac:dyDescent="0.25">
      <c r="A31" s="88">
        <v>44110</v>
      </c>
      <c r="B31" s="98">
        <v>7741.57</v>
      </c>
      <c r="C31" s="117">
        <v>7519.0414746550196</v>
      </c>
      <c r="D31" s="46">
        <f t="shared" si="0"/>
        <v>222.52852534498015</v>
      </c>
      <c r="E31" s="48">
        <f t="shared" si="1"/>
        <v>2.8744624842891062E-2</v>
      </c>
      <c r="F31" s="30"/>
    </row>
    <row r="32" spans="1:6" x14ac:dyDescent="0.25">
      <c r="A32" s="88">
        <v>44111</v>
      </c>
      <c r="B32" s="98">
        <v>5991.97</v>
      </c>
      <c r="C32" s="117">
        <v>6686.7484749961204</v>
      </c>
      <c r="D32" s="46">
        <f t="shared" si="0"/>
        <v>-694.77847499612017</v>
      </c>
      <c r="E32" s="48">
        <f t="shared" si="1"/>
        <v>0.1159515943831695</v>
      </c>
      <c r="F32" s="30"/>
    </row>
    <row r="33" spans="1:6" x14ac:dyDescent="0.25">
      <c r="A33" s="88">
        <v>44112</v>
      </c>
      <c r="B33" s="98">
        <v>6461.47</v>
      </c>
      <c r="C33" s="117">
        <v>6677.6089236408898</v>
      </c>
      <c r="D33" s="46">
        <f t="shared" si="0"/>
        <v>-216.13892364088952</v>
      </c>
      <c r="E33" s="48">
        <f t="shared" si="1"/>
        <v>3.3450425931079074E-2</v>
      </c>
      <c r="F33" s="30"/>
    </row>
    <row r="34" spans="1:6" x14ac:dyDescent="0.25">
      <c r="A34" s="88">
        <v>44113</v>
      </c>
      <c r="B34" s="98">
        <v>6157.68</v>
      </c>
      <c r="C34" s="117">
        <v>6676.5768228418801</v>
      </c>
      <c r="D34" s="46">
        <f t="shared" si="0"/>
        <v>-518.89682284187984</v>
      </c>
      <c r="E34" s="48">
        <f t="shared" si="1"/>
        <v>8.4268234601648645E-2</v>
      </c>
      <c r="F34" s="30"/>
    </row>
    <row r="35" spans="1:6" x14ac:dyDescent="0.25">
      <c r="A35" s="88">
        <v>44114</v>
      </c>
      <c r="B35" s="98">
        <v>6621.52</v>
      </c>
      <c r="C35" s="117">
        <v>6908.7878381098599</v>
      </c>
      <c r="D35" s="46">
        <f t="shared" si="0"/>
        <v>-287.26783810985944</v>
      </c>
      <c r="E35" s="48">
        <f t="shared" si="1"/>
        <v>4.3383971974691522E-2</v>
      </c>
      <c r="F35" s="30"/>
    </row>
    <row r="36" spans="1:6" x14ac:dyDescent="0.25">
      <c r="A36" s="88">
        <v>44115</v>
      </c>
      <c r="B36" s="98">
        <v>5315.31</v>
      </c>
      <c r="C36" s="117">
        <v>5695.3705430076898</v>
      </c>
      <c r="D36" s="46">
        <f t="shared" si="0"/>
        <v>-380.06054300768938</v>
      </c>
      <c r="E36" s="48">
        <f t="shared" si="1"/>
        <v>7.1502987221383013E-2</v>
      </c>
      <c r="F36" s="30"/>
    </row>
    <row r="37" spans="1:6" x14ac:dyDescent="0.25">
      <c r="A37" s="88">
        <v>44116</v>
      </c>
      <c r="B37" s="98">
        <v>5526.14</v>
      </c>
      <c r="C37" s="117">
        <v>5286.0338092550901</v>
      </c>
      <c r="D37" s="46">
        <f t="shared" si="0"/>
        <v>240.10619074491024</v>
      </c>
      <c r="E37" s="48">
        <f t="shared" si="1"/>
        <v>4.344916899407366E-2</v>
      </c>
      <c r="F37" s="30"/>
    </row>
    <row r="38" spans="1:6" x14ac:dyDescent="0.25">
      <c r="A38" s="88">
        <v>44117</v>
      </c>
      <c r="B38" s="98">
        <v>4698.3900000000003</v>
      </c>
      <c r="C38" s="117">
        <v>5107.3020900021602</v>
      </c>
      <c r="D38" s="46">
        <f t="shared" si="0"/>
        <v>-408.91209000215986</v>
      </c>
      <c r="E38" s="48">
        <f t="shared" si="1"/>
        <v>8.7032385562322373E-2</v>
      </c>
      <c r="F38" s="30"/>
    </row>
    <row r="39" spans="1:6" x14ac:dyDescent="0.25">
      <c r="A39" s="88">
        <v>44118</v>
      </c>
      <c r="B39" s="98">
        <v>4898.82</v>
      </c>
      <c r="C39" s="117">
        <v>4887.1806026326103</v>
      </c>
      <c r="D39" s="46">
        <f t="shared" si="0"/>
        <v>11.639397367389392</v>
      </c>
      <c r="E39" s="48">
        <f t="shared" si="1"/>
        <v>2.3759593876462887E-3</v>
      </c>
      <c r="F39" s="30"/>
    </row>
    <row r="40" spans="1:6" x14ac:dyDescent="0.25">
      <c r="A40" s="88">
        <v>44119</v>
      </c>
      <c r="B40" s="98">
        <v>5042.71</v>
      </c>
      <c r="C40" s="117">
        <v>4595.4559568594304</v>
      </c>
      <c r="D40" s="46">
        <f t="shared" si="0"/>
        <v>447.25404314056959</v>
      </c>
      <c r="E40" s="48">
        <f t="shared" si="1"/>
        <v>8.8693191387283737E-2</v>
      </c>
      <c r="F40" s="30"/>
    </row>
    <row r="41" spans="1:6" x14ac:dyDescent="0.25">
      <c r="A41" s="88">
        <v>44120</v>
      </c>
      <c r="B41" s="98">
        <v>4733.08</v>
      </c>
      <c r="C41" s="117">
        <v>4529.2118592486804</v>
      </c>
      <c r="D41" s="46">
        <f t="shared" si="0"/>
        <v>203.86814075131952</v>
      </c>
      <c r="E41" s="48">
        <f t="shared" si="1"/>
        <v>4.3073039279141599E-2</v>
      </c>
      <c r="F41" s="30"/>
    </row>
    <row r="42" spans="1:6" x14ac:dyDescent="0.25">
      <c r="A42" s="88">
        <v>44121</v>
      </c>
      <c r="B42" s="98">
        <v>4504.9799999999996</v>
      </c>
      <c r="C42" s="117">
        <v>4421.8469522348396</v>
      </c>
      <c r="D42" s="46">
        <f t="shared" si="0"/>
        <v>83.133047765159972</v>
      </c>
      <c r="E42" s="48">
        <f t="shared" si="1"/>
        <v>1.8453588643048354E-2</v>
      </c>
      <c r="F42" s="30"/>
    </row>
    <row r="43" spans="1:6" x14ac:dyDescent="0.25">
      <c r="A43" s="88">
        <v>44122</v>
      </c>
      <c r="B43" s="98">
        <v>3941.64</v>
      </c>
      <c r="C43" s="117">
        <v>4232.5226272932496</v>
      </c>
      <c r="D43" s="46">
        <f t="shared" si="0"/>
        <v>-290.8826272932497</v>
      </c>
      <c r="E43" s="48">
        <f t="shared" si="1"/>
        <v>7.3797360310238813E-2</v>
      </c>
      <c r="F43" s="30"/>
    </row>
    <row r="44" spans="1:6" x14ac:dyDescent="0.25">
      <c r="A44" s="88">
        <v>44123</v>
      </c>
      <c r="B44" s="98">
        <v>4559.28</v>
      </c>
      <c r="C44" s="117">
        <v>3943.8133220791601</v>
      </c>
      <c r="D44" s="46">
        <f t="shared" si="0"/>
        <v>615.46667792083963</v>
      </c>
      <c r="E44" s="48">
        <f t="shared" si="1"/>
        <v>0.13499207724045018</v>
      </c>
      <c r="F44" s="30"/>
    </row>
    <row r="45" spans="1:6" x14ac:dyDescent="0.25">
      <c r="A45" s="88">
        <v>44124</v>
      </c>
      <c r="B45" s="98">
        <v>3986.02</v>
      </c>
      <c r="C45" s="117">
        <v>3672.4232715082198</v>
      </c>
      <c r="D45" s="46">
        <f t="shared" si="0"/>
        <v>313.59672849178014</v>
      </c>
      <c r="E45" s="48">
        <f t="shared" si="1"/>
        <v>7.8674148271152711E-2</v>
      </c>
      <c r="F45" s="30"/>
    </row>
    <row r="46" spans="1:6" x14ac:dyDescent="0.25">
      <c r="A46" s="88">
        <v>44125</v>
      </c>
      <c r="B46" s="98">
        <v>3120.09</v>
      </c>
      <c r="C46" s="117">
        <v>2890.5836016262801</v>
      </c>
      <c r="D46" s="46">
        <f t="shared" si="0"/>
        <v>229.50639837372</v>
      </c>
      <c r="E46" s="48">
        <f t="shared" si="1"/>
        <v>7.3557621214041899E-2</v>
      </c>
      <c r="F46" s="30"/>
    </row>
    <row r="47" spans="1:6" x14ac:dyDescent="0.25">
      <c r="A47" s="88">
        <v>44126</v>
      </c>
      <c r="B47" s="98">
        <v>3783.01</v>
      </c>
      <c r="C47" s="117">
        <v>3199.6188280741399</v>
      </c>
      <c r="D47" s="46">
        <f t="shared" si="0"/>
        <v>583.39117192586036</v>
      </c>
      <c r="E47" s="48">
        <f t="shared" si="1"/>
        <v>0.15421348923895531</v>
      </c>
      <c r="F47" s="30"/>
    </row>
    <row r="48" spans="1:6" x14ac:dyDescent="0.25">
      <c r="A48" s="88">
        <v>44127</v>
      </c>
      <c r="B48" s="98">
        <v>3371.1</v>
      </c>
      <c r="C48" s="117">
        <v>3507.8986645732002</v>
      </c>
      <c r="D48" s="46">
        <f t="shared" si="0"/>
        <v>-136.79866457320031</v>
      </c>
      <c r="E48" s="48">
        <f t="shared" si="1"/>
        <v>4.0579829899202134E-2</v>
      </c>
      <c r="F48" s="30"/>
    </row>
    <row r="49" spans="1:6" x14ac:dyDescent="0.25">
      <c r="A49" s="88">
        <v>44128</v>
      </c>
      <c r="B49" s="98">
        <v>4015.31</v>
      </c>
      <c r="C49" s="117">
        <v>3466.8973243119699</v>
      </c>
      <c r="D49" s="46">
        <f t="shared" si="0"/>
        <v>548.41267568803005</v>
      </c>
      <c r="E49" s="48">
        <f t="shared" si="1"/>
        <v>0.13658040741263566</v>
      </c>
      <c r="F49" s="30"/>
    </row>
    <row r="50" spans="1:6" x14ac:dyDescent="0.25">
      <c r="A50" s="88">
        <v>44129</v>
      </c>
      <c r="B50" s="98">
        <v>4524.45</v>
      </c>
      <c r="C50" s="117">
        <v>3859.8780296746099</v>
      </c>
      <c r="D50" s="46">
        <f t="shared" si="0"/>
        <v>664.57197032538988</v>
      </c>
      <c r="E50" s="48">
        <f t="shared" si="1"/>
        <v>0.1468845871488004</v>
      </c>
      <c r="F50" s="30"/>
    </row>
    <row r="51" spans="1:6" x14ac:dyDescent="0.25">
      <c r="A51" s="88">
        <v>44130</v>
      </c>
      <c r="B51" s="98">
        <v>3451.51</v>
      </c>
      <c r="C51" s="117">
        <v>3385.0157698726898</v>
      </c>
      <c r="D51" s="46">
        <f t="shared" si="0"/>
        <v>66.494230127310402</v>
      </c>
      <c r="E51" s="48">
        <f t="shared" si="1"/>
        <v>1.9265257851581018E-2</v>
      </c>
      <c r="F51" s="30"/>
    </row>
    <row r="52" spans="1:6" x14ac:dyDescent="0.25">
      <c r="A52" s="88">
        <v>44131</v>
      </c>
      <c r="B52" s="98">
        <v>4141.3500000000004</v>
      </c>
      <c r="C52" s="117">
        <v>3413.6087358715199</v>
      </c>
      <c r="D52" s="46">
        <f t="shared" si="0"/>
        <v>727.74126412848045</v>
      </c>
      <c r="E52" s="48">
        <f t="shared" si="1"/>
        <v>0.17572561221062707</v>
      </c>
      <c r="F52" s="30"/>
    </row>
    <row r="53" spans="1:6" x14ac:dyDescent="0.25">
      <c r="A53" s="88">
        <v>44132</v>
      </c>
      <c r="B53" s="98">
        <v>3576.06</v>
      </c>
      <c r="C53" s="117">
        <v>3464.1902922581398</v>
      </c>
      <c r="D53" s="46">
        <f t="shared" si="0"/>
        <v>111.86970774186011</v>
      </c>
      <c r="E53" s="48">
        <f t="shared" si="1"/>
        <v>3.1282950437593361E-2</v>
      </c>
      <c r="F53" s="30"/>
    </row>
    <row r="54" spans="1:6" x14ac:dyDescent="0.25">
      <c r="A54" s="88">
        <v>44133</v>
      </c>
      <c r="B54" s="98">
        <v>3819.76</v>
      </c>
      <c r="C54" s="117">
        <v>3234.4236176064901</v>
      </c>
      <c r="D54" s="46">
        <f t="shared" si="0"/>
        <v>585.33638239351012</v>
      </c>
      <c r="E54" s="48">
        <f t="shared" si="1"/>
        <v>0.15323904705884928</v>
      </c>
      <c r="F54" s="30"/>
    </row>
    <row r="55" spans="1:6" x14ac:dyDescent="0.25">
      <c r="A55" s="88">
        <v>44134</v>
      </c>
      <c r="B55" s="98">
        <v>3192.84</v>
      </c>
      <c r="C55" s="117">
        <v>3280.4948369501299</v>
      </c>
      <c r="D55" s="46">
        <f t="shared" si="0"/>
        <v>-87.65483695012972</v>
      </c>
      <c r="E55" s="48">
        <f t="shared" si="1"/>
        <v>2.7453563896133133E-2</v>
      </c>
      <c r="F55" s="30"/>
    </row>
    <row r="56" spans="1:6" x14ac:dyDescent="0.25">
      <c r="A56" s="88">
        <v>44135</v>
      </c>
      <c r="B56" s="98">
        <v>3610.47</v>
      </c>
      <c r="C56" s="117">
        <v>3187.6846282635302</v>
      </c>
      <c r="D56" s="46">
        <f t="shared" si="0"/>
        <v>422.78537173646964</v>
      </c>
      <c r="E56" s="48">
        <f t="shared" si="1"/>
        <v>0.11709981574046306</v>
      </c>
      <c r="F56" s="30"/>
    </row>
    <row r="57" spans="1:6" x14ac:dyDescent="0.25">
      <c r="A57" s="88">
        <v>44136</v>
      </c>
      <c r="B57" s="98">
        <v>2920.64</v>
      </c>
      <c r="C57" s="117">
        <v>2816.13833522098</v>
      </c>
      <c r="D57" s="46">
        <f t="shared" si="0"/>
        <v>104.50166477901985</v>
      </c>
      <c r="E57" s="48">
        <f t="shared" si="1"/>
        <v>3.5780399083426867E-2</v>
      </c>
      <c r="F57" s="30"/>
    </row>
    <row r="58" spans="1:6" x14ac:dyDescent="0.25">
      <c r="A58" s="88">
        <v>44137</v>
      </c>
      <c r="B58" s="98">
        <v>3008.52</v>
      </c>
      <c r="C58" s="117">
        <v>2910.3008613898401</v>
      </c>
      <c r="D58" s="46">
        <f t="shared" si="0"/>
        <v>98.219138610159916</v>
      </c>
      <c r="E58" s="48">
        <f t="shared" si="1"/>
        <v>3.2646995403108475E-2</v>
      </c>
      <c r="F58" s="30"/>
    </row>
    <row r="59" spans="1:6" x14ac:dyDescent="0.25">
      <c r="A59" s="88">
        <v>44138</v>
      </c>
      <c r="B59" s="98">
        <v>3012.96</v>
      </c>
      <c r="C59" s="117">
        <v>2734.7641371367499</v>
      </c>
      <c r="D59" s="46">
        <f t="shared" si="0"/>
        <v>278.19586286325011</v>
      </c>
      <c r="E59" s="48">
        <f t="shared" si="1"/>
        <v>9.233307540201334E-2</v>
      </c>
      <c r="F59" s="30"/>
    </row>
    <row r="60" spans="1:6" x14ac:dyDescent="0.25">
      <c r="A60" s="88">
        <v>44139</v>
      </c>
      <c r="B60" s="98">
        <v>2967.68</v>
      </c>
      <c r="C60" s="117">
        <v>3055.98802151778</v>
      </c>
      <c r="D60" s="46">
        <f t="shared" si="0"/>
        <v>-88.308021517780162</v>
      </c>
      <c r="E60" s="48">
        <f t="shared" si="1"/>
        <v>2.975658477928219E-2</v>
      </c>
      <c r="F60" s="30"/>
    </row>
    <row r="61" spans="1:6" x14ac:dyDescent="0.25">
      <c r="A61" s="88">
        <v>44140</v>
      </c>
      <c r="B61" s="98">
        <v>4454.6499999999996</v>
      </c>
      <c r="C61" s="117">
        <v>3695.1790822988701</v>
      </c>
      <c r="D61" s="46">
        <f t="shared" si="0"/>
        <v>759.47091770112957</v>
      </c>
      <c r="E61" s="48">
        <f t="shared" si="1"/>
        <v>0.17048947003718129</v>
      </c>
      <c r="F61" s="30"/>
    </row>
    <row r="62" spans="1:6" x14ac:dyDescent="0.25">
      <c r="A62" s="88">
        <v>44141</v>
      </c>
      <c r="B62" s="98">
        <v>2765.99</v>
      </c>
      <c r="C62" s="117">
        <v>3552.0215155557898</v>
      </c>
      <c r="D62" s="46">
        <f t="shared" si="0"/>
        <v>-786.03151555579007</v>
      </c>
      <c r="E62" s="48">
        <f t="shared" si="1"/>
        <v>0.28417728030679434</v>
      </c>
      <c r="F62" s="30"/>
    </row>
    <row r="63" spans="1:6" x14ac:dyDescent="0.25">
      <c r="A63" s="88">
        <v>44142</v>
      </c>
      <c r="B63" s="98">
        <v>3929.46</v>
      </c>
      <c r="C63" s="117">
        <v>3607.6879576901101</v>
      </c>
      <c r="D63" s="46">
        <f t="shared" si="0"/>
        <v>321.77204230988991</v>
      </c>
      <c r="E63" s="48">
        <f t="shared" si="1"/>
        <v>8.1887089399024268E-2</v>
      </c>
      <c r="F63" s="30"/>
    </row>
    <row r="64" spans="1:6" x14ac:dyDescent="0.25">
      <c r="A64" s="88">
        <v>44143</v>
      </c>
      <c r="B64" s="98">
        <v>3891.82</v>
      </c>
      <c r="C64" s="117">
        <v>3375.8807650015601</v>
      </c>
      <c r="D64" s="46">
        <f t="shared" si="0"/>
        <v>515.93923499844004</v>
      </c>
      <c r="E64" s="48">
        <f t="shared" si="1"/>
        <v>0.13257016896938709</v>
      </c>
      <c r="F64" s="30"/>
    </row>
    <row r="65" spans="1:6" x14ac:dyDescent="0.25">
      <c r="A65" s="88">
        <v>44144</v>
      </c>
      <c r="B65" s="98">
        <v>4176.62</v>
      </c>
      <c r="C65" s="117">
        <v>3873.6862265425698</v>
      </c>
      <c r="D65" s="46">
        <f t="shared" si="0"/>
        <v>302.93377345743011</v>
      </c>
      <c r="E65" s="48">
        <f t="shared" si="1"/>
        <v>7.2530843949756049E-2</v>
      </c>
      <c r="F65" s="30"/>
    </row>
    <row r="66" spans="1:6" x14ac:dyDescent="0.25">
      <c r="A66" s="88">
        <v>44145</v>
      </c>
      <c r="B66" s="98">
        <v>3012.29</v>
      </c>
      <c r="C66" s="117">
        <v>3326.5195019326402</v>
      </c>
      <c r="D66" s="46">
        <f t="shared" si="0"/>
        <v>-314.22950193264023</v>
      </c>
      <c r="E66" s="48">
        <f t="shared" si="1"/>
        <v>0.1043158201675935</v>
      </c>
      <c r="F66" s="30"/>
    </row>
    <row r="67" spans="1:6" x14ac:dyDescent="0.25">
      <c r="A67" s="88">
        <v>44146</v>
      </c>
      <c r="B67" s="98">
        <v>2716.57</v>
      </c>
      <c r="C67" s="117">
        <v>3209.0413174168302</v>
      </c>
      <c r="D67" s="46">
        <f t="shared" ref="D67:D130" si="2">B67-C67</f>
        <v>-492.47131741683006</v>
      </c>
      <c r="E67" s="48">
        <f t="shared" ref="E67:E130" si="3">ABS(D67)/B67</f>
        <v>0.18128423615692951</v>
      </c>
      <c r="F67" s="30"/>
    </row>
    <row r="68" spans="1:6" x14ac:dyDescent="0.25">
      <c r="A68" s="88">
        <v>44147</v>
      </c>
      <c r="B68" s="98">
        <v>2645.28</v>
      </c>
      <c r="C68" s="117">
        <v>2647.0526695149301</v>
      </c>
      <c r="D68" s="46">
        <f t="shared" si="2"/>
        <v>-1.7726695149299303</v>
      </c>
      <c r="E68" s="48">
        <f t="shared" si="3"/>
        <v>6.7012547440343942E-4</v>
      </c>
      <c r="F68" s="30"/>
    </row>
    <row r="69" spans="1:6" x14ac:dyDescent="0.25">
      <c r="A69" s="88">
        <v>44148</v>
      </c>
      <c r="B69" s="98">
        <v>2902.55</v>
      </c>
      <c r="C69" s="117">
        <v>3210.1616054218798</v>
      </c>
      <c r="D69" s="46">
        <f t="shared" si="2"/>
        <v>-307.61160542187963</v>
      </c>
      <c r="E69" s="48">
        <f t="shared" si="3"/>
        <v>0.10597977827147839</v>
      </c>
      <c r="F69" s="30"/>
    </row>
    <row r="70" spans="1:6" x14ac:dyDescent="0.25">
      <c r="A70" s="88">
        <v>44149</v>
      </c>
      <c r="B70" s="98">
        <v>3118.76</v>
      </c>
      <c r="C70" s="117">
        <v>3240.9976864929499</v>
      </c>
      <c r="D70" s="46">
        <f t="shared" si="2"/>
        <v>-122.23768649294971</v>
      </c>
      <c r="E70" s="48">
        <f t="shared" si="3"/>
        <v>3.9194322901714047E-2</v>
      </c>
      <c r="F70" s="30"/>
    </row>
    <row r="71" spans="1:6" x14ac:dyDescent="0.25">
      <c r="A71" s="88">
        <v>44150</v>
      </c>
      <c r="B71" s="98">
        <v>2670.63</v>
      </c>
      <c r="C71" s="117">
        <v>3079.9989940984101</v>
      </c>
      <c r="D71" s="46">
        <f t="shared" si="2"/>
        <v>-409.36899409840998</v>
      </c>
      <c r="E71" s="48">
        <f t="shared" si="3"/>
        <v>0.15328555213504302</v>
      </c>
      <c r="F71" s="30"/>
    </row>
    <row r="72" spans="1:6" x14ac:dyDescent="0.25">
      <c r="A72" s="88">
        <v>44151</v>
      </c>
      <c r="B72" s="98">
        <v>3325.53</v>
      </c>
      <c r="C72" s="117">
        <v>3094.6389756671601</v>
      </c>
      <c r="D72" s="46">
        <f t="shared" si="2"/>
        <v>230.89102433284006</v>
      </c>
      <c r="E72" s="48">
        <f t="shared" si="3"/>
        <v>6.9429842561287994E-2</v>
      </c>
      <c r="F72" s="30"/>
    </row>
    <row r="73" spans="1:6" x14ac:dyDescent="0.25">
      <c r="A73" s="88">
        <v>44152</v>
      </c>
      <c r="B73" s="98">
        <v>3366.74</v>
      </c>
      <c r="C73" s="117">
        <v>3127.0159554391498</v>
      </c>
      <c r="D73" s="46">
        <f t="shared" si="2"/>
        <v>239.72404456084996</v>
      </c>
      <c r="E73" s="48">
        <f t="shared" si="3"/>
        <v>7.1203610781007731E-2</v>
      </c>
      <c r="F73" s="30"/>
    </row>
    <row r="74" spans="1:6" x14ac:dyDescent="0.25">
      <c r="A74" s="88">
        <v>44153</v>
      </c>
      <c r="B74" s="98">
        <v>2430.0700000000002</v>
      </c>
      <c r="C74" s="117">
        <v>2652.5730908668302</v>
      </c>
      <c r="D74" s="46">
        <f t="shared" si="2"/>
        <v>-222.50309086683001</v>
      </c>
      <c r="E74" s="48">
        <f t="shared" si="3"/>
        <v>9.1562420369302122E-2</v>
      </c>
      <c r="F74" s="30"/>
    </row>
    <row r="75" spans="1:6" x14ac:dyDescent="0.25">
      <c r="A75" s="88">
        <v>44154</v>
      </c>
      <c r="B75" s="98">
        <v>3160.22</v>
      </c>
      <c r="C75" s="117">
        <v>3133.0937616964102</v>
      </c>
      <c r="D75" s="46">
        <f t="shared" si="2"/>
        <v>27.126238303589616</v>
      </c>
      <c r="E75" s="48">
        <f t="shared" si="3"/>
        <v>8.5836550314818648E-3</v>
      </c>
      <c r="F75" s="30"/>
    </row>
    <row r="76" spans="1:6" x14ac:dyDescent="0.25">
      <c r="A76" s="88">
        <v>44155</v>
      </c>
      <c r="B76" s="98">
        <v>3244.22</v>
      </c>
      <c r="C76" s="117">
        <v>3221.7093801056399</v>
      </c>
      <c r="D76" s="46">
        <f t="shared" si="2"/>
        <v>22.510619894359934</v>
      </c>
      <c r="E76" s="48">
        <f t="shared" si="3"/>
        <v>6.9386847668653591E-3</v>
      </c>
      <c r="F76" s="30"/>
    </row>
    <row r="77" spans="1:6" x14ac:dyDescent="0.25">
      <c r="A77" s="88">
        <v>44156</v>
      </c>
      <c r="B77" s="98">
        <v>3235.49</v>
      </c>
      <c r="C77" s="117">
        <v>3097.393315665</v>
      </c>
      <c r="D77" s="46">
        <f t="shared" si="2"/>
        <v>138.09668433499974</v>
      </c>
      <c r="E77" s="48">
        <f t="shared" si="3"/>
        <v>4.2681845511808023E-2</v>
      </c>
      <c r="F77" s="30"/>
    </row>
    <row r="78" spans="1:6" x14ac:dyDescent="0.25">
      <c r="A78" s="88">
        <v>44157</v>
      </c>
      <c r="B78" s="98">
        <v>2365.7800000000002</v>
      </c>
      <c r="C78" s="117">
        <v>3095.3473151877402</v>
      </c>
      <c r="D78" s="46">
        <f t="shared" si="2"/>
        <v>-729.56731518773995</v>
      </c>
      <c r="E78" s="48">
        <f t="shared" si="3"/>
        <v>0.30838341485165144</v>
      </c>
      <c r="F78" s="30"/>
    </row>
    <row r="79" spans="1:6" x14ac:dyDescent="0.25">
      <c r="A79" s="88">
        <v>44158</v>
      </c>
      <c r="B79" s="98">
        <v>2755.63</v>
      </c>
      <c r="C79" s="117">
        <v>3028.4742610373601</v>
      </c>
      <c r="D79" s="46">
        <f t="shared" si="2"/>
        <v>-272.84426103735996</v>
      </c>
      <c r="E79" s="48">
        <f t="shared" si="3"/>
        <v>9.9013387514782447E-2</v>
      </c>
      <c r="F79" s="30"/>
    </row>
    <row r="80" spans="1:6" x14ac:dyDescent="0.25">
      <c r="A80" s="88">
        <v>44159</v>
      </c>
      <c r="B80" s="98">
        <v>1990.3</v>
      </c>
      <c r="C80" s="117">
        <v>2426.7865947293999</v>
      </c>
      <c r="D80" s="46">
        <f t="shared" si="2"/>
        <v>-436.48659472939994</v>
      </c>
      <c r="E80" s="48">
        <f t="shared" si="3"/>
        <v>0.21930693600432094</v>
      </c>
      <c r="F80" s="30"/>
    </row>
    <row r="81" spans="1:7" x14ac:dyDescent="0.25">
      <c r="A81" s="88">
        <v>44160</v>
      </c>
      <c r="B81" s="98">
        <v>2665.95</v>
      </c>
      <c r="C81" s="117">
        <v>2812.2891620838</v>
      </c>
      <c r="D81" s="46">
        <f t="shared" si="2"/>
        <v>-146.33916208380015</v>
      </c>
      <c r="E81" s="48">
        <f t="shared" si="3"/>
        <v>5.4891937989759804E-2</v>
      </c>
      <c r="F81" s="30"/>
    </row>
    <row r="82" spans="1:7" x14ac:dyDescent="0.25">
      <c r="A82" s="88">
        <v>44161</v>
      </c>
      <c r="B82" s="98">
        <v>2510.52</v>
      </c>
      <c r="C82" s="117">
        <v>2921.0891100581498</v>
      </c>
      <c r="D82" s="46">
        <f t="shared" si="2"/>
        <v>-410.56911005814982</v>
      </c>
      <c r="E82" s="48">
        <f t="shared" si="3"/>
        <v>0.16353946993377858</v>
      </c>
      <c r="F82" s="30"/>
    </row>
    <row r="83" spans="1:7" x14ac:dyDescent="0.25">
      <c r="A83" s="88">
        <v>44162</v>
      </c>
      <c r="B83" s="98">
        <v>2527.11</v>
      </c>
      <c r="C83" s="117">
        <v>3198.1709931175301</v>
      </c>
      <c r="D83" s="46">
        <f t="shared" si="2"/>
        <v>-671.06099311752996</v>
      </c>
      <c r="E83" s="48">
        <f t="shared" si="3"/>
        <v>0.2655448291200343</v>
      </c>
      <c r="F83" s="30"/>
    </row>
    <row r="84" spans="1:7" x14ac:dyDescent="0.25">
      <c r="A84" s="88">
        <v>44163</v>
      </c>
      <c r="B84" s="98">
        <v>2765.71</v>
      </c>
      <c r="C84" s="117">
        <v>3166.4527544635798</v>
      </c>
      <c r="D84" s="46">
        <f t="shared" si="2"/>
        <v>-400.74275446357979</v>
      </c>
      <c r="E84" s="48">
        <f t="shared" si="3"/>
        <v>0.14489688161939601</v>
      </c>
      <c r="F84" s="30"/>
    </row>
    <row r="85" spans="1:7" x14ac:dyDescent="0.25">
      <c r="A85" s="88">
        <v>44164</v>
      </c>
      <c r="B85" s="98">
        <v>2617.7800000000002</v>
      </c>
      <c r="C85" s="117">
        <v>2135.4213480697499</v>
      </c>
      <c r="D85" s="46">
        <f t="shared" si="2"/>
        <v>482.35865193025029</v>
      </c>
      <c r="E85" s="48">
        <f t="shared" si="3"/>
        <v>0.18426248650774713</v>
      </c>
      <c r="F85" s="30"/>
    </row>
    <row r="86" spans="1:7" x14ac:dyDescent="0.25">
      <c r="A86" s="88">
        <v>44165</v>
      </c>
      <c r="B86" s="98">
        <v>2197.37</v>
      </c>
      <c r="C86" s="117">
        <v>2639.3253372171098</v>
      </c>
      <c r="D86" s="46">
        <f t="shared" si="2"/>
        <v>-441.9553372171099</v>
      </c>
      <c r="E86" s="48">
        <f t="shared" si="3"/>
        <v>0.20112923049696224</v>
      </c>
      <c r="F86" s="30"/>
    </row>
    <row r="87" spans="1:7" x14ac:dyDescent="0.25">
      <c r="A87" s="88">
        <v>44166</v>
      </c>
      <c r="B87" s="98">
        <v>2011.74</v>
      </c>
      <c r="C87" s="117">
        <v>2138.8552273158898</v>
      </c>
      <c r="D87" s="46">
        <f t="shared" si="2"/>
        <v>-127.1152273158898</v>
      </c>
      <c r="E87" s="48">
        <f t="shared" si="3"/>
        <v>6.3186707683840757E-2</v>
      </c>
      <c r="F87" s="30"/>
    </row>
    <row r="88" spans="1:7" x14ac:dyDescent="0.25">
      <c r="A88" s="88">
        <v>44167</v>
      </c>
      <c r="B88" s="98">
        <v>2297.31</v>
      </c>
      <c r="C88" s="117">
        <v>2666.0275233931202</v>
      </c>
      <c r="D88" s="46">
        <f t="shared" si="2"/>
        <v>-368.71752339312025</v>
      </c>
      <c r="E88" s="48">
        <f t="shared" si="3"/>
        <v>0.16049968153758973</v>
      </c>
      <c r="F88" s="30"/>
    </row>
    <row r="89" spans="1:7" x14ac:dyDescent="0.25">
      <c r="A89" s="88">
        <v>44168</v>
      </c>
      <c r="B89" s="98">
        <v>2479.71</v>
      </c>
      <c r="C89" s="117">
        <v>2517.51118069225</v>
      </c>
      <c r="D89" s="46">
        <f t="shared" si="2"/>
        <v>-37.80118069225</v>
      </c>
      <c r="E89" s="48">
        <f t="shared" si="3"/>
        <v>1.524419415667558E-2</v>
      </c>
      <c r="F89" s="30"/>
    </row>
    <row r="90" spans="1:7" x14ac:dyDescent="0.25">
      <c r="A90" s="88">
        <v>44169</v>
      </c>
      <c r="B90" s="98">
        <v>1802.68</v>
      </c>
      <c r="C90" s="117">
        <v>2149.2015639103502</v>
      </c>
      <c r="D90" s="46">
        <f t="shared" si="2"/>
        <v>-346.5215639103501</v>
      </c>
      <c r="E90" s="48">
        <f t="shared" si="3"/>
        <v>0.19222577712647285</v>
      </c>
      <c r="F90" s="30"/>
    </row>
    <row r="91" spans="1:7" ht="15.75" thickBot="1" x14ac:dyDescent="0.3">
      <c r="A91" s="88">
        <v>44170</v>
      </c>
      <c r="B91" s="98">
        <v>2818.6</v>
      </c>
      <c r="C91" s="117">
        <v>2649.9864179170099</v>
      </c>
      <c r="D91" s="46">
        <f t="shared" si="2"/>
        <v>168.61358208298998</v>
      </c>
      <c r="E91" s="48">
        <f t="shared" si="3"/>
        <v>5.9821749124739226E-2</v>
      </c>
      <c r="F91" s="30"/>
    </row>
    <row r="92" spans="1:7" ht="17.25" thickBot="1" x14ac:dyDescent="0.3">
      <c r="A92" s="88">
        <v>44171</v>
      </c>
      <c r="B92" s="98">
        <v>2018.63</v>
      </c>
      <c r="C92" s="117">
        <v>2437.6938277394202</v>
      </c>
      <c r="D92" s="46">
        <f t="shared" si="2"/>
        <v>-419.06382773942005</v>
      </c>
      <c r="E92" s="48">
        <f t="shared" si="3"/>
        <v>0.20759813722149181</v>
      </c>
      <c r="F92" s="30"/>
      <c r="G92" s="8"/>
    </row>
    <row r="93" spans="1:7" x14ac:dyDescent="0.25">
      <c r="A93" s="88">
        <v>44172</v>
      </c>
      <c r="B93" s="98">
        <v>1962.11</v>
      </c>
      <c r="C93" s="117">
        <v>2417.2923631211102</v>
      </c>
      <c r="D93" s="46">
        <f t="shared" si="2"/>
        <v>-455.18236312111026</v>
      </c>
      <c r="E93" s="48">
        <f t="shared" si="3"/>
        <v>0.23198615934943009</v>
      </c>
      <c r="F93" s="30"/>
    </row>
    <row r="94" spans="1:7" x14ac:dyDescent="0.25">
      <c r="A94" s="88">
        <v>44173</v>
      </c>
      <c r="B94" s="98">
        <v>2353.63</v>
      </c>
      <c r="C94" s="117">
        <v>2386.79316573591</v>
      </c>
      <c r="D94" s="46">
        <f t="shared" si="2"/>
        <v>-33.163165735909843</v>
      </c>
      <c r="E94" s="48">
        <f t="shared" si="3"/>
        <v>1.4090220525702782E-2</v>
      </c>
      <c r="F94" s="30"/>
    </row>
    <row r="95" spans="1:7" x14ac:dyDescent="0.25">
      <c r="A95" s="88">
        <v>44174</v>
      </c>
      <c r="B95" s="98">
        <v>2296.37</v>
      </c>
      <c r="C95" s="117">
        <v>2353.1888516521399</v>
      </c>
      <c r="D95" s="46">
        <f t="shared" si="2"/>
        <v>-56.818851652139983</v>
      </c>
      <c r="E95" s="48">
        <f t="shared" si="3"/>
        <v>2.4742899294164261E-2</v>
      </c>
      <c r="F95" s="30"/>
    </row>
    <row r="96" spans="1:7" x14ac:dyDescent="0.25">
      <c r="A96" s="88">
        <v>44175</v>
      </c>
      <c r="B96" s="98">
        <v>3316.95</v>
      </c>
      <c r="C96" s="117">
        <v>2350.1759472430299</v>
      </c>
      <c r="D96" s="46">
        <f t="shared" si="2"/>
        <v>966.77405275696992</v>
      </c>
      <c r="E96" s="48">
        <f t="shared" si="3"/>
        <v>0.2914647651477924</v>
      </c>
      <c r="F96" s="30"/>
    </row>
    <row r="97" spans="1:6" x14ac:dyDescent="0.25">
      <c r="A97" s="88">
        <v>44176</v>
      </c>
      <c r="B97" s="98">
        <v>3484.21</v>
      </c>
      <c r="C97" s="117">
        <v>3041.67714666436</v>
      </c>
      <c r="D97" s="46">
        <f t="shared" si="2"/>
        <v>442.53285333564008</v>
      </c>
      <c r="E97" s="48">
        <f t="shared" si="3"/>
        <v>0.12701095896505665</v>
      </c>
      <c r="F97" s="30"/>
    </row>
    <row r="98" spans="1:6" x14ac:dyDescent="0.25">
      <c r="A98" s="88">
        <v>44177</v>
      </c>
      <c r="B98" s="98">
        <v>2482.75</v>
      </c>
      <c r="C98" s="117">
        <v>2511.1890455370299</v>
      </c>
      <c r="D98" s="46">
        <f t="shared" si="2"/>
        <v>-28.43904553702987</v>
      </c>
      <c r="E98" s="48">
        <f t="shared" si="3"/>
        <v>1.1454655336634728E-2</v>
      </c>
      <c r="F98" s="30"/>
    </row>
    <row r="99" spans="1:6" x14ac:dyDescent="0.25">
      <c r="A99" s="88">
        <v>44178</v>
      </c>
      <c r="B99" s="98">
        <v>2349.0300000000002</v>
      </c>
      <c r="C99" s="117">
        <v>2355.2577384829501</v>
      </c>
      <c r="D99" s="46">
        <f t="shared" si="2"/>
        <v>-6.2277384829499169</v>
      </c>
      <c r="E99" s="48">
        <f t="shared" si="3"/>
        <v>2.6511958054813759E-3</v>
      </c>
      <c r="F99" s="30"/>
    </row>
    <row r="100" spans="1:6" x14ac:dyDescent="0.25">
      <c r="A100" s="88">
        <v>44179</v>
      </c>
      <c r="B100" s="98">
        <v>2906.81</v>
      </c>
      <c r="C100" s="117">
        <v>2514.75738257692</v>
      </c>
      <c r="D100" s="46">
        <f t="shared" si="2"/>
        <v>392.05261742307994</v>
      </c>
      <c r="E100" s="48">
        <f t="shared" si="3"/>
        <v>0.13487383675681588</v>
      </c>
      <c r="F100" s="30"/>
    </row>
    <row r="101" spans="1:6" x14ac:dyDescent="0.25">
      <c r="A101" s="88">
        <v>44180</v>
      </c>
      <c r="B101" s="98">
        <v>2146.6799999999998</v>
      </c>
      <c r="C101" s="117">
        <v>2642.8688975915602</v>
      </c>
      <c r="D101" s="46">
        <f t="shared" si="2"/>
        <v>-496.18889759156036</v>
      </c>
      <c r="E101" s="48">
        <f t="shared" si="3"/>
        <v>0.2311424607261261</v>
      </c>
      <c r="F101" s="30"/>
    </row>
    <row r="102" spans="1:6" x14ac:dyDescent="0.25">
      <c r="A102" s="88">
        <v>44181</v>
      </c>
      <c r="B102" s="98">
        <v>1927.76</v>
      </c>
      <c r="C102" s="117">
        <v>2230.3331018906301</v>
      </c>
      <c r="D102" s="46">
        <f t="shared" si="2"/>
        <v>-302.57310189063014</v>
      </c>
      <c r="E102" s="48">
        <f t="shared" si="3"/>
        <v>0.15695579423301145</v>
      </c>
      <c r="F102" s="30"/>
    </row>
    <row r="103" spans="1:6" x14ac:dyDescent="0.25">
      <c r="A103" s="88">
        <v>44182</v>
      </c>
      <c r="B103" s="98">
        <v>2278.9899999999998</v>
      </c>
      <c r="C103" s="117">
        <v>2785.9701370869702</v>
      </c>
      <c r="D103" s="46">
        <f t="shared" si="2"/>
        <v>-506.98013708697044</v>
      </c>
      <c r="E103" s="48">
        <f t="shared" si="3"/>
        <v>0.22245825435257308</v>
      </c>
      <c r="F103" s="30"/>
    </row>
    <row r="104" spans="1:6" x14ac:dyDescent="0.25">
      <c r="A104" s="88">
        <v>44183</v>
      </c>
      <c r="B104" s="98">
        <v>2236.91</v>
      </c>
      <c r="C104" s="117">
        <v>2930.2424939183002</v>
      </c>
      <c r="D104" s="46">
        <f t="shared" si="2"/>
        <v>-693.33249391830032</v>
      </c>
      <c r="E104" s="48">
        <f t="shared" si="3"/>
        <v>0.30995100112132379</v>
      </c>
      <c r="F104" s="30"/>
    </row>
    <row r="105" spans="1:6" x14ac:dyDescent="0.25">
      <c r="A105" s="88">
        <v>44184</v>
      </c>
      <c r="B105" s="98">
        <v>2322.62</v>
      </c>
      <c r="C105" s="117">
        <v>2786.5160713649302</v>
      </c>
      <c r="D105" s="46">
        <f t="shared" si="2"/>
        <v>-463.89607136493032</v>
      </c>
      <c r="E105" s="48">
        <f t="shared" si="3"/>
        <v>0.19972964641866958</v>
      </c>
      <c r="F105" s="30"/>
    </row>
    <row r="106" spans="1:6" x14ac:dyDescent="0.25">
      <c r="A106" s="88">
        <v>44185</v>
      </c>
      <c r="B106" s="98">
        <v>3354.39</v>
      </c>
      <c r="C106" s="117">
        <v>3056.4235673534299</v>
      </c>
      <c r="D106" s="46">
        <f t="shared" si="2"/>
        <v>297.96643264656996</v>
      </c>
      <c r="E106" s="48">
        <f t="shared" si="3"/>
        <v>8.882879827526613E-2</v>
      </c>
      <c r="F106" s="30"/>
    </row>
    <row r="107" spans="1:6" x14ac:dyDescent="0.25">
      <c r="A107" s="88">
        <v>44186</v>
      </c>
      <c r="B107" s="98">
        <v>3115.3</v>
      </c>
      <c r="C107" s="117">
        <v>2473.60823379249</v>
      </c>
      <c r="D107" s="46">
        <f t="shared" si="2"/>
        <v>641.69176620751023</v>
      </c>
      <c r="E107" s="48">
        <f t="shared" si="3"/>
        <v>0.20598072937036888</v>
      </c>
      <c r="F107" s="30"/>
    </row>
    <row r="108" spans="1:6" x14ac:dyDescent="0.25">
      <c r="A108" s="88">
        <v>44187</v>
      </c>
      <c r="B108" s="98">
        <v>2468.69</v>
      </c>
      <c r="C108" s="117">
        <v>2452.5167866973202</v>
      </c>
      <c r="D108" s="46">
        <f t="shared" si="2"/>
        <v>16.173213302679869</v>
      </c>
      <c r="E108" s="48">
        <f t="shared" si="3"/>
        <v>6.5513342309807508E-3</v>
      </c>
      <c r="F108" s="30"/>
    </row>
    <row r="109" spans="1:6" x14ac:dyDescent="0.25">
      <c r="A109" s="88">
        <v>44188</v>
      </c>
      <c r="B109" s="98">
        <v>3003.5</v>
      </c>
      <c r="C109" s="117">
        <v>2445.0504876575301</v>
      </c>
      <c r="D109" s="46">
        <f t="shared" si="2"/>
        <v>558.44951234246992</v>
      </c>
      <c r="E109" s="48">
        <f t="shared" si="3"/>
        <v>0.18593291571249207</v>
      </c>
      <c r="F109" s="30"/>
    </row>
    <row r="110" spans="1:6" x14ac:dyDescent="0.25">
      <c r="A110" s="88">
        <v>44189</v>
      </c>
      <c r="B110" s="98">
        <v>2727.53</v>
      </c>
      <c r="C110" s="117">
        <v>2499.7058279627799</v>
      </c>
      <c r="D110" s="46">
        <f t="shared" si="2"/>
        <v>227.82417203722025</v>
      </c>
      <c r="E110" s="48">
        <f t="shared" si="3"/>
        <v>8.3527650305301959E-2</v>
      </c>
      <c r="F110" s="30"/>
    </row>
    <row r="111" spans="1:6" x14ac:dyDescent="0.25">
      <c r="A111" s="88">
        <v>44190</v>
      </c>
      <c r="B111" s="98">
        <v>2123.4</v>
      </c>
      <c r="C111" s="117">
        <v>2932.0764296621201</v>
      </c>
      <c r="D111" s="46">
        <f t="shared" si="2"/>
        <v>-808.67642966211997</v>
      </c>
      <c r="E111" s="48">
        <f t="shared" si="3"/>
        <v>0.38084036435062635</v>
      </c>
      <c r="F111" s="30"/>
    </row>
    <row r="112" spans="1:6" x14ac:dyDescent="0.25">
      <c r="A112" s="88">
        <v>44191</v>
      </c>
      <c r="B112" s="98">
        <v>3155.7</v>
      </c>
      <c r="C112" s="117">
        <v>2998.6051549342801</v>
      </c>
      <c r="D112" s="46">
        <f t="shared" si="2"/>
        <v>157.09484506571971</v>
      </c>
      <c r="E112" s="48">
        <f t="shared" si="3"/>
        <v>4.9781298940241379E-2</v>
      </c>
      <c r="F112" s="30"/>
    </row>
    <row r="113" spans="1:6" x14ac:dyDescent="0.25">
      <c r="A113" s="88">
        <v>44192</v>
      </c>
      <c r="B113" s="98">
        <v>2508.67</v>
      </c>
      <c r="C113" s="117">
        <v>2703.0193111069502</v>
      </c>
      <c r="D113" s="46">
        <f t="shared" si="2"/>
        <v>-194.34931110695015</v>
      </c>
      <c r="E113" s="48">
        <f t="shared" si="3"/>
        <v>7.7471054824648181E-2</v>
      </c>
      <c r="F113" s="30"/>
    </row>
    <row r="114" spans="1:6" x14ac:dyDescent="0.25">
      <c r="A114" s="88">
        <v>44193</v>
      </c>
      <c r="B114" s="98">
        <v>3234.45</v>
      </c>
      <c r="C114" s="117">
        <v>2800.7711906395498</v>
      </c>
      <c r="D114" s="46">
        <f t="shared" si="2"/>
        <v>433.67880936045003</v>
      </c>
      <c r="E114" s="48">
        <f t="shared" si="3"/>
        <v>0.13408116043236101</v>
      </c>
      <c r="F114" s="30"/>
    </row>
    <row r="115" spans="1:6" x14ac:dyDescent="0.25">
      <c r="A115" s="88">
        <v>44194</v>
      </c>
      <c r="B115" s="98">
        <v>2643.71</v>
      </c>
      <c r="C115" s="117">
        <v>2876.3593766434501</v>
      </c>
      <c r="D115" s="46">
        <f t="shared" si="2"/>
        <v>-232.64937664345007</v>
      </c>
      <c r="E115" s="48">
        <f t="shared" si="3"/>
        <v>8.800109567367452E-2</v>
      </c>
      <c r="F115" s="30"/>
    </row>
    <row r="116" spans="1:6" x14ac:dyDescent="0.25">
      <c r="A116" s="88">
        <v>44195</v>
      </c>
      <c r="B116" s="98">
        <v>2350.81</v>
      </c>
      <c r="C116" s="117">
        <v>2442.9071903959298</v>
      </c>
      <c r="D116" s="46">
        <f t="shared" si="2"/>
        <v>-92.097190395929829</v>
      </c>
      <c r="E116" s="48">
        <f t="shared" si="3"/>
        <v>3.917679029608085E-2</v>
      </c>
      <c r="F116" s="30"/>
    </row>
    <row r="117" spans="1:6" x14ac:dyDescent="0.25">
      <c r="A117" s="88">
        <v>44196</v>
      </c>
      <c r="B117" s="98">
        <v>3000.3</v>
      </c>
      <c r="C117" s="117">
        <v>2933.9090225219602</v>
      </c>
      <c r="D117" s="46">
        <f t="shared" si="2"/>
        <v>66.390977478039986</v>
      </c>
      <c r="E117" s="48">
        <f t="shared" si="3"/>
        <v>2.2128113014711855E-2</v>
      </c>
      <c r="F117" s="30"/>
    </row>
    <row r="118" spans="1:6" x14ac:dyDescent="0.25">
      <c r="A118" s="88">
        <v>44197</v>
      </c>
      <c r="B118" s="98">
        <v>3528.2</v>
      </c>
      <c r="C118" s="117">
        <v>3396.25318238205</v>
      </c>
      <c r="D118" s="46">
        <f t="shared" si="2"/>
        <v>131.94681761794982</v>
      </c>
      <c r="E118" s="48">
        <f t="shared" si="3"/>
        <v>3.7397771559988045E-2</v>
      </c>
      <c r="F118" s="30"/>
    </row>
    <row r="119" spans="1:6" x14ac:dyDescent="0.25">
      <c r="A119" s="88">
        <v>44198</v>
      </c>
      <c r="B119" s="98">
        <v>2605.7600000000002</v>
      </c>
      <c r="C119" s="117">
        <v>2903.0127404846098</v>
      </c>
      <c r="D119" s="46">
        <f t="shared" si="2"/>
        <v>-297.2527404846096</v>
      </c>
      <c r="E119" s="48">
        <f t="shared" si="3"/>
        <v>0.11407525654112795</v>
      </c>
      <c r="F119" s="30"/>
    </row>
    <row r="120" spans="1:6" x14ac:dyDescent="0.25">
      <c r="A120" s="88">
        <v>44199</v>
      </c>
      <c r="B120" s="98">
        <v>2886.12</v>
      </c>
      <c r="C120" s="117">
        <v>2984.1318368103998</v>
      </c>
      <c r="D120" s="46">
        <f t="shared" si="2"/>
        <v>-98.011836810399927</v>
      </c>
      <c r="E120" s="48">
        <f t="shared" si="3"/>
        <v>3.3959723369229255E-2</v>
      </c>
      <c r="F120" s="30"/>
    </row>
    <row r="121" spans="1:6" x14ac:dyDescent="0.25">
      <c r="A121" s="88">
        <v>44200</v>
      </c>
      <c r="B121" s="98">
        <v>2938.33</v>
      </c>
      <c r="C121" s="117">
        <v>3016.4086409506299</v>
      </c>
      <c r="D121" s="46">
        <f t="shared" si="2"/>
        <v>-78.078640950629961</v>
      </c>
      <c r="E121" s="48">
        <f t="shared" si="3"/>
        <v>2.6572454744916318E-2</v>
      </c>
      <c r="F121" s="30"/>
    </row>
    <row r="122" spans="1:6" x14ac:dyDescent="0.25">
      <c r="A122" s="88">
        <v>44201</v>
      </c>
      <c r="B122" s="98">
        <v>3644.4</v>
      </c>
      <c r="C122" s="117">
        <v>3063.6213177403101</v>
      </c>
      <c r="D122" s="46">
        <f t="shared" si="2"/>
        <v>580.77868225968996</v>
      </c>
      <c r="E122" s="48">
        <f t="shared" si="3"/>
        <v>0.15936194771696024</v>
      </c>
      <c r="F122" s="30"/>
    </row>
    <row r="123" spans="1:6" x14ac:dyDescent="0.25">
      <c r="A123" s="88">
        <v>44202</v>
      </c>
      <c r="B123" s="98">
        <v>3212.01</v>
      </c>
      <c r="C123" s="117">
        <v>3159.18222698709</v>
      </c>
      <c r="D123" s="46">
        <f t="shared" si="2"/>
        <v>52.827773012910257</v>
      </c>
      <c r="E123" s="48">
        <f t="shared" si="3"/>
        <v>1.6446951601305802E-2</v>
      </c>
      <c r="F123" s="30"/>
    </row>
    <row r="124" spans="1:6" x14ac:dyDescent="0.25">
      <c r="A124" s="88">
        <v>44203</v>
      </c>
      <c r="B124" s="98">
        <v>3981.54</v>
      </c>
      <c r="C124" s="117">
        <v>3230.6417209486799</v>
      </c>
      <c r="D124" s="46">
        <f t="shared" si="2"/>
        <v>750.89827905132006</v>
      </c>
      <c r="E124" s="48">
        <f t="shared" si="3"/>
        <v>0.18859493538965327</v>
      </c>
      <c r="F124" s="30"/>
    </row>
    <row r="125" spans="1:6" x14ac:dyDescent="0.25">
      <c r="A125" s="88">
        <v>44204</v>
      </c>
      <c r="B125" s="98">
        <v>3223.43</v>
      </c>
      <c r="C125" s="117">
        <v>3328.6945846764902</v>
      </c>
      <c r="D125" s="46">
        <f t="shared" si="2"/>
        <v>-105.26458467649036</v>
      </c>
      <c r="E125" s="48">
        <f t="shared" si="3"/>
        <v>3.2656078983098864E-2</v>
      </c>
      <c r="F125" s="30"/>
    </row>
    <row r="126" spans="1:6" x14ac:dyDescent="0.25">
      <c r="A126" s="88">
        <v>44205</v>
      </c>
      <c r="B126" s="98">
        <v>3774.77</v>
      </c>
      <c r="C126" s="117">
        <v>3404.1912856704498</v>
      </c>
      <c r="D126" s="46">
        <f t="shared" si="2"/>
        <v>370.57871432955017</v>
      </c>
      <c r="E126" s="48">
        <f t="shared" si="3"/>
        <v>9.8172528214844929E-2</v>
      </c>
      <c r="F126" s="30"/>
    </row>
    <row r="127" spans="1:6" x14ac:dyDescent="0.25">
      <c r="A127" s="88">
        <v>44206</v>
      </c>
      <c r="B127" s="98">
        <v>3232.21</v>
      </c>
      <c r="C127" s="117">
        <v>3600.6906799325502</v>
      </c>
      <c r="D127" s="46">
        <f t="shared" si="2"/>
        <v>-368.48067993255017</v>
      </c>
      <c r="E127" s="48">
        <f t="shared" si="3"/>
        <v>0.11400270401135761</v>
      </c>
      <c r="F127" s="30"/>
    </row>
    <row r="128" spans="1:6" x14ac:dyDescent="0.25">
      <c r="A128" s="88">
        <v>44207</v>
      </c>
      <c r="B128" s="98">
        <v>3503.23</v>
      </c>
      <c r="C128" s="117">
        <v>3744.1564175399399</v>
      </c>
      <c r="D128" s="46">
        <f t="shared" si="2"/>
        <v>-240.92641753993985</v>
      </c>
      <c r="E128" s="48">
        <f t="shared" si="3"/>
        <v>6.8772651964027445E-2</v>
      </c>
      <c r="F128" s="30"/>
    </row>
    <row r="129" spans="1:6" x14ac:dyDescent="0.25">
      <c r="A129" s="88">
        <v>44208</v>
      </c>
      <c r="B129" s="98">
        <v>3013.54</v>
      </c>
      <c r="C129" s="117">
        <v>3404.8228889332099</v>
      </c>
      <c r="D129" s="46">
        <f t="shared" si="2"/>
        <v>-391.28288893320996</v>
      </c>
      <c r="E129" s="48">
        <f t="shared" si="3"/>
        <v>0.12984161117264412</v>
      </c>
      <c r="F129" s="30"/>
    </row>
    <row r="130" spans="1:6" x14ac:dyDescent="0.25">
      <c r="A130" s="88">
        <v>44209</v>
      </c>
      <c r="B130" s="98">
        <v>4413.2299999999996</v>
      </c>
      <c r="C130" s="117">
        <v>4085.5269756138</v>
      </c>
      <c r="D130" s="46">
        <f t="shared" si="2"/>
        <v>327.70302438619956</v>
      </c>
      <c r="E130" s="48">
        <f t="shared" si="3"/>
        <v>7.4254689736587401E-2</v>
      </c>
      <c r="F130" s="30"/>
    </row>
    <row r="131" spans="1:6" x14ac:dyDescent="0.25">
      <c r="A131" s="88">
        <v>44210</v>
      </c>
      <c r="B131" s="98">
        <v>4194.8599999999997</v>
      </c>
      <c r="C131" s="117">
        <v>4305.016206624</v>
      </c>
      <c r="D131" s="46">
        <f t="shared" ref="D131:D194" si="4">B131-C131</f>
        <v>-110.15620662400033</v>
      </c>
      <c r="E131" s="48">
        <f t="shared" ref="E131:E194" si="5">ABS(D131)/B131</f>
        <v>2.6259805243560058E-2</v>
      </c>
      <c r="F131" s="30"/>
    </row>
    <row r="132" spans="1:6" x14ac:dyDescent="0.25">
      <c r="A132" s="88">
        <v>44211</v>
      </c>
      <c r="B132" s="98">
        <v>5526.67</v>
      </c>
      <c r="C132" s="117">
        <v>4980.26545561291</v>
      </c>
      <c r="D132" s="46">
        <f t="shared" si="4"/>
        <v>546.40454438709003</v>
      </c>
      <c r="E132" s="48">
        <f t="shared" si="5"/>
        <v>9.8866866374704848E-2</v>
      </c>
      <c r="F132" s="30"/>
    </row>
    <row r="133" spans="1:6" x14ac:dyDescent="0.25">
      <c r="A133" s="88">
        <v>44212</v>
      </c>
      <c r="B133" s="98">
        <v>5054.3100000000004</v>
      </c>
      <c r="C133" s="117">
        <v>4901.1937835750596</v>
      </c>
      <c r="D133" s="46">
        <f t="shared" si="4"/>
        <v>153.11621642494083</v>
      </c>
      <c r="E133" s="48">
        <f t="shared" si="5"/>
        <v>3.0294187816920771E-2</v>
      </c>
      <c r="F133" s="30"/>
    </row>
    <row r="134" spans="1:6" x14ac:dyDescent="0.25">
      <c r="A134" s="88">
        <v>44213</v>
      </c>
      <c r="B134" s="98">
        <v>5055.1400000000003</v>
      </c>
      <c r="C134" s="117">
        <v>4559.3112687523899</v>
      </c>
      <c r="D134" s="46">
        <f t="shared" si="4"/>
        <v>495.82873124761045</v>
      </c>
      <c r="E134" s="48">
        <f t="shared" si="5"/>
        <v>9.8084075069653942E-2</v>
      </c>
      <c r="F134" s="30"/>
    </row>
    <row r="135" spans="1:6" x14ac:dyDescent="0.25">
      <c r="A135" s="88">
        <v>44214</v>
      </c>
      <c r="B135" s="98">
        <v>5399.58</v>
      </c>
      <c r="C135" s="117">
        <v>5428.4333688158904</v>
      </c>
      <c r="D135" s="46">
        <f t="shared" si="4"/>
        <v>-28.853368815890462</v>
      </c>
      <c r="E135" s="48">
        <f t="shared" si="5"/>
        <v>5.343632063214262E-3</v>
      </c>
      <c r="F135" s="30"/>
    </row>
    <row r="136" spans="1:6" x14ac:dyDescent="0.25">
      <c r="A136" s="88">
        <v>44215</v>
      </c>
      <c r="B136" s="98">
        <v>5307.43</v>
      </c>
      <c r="C136" s="117">
        <v>5355.7197130343702</v>
      </c>
      <c r="D136" s="46">
        <f t="shared" si="4"/>
        <v>-48.289713034369925</v>
      </c>
      <c r="E136" s="48">
        <f t="shared" si="5"/>
        <v>9.0985115271176292E-3</v>
      </c>
      <c r="F136" s="30"/>
    </row>
    <row r="137" spans="1:6" x14ac:dyDescent="0.25">
      <c r="A137" s="88">
        <v>44216</v>
      </c>
      <c r="B137" s="98">
        <v>5233.96</v>
      </c>
      <c r="C137" s="117">
        <v>5556.4598932164099</v>
      </c>
      <c r="D137" s="46">
        <f t="shared" si="4"/>
        <v>-322.49989321640987</v>
      </c>
      <c r="E137" s="48">
        <f t="shared" si="5"/>
        <v>6.1616805099085563E-2</v>
      </c>
      <c r="F137" s="30"/>
    </row>
    <row r="138" spans="1:6" x14ac:dyDescent="0.25">
      <c r="A138" s="88">
        <v>44217</v>
      </c>
      <c r="B138" s="98">
        <v>5403.54</v>
      </c>
      <c r="C138" s="117">
        <v>5805.4778454498401</v>
      </c>
      <c r="D138" s="46">
        <f t="shared" si="4"/>
        <v>-401.9378454498401</v>
      </c>
      <c r="E138" s="48">
        <f t="shared" si="5"/>
        <v>7.4384171385765641E-2</v>
      </c>
      <c r="F138" s="30"/>
    </row>
    <row r="139" spans="1:6" x14ac:dyDescent="0.25">
      <c r="A139" s="88">
        <v>44218</v>
      </c>
      <c r="B139" s="98">
        <v>6199.87</v>
      </c>
      <c r="C139" s="117">
        <v>6258.7713718313598</v>
      </c>
      <c r="D139" s="46">
        <f t="shared" si="4"/>
        <v>-58.901371831359938</v>
      </c>
      <c r="E139" s="48">
        <f t="shared" si="5"/>
        <v>9.5004204654871704E-3</v>
      </c>
      <c r="F139" s="30"/>
    </row>
    <row r="140" spans="1:6" x14ac:dyDescent="0.25">
      <c r="A140" s="88">
        <v>44219</v>
      </c>
      <c r="B140" s="98">
        <v>6613.8</v>
      </c>
      <c r="C140" s="117">
        <v>6390.4192110143103</v>
      </c>
      <c r="D140" s="46">
        <f t="shared" si="4"/>
        <v>223.38078898568983</v>
      </c>
      <c r="E140" s="48">
        <f t="shared" si="5"/>
        <v>3.3774953730939826E-2</v>
      </c>
      <c r="F140" s="30"/>
    </row>
    <row r="141" spans="1:6" x14ac:dyDescent="0.25">
      <c r="A141" s="88">
        <v>44220</v>
      </c>
      <c r="B141" s="98">
        <v>6299.11</v>
      </c>
      <c r="C141" s="117">
        <v>6335.20255355462</v>
      </c>
      <c r="D141" s="46">
        <f t="shared" si="4"/>
        <v>-36.092553554620281</v>
      </c>
      <c r="E141" s="48">
        <f t="shared" si="5"/>
        <v>5.7297862006887136E-3</v>
      </c>
      <c r="F141" s="30"/>
    </row>
    <row r="142" spans="1:6" x14ac:dyDescent="0.25">
      <c r="A142" s="88">
        <v>44221</v>
      </c>
      <c r="B142" s="98">
        <v>5614.03</v>
      </c>
      <c r="C142" s="117">
        <v>6336.5852079869701</v>
      </c>
      <c r="D142" s="46">
        <f t="shared" si="4"/>
        <v>-722.55520798697034</v>
      </c>
      <c r="E142" s="48">
        <f t="shared" si="5"/>
        <v>0.12870526306182375</v>
      </c>
      <c r="F142" s="30"/>
    </row>
    <row r="143" spans="1:6" x14ac:dyDescent="0.25">
      <c r="A143" s="88">
        <v>44222</v>
      </c>
      <c r="B143" s="98">
        <v>6989.61</v>
      </c>
      <c r="C143" s="117">
        <v>6113.0728072694801</v>
      </c>
      <c r="D143" s="46">
        <f t="shared" si="4"/>
        <v>876.53719273051956</v>
      </c>
      <c r="E143" s="48">
        <f t="shared" si="5"/>
        <v>0.12540573690528078</v>
      </c>
      <c r="F143" s="30"/>
    </row>
    <row r="144" spans="1:6" x14ac:dyDescent="0.25">
      <c r="A144" s="88">
        <v>44223</v>
      </c>
      <c r="B144" s="98">
        <v>7559.2</v>
      </c>
      <c r="C144" s="117">
        <v>9373.0553049268001</v>
      </c>
      <c r="D144" s="46">
        <f t="shared" si="4"/>
        <v>-1813.8553049268003</v>
      </c>
      <c r="E144" s="48">
        <f t="shared" si="5"/>
        <v>0.23995334227521434</v>
      </c>
      <c r="F144" s="30"/>
    </row>
    <row r="145" spans="1:6" x14ac:dyDescent="0.25">
      <c r="A145" s="88">
        <v>44224</v>
      </c>
      <c r="B145" s="98">
        <v>8296.5400000000009</v>
      </c>
      <c r="C145" s="117">
        <v>7894.8203802853895</v>
      </c>
      <c r="D145" s="46">
        <f t="shared" si="4"/>
        <v>401.71961971461133</v>
      </c>
      <c r="E145" s="48">
        <f t="shared" si="5"/>
        <v>4.8420138963304132E-2</v>
      </c>
      <c r="F145" s="30"/>
    </row>
    <row r="146" spans="1:6" x14ac:dyDescent="0.25">
      <c r="A146" s="88">
        <v>44225</v>
      </c>
      <c r="B146" s="98">
        <v>9508.84</v>
      </c>
      <c r="C146" s="117">
        <v>7068.14231352361</v>
      </c>
      <c r="D146" s="46">
        <f t="shared" si="4"/>
        <v>2440.6976864763901</v>
      </c>
      <c r="E146" s="48">
        <f t="shared" si="5"/>
        <v>0.25667670151946925</v>
      </c>
      <c r="F146" s="30"/>
    </row>
    <row r="147" spans="1:6" x14ac:dyDescent="0.25">
      <c r="A147" s="88">
        <v>44226</v>
      </c>
      <c r="B147" s="98">
        <v>7119.09</v>
      </c>
      <c r="C147" s="117">
        <v>6428.0452648006503</v>
      </c>
      <c r="D147" s="46">
        <f t="shared" si="4"/>
        <v>691.04473519934982</v>
      </c>
      <c r="E147" s="48">
        <f t="shared" si="5"/>
        <v>9.7069251154199454E-2</v>
      </c>
      <c r="F147" s="30"/>
    </row>
    <row r="148" spans="1:6" x14ac:dyDescent="0.25">
      <c r="A148" s="88">
        <v>44227</v>
      </c>
      <c r="B148" s="98">
        <v>7453.4</v>
      </c>
      <c r="C148" s="117">
        <v>6372.2961765587197</v>
      </c>
      <c r="D148" s="46">
        <f t="shared" si="4"/>
        <v>1081.1038234412799</v>
      </c>
      <c r="E148" s="48">
        <f t="shared" si="5"/>
        <v>0.14504841058326132</v>
      </c>
      <c r="F148" s="30"/>
    </row>
    <row r="149" spans="1:6" x14ac:dyDescent="0.25">
      <c r="A149" s="88">
        <v>44228</v>
      </c>
      <c r="B149" s="98">
        <v>7785.95</v>
      </c>
      <c r="C149" s="117">
        <v>6376.0861995658197</v>
      </c>
      <c r="D149" s="46">
        <f t="shared" si="4"/>
        <v>1409.8638004341801</v>
      </c>
      <c r="E149" s="48">
        <f t="shared" si="5"/>
        <v>0.18107794173275968</v>
      </c>
      <c r="F149" s="30"/>
    </row>
    <row r="150" spans="1:6" x14ac:dyDescent="0.25">
      <c r="A150" s="88">
        <v>44229</v>
      </c>
      <c r="B150" s="98">
        <v>7685.31</v>
      </c>
      <c r="C150" s="117">
        <v>7860.5763533018398</v>
      </c>
      <c r="D150" s="46">
        <f t="shared" si="4"/>
        <v>-175.26635330183944</v>
      </c>
      <c r="E150" s="48">
        <f t="shared" si="5"/>
        <v>2.2805371976125807E-2</v>
      </c>
      <c r="F150" s="30"/>
    </row>
    <row r="151" spans="1:6" x14ac:dyDescent="0.25">
      <c r="A151" s="88">
        <v>44230</v>
      </c>
      <c r="B151" s="98">
        <v>7229.52</v>
      </c>
      <c r="C151" s="117">
        <v>6801.0108768540904</v>
      </c>
      <c r="D151" s="46">
        <f t="shared" si="4"/>
        <v>428.50912314591005</v>
      </c>
      <c r="E151" s="48">
        <f t="shared" si="5"/>
        <v>5.9272140217595359E-2</v>
      </c>
      <c r="F151" s="30"/>
    </row>
    <row r="152" spans="1:6" x14ac:dyDescent="0.25">
      <c r="A152" s="88">
        <v>44231</v>
      </c>
      <c r="B152" s="98">
        <v>6560.11</v>
      </c>
      <c r="C152" s="117">
        <v>6559.4089286347898</v>
      </c>
      <c r="D152" s="46">
        <f t="shared" si="4"/>
        <v>0.70107136520982749</v>
      </c>
      <c r="E152" s="48">
        <f t="shared" si="5"/>
        <v>1.0686884293248551E-4</v>
      </c>
      <c r="F152" s="30"/>
    </row>
    <row r="153" spans="1:6" x14ac:dyDescent="0.25">
      <c r="A153" s="88">
        <v>44232</v>
      </c>
      <c r="B153" s="98">
        <v>7549.73</v>
      </c>
      <c r="C153" s="117">
        <v>6482.17354630512</v>
      </c>
      <c r="D153" s="46">
        <f t="shared" si="4"/>
        <v>1067.5564536948796</v>
      </c>
      <c r="E153" s="48">
        <f t="shared" si="5"/>
        <v>0.14140326259281849</v>
      </c>
      <c r="F153" s="30"/>
    </row>
    <row r="154" spans="1:6" x14ac:dyDescent="0.25">
      <c r="A154" s="88">
        <v>44233</v>
      </c>
      <c r="B154" s="98">
        <v>9317.24</v>
      </c>
      <c r="C154" s="117">
        <v>9591.4705243400695</v>
      </c>
      <c r="D154" s="46">
        <f t="shared" si="4"/>
        <v>-274.23052434006968</v>
      </c>
      <c r="E154" s="48">
        <f t="shared" si="5"/>
        <v>2.9432592091656936E-2</v>
      </c>
      <c r="F154" s="30"/>
    </row>
    <row r="155" spans="1:6" x14ac:dyDescent="0.25">
      <c r="A155" s="88">
        <v>44234</v>
      </c>
      <c r="B155" s="98">
        <v>7551.67</v>
      </c>
      <c r="C155" s="117">
        <v>7032.5041591825802</v>
      </c>
      <c r="D155" s="46">
        <f t="shared" si="4"/>
        <v>519.16584081741985</v>
      </c>
      <c r="E155" s="48">
        <f t="shared" si="5"/>
        <v>6.8748480907854792E-2</v>
      </c>
      <c r="F155" s="30"/>
    </row>
    <row r="156" spans="1:6" x14ac:dyDescent="0.25">
      <c r="A156" s="88">
        <v>44235</v>
      </c>
      <c r="B156" s="98">
        <v>8827.1299999999992</v>
      </c>
      <c r="C156" s="117">
        <v>8727.54865584252</v>
      </c>
      <c r="D156" s="46">
        <f t="shared" si="4"/>
        <v>99.58134415747918</v>
      </c>
      <c r="E156" s="48">
        <f t="shared" si="5"/>
        <v>1.1281282155975859E-2</v>
      </c>
      <c r="F156" s="30"/>
    </row>
    <row r="157" spans="1:6" x14ac:dyDescent="0.25">
      <c r="A157" s="88">
        <v>44236</v>
      </c>
      <c r="B157" s="98">
        <v>8320.24</v>
      </c>
      <c r="C157" s="117">
        <v>8396.3722309953791</v>
      </c>
      <c r="D157" s="46">
        <f t="shared" si="4"/>
        <v>-76.132230995379359</v>
      </c>
      <c r="E157" s="48">
        <f t="shared" si="5"/>
        <v>9.1502445837354889E-3</v>
      </c>
      <c r="F157" s="30"/>
    </row>
    <row r="158" spans="1:6" x14ac:dyDescent="0.25">
      <c r="A158" s="88">
        <v>44237</v>
      </c>
      <c r="B158" s="98">
        <v>7250.11</v>
      </c>
      <c r="C158" s="117">
        <v>7547.7377319381303</v>
      </c>
      <c r="D158" s="46">
        <f t="shared" si="4"/>
        <v>-297.62773193813064</v>
      </c>
      <c r="E158" s="48">
        <f t="shared" si="5"/>
        <v>4.1051478106970879E-2</v>
      </c>
      <c r="F158" s="30"/>
    </row>
    <row r="159" spans="1:6" x14ac:dyDescent="0.25">
      <c r="A159" s="88">
        <v>44238</v>
      </c>
      <c r="B159" s="98">
        <v>9779.83</v>
      </c>
      <c r="C159" s="117">
        <v>9074.4377951831593</v>
      </c>
      <c r="D159" s="46">
        <f t="shared" si="4"/>
        <v>705.3922048168406</v>
      </c>
      <c r="E159" s="48">
        <f t="shared" si="5"/>
        <v>7.2127246058146272E-2</v>
      </c>
      <c r="F159" s="30"/>
    </row>
    <row r="160" spans="1:6" x14ac:dyDescent="0.25">
      <c r="A160" s="88">
        <v>44239</v>
      </c>
      <c r="B160" s="98">
        <v>9679.33</v>
      </c>
      <c r="C160" s="117">
        <v>8438.9609593647292</v>
      </c>
      <c r="D160" s="46">
        <f t="shared" si="4"/>
        <v>1240.3690406352707</v>
      </c>
      <c r="E160" s="48">
        <f t="shared" si="5"/>
        <v>0.12814616720736566</v>
      </c>
      <c r="F160" s="30"/>
    </row>
    <row r="161" spans="1:6" x14ac:dyDescent="0.25">
      <c r="A161" s="88">
        <v>44240</v>
      </c>
      <c r="B161" s="98">
        <v>8734.84</v>
      </c>
      <c r="C161" s="117">
        <v>8516.4243784286009</v>
      </c>
      <c r="D161" s="46">
        <f t="shared" si="4"/>
        <v>218.41562157139924</v>
      </c>
      <c r="E161" s="48">
        <f t="shared" si="5"/>
        <v>2.5005108458929899E-2</v>
      </c>
      <c r="F161" s="30"/>
    </row>
    <row r="162" spans="1:6" x14ac:dyDescent="0.25">
      <c r="A162" s="88">
        <v>44241</v>
      </c>
      <c r="B162" s="98">
        <v>8629.7099999999991</v>
      </c>
      <c r="C162" s="117">
        <v>8340.2884853386895</v>
      </c>
      <c r="D162" s="46">
        <f t="shared" si="4"/>
        <v>289.42151466130963</v>
      </c>
      <c r="E162" s="48">
        <f t="shared" si="5"/>
        <v>3.3537803085075819E-2</v>
      </c>
      <c r="F162" s="30"/>
    </row>
    <row r="163" spans="1:6" x14ac:dyDescent="0.25">
      <c r="A163" s="88">
        <v>44242</v>
      </c>
      <c r="B163" s="98">
        <v>8702.67</v>
      </c>
      <c r="C163" s="117">
        <v>8396.8987950063492</v>
      </c>
      <c r="D163" s="46">
        <f t="shared" si="4"/>
        <v>305.77120499365083</v>
      </c>
      <c r="E163" s="48">
        <f t="shared" si="5"/>
        <v>3.5135332604091712E-2</v>
      </c>
      <c r="F163" s="30"/>
    </row>
    <row r="164" spans="1:6" x14ac:dyDescent="0.25">
      <c r="A164" s="88">
        <v>44243</v>
      </c>
      <c r="B164" s="98">
        <v>7468.43</v>
      </c>
      <c r="C164" s="117">
        <v>7853.9805135282504</v>
      </c>
      <c r="D164" s="46">
        <f t="shared" si="4"/>
        <v>-385.55051352825012</v>
      </c>
      <c r="E164" s="48">
        <f t="shared" si="5"/>
        <v>5.1624037920720969E-2</v>
      </c>
      <c r="F164" s="30"/>
    </row>
    <row r="165" spans="1:6" x14ac:dyDescent="0.25">
      <c r="A165" s="88">
        <v>44244</v>
      </c>
      <c r="B165" s="98">
        <v>7646.97</v>
      </c>
      <c r="C165" s="117">
        <v>8267.0769099040499</v>
      </c>
      <c r="D165" s="46">
        <f t="shared" si="4"/>
        <v>-620.10690990404964</v>
      </c>
      <c r="E165" s="48">
        <f t="shared" si="5"/>
        <v>8.1091845515812097E-2</v>
      </c>
      <c r="F165" s="30"/>
    </row>
    <row r="166" spans="1:6" x14ac:dyDescent="0.25">
      <c r="A166" s="88">
        <v>44245</v>
      </c>
      <c r="B166" s="98">
        <v>8856.59</v>
      </c>
      <c r="C166" s="117">
        <v>8295.3129047605107</v>
      </c>
      <c r="D166" s="46">
        <f t="shared" si="4"/>
        <v>561.27709523948943</v>
      </c>
      <c r="E166" s="48">
        <f t="shared" si="5"/>
        <v>6.3373950384909922E-2</v>
      </c>
      <c r="F166" s="30"/>
    </row>
    <row r="167" spans="1:6" x14ac:dyDescent="0.25">
      <c r="A167" s="88">
        <v>44246</v>
      </c>
      <c r="B167" s="98">
        <v>9330.4599999999991</v>
      </c>
      <c r="C167" s="117">
        <v>8613.9622303756696</v>
      </c>
      <c r="D167" s="46">
        <f t="shared" si="4"/>
        <v>716.49776962432952</v>
      </c>
      <c r="E167" s="48">
        <f t="shared" si="5"/>
        <v>7.6791258911600241E-2</v>
      </c>
      <c r="F167" s="30"/>
    </row>
    <row r="168" spans="1:6" x14ac:dyDescent="0.25">
      <c r="A168" s="88">
        <v>44247</v>
      </c>
      <c r="B168" s="98">
        <v>9623.64</v>
      </c>
      <c r="C168" s="117">
        <v>9272.7762852300493</v>
      </c>
      <c r="D168" s="46">
        <f t="shared" si="4"/>
        <v>350.86371476995009</v>
      </c>
      <c r="E168" s="48">
        <f t="shared" si="5"/>
        <v>3.6458524505275564E-2</v>
      </c>
      <c r="F168" s="30"/>
    </row>
    <row r="169" spans="1:6" x14ac:dyDescent="0.25">
      <c r="A169" s="88">
        <v>44248</v>
      </c>
      <c r="B169" s="98">
        <v>9163.39</v>
      </c>
      <c r="C169" s="117">
        <v>8601.7495093574507</v>
      </c>
      <c r="D169" s="46">
        <f t="shared" si="4"/>
        <v>561.64049064254868</v>
      </c>
      <c r="E169" s="48">
        <f t="shared" si="5"/>
        <v>6.1291780732081545E-2</v>
      </c>
      <c r="F169" s="30"/>
    </row>
    <row r="170" spans="1:6" x14ac:dyDescent="0.25">
      <c r="A170" s="88">
        <v>44249</v>
      </c>
      <c r="B170" s="98">
        <v>8236.3799999999992</v>
      </c>
      <c r="C170" s="117">
        <v>8701.4732283700396</v>
      </c>
      <c r="D170" s="46">
        <f t="shared" si="4"/>
        <v>-465.09322837004038</v>
      </c>
      <c r="E170" s="48">
        <f t="shared" si="5"/>
        <v>5.6468160571760947E-2</v>
      </c>
      <c r="F170" s="30"/>
    </row>
    <row r="171" spans="1:6" x14ac:dyDescent="0.25">
      <c r="A171" s="88">
        <v>44250</v>
      </c>
      <c r="B171" s="98">
        <v>8384.94</v>
      </c>
      <c r="C171" s="117">
        <v>8534.7237940456707</v>
      </c>
      <c r="D171" s="46">
        <f t="shared" si="4"/>
        <v>-149.78379404567022</v>
      </c>
      <c r="E171" s="48">
        <f t="shared" si="5"/>
        <v>1.7863430632260958E-2</v>
      </c>
      <c r="F171" s="30"/>
    </row>
    <row r="172" spans="1:6" x14ac:dyDescent="0.25">
      <c r="A172" s="88">
        <v>44251</v>
      </c>
      <c r="B172" s="98">
        <v>6970.6</v>
      </c>
      <c r="C172" s="117">
        <v>8201.4539312278303</v>
      </c>
      <c r="D172" s="46">
        <f t="shared" si="4"/>
        <v>-1230.8539312278299</v>
      </c>
      <c r="E172" s="48">
        <f t="shared" si="5"/>
        <v>0.17657790308263704</v>
      </c>
      <c r="F172" s="30"/>
    </row>
    <row r="173" spans="1:6" x14ac:dyDescent="0.25">
      <c r="A173" s="88">
        <v>44252</v>
      </c>
      <c r="B173" s="98">
        <v>6286.35</v>
      </c>
      <c r="C173" s="117">
        <v>7657.5402137516703</v>
      </c>
      <c r="D173" s="46">
        <f t="shared" si="4"/>
        <v>-1371.1902137516699</v>
      </c>
      <c r="E173" s="48">
        <f t="shared" si="5"/>
        <v>0.2181218375928273</v>
      </c>
      <c r="F173" s="30"/>
    </row>
    <row r="174" spans="1:6" x14ac:dyDescent="0.25">
      <c r="A174" s="88">
        <v>44253</v>
      </c>
      <c r="B174" s="98">
        <v>7321.79</v>
      </c>
      <c r="C174" s="117">
        <v>7287.3830257739901</v>
      </c>
      <c r="D174" s="46">
        <f t="shared" si="4"/>
        <v>34.406974226009879</v>
      </c>
      <c r="E174" s="48">
        <f t="shared" si="5"/>
        <v>4.6992571797347202E-3</v>
      </c>
      <c r="F174" s="30"/>
    </row>
    <row r="175" spans="1:6" x14ac:dyDescent="0.25">
      <c r="A175" s="88">
        <v>44254</v>
      </c>
      <c r="B175" s="98">
        <v>6837.73</v>
      </c>
      <c r="C175" s="117">
        <v>6754.7465525785301</v>
      </c>
      <c r="D175" s="46">
        <f t="shared" si="4"/>
        <v>82.983447421469464</v>
      </c>
      <c r="E175" s="48">
        <f t="shared" si="5"/>
        <v>1.2136110583698021E-2</v>
      </c>
      <c r="F175" s="30"/>
    </row>
    <row r="176" spans="1:6" x14ac:dyDescent="0.25">
      <c r="A176" s="88">
        <v>44255</v>
      </c>
      <c r="B176" s="98">
        <v>5337.07</v>
      </c>
      <c r="C176" s="117">
        <v>5861.2879252421499</v>
      </c>
      <c r="D176" s="46">
        <f t="shared" si="4"/>
        <v>-524.21792524215016</v>
      </c>
      <c r="E176" s="48">
        <f t="shared" si="5"/>
        <v>9.8222044163211314E-2</v>
      </c>
      <c r="F176" s="30"/>
    </row>
    <row r="177" spans="1:6" x14ac:dyDescent="0.25">
      <c r="A177" s="88">
        <v>44256</v>
      </c>
      <c r="B177" s="98">
        <v>5962.75</v>
      </c>
      <c r="C177" s="117">
        <v>5910.7351045560699</v>
      </c>
      <c r="D177" s="46">
        <f t="shared" si="4"/>
        <v>52.014895443930072</v>
      </c>
      <c r="E177" s="48">
        <f t="shared" si="5"/>
        <v>8.7233064347708809E-3</v>
      </c>
      <c r="F177" s="30"/>
    </row>
    <row r="178" spans="1:6" x14ac:dyDescent="0.25">
      <c r="A178" s="88">
        <v>44257</v>
      </c>
      <c r="B178" s="98">
        <v>6139.8</v>
      </c>
      <c r="C178" s="117">
        <v>5948.6072047900898</v>
      </c>
      <c r="D178" s="46">
        <f t="shared" si="4"/>
        <v>191.1927952099104</v>
      </c>
      <c r="E178" s="48">
        <f t="shared" si="5"/>
        <v>3.1139906057185966E-2</v>
      </c>
      <c r="F178" s="30"/>
    </row>
    <row r="179" spans="1:6" x14ac:dyDescent="0.25">
      <c r="A179" s="88">
        <v>44258</v>
      </c>
      <c r="B179" s="98">
        <v>6374.36</v>
      </c>
      <c r="C179" s="117">
        <v>6031.52866251877</v>
      </c>
      <c r="D179" s="46">
        <f t="shared" si="4"/>
        <v>342.83133748122964</v>
      </c>
      <c r="E179" s="48">
        <f t="shared" si="5"/>
        <v>5.37828640806653E-2</v>
      </c>
      <c r="F179" s="30"/>
    </row>
    <row r="180" spans="1:6" x14ac:dyDescent="0.25">
      <c r="A180" s="88">
        <v>44259</v>
      </c>
      <c r="B180" s="98">
        <v>5177.4399999999996</v>
      </c>
      <c r="C180" s="117">
        <v>6062.9339814662599</v>
      </c>
      <c r="D180" s="46">
        <f t="shared" si="4"/>
        <v>-885.49398146626027</v>
      </c>
      <c r="E180" s="48">
        <f t="shared" si="5"/>
        <v>0.17102930820371851</v>
      </c>
      <c r="F180" s="30"/>
    </row>
    <row r="181" spans="1:6" x14ac:dyDescent="0.25">
      <c r="A181" s="88">
        <v>44260</v>
      </c>
      <c r="B181" s="98">
        <v>5692.36</v>
      </c>
      <c r="C181" s="117">
        <v>5750.22033103786</v>
      </c>
      <c r="D181" s="46">
        <f t="shared" si="4"/>
        <v>-57.860331037860306</v>
      </c>
      <c r="E181" s="48">
        <f t="shared" si="5"/>
        <v>1.0164559345835525E-2</v>
      </c>
      <c r="F181" s="30"/>
    </row>
    <row r="182" spans="1:6" x14ac:dyDescent="0.25">
      <c r="A182" s="88">
        <v>44261</v>
      </c>
      <c r="B182" s="98">
        <v>5010.18</v>
      </c>
      <c r="C182" s="117">
        <v>5680.52851968103</v>
      </c>
      <c r="D182" s="46">
        <f t="shared" si="4"/>
        <v>-670.34851968102976</v>
      </c>
      <c r="E182" s="48">
        <f t="shared" si="5"/>
        <v>0.13379729264837387</v>
      </c>
      <c r="F182" s="30"/>
    </row>
    <row r="183" spans="1:6" x14ac:dyDescent="0.25">
      <c r="A183" s="88">
        <v>44262</v>
      </c>
      <c r="B183" s="98">
        <v>5149.3</v>
      </c>
      <c r="C183" s="117">
        <v>5743.2096391237601</v>
      </c>
      <c r="D183" s="46">
        <f t="shared" si="4"/>
        <v>-593.90963912375992</v>
      </c>
      <c r="E183" s="48">
        <f t="shared" si="5"/>
        <v>0.1153379370251801</v>
      </c>
      <c r="F183" s="30"/>
    </row>
    <row r="184" spans="1:6" x14ac:dyDescent="0.25">
      <c r="A184" s="88">
        <v>44263</v>
      </c>
      <c r="B184" s="98">
        <v>4528.66</v>
      </c>
      <c r="C184" s="117">
        <v>5544.7848015174404</v>
      </c>
      <c r="D184" s="46">
        <f t="shared" si="4"/>
        <v>-1016.1248015174406</v>
      </c>
      <c r="E184" s="48">
        <f t="shared" si="5"/>
        <v>0.22437648256160556</v>
      </c>
      <c r="F184" s="30"/>
    </row>
    <row r="185" spans="1:6" x14ac:dyDescent="0.25">
      <c r="A185" s="88">
        <v>44264</v>
      </c>
      <c r="B185" s="98">
        <v>5269</v>
      </c>
      <c r="C185" s="117">
        <v>4893.5666480855698</v>
      </c>
      <c r="D185" s="46">
        <f t="shared" si="4"/>
        <v>375.4333519144302</v>
      </c>
      <c r="E185" s="48">
        <f t="shared" si="5"/>
        <v>7.125324576094709E-2</v>
      </c>
      <c r="F185" s="30"/>
    </row>
    <row r="186" spans="1:6" x14ac:dyDescent="0.25">
      <c r="A186" s="88">
        <v>44265</v>
      </c>
      <c r="B186" s="98">
        <v>5507.71</v>
      </c>
      <c r="C186" s="117">
        <v>4730.0577749103504</v>
      </c>
      <c r="D186" s="46">
        <f t="shared" si="4"/>
        <v>777.65222508964962</v>
      </c>
      <c r="E186" s="48">
        <f t="shared" si="5"/>
        <v>0.14119338619674049</v>
      </c>
      <c r="F186" s="30"/>
    </row>
    <row r="187" spans="1:6" x14ac:dyDescent="0.25">
      <c r="A187" s="88">
        <v>44266</v>
      </c>
      <c r="B187" s="98">
        <v>6783.07</v>
      </c>
      <c r="C187" s="117">
        <v>6117.4991551974299</v>
      </c>
      <c r="D187" s="46">
        <f t="shared" si="4"/>
        <v>665.57084480256981</v>
      </c>
      <c r="E187" s="48">
        <f t="shared" si="5"/>
        <v>9.8122361232092531E-2</v>
      </c>
      <c r="F187" s="30"/>
    </row>
    <row r="188" spans="1:6" x14ac:dyDescent="0.25">
      <c r="A188" s="88">
        <v>44267</v>
      </c>
      <c r="B188" s="98">
        <v>5792.43</v>
      </c>
      <c r="C188" s="117">
        <v>5812.0492168821502</v>
      </c>
      <c r="D188" s="46">
        <f t="shared" si="4"/>
        <v>-19.619216882149885</v>
      </c>
      <c r="E188" s="48">
        <f t="shared" si="5"/>
        <v>3.3870442771254698E-3</v>
      </c>
      <c r="F188" s="30"/>
    </row>
    <row r="189" spans="1:6" x14ac:dyDescent="0.25">
      <c r="A189" s="88">
        <v>44268</v>
      </c>
      <c r="B189" s="98">
        <v>5733.77</v>
      </c>
      <c r="C189" s="117">
        <v>4916.7039507638201</v>
      </c>
      <c r="D189" s="46">
        <f t="shared" si="4"/>
        <v>817.06604923618033</v>
      </c>
      <c r="E189" s="48">
        <f t="shared" si="5"/>
        <v>0.14250066696714034</v>
      </c>
      <c r="F189" s="30"/>
    </row>
    <row r="190" spans="1:6" x14ac:dyDescent="0.25">
      <c r="A190" s="88">
        <v>44269</v>
      </c>
      <c r="B190" s="98">
        <v>4867.9799999999996</v>
      </c>
      <c r="C190" s="117">
        <v>4722.4556933695003</v>
      </c>
      <c r="D190" s="46">
        <f t="shared" si="4"/>
        <v>145.52430663049927</v>
      </c>
      <c r="E190" s="48">
        <f t="shared" si="5"/>
        <v>2.9894187451571141E-2</v>
      </c>
      <c r="F190" s="30"/>
    </row>
    <row r="191" spans="1:6" x14ac:dyDescent="0.25">
      <c r="A191" s="88">
        <v>44270</v>
      </c>
      <c r="B191" s="98">
        <v>5789.63</v>
      </c>
      <c r="C191" s="117">
        <v>5637.9882945117497</v>
      </c>
      <c r="D191" s="46">
        <f t="shared" si="4"/>
        <v>151.64170548825041</v>
      </c>
      <c r="E191" s="48">
        <f t="shared" si="5"/>
        <v>2.6191951038019769E-2</v>
      </c>
      <c r="F191" s="30"/>
    </row>
    <row r="192" spans="1:6" x14ac:dyDescent="0.25">
      <c r="A192" s="88">
        <v>44271</v>
      </c>
      <c r="B192" s="98">
        <v>5859.06</v>
      </c>
      <c r="C192" s="117">
        <v>5825.3255161869702</v>
      </c>
      <c r="D192" s="46">
        <f t="shared" si="4"/>
        <v>33.734483813030238</v>
      </c>
      <c r="E192" s="48">
        <f t="shared" si="5"/>
        <v>5.7576614359692909E-3</v>
      </c>
      <c r="F192" s="30"/>
    </row>
    <row r="193" spans="1:6" x14ac:dyDescent="0.25">
      <c r="A193" s="88">
        <v>44272</v>
      </c>
      <c r="B193" s="98">
        <v>5685.2</v>
      </c>
      <c r="C193" s="117">
        <v>5879.81049868438</v>
      </c>
      <c r="D193" s="46">
        <f t="shared" si="4"/>
        <v>-194.61049868438022</v>
      </c>
      <c r="E193" s="48">
        <f t="shared" si="5"/>
        <v>3.4231073433543271E-2</v>
      </c>
      <c r="F193" s="30"/>
    </row>
    <row r="194" spans="1:6" x14ac:dyDescent="0.25">
      <c r="A194" s="88">
        <v>44273</v>
      </c>
      <c r="B194" s="98">
        <v>5738.37</v>
      </c>
      <c r="C194" s="117">
        <v>5881.2945488653704</v>
      </c>
      <c r="D194" s="46">
        <f t="shared" si="4"/>
        <v>-142.92454886537053</v>
      </c>
      <c r="E194" s="48">
        <f t="shared" si="5"/>
        <v>2.4906820031711189E-2</v>
      </c>
      <c r="F194" s="30"/>
    </row>
    <row r="195" spans="1:6" x14ac:dyDescent="0.25">
      <c r="A195" s="88">
        <v>44274</v>
      </c>
      <c r="B195" s="98">
        <v>6888.57</v>
      </c>
      <c r="C195" s="117">
        <v>5965.0568320983703</v>
      </c>
      <c r="D195" s="46">
        <f t="shared" ref="D195:D258" si="6">B195-C195</f>
        <v>923.51316790162946</v>
      </c>
      <c r="E195" s="48">
        <f t="shared" ref="E195:E258" si="7">ABS(D195)/B195</f>
        <v>0.13406456897463909</v>
      </c>
      <c r="F195" s="30"/>
    </row>
    <row r="196" spans="1:6" x14ac:dyDescent="0.25">
      <c r="A196" s="88">
        <v>44275</v>
      </c>
      <c r="B196" s="98">
        <v>7053.77</v>
      </c>
      <c r="C196" s="117">
        <v>6300.4950728692602</v>
      </c>
      <c r="D196" s="46">
        <f t="shared" si="6"/>
        <v>753.27492713074025</v>
      </c>
      <c r="E196" s="48">
        <f t="shared" si="7"/>
        <v>0.10679040103813141</v>
      </c>
      <c r="F196" s="30"/>
    </row>
    <row r="197" spans="1:6" x14ac:dyDescent="0.25">
      <c r="A197" s="88">
        <v>44276</v>
      </c>
      <c r="B197" s="98">
        <v>6352.41</v>
      </c>
      <c r="C197" s="117">
        <v>5244.56470045059</v>
      </c>
      <c r="D197" s="46">
        <f t="shared" si="6"/>
        <v>1107.8452995494099</v>
      </c>
      <c r="E197" s="48">
        <f t="shared" si="7"/>
        <v>0.17439763799084285</v>
      </c>
      <c r="F197" s="30"/>
    </row>
    <row r="198" spans="1:6" x14ac:dyDescent="0.25">
      <c r="A198" s="88">
        <v>44277</v>
      </c>
      <c r="B198" s="98">
        <v>5238.54</v>
      </c>
      <c r="C198" s="117">
        <v>5021.5804883320197</v>
      </c>
      <c r="D198" s="46">
        <f t="shared" si="6"/>
        <v>216.95951166798022</v>
      </c>
      <c r="E198" s="48">
        <f t="shared" si="7"/>
        <v>4.1416026539451874E-2</v>
      </c>
      <c r="F198" s="30"/>
    </row>
    <row r="199" spans="1:6" x14ac:dyDescent="0.25">
      <c r="A199" s="88">
        <v>44278</v>
      </c>
      <c r="B199" s="98">
        <v>6611.65</v>
      </c>
      <c r="C199" s="117">
        <v>6010.9635367157598</v>
      </c>
      <c r="D199" s="46">
        <f t="shared" si="6"/>
        <v>600.68646328423984</v>
      </c>
      <c r="E199" s="48">
        <f t="shared" si="7"/>
        <v>9.0852731660665625E-2</v>
      </c>
      <c r="F199" s="30"/>
    </row>
    <row r="200" spans="1:6" x14ac:dyDescent="0.25">
      <c r="A200" s="88">
        <v>44279</v>
      </c>
      <c r="B200" s="98">
        <v>6267.28</v>
      </c>
      <c r="C200" s="117">
        <v>5257.9000462594804</v>
      </c>
      <c r="D200" s="46">
        <f t="shared" si="6"/>
        <v>1009.3799537405193</v>
      </c>
      <c r="E200" s="48">
        <f t="shared" si="7"/>
        <v>0.16105550633456928</v>
      </c>
      <c r="F200" s="30"/>
    </row>
    <row r="201" spans="1:6" x14ac:dyDescent="0.25">
      <c r="A201" s="88">
        <v>44280</v>
      </c>
      <c r="B201" s="98">
        <v>6253.23</v>
      </c>
      <c r="C201" s="117">
        <v>5952.7228376837302</v>
      </c>
      <c r="D201" s="46">
        <f t="shared" si="6"/>
        <v>300.50716231626939</v>
      </c>
      <c r="E201" s="48">
        <f t="shared" si="7"/>
        <v>4.8056310469352541E-2</v>
      </c>
      <c r="F201" s="30"/>
    </row>
    <row r="202" spans="1:6" x14ac:dyDescent="0.25">
      <c r="A202" s="88">
        <v>44281</v>
      </c>
      <c r="B202" s="98">
        <v>6597.54</v>
      </c>
      <c r="C202" s="117">
        <v>4929.3825067655898</v>
      </c>
      <c r="D202" s="46">
        <f t="shared" si="6"/>
        <v>1668.1574932344101</v>
      </c>
      <c r="E202" s="48">
        <f t="shared" si="7"/>
        <v>0.25284537770660126</v>
      </c>
      <c r="F202" s="30"/>
    </row>
    <row r="203" spans="1:6" x14ac:dyDescent="0.25">
      <c r="A203" s="88">
        <v>44282</v>
      </c>
      <c r="B203" s="98">
        <v>5592.17</v>
      </c>
      <c r="C203" s="117">
        <v>4636.7163910609597</v>
      </c>
      <c r="D203" s="46">
        <f t="shared" si="6"/>
        <v>955.45360893904035</v>
      </c>
      <c r="E203" s="48">
        <f t="shared" si="7"/>
        <v>0.17085560863475902</v>
      </c>
      <c r="F203" s="30"/>
    </row>
    <row r="204" spans="1:6" x14ac:dyDescent="0.25">
      <c r="A204" s="88">
        <v>44283</v>
      </c>
      <c r="B204" s="98">
        <v>5450.2</v>
      </c>
      <c r="C204" s="117">
        <v>4275.1523430895504</v>
      </c>
      <c r="D204" s="46">
        <f t="shared" si="6"/>
        <v>1175.0476569104494</v>
      </c>
      <c r="E204" s="48">
        <f t="shared" si="7"/>
        <v>0.21559716283997823</v>
      </c>
      <c r="F204" s="30"/>
    </row>
    <row r="205" spans="1:6" x14ac:dyDescent="0.25">
      <c r="A205" s="88">
        <v>44284</v>
      </c>
      <c r="B205" s="98">
        <v>5073.76</v>
      </c>
      <c r="C205" s="117">
        <v>3939.7026387331698</v>
      </c>
      <c r="D205" s="46">
        <f t="shared" si="6"/>
        <v>1134.0573612668304</v>
      </c>
      <c r="E205" s="48">
        <f t="shared" si="7"/>
        <v>0.2235141909090754</v>
      </c>
      <c r="F205" s="30"/>
    </row>
    <row r="206" spans="1:6" x14ac:dyDescent="0.25">
      <c r="A206" s="88">
        <v>44285</v>
      </c>
      <c r="B206" s="98">
        <v>4695.46</v>
      </c>
      <c r="C206" s="117">
        <v>3619.0857682208298</v>
      </c>
      <c r="D206" s="46">
        <f t="shared" si="6"/>
        <v>1076.3742317791703</v>
      </c>
      <c r="E206" s="48">
        <f t="shared" si="7"/>
        <v>0.22923722740246327</v>
      </c>
      <c r="F206" s="30"/>
    </row>
    <row r="207" spans="1:6" x14ac:dyDescent="0.25">
      <c r="A207" s="88">
        <v>44286</v>
      </c>
      <c r="B207" s="98">
        <v>3685.54</v>
      </c>
      <c r="C207" s="117">
        <v>3354.43479756544</v>
      </c>
      <c r="D207" s="46">
        <f t="shared" si="6"/>
        <v>331.10520243455994</v>
      </c>
      <c r="E207" s="48">
        <f t="shared" si="7"/>
        <v>8.9838993047032439E-2</v>
      </c>
      <c r="F207" s="30"/>
    </row>
    <row r="208" spans="1:6" x14ac:dyDescent="0.25">
      <c r="A208" s="88">
        <v>44287</v>
      </c>
      <c r="B208" s="98">
        <v>4414.6499999999996</v>
      </c>
      <c r="C208" s="117">
        <v>3699.4730663181499</v>
      </c>
      <c r="D208" s="46">
        <f t="shared" si="6"/>
        <v>715.17693368184973</v>
      </c>
      <c r="E208" s="48">
        <f t="shared" si="7"/>
        <v>0.16200082309624766</v>
      </c>
      <c r="F208" s="30"/>
    </row>
    <row r="209" spans="1:6" x14ac:dyDescent="0.25">
      <c r="A209" s="88">
        <v>44288</v>
      </c>
      <c r="B209" s="98">
        <v>4217.6099999999997</v>
      </c>
      <c r="C209" s="117">
        <v>3380.0250359455499</v>
      </c>
      <c r="D209" s="46">
        <f t="shared" si="6"/>
        <v>837.58496405444976</v>
      </c>
      <c r="E209" s="48">
        <f t="shared" si="7"/>
        <v>0.19859232220486242</v>
      </c>
      <c r="F209" s="30"/>
    </row>
    <row r="210" spans="1:6" x14ac:dyDescent="0.25">
      <c r="A210" s="88">
        <v>44289</v>
      </c>
      <c r="B210" s="98">
        <v>4101.25</v>
      </c>
      <c r="C210" s="117">
        <v>3378.6381447643898</v>
      </c>
      <c r="D210" s="46">
        <f t="shared" si="6"/>
        <v>722.61185523561016</v>
      </c>
      <c r="E210" s="48">
        <f t="shared" si="7"/>
        <v>0.17619307655851513</v>
      </c>
      <c r="F210" s="30"/>
    </row>
    <row r="211" spans="1:6" x14ac:dyDescent="0.25">
      <c r="A211" s="88">
        <v>44290</v>
      </c>
      <c r="B211" s="98">
        <v>3576.71</v>
      </c>
      <c r="C211" s="117">
        <v>3041.38429130545</v>
      </c>
      <c r="D211" s="46">
        <f t="shared" si="6"/>
        <v>535.32570869455003</v>
      </c>
      <c r="E211" s="48">
        <f t="shared" si="7"/>
        <v>0.14966986663569315</v>
      </c>
      <c r="F211" s="30"/>
    </row>
    <row r="212" spans="1:6" x14ac:dyDescent="0.25">
      <c r="A212" s="88">
        <v>44291</v>
      </c>
      <c r="B212" s="98">
        <v>3650.6</v>
      </c>
      <c r="C212" s="117">
        <v>3137.9864001109399</v>
      </c>
      <c r="D212" s="46">
        <f t="shared" si="6"/>
        <v>512.61359988905997</v>
      </c>
      <c r="E212" s="48">
        <f t="shared" si="7"/>
        <v>0.14041899958611187</v>
      </c>
      <c r="F212" s="30"/>
    </row>
    <row r="213" spans="1:6" x14ac:dyDescent="0.25">
      <c r="A213" s="88">
        <v>44292</v>
      </c>
      <c r="B213" s="98">
        <v>3798.34</v>
      </c>
      <c r="C213" s="117">
        <v>3756.6230577298402</v>
      </c>
      <c r="D213" s="46">
        <f t="shared" si="6"/>
        <v>41.716942270159961</v>
      </c>
      <c r="E213" s="48">
        <f t="shared" si="7"/>
        <v>1.0982940513529584E-2</v>
      </c>
      <c r="F213" s="30"/>
    </row>
    <row r="214" spans="1:6" x14ac:dyDescent="0.25">
      <c r="A214" s="88">
        <v>44293</v>
      </c>
      <c r="B214" s="98">
        <v>3304.09</v>
      </c>
      <c r="C214" s="117">
        <v>3336.9285472184802</v>
      </c>
      <c r="D214" s="46">
        <f t="shared" si="6"/>
        <v>-32.838547218480016</v>
      </c>
      <c r="E214" s="48">
        <f t="shared" si="7"/>
        <v>9.938756879649166E-3</v>
      </c>
      <c r="F214" s="30"/>
    </row>
    <row r="215" spans="1:6" x14ac:dyDescent="0.25">
      <c r="A215" s="88">
        <v>44294</v>
      </c>
      <c r="B215" s="98">
        <v>3348.9</v>
      </c>
      <c r="C215" s="117">
        <v>3396.6254534126701</v>
      </c>
      <c r="D215" s="46">
        <f t="shared" si="6"/>
        <v>-47.725453412670049</v>
      </c>
      <c r="E215" s="48">
        <f t="shared" si="7"/>
        <v>1.4251083464024022E-2</v>
      </c>
      <c r="F215" s="30"/>
    </row>
    <row r="216" spans="1:6" x14ac:dyDescent="0.25">
      <c r="A216" s="88">
        <v>44295</v>
      </c>
      <c r="B216" s="98">
        <v>3548.38</v>
      </c>
      <c r="C216" s="117">
        <v>3671.0526483654799</v>
      </c>
      <c r="D216" s="46">
        <f t="shared" si="6"/>
        <v>-122.67264836547974</v>
      </c>
      <c r="E216" s="48">
        <f t="shared" si="7"/>
        <v>3.4571451864084383E-2</v>
      </c>
      <c r="F216" s="30"/>
    </row>
    <row r="217" spans="1:6" x14ac:dyDescent="0.25">
      <c r="A217" s="88">
        <v>44296</v>
      </c>
      <c r="B217" s="98">
        <v>3742.84</v>
      </c>
      <c r="C217" s="117">
        <v>3811.72251541274</v>
      </c>
      <c r="D217" s="46">
        <f t="shared" si="6"/>
        <v>-68.882515412739849</v>
      </c>
      <c r="E217" s="48">
        <f t="shared" si="7"/>
        <v>1.8403809784211949E-2</v>
      </c>
      <c r="F217" s="30"/>
    </row>
    <row r="218" spans="1:6" x14ac:dyDescent="0.25">
      <c r="A218" s="88">
        <v>44297</v>
      </c>
      <c r="B218" s="98">
        <v>3185.56</v>
      </c>
      <c r="C218" s="117">
        <v>3730.0779021499102</v>
      </c>
      <c r="D218" s="46">
        <f t="shared" si="6"/>
        <v>-544.51790214991024</v>
      </c>
      <c r="E218" s="48">
        <f t="shared" si="7"/>
        <v>0.1709331803983947</v>
      </c>
      <c r="F218" s="30"/>
    </row>
    <row r="219" spans="1:6" x14ac:dyDescent="0.25">
      <c r="A219" s="88">
        <v>44298</v>
      </c>
      <c r="B219" s="98">
        <v>3511.58</v>
      </c>
      <c r="C219" s="117">
        <v>3782.89264196559</v>
      </c>
      <c r="D219" s="46">
        <f t="shared" si="6"/>
        <v>-271.31264196559005</v>
      </c>
      <c r="E219" s="48">
        <f t="shared" si="7"/>
        <v>7.726226996553974E-2</v>
      </c>
      <c r="F219" s="30"/>
    </row>
    <row r="220" spans="1:6" x14ac:dyDescent="0.25">
      <c r="A220" s="88">
        <v>44299</v>
      </c>
      <c r="B220" s="98">
        <v>3133.83</v>
      </c>
      <c r="C220" s="117">
        <v>3840.1718013428299</v>
      </c>
      <c r="D220" s="46">
        <f t="shared" si="6"/>
        <v>-706.34180134282997</v>
      </c>
      <c r="E220" s="48">
        <f t="shared" si="7"/>
        <v>0.22539250736090663</v>
      </c>
      <c r="F220" s="30"/>
    </row>
    <row r="221" spans="1:6" x14ac:dyDescent="0.25">
      <c r="A221" s="88">
        <v>44300</v>
      </c>
      <c r="B221" s="98">
        <v>3143.01</v>
      </c>
      <c r="C221" s="117">
        <v>3408.28742159789</v>
      </c>
      <c r="D221" s="46">
        <f t="shared" si="6"/>
        <v>-265.27742159788977</v>
      </c>
      <c r="E221" s="48">
        <f t="shared" si="7"/>
        <v>8.4402347303346073E-2</v>
      </c>
      <c r="F221" s="30"/>
    </row>
    <row r="222" spans="1:6" x14ac:dyDescent="0.25">
      <c r="A222" s="88">
        <v>44301</v>
      </c>
      <c r="B222" s="98">
        <v>3112.38</v>
      </c>
      <c r="C222" s="117">
        <v>3914.6292082526002</v>
      </c>
      <c r="D222" s="46">
        <f t="shared" si="6"/>
        <v>-802.24920825260006</v>
      </c>
      <c r="E222" s="48">
        <f t="shared" si="7"/>
        <v>0.25776068740083152</v>
      </c>
      <c r="F222" s="30"/>
    </row>
    <row r="223" spans="1:6" x14ac:dyDescent="0.25">
      <c r="A223" s="88">
        <v>44302</v>
      </c>
      <c r="B223" s="98">
        <v>4492.8900000000003</v>
      </c>
      <c r="C223" s="117">
        <v>4064.3800841715301</v>
      </c>
      <c r="D223" s="46">
        <f t="shared" si="6"/>
        <v>428.50991582847018</v>
      </c>
      <c r="E223" s="48">
        <f t="shared" si="7"/>
        <v>9.5375118426774333E-2</v>
      </c>
      <c r="F223" s="30"/>
    </row>
    <row r="224" spans="1:6" x14ac:dyDescent="0.25">
      <c r="A224" s="88">
        <v>44303</v>
      </c>
      <c r="B224" s="98">
        <v>4184.3599999999997</v>
      </c>
      <c r="C224" s="117">
        <v>3949.04557885434</v>
      </c>
      <c r="D224" s="46">
        <f t="shared" si="6"/>
        <v>235.31442114565971</v>
      </c>
      <c r="E224" s="48">
        <f t="shared" si="7"/>
        <v>5.6236657731567011E-2</v>
      </c>
      <c r="F224" s="30"/>
    </row>
    <row r="225" spans="1:6" x14ac:dyDescent="0.25">
      <c r="A225" s="88">
        <v>44304</v>
      </c>
      <c r="B225" s="98">
        <v>4055.48</v>
      </c>
      <c r="C225" s="117">
        <v>3607.3000685919001</v>
      </c>
      <c r="D225" s="46">
        <f t="shared" si="6"/>
        <v>448.17993140809995</v>
      </c>
      <c r="E225" s="48">
        <f t="shared" si="7"/>
        <v>0.11051217893026224</v>
      </c>
      <c r="F225" s="30"/>
    </row>
    <row r="226" spans="1:6" x14ac:dyDescent="0.25">
      <c r="A226" s="88">
        <v>44305</v>
      </c>
      <c r="B226" s="98">
        <v>3077.23</v>
      </c>
      <c r="C226" s="117">
        <v>3462.5243988628899</v>
      </c>
      <c r="D226" s="46">
        <f t="shared" si="6"/>
        <v>-385.29439886288992</v>
      </c>
      <c r="E226" s="48">
        <f t="shared" si="7"/>
        <v>0.12520819011347539</v>
      </c>
      <c r="F226" s="30"/>
    </row>
    <row r="227" spans="1:6" x14ac:dyDescent="0.25">
      <c r="A227" s="88">
        <v>44306</v>
      </c>
      <c r="B227" s="98">
        <v>3544.94</v>
      </c>
      <c r="C227" s="117">
        <v>3306.9484455430702</v>
      </c>
      <c r="D227" s="46">
        <f t="shared" si="6"/>
        <v>237.99155445692986</v>
      </c>
      <c r="E227" s="48">
        <f t="shared" si="7"/>
        <v>6.7135566316194314E-2</v>
      </c>
      <c r="F227" s="30"/>
    </row>
    <row r="228" spans="1:6" x14ac:dyDescent="0.25">
      <c r="A228" s="88">
        <v>44307</v>
      </c>
      <c r="B228" s="98">
        <v>3280.76</v>
      </c>
      <c r="C228" s="117">
        <v>3105.2165672258502</v>
      </c>
      <c r="D228" s="46">
        <f t="shared" si="6"/>
        <v>175.54343277415001</v>
      </c>
      <c r="E228" s="48">
        <f t="shared" si="7"/>
        <v>5.3506941310595711E-2</v>
      </c>
      <c r="F228" s="30"/>
    </row>
    <row r="229" spans="1:6" x14ac:dyDescent="0.25">
      <c r="A229" s="88">
        <v>44308</v>
      </c>
      <c r="B229" s="98">
        <v>2561.64</v>
      </c>
      <c r="C229" s="117">
        <v>2911.2319137948598</v>
      </c>
      <c r="D229" s="46">
        <f t="shared" si="6"/>
        <v>-349.59191379485992</v>
      </c>
      <c r="E229" s="48">
        <f t="shared" si="7"/>
        <v>0.13647191400620692</v>
      </c>
      <c r="F229" s="30"/>
    </row>
    <row r="230" spans="1:6" x14ac:dyDescent="0.25">
      <c r="A230" s="88">
        <v>44309</v>
      </c>
      <c r="B230" s="98">
        <v>3154.41</v>
      </c>
      <c r="C230" s="117">
        <v>2916.6323880720001</v>
      </c>
      <c r="D230" s="46">
        <f t="shared" si="6"/>
        <v>237.77761192799971</v>
      </c>
      <c r="E230" s="48">
        <f t="shared" si="7"/>
        <v>7.5379424972657247E-2</v>
      </c>
      <c r="F230" s="30"/>
    </row>
    <row r="231" spans="1:6" x14ac:dyDescent="0.25">
      <c r="A231" s="88">
        <v>44310</v>
      </c>
      <c r="B231" s="98">
        <v>2763</v>
      </c>
      <c r="C231" s="117">
        <v>2720.2912359777301</v>
      </c>
      <c r="D231" s="46">
        <f t="shared" si="6"/>
        <v>42.708764022269861</v>
      </c>
      <c r="E231" s="48">
        <f t="shared" si="7"/>
        <v>1.5457388354060754E-2</v>
      </c>
      <c r="F231" s="30"/>
    </row>
    <row r="232" spans="1:6" x14ac:dyDescent="0.25">
      <c r="A232" s="88">
        <v>44311</v>
      </c>
      <c r="B232" s="98">
        <v>3025.47</v>
      </c>
      <c r="C232" s="117">
        <v>2339.2792890975302</v>
      </c>
      <c r="D232" s="46">
        <f t="shared" si="6"/>
        <v>686.19071090246962</v>
      </c>
      <c r="E232" s="48">
        <f t="shared" si="7"/>
        <v>0.22680466535859542</v>
      </c>
      <c r="F232" s="30"/>
    </row>
    <row r="233" spans="1:6" x14ac:dyDescent="0.25">
      <c r="A233" s="88">
        <v>44312</v>
      </c>
      <c r="B233" s="98">
        <v>2205.09</v>
      </c>
      <c r="C233" s="117">
        <v>2146.76879161747</v>
      </c>
      <c r="D233" s="46">
        <f t="shared" si="6"/>
        <v>58.321208382530131</v>
      </c>
      <c r="E233" s="48">
        <f t="shared" si="7"/>
        <v>2.6448448082631606E-2</v>
      </c>
      <c r="F233" s="30"/>
    </row>
    <row r="234" spans="1:6" x14ac:dyDescent="0.25">
      <c r="A234" s="88">
        <v>44313</v>
      </c>
      <c r="B234" s="98">
        <v>2183.92</v>
      </c>
      <c r="C234" s="117">
        <v>1973.60104741943</v>
      </c>
      <c r="D234" s="46">
        <f t="shared" si="6"/>
        <v>210.31895258057011</v>
      </c>
      <c r="E234" s="48">
        <f t="shared" si="7"/>
        <v>9.6303414310309032E-2</v>
      </c>
      <c r="F234" s="30"/>
    </row>
    <row r="235" spans="1:6" x14ac:dyDescent="0.25">
      <c r="A235" s="88">
        <v>44314</v>
      </c>
      <c r="B235" s="98">
        <v>2236.04</v>
      </c>
      <c r="C235" s="117">
        <v>1823.57172666118</v>
      </c>
      <c r="D235" s="46">
        <f t="shared" si="6"/>
        <v>412.46827333881993</v>
      </c>
      <c r="E235" s="48">
        <f t="shared" si="7"/>
        <v>0.18446372754459667</v>
      </c>
      <c r="F235" s="30"/>
    </row>
    <row r="236" spans="1:6" x14ac:dyDescent="0.25">
      <c r="A236" s="88">
        <v>44315</v>
      </c>
      <c r="B236" s="98">
        <v>1967.78</v>
      </c>
      <c r="C236" s="117">
        <v>1728.26762145767</v>
      </c>
      <c r="D236" s="46">
        <f t="shared" si="6"/>
        <v>239.51237854233</v>
      </c>
      <c r="E236" s="48">
        <f t="shared" si="7"/>
        <v>0.12171705096216549</v>
      </c>
      <c r="F236" s="30"/>
    </row>
    <row r="237" spans="1:6" x14ac:dyDescent="0.25">
      <c r="A237" s="88">
        <v>44316</v>
      </c>
      <c r="B237" s="98">
        <v>1554.36</v>
      </c>
      <c r="C237" s="117">
        <v>1867.11841545674</v>
      </c>
      <c r="D237" s="46">
        <f t="shared" si="6"/>
        <v>-312.75841545674007</v>
      </c>
      <c r="E237" s="48">
        <f t="shared" si="7"/>
        <v>0.201213628410883</v>
      </c>
      <c r="F237" s="30"/>
    </row>
    <row r="238" spans="1:6" x14ac:dyDescent="0.25">
      <c r="A238" s="88">
        <v>44317</v>
      </c>
      <c r="B238" s="98">
        <v>2983.96</v>
      </c>
      <c r="C238" s="117">
        <v>2354.9754207027299</v>
      </c>
      <c r="D238" s="46">
        <f t="shared" si="6"/>
        <v>628.9845792972701</v>
      </c>
      <c r="E238" s="48">
        <f t="shared" si="7"/>
        <v>0.21078854250635737</v>
      </c>
      <c r="F238" s="30"/>
    </row>
    <row r="239" spans="1:6" x14ac:dyDescent="0.25">
      <c r="A239" s="88">
        <v>44318</v>
      </c>
      <c r="B239" s="98">
        <v>1808.47</v>
      </c>
      <c r="C239" s="117">
        <v>1709.37407049066</v>
      </c>
      <c r="D239" s="46">
        <f t="shared" si="6"/>
        <v>99.095929509340067</v>
      </c>
      <c r="E239" s="48">
        <f t="shared" si="7"/>
        <v>5.4795451132360541E-2</v>
      </c>
      <c r="F239" s="30"/>
    </row>
    <row r="240" spans="1:6" x14ac:dyDescent="0.25">
      <c r="A240" s="88">
        <v>44319</v>
      </c>
      <c r="B240" s="98">
        <v>1640.66</v>
      </c>
      <c r="C240" s="117">
        <v>1833.36091623875</v>
      </c>
      <c r="D240" s="46">
        <f t="shared" si="6"/>
        <v>-192.70091623874987</v>
      </c>
      <c r="E240" s="48">
        <f t="shared" si="7"/>
        <v>0.1174532908943656</v>
      </c>
      <c r="F240" s="30"/>
    </row>
    <row r="241" spans="1:6" x14ac:dyDescent="0.25">
      <c r="A241" s="88">
        <v>44320</v>
      </c>
      <c r="B241" s="98">
        <v>2189.81</v>
      </c>
      <c r="C241" s="117">
        <v>1957.7971835159999</v>
      </c>
      <c r="D241" s="46">
        <f t="shared" si="6"/>
        <v>232.01281648400004</v>
      </c>
      <c r="E241" s="48">
        <f t="shared" si="7"/>
        <v>0.10595111744123921</v>
      </c>
      <c r="F241" s="30"/>
    </row>
    <row r="242" spans="1:6" x14ac:dyDescent="0.25">
      <c r="A242" s="88">
        <v>44321</v>
      </c>
      <c r="B242" s="98">
        <v>1853.05</v>
      </c>
      <c r="C242" s="117">
        <v>2040.0371188503</v>
      </c>
      <c r="D242" s="46">
        <f t="shared" si="6"/>
        <v>-186.98711885030002</v>
      </c>
      <c r="E242" s="48">
        <f t="shared" si="7"/>
        <v>0.10090775686047329</v>
      </c>
      <c r="F242" s="30"/>
    </row>
    <row r="243" spans="1:6" x14ac:dyDescent="0.25">
      <c r="A243" s="88">
        <v>44322</v>
      </c>
      <c r="B243" s="98">
        <v>1496.19</v>
      </c>
      <c r="C243" s="117">
        <v>1563.25415245409</v>
      </c>
      <c r="D243" s="46">
        <f t="shared" si="6"/>
        <v>-67.064152454089935</v>
      </c>
      <c r="E243" s="48">
        <f t="shared" si="7"/>
        <v>4.4823286116128257E-2</v>
      </c>
      <c r="F243" s="30"/>
    </row>
    <row r="244" spans="1:6" x14ac:dyDescent="0.25">
      <c r="A244" s="88">
        <v>44323</v>
      </c>
      <c r="B244" s="98">
        <v>1757.71</v>
      </c>
      <c r="C244" s="117">
        <v>2271.9076792845999</v>
      </c>
      <c r="D244" s="46">
        <f t="shared" si="6"/>
        <v>-514.19767928459987</v>
      </c>
      <c r="E244" s="48">
        <f t="shared" si="7"/>
        <v>0.29253840467688064</v>
      </c>
      <c r="F244" s="30"/>
    </row>
    <row r="245" spans="1:6" x14ac:dyDescent="0.25">
      <c r="A245" s="88">
        <v>44324</v>
      </c>
      <c r="B245" s="98">
        <v>2373.08</v>
      </c>
      <c r="C245" s="117">
        <v>2216.57787949368</v>
      </c>
      <c r="D245" s="46">
        <f t="shared" si="6"/>
        <v>156.5021205063199</v>
      </c>
      <c r="E245" s="48">
        <f t="shared" si="7"/>
        <v>6.5948944201763074E-2</v>
      </c>
      <c r="F245" s="30"/>
    </row>
    <row r="246" spans="1:6" x14ac:dyDescent="0.25">
      <c r="A246" s="88">
        <v>44325</v>
      </c>
      <c r="B246" s="98">
        <v>2092.5700000000002</v>
      </c>
      <c r="C246" s="117">
        <v>1950.89662584639</v>
      </c>
      <c r="D246" s="46">
        <f t="shared" si="6"/>
        <v>141.67337415361021</v>
      </c>
      <c r="E246" s="48">
        <f t="shared" si="7"/>
        <v>6.7703051345288423E-2</v>
      </c>
      <c r="F246" s="30"/>
    </row>
    <row r="247" spans="1:6" x14ac:dyDescent="0.25">
      <c r="A247" s="88">
        <v>44326</v>
      </c>
      <c r="B247" s="98">
        <v>1746.79</v>
      </c>
      <c r="C247" s="117">
        <v>1907.4636445630999</v>
      </c>
      <c r="D247" s="46">
        <f t="shared" si="6"/>
        <v>-160.67364456309997</v>
      </c>
      <c r="E247" s="48">
        <f t="shared" si="7"/>
        <v>9.1982232874644326E-2</v>
      </c>
      <c r="F247" s="30"/>
    </row>
    <row r="248" spans="1:6" x14ac:dyDescent="0.25">
      <c r="A248" s="88">
        <v>44327</v>
      </c>
      <c r="B248" s="98">
        <v>1811.72</v>
      </c>
      <c r="C248" s="117">
        <v>1968.3747829495101</v>
      </c>
      <c r="D248" s="46">
        <f t="shared" si="6"/>
        <v>-156.65478294951004</v>
      </c>
      <c r="E248" s="48">
        <f t="shared" si="7"/>
        <v>8.6467435889381383E-2</v>
      </c>
      <c r="F248" s="30"/>
    </row>
    <row r="249" spans="1:6" x14ac:dyDescent="0.25">
      <c r="A249" s="88">
        <v>44328</v>
      </c>
      <c r="B249" s="98">
        <v>1510.03</v>
      </c>
      <c r="C249" s="117">
        <v>1517.0380742018799</v>
      </c>
      <c r="D249" s="46">
        <f t="shared" si="6"/>
        <v>-7.0080742018799356</v>
      </c>
      <c r="E249" s="48">
        <f t="shared" si="7"/>
        <v>4.6410165373402751E-3</v>
      </c>
      <c r="F249" s="30"/>
    </row>
    <row r="250" spans="1:6" x14ac:dyDescent="0.25">
      <c r="A250" s="88">
        <v>44329</v>
      </c>
      <c r="B250" s="98">
        <v>1710.29</v>
      </c>
      <c r="C250" s="117">
        <v>2012.29480065291</v>
      </c>
      <c r="D250" s="46">
        <f t="shared" si="6"/>
        <v>-302.00480065291003</v>
      </c>
      <c r="E250" s="48">
        <f t="shared" si="7"/>
        <v>0.17658104804033822</v>
      </c>
      <c r="F250" s="30"/>
    </row>
    <row r="251" spans="1:6" x14ac:dyDescent="0.25">
      <c r="A251" s="88">
        <v>44330</v>
      </c>
      <c r="B251" s="98">
        <v>2186.38</v>
      </c>
      <c r="C251" s="117">
        <v>2160.8346346339499</v>
      </c>
      <c r="D251" s="46">
        <f t="shared" si="6"/>
        <v>25.545365366050191</v>
      </c>
      <c r="E251" s="48">
        <f t="shared" si="7"/>
        <v>1.1683863448279892E-2</v>
      </c>
      <c r="F251" s="30"/>
    </row>
    <row r="252" spans="1:6" x14ac:dyDescent="0.25">
      <c r="A252" s="88">
        <v>44331</v>
      </c>
      <c r="B252" s="98">
        <v>1756.62</v>
      </c>
      <c r="C252" s="117">
        <v>2064.00237119246</v>
      </c>
      <c r="D252" s="46">
        <f t="shared" si="6"/>
        <v>-307.38237119246014</v>
      </c>
      <c r="E252" s="48">
        <f t="shared" si="7"/>
        <v>0.17498512552086401</v>
      </c>
      <c r="F252" s="30"/>
    </row>
    <row r="253" spans="1:6" x14ac:dyDescent="0.25">
      <c r="A253" s="88">
        <v>44332</v>
      </c>
      <c r="B253" s="98">
        <v>1502.27</v>
      </c>
      <c r="C253" s="117">
        <v>2203.3790970201499</v>
      </c>
      <c r="D253" s="46">
        <f t="shared" si="6"/>
        <v>-701.10909702014987</v>
      </c>
      <c r="E253" s="48">
        <f t="shared" si="7"/>
        <v>0.46669979232771064</v>
      </c>
      <c r="F253" s="30"/>
    </row>
    <row r="254" spans="1:6" x14ac:dyDescent="0.25">
      <c r="A254" s="88">
        <v>44333</v>
      </c>
      <c r="B254" s="98">
        <v>1130.52</v>
      </c>
      <c r="C254" s="117">
        <v>1459.6555222370901</v>
      </c>
      <c r="D254" s="46">
        <f t="shared" si="6"/>
        <v>-329.13552223709007</v>
      </c>
      <c r="E254" s="48">
        <f t="shared" si="7"/>
        <v>0.29113639938885655</v>
      </c>
      <c r="F254" s="30"/>
    </row>
    <row r="255" spans="1:6" x14ac:dyDescent="0.25">
      <c r="A255" s="88">
        <v>44334</v>
      </c>
      <c r="B255" s="98">
        <v>1347.28</v>
      </c>
      <c r="C255" s="117">
        <v>1785.5987620210601</v>
      </c>
      <c r="D255" s="46">
        <f t="shared" si="6"/>
        <v>-438.31876202106014</v>
      </c>
      <c r="E255" s="48">
        <f t="shared" si="7"/>
        <v>0.32533605636620461</v>
      </c>
      <c r="F255" s="30"/>
    </row>
    <row r="256" spans="1:6" x14ac:dyDescent="0.25">
      <c r="A256" s="88">
        <v>44335</v>
      </c>
      <c r="B256" s="98">
        <v>1560.91</v>
      </c>
      <c r="C256" s="117">
        <v>1718.6648473076</v>
      </c>
      <c r="D256" s="46">
        <f t="shared" si="6"/>
        <v>-157.7548473075999</v>
      </c>
      <c r="E256" s="48">
        <f t="shared" si="7"/>
        <v>0.10106594698451538</v>
      </c>
      <c r="F256" s="30"/>
    </row>
    <row r="257" spans="1:6" x14ac:dyDescent="0.25">
      <c r="A257" s="88">
        <v>44336</v>
      </c>
      <c r="B257" s="98">
        <v>1730.04</v>
      </c>
      <c r="C257" s="117">
        <v>1698.88062470246</v>
      </c>
      <c r="D257" s="46">
        <f t="shared" si="6"/>
        <v>31.159375297540009</v>
      </c>
      <c r="E257" s="48">
        <f t="shared" si="7"/>
        <v>1.8010783159661054E-2</v>
      </c>
      <c r="F257" s="30"/>
    </row>
    <row r="258" spans="1:6" x14ac:dyDescent="0.25">
      <c r="A258" s="88">
        <v>44337</v>
      </c>
      <c r="B258" s="98">
        <v>1246.18</v>
      </c>
      <c r="C258" s="117">
        <v>1904.3455573071701</v>
      </c>
      <c r="D258" s="46">
        <f t="shared" si="6"/>
        <v>-658.16555730717005</v>
      </c>
      <c r="E258" s="48">
        <f t="shared" si="7"/>
        <v>0.52814646143187183</v>
      </c>
      <c r="F258" s="30"/>
    </row>
    <row r="259" spans="1:6" x14ac:dyDescent="0.25">
      <c r="A259" s="88">
        <v>44338</v>
      </c>
      <c r="B259" s="98">
        <v>1481.41</v>
      </c>
      <c r="C259" s="117">
        <v>1910.8282516689101</v>
      </c>
      <c r="D259" s="46">
        <f t="shared" ref="D259:D322" si="8">B259-C259</f>
        <v>-429.41825166890999</v>
      </c>
      <c r="E259" s="48">
        <f t="shared" ref="E259:E322" si="9">ABS(D259)/B259</f>
        <v>0.28987130616703677</v>
      </c>
      <c r="F259" s="30"/>
    </row>
    <row r="260" spans="1:6" x14ac:dyDescent="0.25">
      <c r="A260" s="88">
        <v>44339</v>
      </c>
      <c r="B260" s="98">
        <v>1594.45</v>
      </c>
      <c r="C260" s="117">
        <v>1257.9973912251201</v>
      </c>
      <c r="D260" s="46">
        <f t="shared" si="8"/>
        <v>336.45260877487999</v>
      </c>
      <c r="E260" s="48">
        <f t="shared" si="9"/>
        <v>0.21101483820432124</v>
      </c>
      <c r="F260" s="30"/>
    </row>
    <row r="261" spans="1:6" x14ac:dyDescent="0.25">
      <c r="A261" s="88">
        <v>44340</v>
      </c>
      <c r="B261" s="98">
        <v>1383.38</v>
      </c>
      <c r="C261" s="117">
        <v>1274.8108862789099</v>
      </c>
      <c r="D261" s="46">
        <f t="shared" si="8"/>
        <v>108.56911372109016</v>
      </c>
      <c r="E261" s="48">
        <f t="shared" si="9"/>
        <v>7.8481049112384266E-2</v>
      </c>
      <c r="F261" s="30"/>
    </row>
    <row r="262" spans="1:6" x14ac:dyDescent="0.25">
      <c r="A262" s="88">
        <v>44341</v>
      </c>
      <c r="B262" s="98">
        <v>1151.71</v>
      </c>
      <c r="C262" s="117">
        <v>1258.06661260786</v>
      </c>
      <c r="D262" s="46">
        <f t="shared" si="8"/>
        <v>-106.35661260785992</v>
      </c>
      <c r="E262" s="48">
        <f t="shared" si="9"/>
        <v>9.2346695442307447E-2</v>
      </c>
      <c r="F262" s="30"/>
    </row>
    <row r="263" spans="1:6" x14ac:dyDescent="0.25">
      <c r="A263" s="88">
        <v>44342</v>
      </c>
      <c r="B263" s="98">
        <v>947.57</v>
      </c>
      <c r="C263" s="117">
        <v>1236.3549121675601</v>
      </c>
      <c r="D263" s="46">
        <f t="shared" si="8"/>
        <v>-288.78491216756004</v>
      </c>
      <c r="E263" s="48">
        <f t="shared" si="9"/>
        <v>0.30476367146232997</v>
      </c>
      <c r="F263" s="30"/>
    </row>
    <row r="264" spans="1:6" x14ac:dyDescent="0.25">
      <c r="A264" s="88">
        <v>44343</v>
      </c>
      <c r="B264" s="98">
        <v>1540.13</v>
      </c>
      <c r="C264" s="117">
        <v>1198.60299315009</v>
      </c>
      <c r="D264" s="46">
        <f t="shared" si="8"/>
        <v>341.52700684991009</v>
      </c>
      <c r="E264" s="48">
        <f t="shared" si="9"/>
        <v>0.22175206433866626</v>
      </c>
      <c r="F264" s="30"/>
    </row>
    <row r="265" spans="1:6" x14ac:dyDescent="0.25">
      <c r="A265" s="88">
        <v>44344</v>
      </c>
      <c r="B265" s="98">
        <v>898.64</v>
      </c>
      <c r="C265" s="117">
        <v>1370.0626258432801</v>
      </c>
      <c r="D265" s="46">
        <f t="shared" si="8"/>
        <v>-471.42262584328012</v>
      </c>
      <c r="E265" s="48">
        <f t="shared" si="9"/>
        <v>0.52459563990394387</v>
      </c>
      <c r="F265" s="30"/>
    </row>
    <row r="266" spans="1:6" x14ac:dyDescent="0.25">
      <c r="A266" s="88">
        <v>44345</v>
      </c>
      <c r="B266" s="98">
        <v>1479.2</v>
      </c>
      <c r="C266" s="117">
        <v>1332.2367663854</v>
      </c>
      <c r="D266" s="46">
        <f t="shared" si="8"/>
        <v>146.96323361460009</v>
      </c>
      <c r="E266" s="48">
        <f t="shared" si="9"/>
        <v>9.935318659721476E-2</v>
      </c>
      <c r="F266" s="30"/>
    </row>
    <row r="267" spans="1:6" x14ac:dyDescent="0.25">
      <c r="A267" s="88">
        <v>44346</v>
      </c>
      <c r="B267" s="98">
        <v>905.11</v>
      </c>
      <c r="C267" s="117">
        <v>1053.5548176044899</v>
      </c>
      <c r="D267" s="46">
        <f t="shared" si="8"/>
        <v>-148.44481760448991</v>
      </c>
      <c r="E267" s="48">
        <f t="shared" si="9"/>
        <v>0.16400748815557215</v>
      </c>
      <c r="F267" s="30"/>
    </row>
    <row r="268" spans="1:6" x14ac:dyDescent="0.25">
      <c r="A268" s="88">
        <v>44347</v>
      </c>
      <c r="B268" s="98">
        <v>1047</v>
      </c>
      <c r="C268" s="117">
        <v>1116.77637593142</v>
      </c>
      <c r="D268" s="46">
        <f t="shared" si="8"/>
        <v>-69.776375931420034</v>
      </c>
      <c r="E268" s="48">
        <f t="shared" si="9"/>
        <v>6.6644103086361067E-2</v>
      </c>
      <c r="F268" s="30"/>
    </row>
    <row r="269" spans="1:6" x14ac:dyDescent="0.25">
      <c r="A269" s="88">
        <v>44348</v>
      </c>
      <c r="B269" s="98">
        <v>1159.44</v>
      </c>
      <c r="C269" s="117">
        <v>1063.33817746097</v>
      </c>
      <c r="D269" s="46">
        <f t="shared" si="8"/>
        <v>96.101822539030081</v>
      </c>
      <c r="E269" s="48">
        <f t="shared" si="9"/>
        <v>8.2886412870894641E-2</v>
      </c>
      <c r="F269" s="30"/>
    </row>
    <row r="270" spans="1:6" x14ac:dyDescent="0.25">
      <c r="A270" s="88">
        <v>44349</v>
      </c>
      <c r="B270" s="98">
        <v>956.27</v>
      </c>
      <c r="C270" s="117">
        <v>1032.4619231168699</v>
      </c>
      <c r="D270" s="46">
        <f t="shared" si="8"/>
        <v>-76.19192311686993</v>
      </c>
      <c r="E270" s="48">
        <f t="shared" si="9"/>
        <v>7.9676161666548076E-2</v>
      </c>
      <c r="F270" s="30"/>
    </row>
    <row r="271" spans="1:6" x14ac:dyDescent="0.25">
      <c r="A271" s="88">
        <v>44350</v>
      </c>
      <c r="B271" s="98">
        <v>913.41</v>
      </c>
      <c r="C271" s="117">
        <v>1015.03815091167</v>
      </c>
      <c r="D271" s="46">
        <f t="shared" si="8"/>
        <v>-101.62815091166999</v>
      </c>
      <c r="E271" s="48">
        <f t="shared" si="9"/>
        <v>0.11126235853742568</v>
      </c>
      <c r="F271" s="30"/>
    </row>
    <row r="272" spans="1:6" x14ac:dyDescent="0.25">
      <c r="A272" s="88">
        <v>44351</v>
      </c>
      <c r="B272" s="98">
        <v>958.14</v>
      </c>
      <c r="C272" s="117">
        <v>1199.4975419810601</v>
      </c>
      <c r="D272" s="46">
        <f t="shared" si="8"/>
        <v>-241.35754198106008</v>
      </c>
      <c r="E272" s="48">
        <f t="shared" si="9"/>
        <v>0.25190216667820997</v>
      </c>
      <c r="F272" s="30"/>
    </row>
    <row r="273" spans="1:6" x14ac:dyDescent="0.25">
      <c r="A273" s="88">
        <v>44352</v>
      </c>
      <c r="B273" s="98">
        <v>1429.91</v>
      </c>
      <c r="C273" s="117">
        <v>1678.32435118897</v>
      </c>
      <c r="D273" s="46">
        <f t="shared" si="8"/>
        <v>-248.41435118896993</v>
      </c>
      <c r="E273" s="48">
        <f t="shared" si="9"/>
        <v>0.17372726338648581</v>
      </c>
      <c r="F273" s="30"/>
    </row>
    <row r="274" spans="1:6" x14ac:dyDescent="0.25">
      <c r="A274" s="88">
        <v>44353</v>
      </c>
      <c r="B274" s="98">
        <v>1074.3699999999999</v>
      </c>
      <c r="C274" s="117">
        <v>1128.51163896874</v>
      </c>
      <c r="D274" s="46">
        <f t="shared" si="8"/>
        <v>-54.141638968740153</v>
      </c>
      <c r="E274" s="48">
        <f t="shared" si="9"/>
        <v>5.0393848458855105E-2</v>
      </c>
      <c r="F274" s="30"/>
    </row>
    <row r="275" spans="1:6" x14ac:dyDescent="0.25">
      <c r="A275" s="88">
        <v>44354</v>
      </c>
      <c r="B275" s="98">
        <v>737.36</v>
      </c>
      <c r="C275" s="117">
        <v>1013.28310267035</v>
      </c>
      <c r="D275" s="46">
        <f t="shared" si="8"/>
        <v>-275.92310267034998</v>
      </c>
      <c r="E275" s="48">
        <f t="shared" si="9"/>
        <v>0.37420405591617389</v>
      </c>
      <c r="F275" s="30"/>
    </row>
    <row r="276" spans="1:6" x14ac:dyDescent="0.25">
      <c r="A276" s="88">
        <v>44355</v>
      </c>
      <c r="B276" s="98">
        <v>1257.71</v>
      </c>
      <c r="C276" s="117">
        <v>1035.01497901379</v>
      </c>
      <c r="D276" s="46">
        <f t="shared" si="8"/>
        <v>222.69502098621001</v>
      </c>
      <c r="E276" s="48">
        <f t="shared" si="9"/>
        <v>0.17706388673558293</v>
      </c>
      <c r="F276" s="30"/>
    </row>
    <row r="277" spans="1:6" x14ac:dyDescent="0.25">
      <c r="A277" s="88">
        <v>44356</v>
      </c>
      <c r="B277" s="98">
        <v>1123.5999999999999</v>
      </c>
      <c r="C277" s="117">
        <v>1033.69241890937</v>
      </c>
      <c r="D277" s="46">
        <f t="shared" si="8"/>
        <v>89.907581090629947</v>
      </c>
      <c r="E277" s="48">
        <f t="shared" si="9"/>
        <v>8.0017427100952249E-2</v>
      </c>
      <c r="F277" s="30"/>
    </row>
    <row r="278" spans="1:6" x14ac:dyDescent="0.25">
      <c r="A278" s="88">
        <v>44357</v>
      </c>
      <c r="B278" s="98">
        <v>1004.29</v>
      </c>
      <c r="C278" s="117">
        <v>1040.31463815654</v>
      </c>
      <c r="D278" s="46">
        <f t="shared" si="8"/>
        <v>-36.02463815654005</v>
      </c>
      <c r="E278" s="48">
        <f t="shared" si="9"/>
        <v>3.5870752627766928E-2</v>
      </c>
      <c r="F278" s="30"/>
    </row>
    <row r="279" spans="1:6" x14ac:dyDescent="0.25">
      <c r="A279" s="88">
        <v>44358</v>
      </c>
      <c r="B279" s="98">
        <v>976.89</v>
      </c>
      <c r="C279" s="117">
        <v>1263.9342737244301</v>
      </c>
      <c r="D279" s="46">
        <f t="shared" si="8"/>
        <v>-287.04427372443013</v>
      </c>
      <c r="E279" s="48">
        <f t="shared" si="9"/>
        <v>0.29383479585667793</v>
      </c>
      <c r="F279" s="30"/>
    </row>
    <row r="280" spans="1:6" x14ac:dyDescent="0.25">
      <c r="A280" s="88">
        <v>44359</v>
      </c>
      <c r="B280" s="98">
        <v>1306.47</v>
      </c>
      <c r="C280" s="117">
        <v>1535.5331407727899</v>
      </c>
      <c r="D280" s="46">
        <f t="shared" si="8"/>
        <v>-229.06314077278989</v>
      </c>
      <c r="E280" s="48">
        <f t="shared" si="9"/>
        <v>0.17532981298674283</v>
      </c>
      <c r="F280" s="30"/>
    </row>
    <row r="281" spans="1:6" x14ac:dyDescent="0.25">
      <c r="A281" s="88">
        <v>44360</v>
      </c>
      <c r="B281" s="98">
        <v>818.2</v>
      </c>
      <c r="C281" s="117">
        <v>1104.18154982398</v>
      </c>
      <c r="D281" s="46">
        <f t="shared" si="8"/>
        <v>-285.98154982398</v>
      </c>
      <c r="E281" s="48">
        <f t="shared" si="9"/>
        <v>0.34952523811290637</v>
      </c>
      <c r="F281" s="30"/>
    </row>
    <row r="282" spans="1:6" x14ac:dyDescent="0.25">
      <c r="A282" s="88">
        <v>44361</v>
      </c>
      <c r="B282" s="98">
        <v>949.62</v>
      </c>
      <c r="C282" s="117">
        <v>1112.7161222284101</v>
      </c>
      <c r="D282" s="46">
        <f t="shared" si="8"/>
        <v>-163.09612222841008</v>
      </c>
      <c r="E282" s="48">
        <f t="shared" si="9"/>
        <v>0.17174882819276141</v>
      </c>
      <c r="F282" s="30"/>
    </row>
    <row r="283" spans="1:6" x14ac:dyDescent="0.25">
      <c r="A283" s="88">
        <v>44362</v>
      </c>
      <c r="B283" s="98">
        <v>1287.27</v>
      </c>
      <c r="C283" s="117">
        <v>1114.2718248726301</v>
      </c>
      <c r="D283" s="46">
        <f t="shared" si="8"/>
        <v>172.9981751273699</v>
      </c>
      <c r="E283" s="48">
        <f t="shared" si="9"/>
        <v>0.13439152246799033</v>
      </c>
      <c r="F283" s="30"/>
    </row>
    <row r="284" spans="1:6" x14ac:dyDescent="0.25">
      <c r="A284" s="88">
        <v>44363</v>
      </c>
      <c r="B284" s="98">
        <v>871.01</v>
      </c>
      <c r="C284" s="117">
        <v>1114.14195230362</v>
      </c>
      <c r="D284" s="46">
        <f t="shared" si="8"/>
        <v>-243.13195230361998</v>
      </c>
      <c r="E284" s="48">
        <f t="shared" si="9"/>
        <v>0.27913795743288822</v>
      </c>
      <c r="F284" s="30"/>
    </row>
    <row r="285" spans="1:6" x14ac:dyDescent="0.25">
      <c r="A285" s="88">
        <v>44364</v>
      </c>
      <c r="B285" s="98">
        <v>899.48</v>
      </c>
      <c r="C285" s="117">
        <v>1130.83147079883</v>
      </c>
      <c r="D285" s="46">
        <f t="shared" si="8"/>
        <v>-231.35147079882995</v>
      </c>
      <c r="E285" s="48">
        <f t="shared" si="9"/>
        <v>0.25720579757062961</v>
      </c>
      <c r="F285" s="30"/>
    </row>
    <row r="286" spans="1:6" x14ac:dyDescent="0.25">
      <c r="A286" s="88">
        <v>44365</v>
      </c>
      <c r="B286" s="98">
        <v>966.26</v>
      </c>
      <c r="C286" s="117">
        <v>1352.8837950299001</v>
      </c>
      <c r="D286" s="46">
        <f t="shared" si="8"/>
        <v>-386.62379502990007</v>
      </c>
      <c r="E286" s="48">
        <f t="shared" si="9"/>
        <v>0.40012397804928285</v>
      </c>
      <c r="F286" s="30"/>
    </row>
    <row r="287" spans="1:6" x14ac:dyDescent="0.25">
      <c r="A287" s="88">
        <v>44366</v>
      </c>
      <c r="B287" s="98">
        <v>1117.97</v>
      </c>
      <c r="C287" s="117">
        <v>1396.0457710022799</v>
      </c>
      <c r="D287" s="46">
        <f t="shared" si="8"/>
        <v>-278.07577100227991</v>
      </c>
      <c r="E287" s="48">
        <f t="shared" si="9"/>
        <v>0.24873276653423607</v>
      </c>
      <c r="F287" s="30"/>
    </row>
    <row r="288" spans="1:6" x14ac:dyDescent="0.25">
      <c r="A288" s="88">
        <v>44367</v>
      </c>
      <c r="B288" s="98">
        <v>1029.47</v>
      </c>
      <c r="C288" s="117">
        <v>1088.66900375712</v>
      </c>
      <c r="D288" s="46">
        <f t="shared" si="8"/>
        <v>-59.199003757119954</v>
      </c>
      <c r="E288" s="48">
        <f t="shared" si="9"/>
        <v>5.7504350546514177E-2</v>
      </c>
      <c r="F288" s="30"/>
    </row>
    <row r="289" spans="1:6" x14ac:dyDescent="0.25">
      <c r="A289" s="88">
        <v>44368</v>
      </c>
      <c r="B289" s="98">
        <v>791.49</v>
      </c>
      <c r="C289" s="117">
        <v>1116.4511615391</v>
      </c>
      <c r="D289" s="46">
        <f t="shared" si="8"/>
        <v>-324.96116153909998</v>
      </c>
      <c r="E289" s="48">
        <f t="shared" si="9"/>
        <v>0.41056887836750933</v>
      </c>
      <c r="F289" s="30"/>
    </row>
    <row r="290" spans="1:6" x14ac:dyDescent="0.25">
      <c r="A290" s="88">
        <v>44369</v>
      </c>
      <c r="B290" s="98">
        <v>1367.45</v>
      </c>
      <c r="C290" s="117">
        <v>1397.2020260189199</v>
      </c>
      <c r="D290" s="46">
        <f t="shared" si="8"/>
        <v>-29.752026018919878</v>
      </c>
      <c r="E290" s="48">
        <f t="shared" si="9"/>
        <v>2.1757304485663004E-2</v>
      </c>
      <c r="F290" s="30"/>
    </row>
    <row r="291" spans="1:6" x14ac:dyDescent="0.25">
      <c r="A291" s="88">
        <v>44370</v>
      </c>
      <c r="B291" s="98">
        <v>660.53</v>
      </c>
      <c r="C291" s="117">
        <v>1098.56653235301</v>
      </c>
      <c r="D291" s="46">
        <f t="shared" si="8"/>
        <v>-438.03653235300999</v>
      </c>
      <c r="E291" s="48">
        <f t="shared" si="9"/>
        <v>0.66315917877009367</v>
      </c>
      <c r="F291" s="30"/>
    </row>
    <row r="292" spans="1:6" x14ac:dyDescent="0.25">
      <c r="A292" s="88">
        <v>44371</v>
      </c>
      <c r="B292" s="98">
        <v>820.92</v>
      </c>
      <c r="C292" s="117">
        <v>1073.58986969175</v>
      </c>
      <c r="D292" s="46">
        <f t="shared" si="8"/>
        <v>-252.66986969175002</v>
      </c>
      <c r="E292" s="48">
        <f t="shared" si="9"/>
        <v>0.30778866356252743</v>
      </c>
      <c r="F292" s="30"/>
    </row>
    <row r="293" spans="1:6" x14ac:dyDescent="0.25">
      <c r="A293" s="88">
        <v>44372</v>
      </c>
      <c r="B293" s="98">
        <v>1046.6099999999999</v>
      </c>
      <c r="C293" s="117">
        <v>1232.7046065326099</v>
      </c>
      <c r="D293" s="46">
        <f t="shared" si="8"/>
        <v>-186.09460653260999</v>
      </c>
      <c r="E293" s="48">
        <f t="shared" si="9"/>
        <v>0.17780702127116119</v>
      </c>
      <c r="F293" s="30"/>
    </row>
    <row r="294" spans="1:6" x14ac:dyDescent="0.25">
      <c r="A294" s="88">
        <v>44373</v>
      </c>
      <c r="B294" s="98">
        <v>998.45</v>
      </c>
      <c r="C294" s="117">
        <v>1190.15748846577</v>
      </c>
      <c r="D294" s="46">
        <f t="shared" si="8"/>
        <v>-191.70748846576998</v>
      </c>
      <c r="E294" s="48">
        <f t="shared" si="9"/>
        <v>0.19200509636513594</v>
      </c>
      <c r="F294" s="30"/>
    </row>
    <row r="295" spans="1:6" x14ac:dyDescent="0.25">
      <c r="A295" s="88">
        <v>44374</v>
      </c>
      <c r="B295" s="98">
        <v>1042.7</v>
      </c>
      <c r="C295" s="117">
        <v>1012.92104987582</v>
      </c>
      <c r="D295" s="46">
        <f t="shared" si="8"/>
        <v>29.778950124180028</v>
      </c>
      <c r="E295" s="48">
        <f t="shared" si="9"/>
        <v>2.8559461133768126E-2</v>
      </c>
      <c r="F295" s="30"/>
    </row>
    <row r="296" spans="1:6" x14ac:dyDescent="0.25">
      <c r="A296" s="88">
        <v>44375</v>
      </c>
      <c r="B296" s="98">
        <v>941.92</v>
      </c>
      <c r="C296" s="117">
        <v>997.65028389732299</v>
      </c>
      <c r="D296" s="46">
        <f t="shared" si="8"/>
        <v>-55.730283897323034</v>
      </c>
      <c r="E296" s="48">
        <f t="shared" si="9"/>
        <v>5.9166684959787497E-2</v>
      </c>
      <c r="F296" s="30"/>
    </row>
    <row r="297" spans="1:6" x14ac:dyDescent="0.25">
      <c r="A297" s="88">
        <v>44376</v>
      </c>
      <c r="B297" s="98">
        <v>629.52</v>
      </c>
      <c r="C297" s="117">
        <v>1018.07445872761</v>
      </c>
      <c r="D297" s="46">
        <f t="shared" si="8"/>
        <v>-388.55445872761004</v>
      </c>
      <c r="E297" s="48">
        <f t="shared" si="9"/>
        <v>0.61722337451964993</v>
      </c>
      <c r="F297" s="30"/>
    </row>
    <row r="298" spans="1:6" x14ac:dyDescent="0.25">
      <c r="A298" s="88">
        <v>44377</v>
      </c>
      <c r="B298" s="98">
        <v>700.17</v>
      </c>
      <c r="C298" s="117">
        <v>1047.69403986148</v>
      </c>
      <c r="D298" s="46">
        <f t="shared" si="8"/>
        <v>-347.52403986147999</v>
      </c>
      <c r="E298" s="48">
        <f t="shared" si="9"/>
        <v>0.49634237379704932</v>
      </c>
      <c r="F298" s="30"/>
    </row>
    <row r="299" spans="1:6" x14ac:dyDescent="0.25">
      <c r="A299" s="88">
        <v>44378</v>
      </c>
      <c r="B299" s="98">
        <v>839.72</v>
      </c>
      <c r="C299" s="117">
        <v>1124.4835270630499</v>
      </c>
      <c r="D299" s="46">
        <f t="shared" si="8"/>
        <v>-284.76352706304988</v>
      </c>
      <c r="E299" s="48">
        <f t="shared" si="9"/>
        <v>0.33911723796390447</v>
      </c>
      <c r="F299" s="30"/>
    </row>
    <row r="300" spans="1:6" x14ac:dyDescent="0.25">
      <c r="A300" s="88">
        <v>44379</v>
      </c>
      <c r="B300" s="98">
        <v>1149.9000000000001</v>
      </c>
      <c r="C300" s="117">
        <v>1409.91442577987</v>
      </c>
      <c r="D300" s="46">
        <f t="shared" si="8"/>
        <v>-260.01442577986995</v>
      </c>
      <c r="E300" s="48">
        <f t="shared" si="9"/>
        <v>0.22611916321407943</v>
      </c>
      <c r="F300" s="30"/>
    </row>
    <row r="301" spans="1:6" x14ac:dyDescent="0.25">
      <c r="A301" s="88">
        <v>44380</v>
      </c>
      <c r="B301" s="98">
        <v>703.16</v>
      </c>
      <c r="C301" s="117">
        <v>994.26937352263997</v>
      </c>
      <c r="D301" s="46">
        <f t="shared" si="8"/>
        <v>-291.10937352264</v>
      </c>
      <c r="E301" s="48">
        <f t="shared" si="9"/>
        <v>0.41400161204084418</v>
      </c>
      <c r="F301" s="30"/>
    </row>
    <row r="302" spans="1:6" x14ac:dyDescent="0.25">
      <c r="A302" s="88">
        <v>44381</v>
      </c>
      <c r="B302" s="98">
        <v>805.43</v>
      </c>
      <c r="C302" s="117">
        <v>1390.7706537691199</v>
      </c>
      <c r="D302" s="46">
        <f t="shared" si="8"/>
        <v>-585.34065376911997</v>
      </c>
      <c r="E302" s="48">
        <f t="shared" si="9"/>
        <v>0.72674304876788798</v>
      </c>
      <c r="F302" s="30"/>
    </row>
    <row r="303" spans="1:6" x14ac:dyDescent="0.25">
      <c r="A303" s="88">
        <v>44382</v>
      </c>
      <c r="B303" s="98">
        <v>692.22</v>
      </c>
      <c r="C303" s="117">
        <v>1651.69869766231</v>
      </c>
      <c r="D303" s="46">
        <f t="shared" si="8"/>
        <v>-959.47869766230997</v>
      </c>
      <c r="E303" s="48">
        <f t="shared" si="9"/>
        <v>1.3860892457055705</v>
      </c>
      <c r="F303" s="30"/>
    </row>
    <row r="304" spans="1:6" x14ac:dyDescent="0.25">
      <c r="A304" s="88">
        <v>44383</v>
      </c>
      <c r="B304" s="98">
        <v>1404.6</v>
      </c>
      <c r="C304" s="117">
        <v>1765.2023993037701</v>
      </c>
      <c r="D304" s="46">
        <f t="shared" si="8"/>
        <v>-360.6023993037702</v>
      </c>
      <c r="E304" s="48">
        <f t="shared" si="9"/>
        <v>0.25672960223819608</v>
      </c>
      <c r="F304" s="30"/>
    </row>
    <row r="305" spans="1:6" x14ac:dyDescent="0.25">
      <c r="A305" s="88">
        <v>44384</v>
      </c>
      <c r="B305" s="98">
        <v>1224.48</v>
      </c>
      <c r="C305" s="117">
        <v>1815.6507708290501</v>
      </c>
      <c r="D305" s="46">
        <f t="shared" si="8"/>
        <v>-591.17077082905007</v>
      </c>
      <c r="E305" s="48">
        <f t="shared" si="9"/>
        <v>0.48279332519032575</v>
      </c>
      <c r="F305" s="30"/>
    </row>
    <row r="306" spans="1:6" x14ac:dyDescent="0.25">
      <c r="A306" s="88">
        <v>44385</v>
      </c>
      <c r="B306" s="98">
        <v>1262.3</v>
      </c>
      <c r="C306" s="117">
        <v>1839.16244560735</v>
      </c>
      <c r="D306" s="46">
        <f t="shared" si="8"/>
        <v>-576.86244560735008</v>
      </c>
      <c r="E306" s="48">
        <f t="shared" si="9"/>
        <v>0.45699314394941781</v>
      </c>
      <c r="F306" s="30"/>
    </row>
    <row r="307" spans="1:6" x14ac:dyDescent="0.25">
      <c r="A307" s="88">
        <v>44386</v>
      </c>
      <c r="B307" s="98">
        <v>2217.87</v>
      </c>
      <c r="C307" s="117">
        <v>2255.3196025114098</v>
      </c>
      <c r="D307" s="46">
        <f t="shared" si="8"/>
        <v>-37.449602511409921</v>
      </c>
      <c r="E307" s="48">
        <f t="shared" si="9"/>
        <v>1.6885391168738439E-2</v>
      </c>
      <c r="F307" s="30"/>
    </row>
    <row r="308" spans="1:6" x14ac:dyDescent="0.25">
      <c r="A308" s="88">
        <v>44387</v>
      </c>
      <c r="B308" s="98">
        <v>1077.98</v>
      </c>
      <c r="C308" s="117">
        <v>1929.5311601435501</v>
      </c>
      <c r="D308" s="46">
        <f t="shared" si="8"/>
        <v>-851.55116014355008</v>
      </c>
      <c r="E308" s="48">
        <f t="shared" si="9"/>
        <v>0.78995079699396098</v>
      </c>
      <c r="F308" s="30"/>
    </row>
    <row r="309" spans="1:6" x14ac:dyDescent="0.25">
      <c r="A309" s="88">
        <v>44388</v>
      </c>
      <c r="B309" s="98">
        <v>1383.24</v>
      </c>
      <c r="C309" s="117">
        <v>1867.1251955786799</v>
      </c>
      <c r="D309" s="46">
        <f t="shared" si="8"/>
        <v>-483.88519557867994</v>
      </c>
      <c r="E309" s="48">
        <f t="shared" si="9"/>
        <v>0.34982012924632017</v>
      </c>
      <c r="F309" s="30"/>
    </row>
    <row r="310" spans="1:6" x14ac:dyDescent="0.25">
      <c r="A310" s="88">
        <v>44389</v>
      </c>
      <c r="B310" s="98">
        <v>1181.67</v>
      </c>
      <c r="C310" s="117">
        <v>1714.0549354842001</v>
      </c>
      <c r="D310" s="46">
        <f t="shared" si="8"/>
        <v>-532.38493548420001</v>
      </c>
      <c r="E310" s="48">
        <f t="shared" si="9"/>
        <v>0.45053605108380512</v>
      </c>
      <c r="F310" s="30"/>
    </row>
    <row r="311" spans="1:6" x14ac:dyDescent="0.25">
      <c r="A311" s="88">
        <v>44390</v>
      </c>
      <c r="B311" s="98">
        <v>1005.8</v>
      </c>
      <c r="C311" s="117">
        <v>1632.4307413321101</v>
      </c>
      <c r="D311" s="46">
        <f t="shared" si="8"/>
        <v>-626.63074133211012</v>
      </c>
      <c r="E311" s="48">
        <f t="shared" si="9"/>
        <v>0.62301724133238234</v>
      </c>
      <c r="F311" s="30"/>
    </row>
    <row r="312" spans="1:6" x14ac:dyDescent="0.25">
      <c r="A312" s="88">
        <v>44391</v>
      </c>
      <c r="B312" s="98">
        <v>1241.24</v>
      </c>
      <c r="C312" s="117">
        <v>1575.1409475701701</v>
      </c>
      <c r="D312" s="46">
        <f t="shared" si="8"/>
        <v>-333.90094757017005</v>
      </c>
      <c r="E312" s="48">
        <f t="shared" si="9"/>
        <v>0.26900595176611297</v>
      </c>
      <c r="F312" s="30"/>
    </row>
    <row r="313" spans="1:6" x14ac:dyDescent="0.25">
      <c r="A313" s="88">
        <v>44392</v>
      </c>
      <c r="B313" s="98">
        <v>1221.56</v>
      </c>
      <c r="C313" s="117">
        <v>1551.75820495736</v>
      </c>
      <c r="D313" s="46">
        <f t="shared" si="8"/>
        <v>-330.19820495736008</v>
      </c>
      <c r="E313" s="48">
        <f t="shared" si="9"/>
        <v>0.27030862582055737</v>
      </c>
      <c r="F313" s="30"/>
    </row>
    <row r="314" spans="1:6" x14ac:dyDescent="0.25">
      <c r="A314" s="88">
        <v>44393</v>
      </c>
      <c r="B314" s="98">
        <v>706.4</v>
      </c>
      <c r="C314" s="117">
        <v>1718.1659568074999</v>
      </c>
      <c r="D314" s="46">
        <f t="shared" si="8"/>
        <v>-1011.7659568074999</v>
      </c>
      <c r="E314" s="48">
        <f t="shared" si="9"/>
        <v>1.4322847633175255</v>
      </c>
      <c r="F314" s="30"/>
    </row>
    <row r="315" spans="1:6" x14ac:dyDescent="0.25">
      <c r="A315" s="88">
        <v>44394</v>
      </c>
      <c r="B315" s="98">
        <v>1554.84</v>
      </c>
      <c r="C315" s="117">
        <v>1662.1575436435101</v>
      </c>
      <c r="D315" s="46">
        <f t="shared" si="8"/>
        <v>-107.31754364351013</v>
      </c>
      <c r="E315" s="48">
        <f t="shared" si="9"/>
        <v>6.9021599420847249E-2</v>
      </c>
      <c r="F315" s="30"/>
    </row>
    <row r="316" spans="1:6" x14ac:dyDescent="0.25">
      <c r="A316" s="88">
        <v>44395</v>
      </c>
      <c r="B316" s="98">
        <v>1194.6500000000001</v>
      </c>
      <c r="C316" s="117">
        <v>1234.30838889913</v>
      </c>
      <c r="D316" s="46">
        <f t="shared" si="8"/>
        <v>-39.658388899129932</v>
      </c>
      <c r="E316" s="48">
        <f t="shared" si="9"/>
        <v>3.3196659188155467E-2</v>
      </c>
      <c r="F316" s="30"/>
    </row>
    <row r="317" spans="1:6" x14ac:dyDescent="0.25">
      <c r="A317" s="88">
        <v>44396</v>
      </c>
      <c r="B317" s="98">
        <v>1275.76</v>
      </c>
      <c r="C317" s="117">
        <v>1191.16740865514</v>
      </c>
      <c r="D317" s="46">
        <f t="shared" si="8"/>
        <v>84.592591344860011</v>
      </c>
      <c r="E317" s="48">
        <f t="shared" si="9"/>
        <v>6.6307605932824365E-2</v>
      </c>
      <c r="F317" s="30"/>
    </row>
    <row r="318" spans="1:6" x14ac:dyDescent="0.25">
      <c r="A318" s="88">
        <v>44397</v>
      </c>
      <c r="B318" s="98">
        <v>1082.78</v>
      </c>
      <c r="C318" s="117">
        <v>1154.70541242067</v>
      </c>
      <c r="D318" s="46">
        <f t="shared" si="8"/>
        <v>-71.92541242067</v>
      </c>
      <c r="E318" s="48">
        <f t="shared" si="9"/>
        <v>6.6426617060409324E-2</v>
      </c>
      <c r="F318" s="30"/>
    </row>
    <row r="319" spans="1:6" x14ac:dyDescent="0.25">
      <c r="A319" s="88">
        <v>44398</v>
      </c>
      <c r="B319" s="98">
        <v>1452.38</v>
      </c>
      <c r="C319" s="117">
        <v>1404.8095812546901</v>
      </c>
      <c r="D319" s="46">
        <f t="shared" si="8"/>
        <v>47.570418745310008</v>
      </c>
      <c r="E319" s="48">
        <f t="shared" si="9"/>
        <v>3.2753424548196755E-2</v>
      </c>
      <c r="F319" s="30"/>
    </row>
    <row r="320" spans="1:6" x14ac:dyDescent="0.25">
      <c r="A320" s="88">
        <v>44399</v>
      </c>
      <c r="B320" s="98">
        <v>1276.04</v>
      </c>
      <c r="C320" s="117">
        <v>1160.66063394966</v>
      </c>
      <c r="D320" s="46">
        <f t="shared" si="8"/>
        <v>115.37936605033997</v>
      </c>
      <c r="E320" s="48">
        <f t="shared" si="9"/>
        <v>9.0419866187846754E-2</v>
      </c>
      <c r="F320" s="30"/>
    </row>
    <row r="321" spans="1:6" x14ac:dyDescent="0.25">
      <c r="A321" s="88">
        <v>44400</v>
      </c>
      <c r="B321" s="98">
        <v>1319.59</v>
      </c>
      <c r="C321" s="117">
        <v>1380.1383194943801</v>
      </c>
      <c r="D321" s="46">
        <f t="shared" si="8"/>
        <v>-60.548319494380166</v>
      </c>
      <c r="E321" s="48">
        <f t="shared" si="9"/>
        <v>4.5884190918679416E-2</v>
      </c>
      <c r="F321" s="30"/>
    </row>
    <row r="322" spans="1:6" x14ac:dyDescent="0.25">
      <c r="A322" s="88">
        <v>44401</v>
      </c>
      <c r="B322" s="98">
        <v>1445.28</v>
      </c>
      <c r="C322" s="117">
        <v>1397.43919107889</v>
      </c>
      <c r="D322" s="46">
        <f t="shared" si="8"/>
        <v>47.84080892111001</v>
      </c>
      <c r="E322" s="48">
        <f t="shared" si="9"/>
        <v>3.3101412128521815E-2</v>
      </c>
      <c r="F322" s="30"/>
    </row>
    <row r="323" spans="1:6" x14ac:dyDescent="0.25">
      <c r="A323" s="88">
        <v>44402</v>
      </c>
      <c r="B323" s="98">
        <v>1053.99</v>
      </c>
      <c r="C323" s="117">
        <v>1221.46552084112</v>
      </c>
      <c r="D323" s="46">
        <f t="shared" ref="D323:D360" si="10">B323-C323</f>
        <v>-167.47552084111999</v>
      </c>
      <c r="E323" s="48">
        <f t="shared" ref="E323:E360" si="11">ABS(D323)/B323</f>
        <v>0.15889668862239678</v>
      </c>
      <c r="F323" s="30"/>
    </row>
    <row r="324" spans="1:6" x14ac:dyDescent="0.25">
      <c r="A324" s="88">
        <v>44403</v>
      </c>
      <c r="B324" s="98">
        <v>900.81</v>
      </c>
      <c r="C324" s="117">
        <v>1242.52608631406</v>
      </c>
      <c r="D324" s="46">
        <f t="shared" si="10"/>
        <v>-341.71608631406002</v>
      </c>
      <c r="E324" s="48">
        <f t="shared" si="11"/>
        <v>0.37934313153057808</v>
      </c>
      <c r="F324" s="30"/>
    </row>
    <row r="325" spans="1:6" x14ac:dyDescent="0.25">
      <c r="A325" s="88">
        <v>44404</v>
      </c>
      <c r="B325" s="98">
        <v>1944.55</v>
      </c>
      <c r="C325" s="117">
        <v>1777.32193011092</v>
      </c>
      <c r="D325" s="46">
        <f t="shared" si="10"/>
        <v>167.22806988907996</v>
      </c>
      <c r="E325" s="48">
        <f t="shared" si="11"/>
        <v>8.5998338890272794E-2</v>
      </c>
      <c r="F325" s="30"/>
    </row>
    <row r="326" spans="1:6" x14ac:dyDescent="0.25">
      <c r="A326" s="88">
        <v>44405</v>
      </c>
      <c r="B326" s="98">
        <v>1046.31</v>
      </c>
      <c r="C326" s="117">
        <v>1254.7125977718399</v>
      </c>
      <c r="D326" s="46">
        <f t="shared" si="10"/>
        <v>-208.40259777183996</v>
      </c>
      <c r="E326" s="48">
        <f t="shared" si="11"/>
        <v>0.19917863517680226</v>
      </c>
      <c r="F326" s="30"/>
    </row>
    <row r="327" spans="1:6" x14ac:dyDescent="0.25">
      <c r="A327" s="88">
        <v>44406</v>
      </c>
      <c r="B327" s="98">
        <v>1433.35</v>
      </c>
      <c r="C327" s="117">
        <v>1294.4815466733401</v>
      </c>
      <c r="D327" s="46">
        <f t="shared" si="10"/>
        <v>138.86845332665985</v>
      </c>
      <c r="E327" s="48">
        <f t="shared" si="11"/>
        <v>9.6883840880915242E-2</v>
      </c>
      <c r="F327" s="30"/>
    </row>
    <row r="328" spans="1:6" x14ac:dyDescent="0.25">
      <c r="A328" s="88">
        <v>44407</v>
      </c>
      <c r="B328" s="98">
        <v>1312.6</v>
      </c>
      <c r="C328" s="117">
        <v>1558.4657994491199</v>
      </c>
      <c r="D328" s="46">
        <f t="shared" si="10"/>
        <v>-245.86579944912</v>
      </c>
      <c r="E328" s="48">
        <f t="shared" si="11"/>
        <v>0.18731205199536799</v>
      </c>
      <c r="F328" s="30"/>
    </row>
    <row r="329" spans="1:6" x14ac:dyDescent="0.25">
      <c r="A329" s="88">
        <v>44408</v>
      </c>
      <c r="B329" s="98">
        <v>850.08</v>
      </c>
      <c r="C329" s="117">
        <v>1621.2467890180301</v>
      </c>
      <c r="D329" s="46">
        <f t="shared" si="10"/>
        <v>-771.16678901803004</v>
      </c>
      <c r="E329" s="48">
        <f t="shared" si="11"/>
        <v>0.90716966522919018</v>
      </c>
      <c r="F329" s="30"/>
    </row>
    <row r="330" spans="1:6" x14ac:dyDescent="0.25">
      <c r="A330" s="88">
        <v>44409</v>
      </c>
      <c r="B330" s="98">
        <v>805.92</v>
      </c>
      <c r="C330" s="117">
        <v>1453.9735207336801</v>
      </c>
      <c r="D330" s="46">
        <f t="shared" si="10"/>
        <v>-648.0535207336801</v>
      </c>
      <c r="E330" s="48">
        <f t="shared" si="11"/>
        <v>0.80411643926652787</v>
      </c>
      <c r="F330" s="30"/>
    </row>
    <row r="331" spans="1:6" x14ac:dyDescent="0.25">
      <c r="A331" s="88">
        <v>44410</v>
      </c>
      <c r="B331" s="98">
        <v>1258.6300000000001</v>
      </c>
      <c r="C331" s="117">
        <v>1483.5825967201999</v>
      </c>
      <c r="D331" s="46">
        <f t="shared" si="10"/>
        <v>-224.95259672019984</v>
      </c>
      <c r="E331" s="48">
        <f t="shared" si="11"/>
        <v>0.17872813830927264</v>
      </c>
      <c r="F331" s="30"/>
    </row>
    <row r="332" spans="1:6" x14ac:dyDescent="0.25">
      <c r="A332" s="88">
        <v>44411</v>
      </c>
      <c r="B332" s="98">
        <v>1099.8499999999999</v>
      </c>
      <c r="C332" s="117">
        <v>1470.07596297346</v>
      </c>
      <c r="D332" s="46">
        <f t="shared" si="10"/>
        <v>-370.22596297346013</v>
      </c>
      <c r="E332" s="48">
        <f t="shared" si="11"/>
        <v>0.3366149592885031</v>
      </c>
      <c r="F332" s="30"/>
    </row>
    <row r="333" spans="1:6" x14ac:dyDescent="0.25">
      <c r="A333" s="88">
        <v>44412</v>
      </c>
      <c r="B333" s="98">
        <v>931</v>
      </c>
      <c r="C333" s="117">
        <v>1445.9607124991201</v>
      </c>
      <c r="D333" s="46">
        <f t="shared" si="10"/>
        <v>-514.96071249912006</v>
      </c>
      <c r="E333" s="48">
        <f t="shared" si="11"/>
        <v>0.55312643662633731</v>
      </c>
      <c r="F333" s="30"/>
    </row>
    <row r="334" spans="1:6" x14ac:dyDescent="0.25">
      <c r="A334" s="88">
        <v>44413</v>
      </c>
      <c r="B334" s="98">
        <v>947.73</v>
      </c>
      <c r="C334" s="117">
        <v>1387.8680774070001</v>
      </c>
      <c r="D334" s="46">
        <f t="shared" si="10"/>
        <v>-440.13807740700008</v>
      </c>
      <c r="E334" s="48">
        <f t="shared" si="11"/>
        <v>0.46441294187901627</v>
      </c>
      <c r="F334" s="30"/>
    </row>
    <row r="335" spans="1:6" x14ac:dyDescent="0.25">
      <c r="A335" s="88">
        <v>44414</v>
      </c>
      <c r="B335" s="98">
        <v>1156.3</v>
      </c>
      <c r="C335" s="117">
        <v>1522.24912829596</v>
      </c>
      <c r="D335" s="46">
        <f t="shared" si="10"/>
        <v>-365.94912829596001</v>
      </c>
      <c r="E335" s="48">
        <f t="shared" si="11"/>
        <v>0.31648285764590506</v>
      </c>
      <c r="F335" s="30"/>
    </row>
    <row r="336" spans="1:6" x14ac:dyDescent="0.25">
      <c r="A336" s="88">
        <v>44415</v>
      </c>
      <c r="B336" s="98">
        <v>897.67</v>
      </c>
      <c r="C336" s="117">
        <v>1479.3428396488</v>
      </c>
      <c r="D336" s="46">
        <f t="shared" si="10"/>
        <v>-581.67283964880005</v>
      </c>
      <c r="E336" s="48">
        <f t="shared" si="11"/>
        <v>0.64798070521327444</v>
      </c>
      <c r="F336" s="30"/>
    </row>
    <row r="337" spans="1:6" x14ac:dyDescent="0.25">
      <c r="A337" s="88">
        <v>44416</v>
      </c>
      <c r="B337" s="98">
        <v>844.35</v>
      </c>
      <c r="C337" s="117">
        <v>1385.28191801194</v>
      </c>
      <c r="D337" s="46">
        <f t="shared" si="10"/>
        <v>-540.93191801193996</v>
      </c>
      <c r="E337" s="48">
        <f t="shared" si="11"/>
        <v>0.6406489228541955</v>
      </c>
      <c r="F337" s="30"/>
    </row>
    <row r="338" spans="1:6" x14ac:dyDescent="0.25">
      <c r="A338" s="88">
        <v>44417</v>
      </c>
      <c r="B338" s="98">
        <v>790.64</v>
      </c>
      <c r="C338" s="117">
        <v>1299.73598614925</v>
      </c>
      <c r="D338" s="46">
        <f t="shared" si="10"/>
        <v>-509.09598614925005</v>
      </c>
      <c r="E338" s="48">
        <f t="shared" si="11"/>
        <v>0.64390365545539063</v>
      </c>
      <c r="F338" s="30"/>
    </row>
    <row r="339" spans="1:6" x14ac:dyDescent="0.25">
      <c r="A339" s="88">
        <v>44418</v>
      </c>
      <c r="B339" s="98">
        <v>992.69</v>
      </c>
      <c r="C339" s="117">
        <v>1201.31555278318</v>
      </c>
      <c r="D339" s="46">
        <f t="shared" si="10"/>
        <v>-208.62555278317996</v>
      </c>
      <c r="E339" s="48">
        <f t="shared" si="11"/>
        <v>0.21016183580289913</v>
      </c>
      <c r="F339" s="30"/>
    </row>
    <row r="340" spans="1:6" x14ac:dyDescent="0.25">
      <c r="A340" s="88">
        <v>44419</v>
      </c>
      <c r="B340" s="98">
        <v>769.45</v>
      </c>
      <c r="C340" s="117">
        <v>1092.2324459434201</v>
      </c>
      <c r="D340" s="46">
        <f t="shared" si="10"/>
        <v>-322.78244594342004</v>
      </c>
      <c r="E340" s="48">
        <f t="shared" si="11"/>
        <v>0.4194976229039184</v>
      </c>
      <c r="F340" s="30"/>
    </row>
    <row r="341" spans="1:6" x14ac:dyDescent="0.25">
      <c r="A341" s="88">
        <v>44420</v>
      </c>
      <c r="B341" s="98">
        <v>1423.98</v>
      </c>
      <c r="C341" s="117">
        <v>1000.28213434307</v>
      </c>
      <c r="D341" s="46">
        <f t="shared" si="10"/>
        <v>423.69786565693005</v>
      </c>
      <c r="E341" s="48">
        <f t="shared" si="11"/>
        <v>0.29754481499524577</v>
      </c>
      <c r="F341" s="30"/>
    </row>
    <row r="342" spans="1:6" x14ac:dyDescent="0.25">
      <c r="A342" s="88">
        <v>44421</v>
      </c>
      <c r="B342" s="98">
        <v>1357.99</v>
      </c>
      <c r="C342" s="117">
        <v>1157.7531755744101</v>
      </c>
      <c r="D342" s="46">
        <f t="shared" si="10"/>
        <v>200.23682442558993</v>
      </c>
      <c r="E342" s="48">
        <f t="shared" si="11"/>
        <v>0.1474508828677604</v>
      </c>
      <c r="F342" s="30"/>
    </row>
    <row r="343" spans="1:6" x14ac:dyDescent="0.25">
      <c r="A343" s="88">
        <v>44422</v>
      </c>
      <c r="B343" s="98">
        <v>1388.85</v>
      </c>
      <c r="C343" s="117">
        <v>1320.0811326093799</v>
      </c>
      <c r="D343" s="46">
        <f t="shared" si="10"/>
        <v>68.768867390620017</v>
      </c>
      <c r="E343" s="48">
        <f t="shared" si="11"/>
        <v>4.9514970940432744E-2</v>
      </c>
      <c r="F343" s="30"/>
    </row>
    <row r="344" spans="1:6" x14ac:dyDescent="0.25">
      <c r="A344" s="88">
        <v>44423</v>
      </c>
      <c r="B344" s="98">
        <v>1098.3800000000001</v>
      </c>
      <c r="C344" s="117">
        <v>1120.46510560139</v>
      </c>
      <c r="D344" s="46">
        <f t="shared" si="10"/>
        <v>-22.085105601389841</v>
      </c>
      <c r="E344" s="48">
        <f t="shared" si="11"/>
        <v>2.0106980827573191E-2</v>
      </c>
      <c r="F344" s="30"/>
    </row>
    <row r="345" spans="1:6" x14ac:dyDescent="0.25">
      <c r="A345" s="88">
        <v>44424</v>
      </c>
      <c r="B345" s="98">
        <v>771.07</v>
      </c>
      <c r="C345" s="117">
        <v>1055.28140106707</v>
      </c>
      <c r="D345" s="46">
        <f t="shared" si="10"/>
        <v>-284.21140106706991</v>
      </c>
      <c r="E345" s="48">
        <f t="shared" si="11"/>
        <v>0.3685935142945127</v>
      </c>
      <c r="F345" s="30"/>
    </row>
    <row r="346" spans="1:6" x14ac:dyDescent="0.25">
      <c r="A346" s="88">
        <v>44425</v>
      </c>
      <c r="B346" s="98">
        <v>1578.18</v>
      </c>
      <c r="C346" s="117">
        <v>1347.7489969507701</v>
      </c>
      <c r="D346" s="46">
        <f t="shared" si="10"/>
        <v>230.43100304922996</v>
      </c>
      <c r="E346" s="48">
        <f t="shared" si="11"/>
        <v>0.1460105964143697</v>
      </c>
      <c r="F346" s="30"/>
    </row>
    <row r="347" spans="1:6" x14ac:dyDescent="0.25">
      <c r="A347" s="88">
        <v>44426</v>
      </c>
      <c r="B347" s="98">
        <v>1137.3499999999999</v>
      </c>
      <c r="C347" s="117">
        <v>1145.0393674049801</v>
      </c>
      <c r="D347" s="46">
        <f t="shared" si="10"/>
        <v>-7.689367404980203</v>
      </c>
      <c r="E347" s="48">
        <f t="shared" si="11"/>
        <v>6.7607749637140753E-3</v>
      </c>
      <c r="F347" s="30"/>
    </row>
    <row r="348" spans="1:6" x14ac:dyDescent="0.25">
      <c r="A348" s="88">
        <v>44427</v>
      </c>
      <c r="B348" s="98">
        <v>1346.36</v>
      </c>
      <c r="C348" s="117">
        <v>1169.5831466950599</v>
      </c>
      <c r="D348" s="46">
        <f t="shared" si="10"/>
        <v>176.77685330494</v>
      </c>
      <c r="E348" s="48">
        <f t="shared" si="11"/>
        <v>0.13129984053666183</v>
      </c>
      <c r="F348" s="30"/>
    </row>
    <row r="349" spans="1:6" x14ac:dyDescent="0.25">
      <c r="A349" s="88">
        <v>44428</v>
      </c>
      <c r="B349" s="98">
        <v>1841.47</v>
      </c>
      <c r="C349" s="117">
        <v>1388.8717740331399</v>
      </c>
      <c r="D349" s="46">
        <f t="shared" si="10"/>
        <v>452.59822596686013</v>
      </c>
      <c r="E349" s="48">
        <f t="shared" si="11"/>
        <v>0.24578093912301591</v>
      </c>
      <c r="F349" s="30"/>
    </row>
    <row r="350" spans="1:6" x14ac:dyDescent="0.25">
      <c r="A350" s="88">
        <v>44429</v>
      </c>
      <c r="B350" s="98">
        <v>1152.94</v>
      </c>
      <c r="C350" s="117">
        <v>1417.59909316738</v>
      </c>
      <c r="D350" s="46">
        <f t="shared" si="10"/>
        <v>-264.65909316737998</v>
      </c>
      <c r="E350" s="48">
        <f t="shared" si="11"/>
        <v>0.22955148851404233</v>
      </c>
      <c r="F350" s="30"/>
    </row>
    <row r="351" spans="1:6" x14ac:dyDescent="0.25">
      <c r="A351" s="88">
        <v>44430</v>
      </c>
      <c r="B351" s="98">
        <v>892.01</v>
      </c>
      <c r="C351" s="117">
        <v>1131.58833633475</v>
      </c>
      <c r="D351" s="46">
        <f t="shared" si="10"/>
        <v>-239.57833633475002</v>
      </c>
      <c r="E351" s="48">
        <f t="shared" si="11"/>
        <v>0.26858256783528212</v>
      </c>
      <c r="F351" s="30"/>
    </row>
    <row r="352" spans="1:6" x14ac:dyDescent="0.25">
      <c r="A352" s="88">
        <v>44431</v>
      </c>
      <c r="B352" s="98">
        <v>1415.85</v>
      </c>
      <c r="C352" s="117">
        <v>1158.3028185747801</v>
      </c>
      <c r="D352" s="46">
        <f t="shared" si="10"/>
        <v>257.54718142521983</v>
      </c>
      <c r="E352" s="48">
        <f t="shared" si="11"/>
        <v>0.18190287207346814</v>
      </c>
      <c r="F352" s="30"/>
    </row>
    <row r="353" spans="1:6" x14ac:dyDescent="0.25">
      <c r="A353" s="88">
        <v>44432</v>
      </c>
      <c r="B353" s="98">
        <v>958.29</v>
      </c>
      <c r="C353" s="117">
        <v>1176.8881118173399</v>
      </c>
      <c r="D353" s="46">
        <f t="shared" si="10"/>
        <v>-218.59811181733994</v>
      </c>
      <c r="E353" s="48">
        <f t="shared" si="11"/>
        <v>0.22811269220939376</v>
      </c>
      <c r="F353" s="30"/>
    </row>
    <row r="354" spans="1:6" x14ac:dyDescent="0.25">
      <c r="A354" s="88">
        <v>44433</v>
      </c>
      <c r="B354" s="98">
        <v>1424.1</v>
      </c>
      <c r="C354" s="117">
        <v>1197.11341841283</v>
      </c>
      <c r="D354" s="46">
        <f t="shared" si="10"/>
        <v>226.98658158716989</v>
      </c>
      <c r="E354" s="48">
        <f t="shared" si="11"/>
        <v>0.15938949623423207</v>
      </c>
      <c r="F354" s="30"/>
    </row>
    <row r="355" spans="1:6" x14ac:dyDescent="0.25">
      <c r="A355" s="88">
        <v>44434</v>
      </c>
      <c r="B355" s="98">
        <v>1059.3399999999999</v>
      </c>
      <c r="C355" s="117">
        <v>1197.25183942844</v>
      </c>
      <c r="D355" s="46">
        <f t="shared" si="10"/>
        <v>-137.91183942844009</v>
      </c>
      <c r="E355" s="48">
        <f t="shared" si="11"/>
        <v>0.13018656845624643</v>
      </c>
      <c r="F355" s="30"/>
    </row>
    <row r="356" spans="1:6" x14ac:dyDescent="0.25">
      <c r="A356" s="88">
        <v>44435</v>
      </c>
      <c r="B356" s="98">
        <v>1086.76</v>
      </c>
      <c r="C356" s="117">
        <v>1434.73921047166</v>
      </c>
      <c r="D356" s="46">
        <f t="shared" si="10"/>
        <v>-347.97921047166005</v>
      </c>
      <c r="E356" s="48">
        <f t="shared" si="11"/>
        <v>0.32019876557074245</v>
      </c>
      <c r="F356" s="30"/>
    </row>
    <row r="357" spans="1:6" x14ac:dyDescent="0.25">
      <c r="A357" s="88">
        <v>44436</v>
      </c>
      <c r="B357" s="98">
        <v>1405.7</v>
      </c>
      <c r="C357" s="117">
        <v>1496.6562926507299</v>
      </c>
      <c r="D357" s="46">
        <f t="shared" si="10"/>
        <v>-90.956292650729893</v>
      </c>
      <c r="E357" s="48">
        <f t="shared" si="11"/>
        <v>6.4705337305776406E-2</v>
      </c>
      <c r="F357" s="30"/>
    </row>
    <row r="358" spans="1:6" x14ac:dyDescent="0.25">
      <c r="A358" s="88">
        <v>44437</v>
      </c>
      <c r="B358" s="98">
        <v>1127.3699999999999</v>
      </c>
      <c r="C358" s="117">
        <v>1686.2563282200199</v>
      </c>
      <c r="D358" s="46">
        <f t="shared" si="10"/>
        <v>-558.88632822002</v>
      </c>
      <c r="E358" s="48">
        <f t="shared" si="11"/>
        <v>0.4957434810399603</v>
      </c>
      <c r="F358" s="30"/>
    </row>
    <row r="359" spans="1:6" x14ac:dyDescent="0.25">
      <c r="A359" s="88">
        <v>44438</v>
      </c>
      <c r="B359" s="98">
        <v>979.58</v>
      </c>
      <c r="C359" s="117">
        <v>1787.56718170149</v>
      </c>
      <c r="D359" s="46">
        <f t="shared" si="10"/>
        <v>-807.98718170148993</v>
      </c>
      <c r="E359" s="48">
        <f t="shared" si="11"/>
        <v>0.8248302146853651</v>
      </c>
      <c r="F359" s="30"/>
    </row>
    <row r="360" spans="1:6" x14ac:dyDescent="0.25">
      <c r="A360" s="88">
        <v>44439</v>
      </c>
      <c r="B360" s="98">
        <v>1020.41</v>
      </c>
      <c r="C360" s="117">
        <v>1631.5628929648001</v>
      </c>
      <c r="D360" s="46">
        <f t="shared" si="10"/>
        <v>-611.15289296480012</v>
      </c>
      <c r="E360" s="48">
        <f t="shared" si="11"/>
        <v>0.59892875703374149</v>
      </c>
      <c r="F360" s="30"/>
    </row>
    <row r="361" spans="1:6" x14ac:dyDescent="0.25">
      <c r="B361" s="98">
        <f>SUM(B1:B360)</f>
        <v>1273757.1799999997</v>
      </c>
      <c r="C361" s="1"/>
      <c r="D361" s="46"/>
      <c r="E361" s="48"/>
      <c r="F361" s="30"/>
    </row>
    <row r="362" spans="1:6" x14ac:dyDescent="0.25">
      <c r="C362" s="1"/>
      <c r="D362" s="46"/>
      <c r="E362" s="48"/>
      <c r="F362" s="30"/>
    </row>
    <row r="363" spans="1:6" x14ac:dyDescent="0.25">
      <c r="C363" s="1"/>
      <c r="D363" s="46"/>
      <c r="E363" s="48"/>
      <c r="F363" s="30"/>
    </row>
    <row r="364" spans="1:6" x14ac:dyDescent="0.25">
      <c r="C364" s="1"/>
      <c r="D364" s="46"/>
      <c r="E364" s="48"/>
      <c r="F364" s="30"/>
    </row>
    <row r="365" spans="1:6" x14ac:dyDescent="0.25">
      <c r="C365" s="1"/>
      <c r="D365" s="46"/>
      <c r="E365" s="48"/>
      <c r="F365" s="30"/>
    </row>
    <row r="366" spans="1:6" x14ac:dyDescent="0.25">
      <c r="C366" s="1"/>
      <c r="D366" s="46"/>
      <c r="E366" s="48"/>
      <c r="F366" s="30"/>
    </row>
  </sheetData>
  <mergeCells count="2">
    <mergeCell ref="L1:M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7"/>
  </sheetPr>
  <dimension ref="A1:X366"/>
  <sheetViews>
    <sheetView showGridLines="0" topLeftCell="I1" zoomScale="85" zoomScaleNormal="85" workbookViewId="0">
      <pane xSplit="14" ySplit="3" topLeftCell="W4" activePane="bottomRight" state="frozen"/>
      <selection activeCell="I1" sqref="I1"/>
      <selection pane="topRight" activeCell="W1" sqref="W1"/>
      <selection pane="bottomLeft" activeCell="I4" sqref="I4"/>
      <selection pane="bottomRight" activeCell="Y5" sqref="Y5"/>
    </sheetView>
  </sheetViews>
  <sheetFormatPr defaultRowHeight="15" x14ac:dyDescent="0.25"/>
  <cols>
    <col min="1" max="1" width="11.5703125" bestFit="1" customWidth="1"/>
    <col min="2" max="2" width="8" bestFit="1" customWidth="1"/>
    <col min="3" max="3" width="10.28515625" bestFit="1" customWidth="1"/>
    <col min="4" max="4" width="10.85546875" bestFit="1" customWidth="1"/>
    <col min="5" max="5" width="12" bestFit="1" customWidth="1"/>
    <col min="9" max="9" width="18.5703125" customWidth="1"/>
    <col min="10" max="10" width="13.7109375" customWidth="1"/>
    <col min="12" max="12" width="21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47" t="s">
        <v>4</v>
      </c>
      <c r="I1" s="14" t="s">
        <v>5</v>
      </c>
      <c r="J1" s="2">
        <f>RSQ(B2:B360,C2:C360)</f>
        <v>0.95696333821017665</v>
      </c>
      <c r="L1" s="384" t="s">
        <v>38</v>
      </c>
      <c r="M1" s="384"/>
    </row>
    <row r="2" spans="1:24" x14ac:dyDescent="0.25">
      <c r="A2" s="88">
        <v>44081</v>
      </c>
      <c r="B2" s="98">
        <v>8491.57</v>
      </c>
      <c r="C2" s="117">
        <v>7027.5459807540001</v>
      </c>
      <c r="D2" s="7">
        <f>B2-C2</f>
        <v>1464.0240192459996</v>
      </c>
      <c r="E2" s="190">
        <f>ABS(D2)/B2</f>
        <v>0.17240910918075217</v>
      </c>
      <c r="I2" s="14" t="s">
        <v>4</v>
      </c>
      <c r="J2" s="2">
        <f>AVERAGE(E2:E360)</f>
        <v>0.15534637222022799</v>
      </c>
      <c r="L2" s="25" t="s">
        <v>5</v>
      </c>
      <c r="M2" s="27" t="s">
        <v>37</v>
      </c>
    </row>
    <row r="3" spans="1:24" x14ac:dyDescent="0.25">
      <c r="A3" s="88">
        <v>44082</v>
      </c>
      <c r="B3" s="98">
        <v>5996.34</v>
      </c>
      <c r="C3" s="117">
        <v>7393.0931939869697</v>
      </c>
      <c r="D3" s="7">
        <f t="shared" ref="D3:D66" si="0">B3-C3</f>
        <v>-1396.7531939869696</v>
      </c>
      <c r="E3" s="190">
        <f t="shared" ref="E3:E66" si="1">ABS(D3)/B3</f>
        <v>0.23293428891406584</v>
      </c>
      <c r="I3" s="19" t="s">
        <v>34</v>
      </c>
      <c r="J3" s="343">
        <v>0.12038111299621072</v>
      </c>
      <c r="L3" s="25" t="s">
        <v>4</v>
      </c>
      <c r="M3" s="27" t="s">
        <v>144</v>
      </c>
    </row>
    <row r="4" spans="1:24" x14ac:dyDescent="0.25">
      <c r="A4" s="88">
        <v>44083</v>
      </c>
      <c r="B4" s="98">
        <v>7596.15</v>
      </c>
      <c r="C4" s="117">
        <v>7415.3896466837195</v>
      </c>
      <c r="D4" s="7">
        <f t="shared" si="0"/>
        <v>180.76035331628009</v>
      </c>
      <c r="E4" s="190">
        <f t="shared" si="1"/>
        <v>2.3796311725845343E-2</v>
      </c>
    </row>
    <row r="5" spans="1:24" x14ac:dyDescent="0.25">
      <c r="A5" s="88">
        <v>44084</v>
      </c>
      <c r="B5" s="98">
        <v>7478.26</v>
      </c>
      <c r="C5" s="117">
        <v>7310.5642647840696</v>
      </c>
      <c r="D5" s="7">
        <f t="shared" si="0"/>
        <v>167.69573521593065</v>
      </c>
      <c r="E5" s="190">
        <f t="shared" si="1"/>
        <v>2.2424432316599137E-2</v>
      </c>
      <c r="X5" s="30"/>
    </row>
    <row r="6" spans="1:24" x14ac:dyDescent="0.25">
      <c r="A6" s="88">
        <v>44085</v>
      </c>
      <c r="B6" s="98">
        <v>7240.11</v>
      </c>
      <c r="C6" s="117">
        <v>7210.1269924625003</v>
      </c>
      <c r="D6" s="7">
        <f t="shared" si="0"/>
        <v>29.983007537499361</v>
      </c>
      <c r="E6" s="190">
        <f t="shared" si="1"/>
        <v>4.141236464293963E-3</v>
      </c>
    </row>
    <row r="7" spans="1:24" x14ac:dyDescent="0.25">
      <c r="A7" s="88">
        <v>44086</v>
      </c>
      <c r="B7" s="98">
        <v>8213.5400000000009</v>
      </c>
      <c r="C7" s="117">
        <v>7630.6998583024197</v>
      </c>
      <c r="D7" s="7">
        <f t="shared" si="0"/>
        <v>582.8401416975812</v>
      </c>
      <c r="E7" s="190">
        <f t="shared" si="1"/>
        <v>7.0960894047826045E-2</v>
      </c>
    </row>
    <row r="8" spans="1:24" x14ac:dyDescent="0.25">
      <c r="A8" s="88">
        <v>44087</v>
      </c>
      <c r="B8" s="98">
        <v>7244.46</v>
      </c>
      <c r="C8" s="117">
        <v>6441.4401209418602</v>
      </c>
      <c r="D8" s="7">
        <f t="shared" si="0"/>
        <v>803.01987905813985</v>
      </c>
      <c r="E8" s="190">
        <f t="shared" si="1"/>
        <v>0.11084606431095484</v>
      </c>
    </row>
    <row r="9" spans="1:24" x14ac:dyDescent="0.25">
      <c r="A9" s="88">
        <v>44088</v>
      </c>
      <c r="B9" s="98">
        <v>5005.26</v>
      </c>
      <c r="C9" s="117">
        <v>6030.5813829539102</v>
      </c>
      <c r="D9" s="7">
        <f t="shared" si="0"/>
        <v>-1025.32138295391</v>
      </c>
      <c r="E9" s="190">
        <f t="shared" si="1"/>
        <v>0.20484877567876791</v>
      </c>
    </row>
    <row r="10" spans="1:24" x14ac:dyDescent="0.25">
      <c r="A10" s="88">
        <v>44089</v>
      </c>
      <c r="B10" s="98">
        <v>5576.15</v>
      </c>
      <c r="C10" s="117">
        <v>5698.3060108379896</v>
      </c>
      <c r="D10" s="7">
        <f t="shared" si="0"/>
        <v>-122.15601083798992</v>
      </c>
      <c r="E10" s="190">
        <f t="shared" si="1"/>
        <v>2.1906873171989621E-2</v>
      </c>
    </row>
    <row r="11" spans="1:24" x14ac:dyDescent="0.25">
      <c r="A11" s="88">
        <v>44090</v>
      </c>
      <c r="B11" s="98">
        <v>5342.16</v>
      </c>
      <c r="C11" s="117">
        <v>5371.9195044524604</v>
      </c>
      <c r="D11" s="7">
        <f t="shared" si="0"/>
        <v>-29.759504452460533</v>
      </c>
      <c r="E11" s="190">
        <f t="shared" si="1"/>
        <v>5.5706875968635407E-3</v>
      </c>
    </row>
    <row r="12" spans="1:24" x14ac:dyDescent="0.25">
      <c r="A12" s="88">
        <v>44091</v>
      </c>
      <c r="B12" s="98">
        <v>5693.15</v>
      </c>
      <c r="C12" s="117">
        <v>5306.39019565119</v>
      </c>
      <c r="D12" s="7">
        <f t="shared" si="0"/>
        <v>386.75980434880967</v>
      </c>
      <c r="E12" s="190">
        <f t="shared" si="1"/>
        <v>6.7934237522076474E-2</v>
      </c>
    </row>
    <row r="13" spans="1:24" x14ac:dyDescent="0.25">
      <c r="A13" s="88">
        <v>44092</v>
      </c>
      <c r="B13" s="98">
        <v>5112.4399999999996</v>
      </c>
      <c r="C13" s="117">
        <v>5351.1159344214102</v>
      </c>
      <c r="D13" s="7">
        <f t="shared" si="0"/>
        <v>-238.6759344214106</v>
      </c>
      <c r="E13" s="190">
        <f t="shared" si="1"/>
        <v>4.668532724519224E-2</v>
      </c>
    </row>
    <row r="14" spans="1:24" x14ac:dyDescent="0.25">
      <c r="A14" s="88">
        <v>44093</v>
      </c>
      <c r="B14" s="98">
        <v>5023.2700000000004</v>
      </c>
      <c r="C14" s="117">
        <v>5045.2470865593295</v>
      </c>
      <c r="D14" s="7">
        <f t="shared" si="0"/>
        <v>-21.977086559329109</v>
      </c>
      <c r="E14" s="190">
        <f t="shared" si="1"/>
        <v>4.375055802162557E-3</v>
      </c>
      <c r="X14" s="9"/>
    </row>
    <row r="15" spans="1:24" x14ac:dyDescent="0.25">
      <c r="A15" s="88">
        <v>44094</v>
      </c>
      <c r="B15" s="98">
        <v>5049.97</v>
      </c>
      <c r="C15" s="117">
        <v>4761.4457931432398</v>
      </c>
      <c r="D15" s="7">
        <f t="shared" si="0"/>
        <v>288.52420685676043</v>
      </c>
      <c r="E15" s="190">
        <f t="shared" si="1"/>
        <v>5.7133845717253849E-2</v>
      </c>
    </row>
    <row r="16" spans="1:24" x14ac:dyDescent="0.25">
      <c r="A16" s="88">
        <v>44095</v>
      </c>
      <c r="B16" s="98">
        <v>5148.2299999999996</v>
      </c>
      <c r="C16" s="117">
        <v>4857.96467053379</v>
      </c>
      <c r="D16" s="7">
        <f t="shared" si="0"/>
        <v>290.26532946620955</v>
      </c>
      <c r="E16" s="190">
        <f t="shared" si="1"/>
        <v>5.6381577642453731E-2</v>
      </c>
    </row>
    <row r="17" spans="1:5" x14ac:dyDescent="0.25">
      <c r="A17" s="88">
        <v>44096</v>
      </c>
      <c r="B17" s="98">
        <v>5650.81</v>
      </c>
      <c r="C17" s="117">
        <v>5153.9275906660396</v>
      </c>
      <c r="D17" s="7">
        <f t="shared" si="0"/>
        <v>496.88240933396082</v>
      </c>
      <c r="E17" s="190">
        <f t="shared" si="1"/>
        <v>8.793118319921582E-2</v>
      </c>
    </row>
    <row r="18" spans="1:5" x14ac:dyDescent="0.25">
      <c r="A18" s="88">
        <v>44097</v>
      </c>
      <c r="B18" s="98">
        <v>5210.84</v>
      </c>
      <c r="C18" s="117">
        <v>4928.5402876007502</v>
      </c>
      <c r="D18" s="7">
        <f t="shared" si="0"/>
        <v>282.29971239924998</v>
      </c>
      <c r="E18" s="190">
        <f t="shared" si="1"/>
        <v>5.4175471209872109E-2</v>
      </c>
    </row>
    <row r="19" spans="1:5" x14ac:dyDescent="0.25">
      <c r="A19" s="88">
        <v>44098</v>
      </c>
      <c r="B19" s="98">
        <v>5269.25</v>
      </c>
      <c r="C19" s="117">
        <v>4956.8965087728802</v>
      </c>
      <c r="D19" s="7">
        <f t="shared" si="0"/>
        <v>312.35349122711978</v>
      </c>
      <c r="E19" s="190">
        <f t="shared" si="1"/>
        <v>5.9278548413364288E-2</v>
      </c>
    </row>
    <row r="20" spans="1:5" x14ac:dyDescent="0.25">
      <c r="A20" s="88">
        <v>44099</v>
      </c>
      <c r="B20" s="98">
        <v>6315.72</v>
      </c>
      <c r="C20" s="117">
        <v>5703.9231875569603</v>
      </c>
      <c r="D20" s="7">
        <f t="shared" si="0"/>
        <v>611.79681244303993</v>
      </c>
      <c r="E20" s="190">
        <f t="shared" si="1"/>
        <v>9.6868894194650793E-2</v>
      </c>
    </row>
    <row r="21" spans="1:5" x14ac:dyDescent="0.25">
      <c r="A21" s="88">
        <v>44100</v>
      </c>
      <c r="B21" s="98">
        <v>5643.6</v>
      </c>
      <c r="C21" s="117">
        <v>5359.1132856639697</v>
      </c>
      <c r="D21" s="7">
        <f t="shared" si="0"/>
        <v>284.48671433603067</v>
      </c>
      <c r="E21" s="190">
        <f t="shared" si="1"/>
        <v>5.0408731011416588E-2</v>
      </c>
    </row>
    <row r="22" spans="1:5" x14ac:dyDescent="0.25">
      <c r="A22" s="88">
        <v>44101</v>
      </c>
      <c r="B22" s="98">
        <v>5229.34</v>
      </c>
      <c r="C22" s="117">
        <v>5264.14275442501</v>
      </c>
      <c r="D22" s="7">
        <f t="shared" si="0"/>
        <v>-34.80275442500988</v>
      </c>
      <c r="E22" s="190">
        <f t="shared" si="1"/>
        <v>6.6552862168093637E-3</v>
      </c>
    </row>
    <row r="23" spans="1:5" x14ac:dyDescent="0.25">
      <c r="A23" s="88">
        <v>44102</v>
      </c>
      <c r="B23" s="98">
        <v>4680.7700000000004</v>
      </c>
      <c r="C23" s="117">
        <v>5588.5913701489899</v>
      </c>
      <c r="D23" s="7">
        <f t="shared" si="0"/>
        <v>-907.82137014898944</v>
      </c>
      <c r="E23" s="190">
        <f t="shared" si="1"/>
        <v>0.19394701515968299</v>
      </c>
    </row>
    <row r="24" spans="1:5" x14ac:dyDescent="0.25">
      <c r="A24" s="88">
        <v>44103</v>
      </c>
      <c r="B24" s="98">
        <v>4681.0200000000004</v>
      </c>
      <c r="C24" s="117">
        <v>4887.6322522812197</v>
      </c>
      <c r="D24" s="7">
        <f t="shared" si="0"/>
        <v>-206.6122522812193</v>
      </c>
      <c r="E24" s="190">
        <f t="shared" si="1"/>
        <v>4.4138297268804506E-2</v>
      </c>
    </row>
    <row r="25" spans="1:5" x14ac:dyDescent="0.25">
      <c r="A25" s="88">
        <v>44104</v>
      </c>
      <c r="B25" s="98">
        <v>5658.86</v>
      </c>
      <c r="C25" s="117">
        <v>5983.1088310105697</v>
      </c>
      <c r="D25" s="7">
        <f t="shared" si="0"/>
        <v>-324.24883101057003</v>
      </c>
      <c r="E25" s="190">
        <f t="shared" si="1"/>
        <v>5.7299320182964422E-2</v>
      </c>
    </row>
    <row r="26" spans="1:5" x14ac:dyDescent="0.25">
      <c r="A26" s="88">
        <v>44105</v>
      </c>
      <c r="B26" s="98">
        <v>5857.48</v>
      </c>
      <c r="C26" s="117">
        <v>5952.55655140196</v>
      </c>
      <c r="D26" s="7">
        <f t="shared" si="0"/>
        <v>-95.076551401960387</v>
      </c>
      <c r="E26" s="190">
        <f t="shared" si="1"/>
        <v>1.6231647637202414E-2</v>
      </c>
    </row>
    <row r="27" spans="1:5" x14ac:dyDescent="0.25">
      <c r="A27" s="88">
        <v>44106</v>
      </c>
      <c r="B27" s="98">
        <v>6619.65</v>
      </c>
      <c r="C27" s="117">
        <v>6146.0593603694397</v>
      </c>
      <c r="D27" s="7">
        <f t="shared" si="0"/>
        <v>473.59063963055996</v>
      </c>
      <c r="E27" s="190">
        <f t="shared" si="1"/>
        <v>7.1543154038440096E-2</v>
      </c>
    </row>
    <row r="28" spans="1:5" x14ac:dyDescent="0.25">
      <c r="A28" s="88">
        <v>44107</v>
      </c>
      <c r="B28" s="98">
        <v>7824.36</v>
      </c>
      <c r="C28" s="117">
        <v>6645.8090886753198</v>
      </c>
      <c r="D28" s="7">
        <f t="shared" si="0"/>
        <v>1178.5509113246799</v>
      </c>
      <c r="E28" s="190">
        <f t="shared" si="1"/>
        <v>0.15062585455228031</v>
      </c>
    </row>
    <row r="29" spans="1:5" x14ac:dyDescent="0.25">
      <c r="A29" s="88">
        <v>44108</v>
      </c>
      <c r="B29" s="98">
        <v>6463.67</v>
      </c>
      <c r="C29" s="117">
        <v>6116.5848123013802</v>
      </c>
      <c r="D29" s="7">
        <f t="shared" si="0"/>
        <v>347.08518769861985</v>
      </c>
      <c r="E29" s="190">
        <f t="shared" si="1"/>
        <v>5.3697850864697583E-2</v>
      </c>
    </row>
    <row r="30" spans="1:5" x14ac:dyDescent="0.25">
      <c r="A30" s="88">
        <v>44109</v>
      </c>
      <c r="B30" s="98">
        <v>6448.85</v>
      </c>
      <c r="C30" s="117">
        <v>6309.5723798788404</v>
      </c>
      <c r="D30" s="7">
        <f t="shared" si="0"/>
        <v>139.27762012116</v>
      </c>
      <c r="E30" s="190">
        <f t="shared" si="1"/>
        <v>2.1597280154005753E-2</v>
      </c>
    </row>
    <row r="31" spans="1:5" x14ac:dyDescent="0.25">
      <c r="A31" s="88">
        <v>44110</v>
      </c>
      <c r="B31" s="98">
        <v>7741.57</v>
      </c>
      <c r="C31" s="117">
        <v>7519.0414746550196</v>
      </c>
      <c r="D31" s="7">
        <f t="shared" si="0"/>
        <v>222.52852534498015</v>
      </c>
      <c r="E31" s="190">
        <f t="shared" si="1"/>
        <v>2.8744624842891062E-2</v>
      </c>
    </row>
    <row r="32" spans="1:5" x14ac:dyDescent="0.25">
      <c r="A32" s="88">
        <v>44111</v>
      </c>
      <c r="B32" s="98">
        <v>5991.97</v>
      </c>
      <c r="C32" s="117">
        <v>6686.7484749961204</v>
      </c>
      <c r="D32" s="7">
        <f t="shared" si="0"/>
        <v>-694.77847499612017</v>
      </c>
      <c r="E32" s="190">
        <f t="shared" si="1"/>
        <v>0.1159515943831695</v>
      </c>
    </row>
    <row r="33" spans="1:5" x14ac:dyDescent="0.25">
      <c r="A33" s="88">
        <v>44112</v>
      </c>
      <c r="B33" s="98">
        <v>6461.47</v>
      </c>
      <c r="C33" s="117">
        <v>6677.6089236408898</v>
      </c>
      <c r="D33" s="7">
        <f t="shared" si="0"/>
        <v>-216.13892364088952</v>
      </c>
      <c r="E33" s="190">
        <f t="shared" si="1"/>
        <v>3.3450425931079074E-2</v>
      </c>
    </row>
    <row r="34" spans="1:5" x14ac:dyDescent="0.25">
      <c r="A34" s="88">
        <v>44113</v>
      </c>
      <c r="B34" s="98">
        <v>6157.68</v>
      </c>
      <c r="C34" s="117">
        <v>6676.5768228418801</v>
      </c>
      <c r="D34" s="7">
        <f t="shared" si="0"/>
        <v>-518.89682284187984</v>
      </c>
      <c r="E34" s="190">
        <f t="shared" si="1"/>
        <v>8.4268234601648645E-2</v>
      </c>
    </row>
    <row r="35" spans="1:5" x14ac:dyDescent="0.25">
      <c r="A35" s="88">
        <v>44114</v>
      </c>
      <c r="B35" s="98">
        <v>6621.52</v>
      </c>
      <c r="C35" s="117">
        <v>6908.7878381098599</v>
      </c>
      <c r="D35" s="7">
        <f t="shared" si="0"/>
        <v>-287.26783810985944</v>
      </c>
      <c r="E35" s="190">
        <f t="shared" si="1"/>
        <v>4.3383971974691522E-2</v>
      </c>
    </row>
    <row r="36" spans="1:5" x14ac:dyDescent="0.25">
      <c r="A36" s="88">
        <v>44115</v>
      </c>
      <c r="B36" s="98">
        <v>5315.31</v>
      </c>
      <c r="C36" s="117">
        <v>5695.3705430076898</v>
      </c>
      <c r="D36" s="7">
        <f t="shared" si="0"/>
        <v>-380.06054300768938</v>
      </c>
      <c r="E36" s="190">
        <f t="shared" si="1"/>
        <v>7.1502987221383013E-2</v>
      </c>
    </row>
    <row r="37" spans="1:5" x14ac:dyDescent="0.25">
      <c r="A37" s="88">
        <v>44116</v>
      </c>
      <c r="B37" s="98">
        <v>5526.14</v>
      </c>
      <c r="C37" s="117">
        <v>5286.0338092550901</v>
      </c>
      <c r="D37" s="7">
        <f t="shared" si="0"/>
        <v>240.10619074491024</v>
      </c>
      <c r="E37" s="190">
        <f t="shared" si="1"/>
        <v>4.344916899407366E-2</v>
      </c>
    </row>
    <row r="38" spans="1:5" x14ac:dyDescent="0.25">
      <c r="A38" s="88">
        <v>44117</v>
      </c>
      <c r="B38" s="98">
        <v>4698.3900000000003</v>
      </c>
      <c r="C38" s="117">
        <v>5107.3020900021602</v>
      </c>
      <c r="D38" s="7">
        <f t="shared" si="0"/>
        <v>-408.91209000215986</v>
      </c>
      <c r="E38" s="190">
        <f t="shared" si="1"/>
        <v>8.7032385562322373E-2</v>
      </c>
    </row>
    <row r="39" spans="1:5" x14ac:dyDescent="0.25">
      <c r="A39" s="88">
        <v>44118</v>
      </c>
      <c r="B39" s="98">
        <v>4898.82</v>
      </c>
      <c r="C39" s="117">
        <v>4887.1806026326103</v>
      </c>
      <c r="D39" s="7">
        <f t="shared" si="0"/>
        <v>11.639397367389392</v>
      </c>
      <c r="E39" s="190">
        <f t="shared" si="1"/>
        <v>2.3759593876462887E-3</v>
      </c>
    </row>
    <row r="40" spans="1:5" x14ac:dyDescent="0.25">
      <c r="A40" s="88">
        <v>44119</v>
      </c>
      <c r="B40" s="98">
        <v>5042.71</v>
      </c>
      <c r="C40" s="117">
        <v>4595.4559568594304</v>
      </c>
      <c r="D40" s="7">
        <f t="shared" si="0"/>
        <v>447.25404314056959</v>
      </c>
      <c r="E40" s="190">
        <f t="shared" si="1"/>
        <v>8.8693191387283737E-2</v>
      </c>
    </row>
    <row r="41" spans="1:5" x14ac:dyDescent="0.25">
      <c r="A41" s="88">
        <v>44120</v>
      </c>
      <c r="B41" s="98">
        <v>4733.08</v>
      </c>
      <c r="C41" s="117">
        <v>4529.2118592486804</v>
      </c>
      <c r="D41" s="7">
        <f t="shared" si="0"/>
        <v>203.86814075131952</v>
      </c>
      <c r="E41" s="190">
        <f t="shared" si="1"/>
        <v>4.3073039279141599E-2</v>
      </c>
    </row>
    <row r="42" spans="1:5" x14ac:dyDescent="0.25">
      <c r="A42" s="88">
        <v>44121</v>
      </c>
      <c r="B42" s="98">
        <v>4504.9799999999996</v>
      </c>
      <c r="C42" s="117">
        <v>4421.8469522348396</v>
      </c>
      <c r="D42" s="7">
        <f t="shared" si="0"/>
        <v>83.133047765159972</v>
      </c>
      <c r="E42" s="190">
        <f t="shared" si="1"/>
        <v>1.8453588643048354E-2</v>
      </c>
    </row>
    <row r="43" spans="1:5" x14ac:dyDescent="0.25">
      <c r="A43" s="88">
        <v>44122</v>
      </c>
      <c r="B43" s="98">
        <v>3941.64</v>
      </c>
      <c r="C43" s="117">
        <v>4232.5226272932496</v>
      </c>
      <c r="D43" s="7">
        <f t="shared" si="0"/>
        <v>-290.8826272932497</v>
      </c>
      <c r="E43" s="190">
        <f t="shared" si="1"/>
        <v>7.3797360310238813E-2</v>
      </c>
    </row>
    <row r="44" spans="1:5" x14ac:dyDescent="0.25">
      <c r="A44" s="88">
        <v>44123</v>
      </c>
      <c r="B44" s="98">
        <v>4559.28</v>
      </c>
      <c r="C44" s="117">
        <v>3943.8133220791601</v>
      </c>
      <c r="D44" s="7">
        <f t="shared" si="0"/>
        <v>615.46667792083963</v>
      </c>
      <c r="E44" s="190">
        <f t="shared" si="1"/>
        <v>0.13499207724045018</v>
      </c>
    </row>
    <row r="45" spans="1:5" x14ac:dyDescent="0.25">
      <c r="A45" s="88">
        <v>44124</v>
      </c>
      <c r="B45" s="98">
        <v>3986.02</v>
      </c>
      <c r="C45" s="117">
        <v>3672.4232715082198</v>
      </c>
      <c r="D45" s="7">
        <f t="shared" si="0"/>
        <v>313.59672849178014</v>
      </c>
      <c r="E45" s="190">
        <f t="shared" si="1"/>
        <v>7.8674148271152711E-2</v>
      </c>
    </row>
    <row r="46" spans="1:5" x14ac:dyDescent="0.25">
      <c r="A46" s="88">
        <v>44125</v>
      </c>
      <c r="B46" s="98">
        <v>3120.09</v>
      </c>
      <c r="C46" s="117">
        <v>2890.5836016262801</v>
      </c>
      <c r="D46" s="7">
        <f t="shared" si="0"/>
        <v>229.50639837372</v>
      </c>
      <c r="E46" s="190">
        <f t="shared" si="1"/>
        <v>7.3557621214041899E-2</v>
      </c>
    </row>
    <row r="47" spans="1:5" x14ac:dyDescent="0.25">
      <c r="A47" s="88">
        <v>44126</v>
      </c>
      <c r="B47" s="98">
        <v>3783.01</v>
      </c>
      <c r="C47" s="117">
        <v>3199.6188280741399</v>
      </c>
      <c r="D47" s="7">
        <f t="shared" si="0"/>
        <v>583.39117192586036</v>
      </c>
      <c r="E47" s="190">
        <f t="shared" si="1"/>
        <v>0.15421348923895531</v>
      </c>
    </row>
    <row r="48" spans="1:5" x14ac:dyDescent="0.25">
      <c r="A48" s="88">
        <v>44127</v>
      </c>
      <c r="B48" s="98">
        <v>3371.1</v>
      </c>
      <c r="C48" s="117">
        <v>3507.8986645732002</v>
      </c>
      <c r="D48" s="7">
        <f t="shared" si="0"/>
        <v>-136.79866457320031</v>
      </c>
      <c r="E48" s="190">
        <f t="shared" si="1"/>
        <v>4.0579829899202134E-2</v>
      </c>
    </row>
    <row r="49" spans="1:5" x14ac:dyDescent="0.25">
      <c r="A49" s="88">
        <v>44128</v>
      </c>
      <c r="B49" s="98">
        <v>4015.31</v>
      </c>
      <c r="C49" s="117">
        <v>3466.8973243119699</v>
      </c>
      <c r="D49" s="7">
        <f t="shared" si="0"/>
        <v>548.41267568803005</v>
      </c>
      <c r="E49" s="190">
        <f t="shared" si="1"/>
        <v>0.13658040741263566</v>
      </c>
    </row>
    <row r="50" spans="1:5" x14ac:dyDescent="0.25">
      <c r="A50" s="88">
        <v>44129</v>
      </c>
      <c r="B50" s="98">
        <v>4524.45</v>
      </c>
      <c r="C50" s="117">
        <v>3859.8780296746099</v>
      </c>
      <c r="D50" s="7">
        <f t="shared" si="0"/>
        <v>664.57197032538988</v>
      </c>
      <c r="E50" s="190">
        <f t="shared" si="1"/>
        <v>0.1468845871488004</v>
      </c>
    </row>
    <row r="51" spans="1:5" x14ac:dyDescent="0.25">
      <c r="A51" s="88">
        <v>44130</v>
      </c>
      <c r="B51" s="98">
        <v>3451.51</v>
      </c>
      <c r="C51" s="117">
        <v>3385.0157698726898</v>
      </c>
      <c r="D51" s="7">
        <f t="shared" si="0"/>
        <v>66.494230127310402</v>
      </c>
      <c r="E51" s="190">
        <f t="shared" si="1"/>
        <v>1.9265257851581018E-2</v>
      </c>
    </row>
    <row r="52" spans="1:5" x14ac:dyDescent="0.25">
      <c r="A52" s="88">
        <v>44131</v>
      </c>
      <c r="B52" s="98">
        <v>4141.3500000000004</v>
      </c>
      <c r="C52" s="117">
        <v>3413.6087358715199</v>
      </c>
      <c r="D52" s="7">
        <f t="shared" si="0"/>
        <v>727.74126412848045</v>
      </c>
      <c r="E52" s="190">
        <f t="shared" si="1"/>
        <v>0.17572561221062707</v>
      </c>
    </row>
    <row r="53" spans="1:5" x14ac:dyDescent="0.25">
      <c r="A53" s="88">
        <v>44132</v>
      </c>
      <c r="B53" s="98">
        <v>3576.06</v>
      </c>
      <c r="C53" s="117">
        <v>3464.1902922581398</v>
      </c>
      <c r="D53" s="7">
        <f t="shared" si="0"/>
        <v>111.86970774186011</v>
      </c>
      <c r="E53" s="190">
        <f t="shared" si="1"/>
        <v>3.1282950437593361E-2</v>
      </c>
    </row>
    <row r="54" spans="1:5" x14ac:dyDescent="0.25">
      <c r="A54" s="88">
        <v>44133</v>
      </c>
      <c r="B54" s="98">
        <v>3819.76</v>
      </c>
      <c r="C54" s="117">
        <v>3234.4236176064901</v>
      </c>
      <c r="D54" s="7">
        <f t="shared" si="0"/>
        <v>585.33638239351012</v>
      </c>
      <c r="E54" s="190">
        <f t="shared" si="1"/>
        <v>0.15323904705884928</v>
      </c>
    </row>
    <row r="55" spans="1:5" x14ac:dyDescent="0.25">
      <c r="A55" s="88">
        <v>44134</v>
      </c>
      <c r="B55" s="98">
        <v>3192.84</v>
      </c>
      <c r="C55" s="117">
        <v>3280.4948369501299</v>
      </c>
      <c r="D55" s="7">
        <f t="shared" si="0"/>
        <v>-87.65483695012972</v>
      </c>
      <c r="E55" s="190">
        <f t="shared" si="1"/>
        <v>2.7453563896133133E-2</v>
      </c>
    </row>
    <row r="56" spans="1:5" x14ac:dyDescent="0.25">
      <c r="A56" s="88">
        <v>44135</v>
      </c>
      <c r="B56" s="98">
        <v>3610.47</v>
      </c>
      <c r="C56" s="117">
        <v>3187.6846282635302</v>
      </c>
      <c r="D56" s="7">
        <f t="shared" si="0"/>
        <v>422.78537173646964</v>
      </c>
      <c r="E56" s="190">
        <f t="shared" si="1"/>
        <v>0.11709981574046306</v>
      </c>
    </row>
    <row r="57" spans="1:5" x14ac:dyDescent="0.25">
      <c r="A57" s="88">
        <v>44136</v>
      </c>
      <c r="B57" s="98">
        <v>2920.64</v>
      </c>
      <c r="C57" s="117">
        <v>2816.13833522098</v>
      </c>
      <c r="D57" s="7">
        <f t="shared" si="0"/>
        <v>104.50166477901985</v>
      </c>
      <c r="E57" s="190">
        <f t="shared" si="1"/>
        <v>3.5780399083426867E-2</v>
      </c>
    </row>
    <row r="58" spans="1:5" x14ac:dyDescent="0.25">
      <c r="A58" s="88">
        <v>44137</v>
      </c>
      <c r="B58" s="98">
        <v>3008.52</v>
      </c>
      <c r="C58" s="117">
        <v>2910.3008613898401</v>
      </c>
      <c r="D58" s="7">
        <f t="shared" si="0"/>
        <v>98.219138610159916</v>
      </c>
      <c r="E58" s="190">
        <f t="shared" si="1"/>
        <v>3.2646995403108475E-2</v>
      </c>
    </row>
    <row r="59" spans="1:5" x14ac:dyDescent="0.25">
      <c r="A59" s="88">
        <v>44138</v>
      </c>
      <c r="B59" s="98">
        <v>3012.96</v>
      </c>
      <c r="C59" s="117">
        <v>2734.7641371367499</v>
      </c>
      <c r="D59" s="7">
        <f t="shared" si="0"/>
        <v>278.19586286325011</v>
      </c>
      <c r="E59" s="190">
        <f t="shared" si="1"/>
        <v>9.233307540201334E-2</v>
      </c>
    </row>
    <row r="60" spans="1:5" x14ac:dyDescent="0.25">
      <c r="A60" s="88">
        <v>44139</v>
      </c>
      <c r="B60" s="98">
        <v>2967.68</v>
      </c>
      <c r="C60" s="117">
        <v>3055.98802151778</v>
      </c>
      <c r="D60" s="7">
        <f t="shared" si="0"/>
        <v>-88.308021517780162</v>
      </c>
      <c r="E60" s="190">
        <f t="shared" si="1"/>
        <v>2.975658477928219E-2</v>
      </c>
    </row>
    <row r="61" spans="1:5" x14ac:dyDescent="0.25">
      <c r="A61" s="88">
        <v>44140</v>
      </c>
      <c r="B61" s="98">
        <v>4454.6499999999996</v>
      </c>
      <c r="C61" s="117">
        <v>3695.1790822988701</v>
      </c>
      <c r="D61" s="7">
        <f t="shared" si="0"/>
        <v>759.47091770112957</v>
      </c>
      <c r="E61" s="190">
        <f t="shared" si="1"/>
        <v>0.17048947003718129</v>
      </c>
    </row>
    <row r="62" spans="1:5" x14ac:dyDescent="0.25">
      <c r="A62" s="88">
        <v>44141</v>
      </c>
      <c r="B62" s="98">
        <v>2765.99</v>
      </c>
      <c r="C62" s="117">
        <v>3552.0215155557898</v>
      </c>
      <c r="D62" s="7">
        <f t="shared" si="0"/>
        <v>-786.03151555579007</v>
      </c>
      <c r="E62" s="190">
        <f t="shared" si="1"/>
        <v>0.28417728030679434</v>
      </c>
    </row>
    <row r="63" spans="1:5" x14ac:dyDescent="0.25">
      <c r="A63" s="88">
        <v>44142</v>
      </c>
      <c r="B63" s="98">
        <v>3929.46</v>
      </c>
      <c r="C63" s="117">
        <v>3607.6879576901101</v>
      </c>
      <c r="D63" s="7">
        <f t="shared" si="0"/>
        <v>321.77204230988991</v>
      </c>
      <c r="E63" s="190">
        <f t="shared" si="1"/>
        <v>8.1887089399024268E-2</v>
      </c>
    </row>
    <row r="64" spans="1:5" x14ac:dyDescent="0.25">
      <c r="A64" s="88">
        <v>44143</v>
      </c>
      <c r="B64" s="98">
        <v>3891.82</v>
      </c>
      <c r="C64" s="117">
        <v>3375.8807650015601</v>
      </c>
      <c r="D64" s="7">
        <f t="shared" si="0"/>
        <v>515.93923499844004</v>
      </c>
      <c r="E64" s="190">
        <f t="shared" si="1"/>
        <v>0.13257016896938709</v>
      </c>
    </row>
    <row r="65" spans="1:5" x14ac:dyDescent="0.25">
      <c r="A65" s="88">
        <v>44144</v>
      </c>
      <c r="B65" s="98">
        <v>4176.62</v>
      </c>
      <c r="C65" s="117">
        <v>3873.6862265425698</v>
      </c>
      <c r="D65" s="7">
        <f t="shared" si="0"/>
        <v>302.93377345743011</v>
      </c>
      <c r="E65" s="190">
        <f t="shared" si="1"/>
        <v>7.2530843949756049E-2</v>
      </c>
    </row>
    <row r="66" spans="1:5" x14ac:dyDescent="0.25">
      <c r="A66" s="88">
        <v>44145</v>
      </c>
      <c r="B66" s="98">
        <v>3012.29</v>
      </c>
      <c r="C66" s="117">
        <v>3326.5195019326402</v>
      </c>
      <c r="D66" s="7">
        <f t="shared" si="0"/>
        <v>-314.22950193264023</v>
      </c>
      <c r="E66" s="190">
        <f t="shared" si="1"/>
        <v>0.1043158201675935</v>
      </c>
    </row>
    <row r="67" spans="1:5" x14ac:dyDescent="0.25">
      <c r="A67" s="88">
        <v>44146</v>
      </c>
      <c r="B67" s="98">
        <v>2716.57</v>
      </c>
      <c r="C67" s="117">
        <v>3209.0413174168302</v>
      </c>
      <c r="D67" s="7">
        <f t="shared" ref="D67:D130" si="2">B67-C67</f>
        <v>-492.47131741683006</v>
      </c>
      <c r="E67" s="190">
        <f t="shared" ref="E67:E130" si="3">ABS(D67)/B67</f>
        <v>0.18128423615692951</v>
      </c>
    </row>
    <row r="68" spans="1:5" x14ac:dyDescent="0.25">
      <c r="A68" s="88">
        <v>44147</v>
      </c>
      <c r="B68" s="98">
        <v>2645.28</v>
      </c>
      <c r="C68" s="117">
        <v>2647.0526695149301</v>
      </c>
      <c r="D68" s="7">
        <f t="shared" si="2"/>
        <v>-1.7726695149299303</v>
      </c>
      <c r="E68" s="190">
        <f t="shared" si="3"/>
        <v>6.7012547440343942E-4</v>
      </c>
    </row>
    <row r="69" spans="1:5" x14ac:dyDescent="0.25">
      <c r="A69" s="88">
        <v>44148</v>
      </c>
      <c r="B69" s="98">
        <v>2902.55</v>
      </c>
      <c r="C69" s="117">
        <v>3210.1616054218798</v>
      </c>
      <c r="D69" s="7">
        <f t="shared" si="2"/>
        <v>-307.61160542187963</v>
      </c>
      <c r="E69" s="190">
        <f t="shared" si="3"/>
        <v>0.10597977827147839</v>
      </c>
    </row>
    <row r="70" spans="1:5" x14ac:dyDescent="0.25">
      <c r="A70" s="88">
        <v>44149</v>
      </c>
      <c r="B70" s="98">
        <v>3118.76</v>
      </c>
      <c r="C70" s="117">
        <v>3240.9976864929499</v>
      </c>
      <c r="D70" s="7">
        <f t="shared" si="2"/>
        <v>-122.23768649294971</v>
      </c>
      <c r="E70" s="190">
        <f t="shared" si="3"/>
        <v>3.9194322901714047E-2</v>
      </c>
    </row>
    <row r="71" spans="1:5" x14ac:dyDescent="0.25">
      <c r="A71" s="88">
        <v>44150</v>
      </c>
      <c r="B71" s="98">
        <v>2670.63</v>
      </c>
      <c r="C71" s="117">
        <v>3079.9989940984101</v>
      </c>
      <c r="D71" s="7">
        <f t="shared" si="2"/>
        <v>-409.36899409840998</v>
      </c>
      <c r="E71" s="190">
        <f t="shared" si="3"/>
        <v>0.15328555213504302</v>
      </c>
    </row>
    <row r="72" spans="1:5" x14ac:dyDescent="0.25">
      <c r="A72" s="88">
        <v>44151</v>
      </c>
      <c r="B72" s="98">
        <v>3325.53</v>
      </c>
      <c r="C72" s="117">
        <v>3094.6389756671601</v>
      </c>
      <c r="D72" s="7">
        <f t="shared" si="2"/>
        <v>230.89102433284006</v>
      </c>
      <c r="E72" s="190">
        <f t="shared" si="3"/>
        <v>6.9429842561287994E-2</v>
      </c>
    </row>
    <row r="73" spans="1:5" x14ac:dyDescent="0.25">
      <c r="A73" s="88">
        <v>44152</v>
      </c>
      <c r="B73" s="98">
        <v>3366.74</v>
      </c>
      <c r="C73" s="117">
        <v>3127.0159554391498</v>
      </c>
      <c r="D73" s="7">
        <f t="shared" si="2"/>
        <v>239.72404456084996</v>
      </c>
      <c r="E73" s="190">
        <f t="shared" si="3"/>
        <v>7.1203610781007731E-2</v>
      </c>
    </row>
    <row r="74" spans="1:5" x14ac:dyDescent="0.25">
      <c r="A74" s="88">
        <v>44153</v>
      </c>
      <c r="B74" s="98">
        <v>2430.0700000000002</v>
      </c>
      <c r="C74" s="117">
        <v>2652.5730908668302</v>
      </c>
      <c r="D74" s="7">
        <f t="shared" si="2"/>
        <v>-222.50309086683001</v>
      </c>
      <c r="E74" s="190">
        <f t="shared" si="3"/>
        <v>9.1562420369302122E-2</v>
      </c>
    </row>
    <row r="75" spans="1:5" x14ac:dyDescent="0.25">
      <c r="A75" s="88">
        <v>44154</v>
      </c>
      <c r="B75" s="98">
        <v>3160.22</v>
      </c>
      <c r="C75" s="117">
        <v>3133.0937616964102</v>
      </c>
      <c r="D75" s="7">
        <f t="shared" si="2"/>
        <v>27.126238303589616</v>
      </c>
      <c r="E75" s="190">
        <f t="shared" si="3"/>
        <v>8.5836550314818648E-3</v>
      </c>
    </row>
    <row r="76" spans="1:5" x14ac:dyDescent="0.25">
      <c r="A76" s="88">
        <v>44155</v>
      </c>
      <c r="B76" s="98">
        <v>3244.22</v>
      </c>
      <c r="C76" s="117">
        <v>3221.7093801056399</v>
      </c>
      <c r="D76" s="7">
        <f t="shared" si="2"/>
        <v>22.510619894359934</v>
      </c>
      <c r="E76" s="190">
        <f t="shared" si="3"/>
        <v>6.9386847668653591E-3</v>
      </c>
    </row>
    <row r="77" spans="1:5" x14ac:dyDescent="0.25">
      <c r="A77" s="88">
        <v>44156</v>
      </c>
      <c r="B77" s="98">
        <v>3235.49</v>
      </c>
      <c r="C77" s="117">
        <v>3097.393315665</v>
      </c>
      <c r="D77" s="7">
        <f t="shared" si="2"/>
        <v>138.09668433499974</v>
      </c>
      <c r="E77" s="190">
        <f t="shared" si="3"/>
        <v>4.2681845511808023E-2</v>
      </c>
    </row>
    <row r="78" spans="1:5" x14ac:dyDescent="0.25">
      <c r="A78" s="88">
        <v>44157</v>
      </c>
      <c r="B78" s="98">
        <v>2365.7800000000002</v>
      </c>
      <c r="C78" s="117">
        <v>3095.3473151877402</v>
      </c>
      <c r="D78" s="7">
        <f t="shared" si="2"/>
        <v>-729.56731518773995</v>
      </c>
      <c r="E78" s="190">
        <f t="shared" si="3"/>
        <v>0.30838341485165144</v>
      </c>
    </row>
    <row r="79" spans="1:5" x14ac:dyDescent="0.25">
      <c r="A79" s="88">
        <v>44158</v>
      </c>
      <c r="B79" s="98">
        <v>2755.63</v>
      </c>
      <c r="C79" s="117">
        <v>3028.4742610373601</v>
      </c>
      <c r="D79" s="7">
        <f t="shared" si="2"/>
        <v>-272.84426103735996</v>
      </c>
      <c r="E79" s="190">
        <f t="shared" si="3"/>
        <v>9.9013387514782447E-2</v>
      </c>
    </row>
    <row r="80" spans="1:5" x14ac:dyDescent="0.25">
      <c r="A80" s="88">
        <v>44159</v>
      </c>
      <c r="B80" s="98">
        <v>1990.3</v>
      </c>
      <c r="C80" s="117">
        <v>2426.7865947293999</v>
      </c>
      <c r="D80" s="7">
        <f t="shared" si="2"/>
        <v>-436.48659472939994</v>
      </c>
      <c r="E80" s="190">
        <f t="shared" si="3"/>
        <v>0.21930693600432094</v>
      </c>
    </row>
    <row r="81" spans="1:7" x14ac:dyDescent="0.25">
      <c r="A81" s="88">
        <v>44160</v>
      </c>
      <c r="B81" s="98">
        <v>2665.95</v>
      </c>
      <c r="C81" s="117">
        <v>2812.2891620838</v>
      </c>
      <c r="D81" s="7">
        <f t="shared" si="2"/>
        <v>-146.33916208380015</v>
      </c>
      <c r="E81" s="190">
        <f t="shared" si="3"/>
        <v>5.4891937989759804E-2</v>
      </c>
    </row>
    <row r="82" spans="1:7" x14ac:dyDescent="0.25">
      <c r="A82" s="88">
        <v>44161</v>
      </c>
      <c r="B82" s="98">
        <v>2510.52</v>
      </c>
      <c r="C82" s="117">
        <v>2921.0891100581498</v>
      </c>
      <c r="D82" s="7">
        <f t="shared" si="2"/>
        <v>-410.56911005814982</v>
      </c>
      <c r="E82" s="190">
        <f t="shared" si="3"/>
        <v>0.16353946993377858</v>
      </c>
    </row>
    <row r="83" spans="1:7" x14ac:dyDescent="0.25">
      <c r="A83" s="88">
        <v>44162</v>
      </c>
      <c r="B83" s="98">
        <v>2527.11</v>
      </c>
      <c r="C83" s="117">
        <v>3198.1709931175301</v>
      </c>
      <c r="D83" s="7">
        <f t="shared" si="2"/>
        <v>-671.06099311752996</v>
      </c>
      <c r="E83" s="190">
        <f t="shared" si="3"/>
        <v>0.2655448291200343</v>
      </c>
    </row>
    <row r="84" spans="1:7" x14ac:dyDescent="0.25">
      <c r="A84" s="88">
        <v>44163</v>
      </c>
      <c r="B84" s="98">
        <v>2765.71</v>
      </c>
      <c r="C84" s="117">
        <v>3166.4527544635798</v>
      </c>
      <c r="D84" s="7">
        <f t="shared" si="2"/>
        <v>-400.74275446357979</v>
      </c>
      <c r="E84" s="190">
        <f t="shared" si="3"/>
        <v>0.14489688161939601</v>
      </c>
    </row>
    <row r="85" spans="1:7" x14ac:dyDescent="0.25">
      <c r="A85" s="88">
        <v>44164</v>
      </c>
      <c r="B85" s="98">
        <v>2617.7800000000002</v>
      </c>
      <c r="C85" s="117">
        <v>2135.4213480697499</v>
      </c>
      <c r="D85" s="7">
        <f t="shared" si="2"/>
        <v>482.35865193025029</v>
      </c>
      <c r="E85" s="190">
        <f t="shared" si="3"/>
        <v>0.18426248650774713</v>
      </c>
    </row>
    <row r="86" spans="1:7" x14ac:dyDescent="0.25">
      <c r="A86" s="88">
        <v>44165</v>
      </c>
      <c r="B86" s="98">
        <v>2197.37</v>
      </c>
      <c r="C86" s="117">
        <v>2639.3253372171098</v>
      </c>
      <c r="D86" s="7">
        <f t="shared" si="2"/>
        <v>-441.9553372171099</v>
      </c>
      <c r="E86" s="190">
        <f t="shared" si="3"/>
        <v>0.20112923049696224</v>
      </c>
    </row>
    <row r="87" spans="1:7" x14ac:dyDescent="0.25">
      <c r="A87" s="88">
        <v>44166</v>
      </c>
      <c r="B87" s="98">
        <v>2011.74</v>
      </c>
      <c r="C87" s="117">
        <v>2138.8552273158898</v>
      </c>
      <c r="D87" s="7">
        <f t="shared" si="2"/>
        <v>-127.1152273158898</v>
      </c>
      <c r="E87" s="190">
        <f t="shared" si="3"/>
        <v>6.3186707683840757E-2</v>
      </c>
    </row>
    <row r="88" spans="1:7" x14ac:dyDescent="0.25">
      <c r="A88" s="88">
        <v>44167</v>
      </c>
      <c r="B88" s="98">
        <v>2297.31</v>
      </c>
      <c r="C88" s="117">
        <v>2666.0275233931202</v>
      </c>
      <c r="D88" s="7">
        <f t="shared" si="2"/>
        <v>-368.71752339312025</v>
      </c>
      <c r="E88" s="190">
        <f t="shared" si="3"/>
        <v>0.16049968153758973</v>
      </c>
    </row>
    <row r="89" spans="1:7" x14ac:dyDescent="0.25">
      <c r="A89" s="88">
        <v>44168</v>
      </c>
      <c r="B89" s="98">
        <v>2479.71</v>
      </c>
      <c r="C89" s="117">
        <v>2517.51118069225</v>
      </c>
      <c r="D89" s="7">
        <f t="shared" si="2"/>
        <v>-37.80118069225</v>
      </c>
      <c r="E89" s="190">
        <f t="shared" si="3"/>
        <v>1.524419415667558E-2</v>
      </c>
    </row>
    <row r="90" spans="1:7" x14ac:dyDescent="0.25">
      <c r="A90" s="88">
        <v>44169</v>
      </c>
      <c r="B90" s="98">
        <v>1802.68</v>
      </c>
      <c r="C90" s="117">
        <v>2149.2015639103502</v>
      </c>
      <c r="D90" s="7">
        <f t="shared" si="2"/>
        <v>-346.5215639103501</v>
      </c>
      <c r="E90" s="190">
        <f t="shared" si="3"/>
        <v>0.19222577712647285</v>
      </c>
    </row>
    <row r="91" spans="1:7" ht="15.75" thickBot="1" x14ac:dyDescent="0.3">
      <c r="A91" s="88">
        <v>44170</v>
      </c>
      <c r="B91" s="98">
        <v>2818.6</v>
      </c>
      <c r="C91" s="117">
        <v>2649.9864179170099</v>
      </c>
      <c r="D91" s="7">
        <f t="shared" si="2"/>
        <v>168.61358208298998</v>
      </c>
      <c r="E91" s="190">
        <f t="shared" si="3"/>
        <v>5.9821749124739226E-2</v>
      </c>
    </row>
    <row r="92" spans="1:7" ht="17.25" thickBot="1" x14ac:dyDescent="0.3">
      <c r="A92" s="88">
        <v>44171</v>
      </c>
      <c r="B92" s="98">
        <v>2018.63</v>
      </c>
      <c r="C92" s="117">
        <v>2437.6938277394202</v>
      </c>
      <c r="D92" s="7">
        <f t="shared" si="2"/>
        <v>-419.06382773942005</v>
      </c>
      <c r="E92" s="190">
        <f t="shared" si="3"/>
        <v>0.20759813722149181</v>
      </c>
      <c r="G92" s="8"/>
    </row>
    <row r="93" spans="1:7" x14ac:dyDescent="0.25">
      <c r="A93" s="88">
        <v>44172</v>
      </c>
      <c r="B93" s="98">
        <v>1962.11</v>
      </c>
      <c r="C93" s="117">
        <v>2417.2923631211102</v>
      </c>
      <c r="D93" s="7">
        <f t="shared" si="2"/>
        <v>-455.18236312111026</v>
      </c>
      <c r="E93" s="190">
        <f t="shared" si="3"/>
        <v>0.23198615934943009</v>
      </c>
    </row>
    <row r="94" spans="1:7" x14ac:dyDescent="0.25">
      <c r="A94" s="88">
        <v>44173</v>
      </c>
      <c r="B94" s="98">
        <v>2353.63</v>
      </c>
      <c r="C94" s="117">
        <v>2386.79316573591</v>
      </c>
      <c r="D94" s="7">
        <f t="shared" si="2"/>
        <v>-33.163165735909843</v>
      </c>
      <c r="E94" s="190">
        <f t="shared" si="3"/>
        <v>1.4090220525702782E-2</v>
      </c>
    </row>
    <row r="95" spans="1:7" x14ac:dyDescent="0.25">
      <c r="A95" s="88">
        <v>44174</v>
      </c>
      <c r="B95" s="98">
        <v>2296.37</v>
      </c>
      <c r="C95" s="117">
        <v>2353.1888516521399</v>
      </c>
      <c r="D95" s="7">
        <f t="shared" si="2"/>
        <v>-56.818851652139983</v>
      </c>
      <c r="E95" s="190">
        <f t="shared" si="3"/>
        <v>2.4742899294164261E-2</v>
      </c>
    </row>
    <row r="96" spans="1:7" x14ac:dyDescent="0.25">
      <c r="A96" s="88">
        <v>44175</v>
      </c>
      <c r="B96" s="98">
        <v>3316.95</v>
      </c>
      <c r="C96" s="117">
        <v>2350.1759472430299</v>
      </c>
      <c r="D96" s="7">
        <f t="shared" si="2"/>
        <v>966.77405275696992</v>
      </c>
      <c r="E96" s="190">
        <f t="shared" si="3"/>
        <v>0.2914647651477924</v>
      </c>
    </row>
    <row r="97" spans="1:5" x14ac:dyDescent="0.25">
      <c r="A97" s="88">
        <v>44176</v>
      </c>
      <c r="B97" s="98">
        <v>3484.21</v>
      </c>
      <c r="C97" s="117">
        <v>3041.67714666436</v>
      </c>
      <c r="D97" s="7">
        <f t="shared" si="2"/>
        <v>442.53285333564008</v>
      </c>
      <c r="E97" s="190">
        <f t="shared" si="3"/>
        <v>0.12701095896505665</v>
      </c>
    </row>
    <row r="98" spans="1:5" x14ac:dyDescent="0.25">
      <c r="A98" s="88">
        <v>44177</v>
      </c>
      <c r="B98" s="98">
        <v>2482.75</v>
      </c>
      <c r="C98" s="117">
        <v>2511.1890455370299</v>
      </c>
      <c r="D98" s="7">
        <f t="shared" si="2"/>
        <v>-28.43904553702987</v>
      </c>
      <c r="E98" s="190">
        <f t="shared" si="3"/>
        <v>1.1454655336634728E-2</v>
      </c>
    </row>
    <row r="99" spans="1:5" x14ac:dyDescent="0.25">
      <c r="A99" s="88">
        <v>44178</v>
      </c>
      <c r="B99" s="98">
        <v>2349.0300000000002</v>
      </c>
      <c r="C99" s="117">
        <v>2355.2577384829501</v>
      </c>
      <c r="D99" s="7">
        <f t="shared" si="2"/>
        <v>-6.2277384829499169</v>
      </c>
      <c r="E99" s="190">
        <f t="shared" si="3"/>
        <v>2.6511958054813759E-3</v>
      </c>
    </row>
    <row r="100" spans="1:5" x14ac:dyDescent="0.25">
      <c r="A100" s="88">
        <v>44179</v>
      </c>
      <c r="B100" s="98">
        <v>2906.81</v>
      </c>
      <c r="C100" s="117">
        <v>2514.75738257692</v>
      </c>
      <c r="D100" s="7">
        <f t="shared" si="2"/>
        <v>392.05261742307994</v>
      </c>
      <c r="E100" s="190">
        <f t="shared" si="3"/>
        <v>0.13487383675681588</v>
      </c>
    </row>
    <row r="101" spans="1:5" x14ac:dyDescent="0.25">
      <c r="A101" s="88">
        <v>44180</v>
      </c>
      <c r="B101" s="98">
        <v>2146.6799999999998</v>
      </c>
      <c r="C101" s="117">
        <v>2642.8688975915602</v>
      </c>
      <c r="D101" s="7">
        <f t="shared" si="2"/>
        <v>-496.18889759156036</v>
      </c>
      <c r="E101" s="190">
        <f t="shared" si="3"/>
        <v>0.2311424607261261</v>
      </c>
    </row>
    <row r="102" spans="1:5" x14ac:dyDescent="0.25">
      <c r="A102" s="88">
        <v>44181</v>
      </c>
      <c r="B102" s="98">
        <v>1927.76</v>
      </c>
      <c r="C102" s="117">
        <v>2230.3331018906301</v>
      </c>
      <c r="D102" s="7">
        <f t="shared" si="2"/>
        <v>-302.57310189063014</v>
      </c>
      <c r="E102" s="190">
        <f t="shared" si="3"/>
        <v>0.15695579423301145</v>
      </c>
    </row>
    <row r="103" spans="1:5" x14ac:dyDescent="0.25">
      <c r="A103" s="88">
        <v>44182</v>
      </c>
      <c r="B103" s="98">
        <v>2278.9899999999998</v>
      </c>
      <c r="C103" s="117">
        <v>2785.9701370869702</v>
      </c>
      <c r="D103" s="7">
        <f t="shared" si="2"/>
        <v>-506.98013708697044</v>
      </c>
      <c r="E103" s="190">
        <f t="shared" si="3"/>
        <v>0.22245825435257308</v>
      </c>
    </row>
    <row r="104" spans="1:5" x14ac:dyDescent="0.25">
      <c r="A104" s="88">
        <v>44183</v>
      </c>
      <c r="B104" s="98">
        <v>2236.91</v>
      </c>
      <c r="C104" s="117">
        <v>2930.2424939183002</v>
      </c>
      <c r="D104" s="7">
        <f t="shared" si="2"/>
        <v>-693.33249391830032</v>
      </c>
      <c r="E104" s="190">
        <f t="shared" si="3"/>
        <v>0.30995100112132379</v>
      </c>
    </row>
    <row r="105" spans="1:5" x14ac:dyDescent="0.25">
      <c r="A105" s="88">
        <v>44184</v>
      </c>
      <c r="B105" s="98">
        <v>2322.62</v>
      </c>
      <c r="C105" s="117">
        <v>2786.5160713649302</v>
      </c>
      <c r="D105" s="7">
        <f t="shared" si="2"/>
        <v>-463.89607136493032</v>
      </c>
      <c r="E105" s="190">
        <f t="shared" si="3"/>
        <v>0.19972964641866958</v>
      </c>
    </row>
    <row r="106" spans="1:5" x14ac:dyDescent="0.25">
      <c r="A106" s="88">
        <v>44185</v>
      </c>
      <c r="B106" s="98">
        <v>3354.39</v>
      </c>
      <c r="C106" s="117">
        <v>3056.4235673534299</v>
      </c>
      <c r="D106" s="7">
        <f t="shared" si="2"/>
        <v>297.96643264656996</v>
      </c>
      <c r="E106" s="190">
        <f t="shared" si="3"/>
        <v>8.882879827526613E-2</v>
      </c>
    </row>
    <row r="107" spans="1:5" x14ac:dyDescent="0.25">
      <c r="A107" s="88">
        <v>44186</v>
      </c>
      <c r="B107" s="98">
        <v>3115.3</v>
      </c>
      <c r="C107" s="117">
        <v>2473.60823379249</v>
      </c>
      <c r="D107" s="7">
        <f t="shared" si="2"/>
        <v>641.69176620751023</v>
      </c>
      <c r="E107" s="190">
        <f t="shared" si="3"/>
        <v>0.20598072937036888</v>
      </c>
    </row>
    <row r="108" spans="1:5" x14ac:dyDescent="0.25">
      <c r="A108" s="88">
        <v>44187</v>
      </c>
      <c r="B108" s="98">
        <v>2468.69</v>
      </c>
      <c r="C108" s="117">
        <v>2452.5167866973202</v>
      </c>
      <c r="D108" s="7">
        <f t="shared" si="2"/>
        <v>16.173213302679869</v>
      </c>
      <c r="E108" s="190">
        <f t="shared" si="3"/>
        <v>6.5513342309807508E-3</v>
      </c>
    </row>
    <row r="109" spans="1:5" x14ac:dyDescent="0.25">
      <c r="A109" s="88">
        <v>44188</v>
      </c>
      <c r="B109" s="98">
        <v>3003.5</v>
      </c>
      <c r="C109" s="117">
        <v>2445.0504876575301</v>
      </c>
      <c r="D109" s="7">
        <f t="shared" si="2"/>
        <v>558.44951234246992</v>
      </c>
      <c r="E109" s="190">
        <f t="shared" si="3"/>
        <v>0.18593291571249207</v>
      </c>
    </row>
    <row r="110" spans="1:5" x14ac:dyDescent="0.25">
      <c r="A110" s="88">
        <v>44189</v>
      </c>
      <c r="B110" s="98">
        <v>2727.53</v>
      </c>
      <c r="C110" s="117">
        <v>2499.7058279627799</v>
      </c>
      <c r="D110" s="7">
        <f t="shared" si="2"/>
        <v>227.82417203722025</v>
      </c>
      <c r="E110" s="190">
        <f t="shared" si="3"/>
        <v>8.3527650305301959E-2</v>
      </c>
    </row>
    <row r="111" spans="1:5" x14ac:dyDescent="0.25">
      <c r="A111" s="88">
        <v>44190</v>
      </c>
      <c r="B111" s="98">
        <v>2123.4</v>
      </c>
      <c r="C111" s="117">
        <v>2932.0764296621201</v>
      </c>
      <c r="D111" s="7">
        <f t="shared" si="2"/>
        <v>-808.67642966211997</v>
      </c>
      <c r="E111" s="190">
        <f t="shared" si="3"/>
        <v>0.38084036435062635</v>
      </c>
    </row>
    <row r="112" spans="1:5" x14ac:dyDescent="0.25">
      <c r="A112" s="88">
        <v>44191</v>
      </c>
      <c r="B112" s="98">
        <v>3155.7</v>
      </c>
      <c r="C112" s="117">
        <v>2998.6051549342801</v>
      </c>
      <c r="D112" s="7">
        <f t="shared" si="2"/>
        <v>157.09484506571971</v>
      </c>
      <c r="E112" s="190">
        <f t="shared" si="3"/>
        <v>4.9781298940241379E-2</v>
      </c>
    </row>
    <row r="113" spans="1:5" x14ac:dyDescent="0.25">
      <c r="A113" s="88">
        <v>44192</v>
      </c>
      <c r="B113" s="98">
        <v>2508.67</v>
      </c>
      <c r="C113" s="117">
        <v>2703.0193111069502</v>
      </c>
      <c r="D113" s="7">
        <f t="shared" si="2"/>
        <v>-194.34931110695015</v>
      </c>
      <c r="E113" s="190">
        <f t="shared" si="3"/>
        <v>7.7471054824648181E-2</v>
      </c>
    </row>
    <row r="114" spans="1:5" x14ac:dyDescent="0.25">
      <c r="A114" s="88">
        <v>44193</v>
      </c>
      <c r="B114" s="98">
        <v>3234.45</v>
      </c>
      <c r="C114" s="117">
        <v>2800.7711906395498</v>
      </c>
      <c r="D114" s="7">
        <f t="shared" si="2"/>
        <v>433.67880936045003</v>
      </c>
      <c r="E114" s="190">
        <f t="shared" si="3"/>
        <v>0.13408116043236101</v>
      </c>
    </row>
    <row r="115" spans="1:5" x14ac:dyDescent="0.25">
      <c r="A115" s="88">
        <v>44194</v>
      </c>
      <c r="B115" s="98">
        <v>2643.71</v>
      </c>
      <c r="C115" s="117">
        <v>2876.3593766434501</v>
      </c>
      <c r="D115" s="7">
        <f t="shared" si="2"/>
        <v>-232.64937664345007</v>
      </c>
      <c r="E115" s="190">
        <f t="shared" si="3"/>
        <v>8.800109567367452E-2</v>
      </c>
    </row>
    <row r="116" spans="1:5" x14ac:dyDescent="0.25">
      <c r="A116" s="88">
        <v>44195</v>
      </c>
      <c r="B116" s="98">
        <v>2350.81</v>
      </c>
      <c r="C116" s="117">
        <v>2442.9071903959298</v>
      </c>
      <c r="D116" s="7">
        <f t="shared" si="2"/>
        <v>-92.097190395929829</v>
      </c>
      <c r="E116" s="190">
        <f t="shared" si="3"/>
        <v>3.917679029608085E-2</v>
      </c>
    </row>
    <row r="117" spans="1:5" x14ac:dyDescent="0.25">
      <c r="A117" s="88">
        <v>44196</v>
      </c>
      <c r="B117" s="98">
        <v>3000.3</v>
      </c>
      <c r="C117" s="117">
        <v>2933.9090225219602</v>
      </c>
      <c r="D117" s="7">
        <f t="shared" si="2"/>
        <v>66.390977478039986</v>
      </c>
      <c r="E117" s="190">
        <f t="shared" si="3"/>
        <v>2.2128113014711855E-2</v>
      </c>
    </row>
    <row r="118" spans="1:5" x14ac:dyDescent="0.25">
      <c r="A118" s="88">
        <v>44197</v>
      </c>
      <c r="B118" s="98">
        <v>3528.2</v>
      </c>
      <c r="C118" s="117">
        <v>3396.25318238205</v>
      </c>
      <c r="D118" s="7">
        <f t="shared" si="2"/>
        <v>131.94681761794982</v>
      </c>
      <c r="E118" s="190">
        <f t="shared" si="3"/>
        <v>3.7397771559988045E-2</v>
      </c>
    </row>
    <row r="119" spans="1:5" x14ac:dyDescent="0.25">
      <c r="A119" s="88">
        <v>44198</v>
      </c>
      <c r="B119" s="98">
        <v>2605.7600000000002</v>
      </c>
      <c r="C119" s="117">
        <v>2903.0127404846098</v>
      </c>
      <c r="D119" s="7">
        <f t="shared" si="2"/>
        <v>-297.2527404846096</v>
      </c>
      <c r="E119" s="190">
        <f t="shared" si="3"/>
        <v>0.11407525654112795</v>
      </c>
    </row>
    <row r="120" spans="1:5" x14ac:dyDescent="0.25">
      <c r="A120" s="88">
        <v>44199</v>
      </c>
      <c r="B120" s="98">
        <v>2886.12</v>
      </c>
      <c r="C120" s="117">
        <v>2984.1318368103998</v>
      </c>
      <c r="D120" s="7">
        <f t="shared" si="2"/>
        <v>-98.011836810399927</v>
      </c>
      <c r="E120" s="190">
        <f t="shared" si="3"/>
        <v>3.3959723369229255E-2</v>
      </c>
    </row>
    <row r="121" spans="1:5" x14ac:dyDescent="0.25">
      <c r="A121" s="88">
        <v>44200</v>
      </c>
      <c r="B121" s="98">
        <v>2938.33</v>
      </c>
      <c r="C121" s="117">
        <v>3016.4086409506299</v>
      </c>
      <c r="D121" s="7">
        <f t="shared" si="2"/>
        <v>-78.078640950629961</v>
      </c>
      <c r="E121" s="190">
        <f t="shared" si="3"/>
        <v>2.6572454744916318E-2</v>
      </c>
    </row>
    <row r="122" spans="1:5" x14ac:dyDescent="0.25">
      <c r="A122" s="88">
        <v>44201</v>
      </c>
      <c r="B122" s="98">
        <v>3644.4</v>
      </c>
      <c r="C122" s="117">
        <v>3063.6213177403101</v>
      </c>
      <c r="D122" s="7">
        <f t="shared" si="2"/>
        <v>580.77868225968996</v>
      </c>
      <c r="E122" s="190">
        <f t="shared" si="3"/>
        <v>0.15936194771696024</v>
      </c>
    </row>
    <row r="123" spans="1:5" x14ac:dyDescent="0.25">
      <c r="A123" s="88">
        <v>44202</v>
      </c>
      <c r="B123" s="98">
        <v>3212.01</v>
      </c>
      <c r="C123" s="117">
        <v>3159.18222698709</v>
      </c>
      <c r="D123" s="7">
        <f t="shared" si="2"/>
        <v>52.827773012910257</v>
      </c>
      <c r="E123" s="190">
        <f t="shared" si="3"/>
        <v>1.6446951601305802E-2</v>
      </c>
    </row>
    <row r="124" spans="1:5" x14ac:dyDescent="0.25">
      <c r="A124" s="88">
        <v>44203</v>
      </c>
      <c r="B124" s="98">
        <v>3981.54</v>
      </c>
      <c r="C124" s="117">
        <v>3230.6417209486799</v>
      </c>
      <c r="D124" s="7">
        <f t="shared" si="2"/>
        <v>750.89827905132006</v>
      </c>
      <c r="E124" s="190">
        <f t="shared" si="3"/>
        <v>0.18859493538965327</v>
      </c>
    </row>
    <row r="125" spans="1:5" x14ac:dyDescent="0.25">
      <c r="A125" s="88">
        <v>44204</v>
      </c>
      <c r="B125" s="98">
        <v>3223.43</v>
      </c>
      <c r="C125" s="117">
        <v>3328.6945846764902</v>
      </c>
      <c r="D125" s="7">
        <f t="shared" si="2"/>
        <v>-105.26458467649036</v>
      </c>
      <c r="E125" s="190">
        <f t="shared" si="3"/>
        <v>3.2656078983098864E-2</v>
      </c>
    </row>
    <row r="126" spans="1:5" x14ac:dyDescent="0.25">
      <c r="A126" s="88">
        <v>44205</v>
      </c>
      <c r="B126" s="98">
        <v>3774.77</v>
      </c>
      <c r="C126" s="117">
        <v>3404.1912856704498</v>
      </c>
      <c r="D126" s="7">
        <f t="shared" si="2"/>
        <v>370.57871432955017</v>
      </c>
      <c r="E126" s="190">
        <f t="shared" si="3"/>
        <v>9.8172528214844929E-2</v>
      </c>
    </row>
    <row r="127" spans="1:5" x14ac:dyDescent="0.25">
      <c r="A127" s="88">
        <v>44206</v>
      </c>
      <c r="B127" s="98">
        <v>3232.21</v>
      </c>
      <c r="C127" s="117">
        <v>3600.6906799325502</v>
      </c>
      <c r="D127" s="7">
        <f t="shared" si="2"/>
        <v>-368.48067993255017</v>
      </c>
      <c r="E127" s="190">
        <f t="shared" si="3"/>
        <v>0.11400270401135761</v>
      </c>
    </row>
    <row r="128" spans="1:5" x14ac:dyDescent="0.25">
      <c r="A128" s="88">
        <v>44207</v>
      </c>
      <c r="B128" s="98">
        <v>3503.23</v>
      </c>
      <c r="C128" s="117">
        <v>3744.1564175399399</v>
      </c>
      <c r="D128" s="7">
        <f t="shared" si="2"/>
        <v>-240.92641753993985</v>
      </c>
      <c r="E128" s="190">
        <f t="shared" si="3"/>
        <v>6.8772651964027445E-2</v>
      </c>
    </row>
    <row r="129" spans="1:5" x14ac:dyDescent="0.25">
      <c r="A129" s="88">
        <v>44208</v>
      </c>
      <c r="B129" s="98">
        <v>3013.54</v>
      </c>
      <c r="C129" s="117">
        <v>3404.8228889332099</v>
      </c>
      <c r="D129" s="7">
        <f t="shared" si="2"/>
        <v>-391.28288893320996</v>
      </c>
      <c r="E129" s="190">
        <f t="shared" si="3"/>
        <v>0.12984161117264412</v>
      </c>
    </row>
    <row r="130" spans="1:5" x14ac:dyDescent="0.25">
      <c r="A130" s="88">
        <v>44209</v>
      </c>
      <c r="B130" s="98">
        <v>4413.2299999999996</v>
      </c>
      <c r="C130" s="117">
        <v>4085.5269756138</v>
      </c>
      <c r="D130" s="7">
        <f t="shared" si="2"/>
        <v>327.70302438619956</v>
      </c>
      <c r="E130" s="190">
        <f t="shared" si="3"/>
        <v>7.4254689736587401E-2</v>
      </c>
    </row>
    <row r="131" spans="1:5" x14ac:dyDescent="0.25">
      <c r="A131" s="88">
        <v>44210</v>
      </c>
      <c r="B131" s="98">
        <v>4194.8599999999997</v>
      </c>
      <c r="C131" s="117">
        <v>4305.016206624</v>
      </c>
      <c r="D131" s="7">
        <f t="shared" ref="D131:D194" si="4">B131-C131</f>
        <v>-110.15620662400033</v>
      </c>
      <c r="E131" s="190">
        <f t="shared" ref="E131:E194" si="5">ABS(D131)/B131</f>
        <v>2.6259805243560058E-2</v>
      </c>
    </row>
    <row r="132" spans="1:5" x14ac:dyDescent="0.25">
      <c r="A132" s="88">
        <v>44211</v>
      </c>
      <c r="B132" s="98">
        <v>5526.67</v>
      </c>
      <c r="C132" s="117">
        <v>4980.26545561291</v>
      </c>
      <c r="D132" s="7">
        <f t="shared" si="4"/>
        <v>546.40454438709003</v>
      </c>
      <c r="E132" s="190">
        <f t="shared" si="5"/>
        <v>9.8866866374704848E-2</v>
      </c>
    </row>
    <row r="133" spans="1:5" x14ac:dyDescent="0.25">
      <c r="A133" s="88">
        <v>44212</v>
      </c>
      <c r="B133" s="98">
        <v>5054.3100000000004</v>
      </c>
      <c r="C133" s="117">
        <v>4901.1937835750596</v>
      </c>
      <c r="D133" s="7">
        <f t="shared" si="4"/>
        <v>153.11621642494083</v>
      </c>
      <c r="E133" s="190">
        <f t="shared" si="5"/>
        <v>3.0294187816920771E-2</v>
      </c>
    </row>
    <row r="134" spans="1:5" x14ac:dyDescent="0.25">
      <c r="A134" s="88">
        <v>44213</v>
      </c>
      <c r="B134" s="98">
        <v>5055.1400000000003</v>
      </c>
      <c r="C134" s="117">
        <v>4559.3112687523899</v>
      </c>
      <c r="D134" s="7">
        <f t="shared" si="4"/>
        <v>495.82873124761045</v>
      </c>
      <c r="E134" s="190">
        <f t="shared" si="5"/>
        <v>9.8084075069653942E-2</v>
      </c>
    </row>
    <row r="135" spans="1:5" x14ac:dyDescent="0.25">
      <c r="A135" s="88">
        <v>44214</v>
      </c>
      <c r="B135" s="98">
        <v>5399.58</v>
      </c>
      <c r="C135" s="117">
        <v>5428.4333688158904</v>
      </c>
      <c r="D135" s="7">
        <f t="shared" si="4"/>
        <v>-28.853368815890462</v>
      </c>
      <c r="E135" s="190">
        <f t="shared" si="5"/>
        <v>5.343632063214262E-3</v>
      </c>
    </row>
    <row r="136" spans="1:5" x14ac:dyDescent="0.25">
      <c r="A136" s="88">
        <v>44215</v>
      </c>
      <c r="B136" s="98">
        <v>5307.43</v>
      </c>
      <c r="C136" s="117">
        <v>5355.7197130343702</v>
      </c>
      <c r="D136" s="7">
        <f t="shared" si="4"/>
        <v>-48.289713034369925</v>
      </c>
      <c r="E136" s="190">
        <f t="shared" si="5"/>
        <v>9.0985115271176292E-3</v>
      </c>
    </row>
    <row r="137" spans="1:5" x14ac:dyDescent="0.25">
      <c r="A137" s="88">
        <v>44216</v>
      </c>
      <c r="B137" s="98">
        <v>5233.96</v>
      </c>
      <c r="C137" s="117">
        <v>5556.4598932164099</v>
      </c>
      <c r="D137" s="7">
        <f t="shared" si="4"/>
        <v>-322.49989321640987</v>
      </c>
      <c r="E137" s="190">
        <f t="shared" si="5"/>
        <v>6.1616805099085563E-2</v>
      </c>
    </row>
    <row r="138" spans="1:5" x14ac:dyDescent="0.25">
      <c r="A138" s="88">
        <v>44217</v>
      </c>
      <c r="B138" s="98">
        <v>5403.54</v>
      </c>
      <c r="C138" s="117">
        <v>5805.4778454498401</v>
      </c>
      <c r="D138" s="7">
        <f t="shared" si="4"/>
        <v>-401.9378454498401</v>
      </c>
      <c r="E138" s="190">
        <f t="shared" si="5"/>
        <v>7.4384171385765641E-2</v>
      </c>
    </row>
    <row r="139" spans="1:5" x14ac:dyDescent="0.25">
      <c r="A139" s="88">
        <v>44218</v>
      </c>
      <c r="B139" s="98">
        <v>6199.87</v>
      </c>
      <c r="C139" s="117">
        <v>6258.7713718313598</v>
      </c>
      <c r="D139" s="7">
        <f t="shared" si="4"/>
        <v>-58.901371831359938</v>
      </c>
      <c r="E139" s="190">
        <f t="shared" si="5"/>
        <v>9.5004204654871704E-3</v>
      </c>
    </row>
    <row r="140" spans="1:5" x14ac:dyDescent="0.25">
      <c r="A140" s="88">
        <v>44219</v>
      </c>
      <c r="B140" s="98">
        <v>6613.8</v>
      </c>
      <c r="C140" s="117">
        <v>6390.4192110143103</v>
      </c>
      <c r="D140" s="7">
        <f t="shared" si="4"/>
        <v>223.38078898568983</v>
      </c>
      <c r="E140" s="190">
        <f t="shared" si="5"/>
        <v>3.3774953730939826E-2</v>
      </c>
    </row>
    <row r="141" spans="1:5" x14ac:dyDescent="0.25">
      <c r="A141" s="88">
        <v>44220</v>
      </c>
      <c r="B141" s="98">
        <v>6299.11</v>
      </c>
      <c r="C141" s="117">
        <v>6335.20255355462</v>
      </c>
      <c r="D141" s="7">
        <f t="shared" si="4"/>
        <v>-36.092553554620281</v>
      </c>
      <c r="E141" s="190">
        <f t="shared" si="5"/>
        <v>5.7297862006887136E-3</v>
      </c>
    </row>
    <row r="142" spans="1:5" x14ac:dyDescent="0.25">
      <c r="A142" s="88">
        <v>44221</v>
      </c>
      <c r="B142" s="98">
        <v>5614.03</v>
      </c>
      <c r="C142" s="117">
        <v>6336.5852079869701</v>
      </c>
      <c r="D142" s="7">
        <f t="shared" si="4"/>
        <v>-722.55520798697034</v>
      </c>
      <c r="E142" s="190">
        <f t="shared" si="5"/>
        <v>0.12870526306182375</v>
      </c>
    </row>
    <row r="143" spans="1:5" x14ac:dyDescent="0.25">
      <c r="A143" s="88">
        <v>44222</v>
      </c>
      <c r="B143" s="98">
        <v>6989.61</v>
      </c>
      <c r="C143" s="117">
        <v>6113.0728072694801</v>
      </c>
      <c r="D143" s="7">
        <f t="shared" si="4"/>
        <v>876.53719273051956</v>
      </c>
      <c r="E143" s="190">
        <f t="shared" si="5"/>
        <v>0.12540573690528078</v>
      </c>
    </row>
    <row r="144" spans="1:5" x14ac:dyDescent="0.25">
      <c r="A144" s="88">
        <v>44223</v>
      </c>
      <c r="B144" s="98">
        <v>7559.2</v>
      </c>
      <c r="C144" s="117">
        <v>9373.0553049268001</v>
      </c>
      <c r="D144" s="7">
        <f t="shared" si="4"/>
        <v>-1813.8553049268003</v>
      </c>
      <c r="E144" s="190">
        <f t="shared" si="5"/>
        <v>0.23995334227521434</v>
      </c>
    </row>
    <row r="145" spans="1:5" x14ac:dyDescent="0.25">
      <c r="A145" s="88">
        <v>44224</v>
      </c>
      <c r="B145" s="98">
        <v>8296.5400000000009</v>
      </c>
      <c r="C145" s="117">
        <v>7894.8203802853895</v>
      </c>
      <c r="D145" s="7">
        <f t="shared" si="4"/>
        <v>401.71961971461133</v>
      </c>
      <c r="E145" s="190">
        <f t="shared" si="5"/>
        <v>4.8420138963304132E-2</v>
      </c>
    </row>
    <row r="146" spans="1:5" x14ac:dyDescent="0.25">
      <c r="A146" s="88">
        <v>44225</v>
      </c>
      <c r="B146" s="98">
        <v>9508.84</v>
      </c>
      <c r="C146" s="117">
        <v>7068.14231352361</v>
      </c>
      <c r="D146" s="7">
        <f t="shared" si="4"/>
        <v>2440.6976864763901</v>
      </c>
      <c r="E146" s="190">
        <f t="shared" si="5"/>
        <v>0.25667670151946925</v>
      </c>
    </row>
    <row r="147" spans="1:5" x14ac:dyDescent="0.25">
      <c r="A147" s="88">
        <v>44226</v>
      </c>
      <c r="B147" s="98">
        <v>7119.09</v>
      </c>
      <c r="C147" s="117">
        <v>6428.0452648006503</v>
      </c>
      <c r="D147" s="7">
        <f t="shared" si="4"/>
        <v>691.04473519934982</v>
      </c>
      <c r="E147" s="190">
        <f t="shared" si="5"/>
        <v>9.7069251154199454E-2</v>
      </c>
    </row>
    <row r="148" spans="1:5" x14ac:dyDescent="0.25">
      <c r="A148" s="88">
        <v>44227</v>
      </c>
      <c r="B148" s="98">
        <v>7453.4</v>
      </c>
      <c r="C148" s="117">
        <v>6372.2961765587197</v>
      </c>
      <c r="D148" s="7">
        <f t="shared" si="4"/>
        <v>1081.1038234412799</v>
      </c>
      <c r="E148" s="190">
        <f t="shared" si="5"/>
        <v>0.14504841058326132</v>
      </c>
    </row>
    <row r="149" spans="1:5" x14ac:dyDescent="0.25">
      <c r="A149" s="88">
        <v>44228</v>
      </c>
      <c r="B149" s="98">
        <v>7785.95</v>
      </c>
      <c r="C149" s="117">
        <v>6376.0861995658197</v>
      </c>
      <c r="D149" s="7">
        <f t="shared" si="4"/>
        <v>1409.8638004341801</v>
      </c>
      <c r="E149" s="190">
        <f t="shared" si="5"/>
        <v>0.18107794173275968</v>
      </c>
    </row>
    <row r="150" spans="1:5" x14ac:dyDescent="0.25">
      <c r="A150" s="88">
        <v>44229</v>
      </c>
      <c r="B150" s="98">
        <v>7685.31</v>
      </c>
      <c r="C150" s="117">
        <v>7860.5763533018398</v>
      </c>
      <c r="D150" s="7">
        <f t="shared" si="4"/>
        <v>-175.26635330183944</v>
      </c>
      <c r="E150" s="190">
        <f t="shared" si="5"/>
        <v>2.2805371976125807E-2</v>
      </c>
    </row>
    <row r="151" spans="1:5" x14ac:dyDescent="0.25">
      <c r="A151" s="88">
        <v>44230</v>
      </c>
      <c r="B151" s="98">
        <v>7229.52</v>
      </c>
      <c r="C151" s="117">
        <v>6801.0108768540904</v>
      </c>
      <c r="D151" s="7">
        <f t="shared" si="4"/>
        <v>428.50912314591005</v>
      </c>
      <c r="E151" s="190">
        <f t="shared" si="5"/>
        <v>5.9272140217595359E-2</v>
      </c>
    </row>
    <row r="152" spans="1:5" x14ac:dyDescent="0.25">
      <c r="A152" s="88">
        <v>44231</v>
      </c>
      <c r="B152" s="98">
        <v>6560.11</v>
      </c>
      <c r="C152" s="117">
        <v>6559.4089286347898</v>
      </c>
      <c r="D152" s="7">
        <f t="shared" si="4"/>
        <v>0.70107136520982749</v>
      </c>
      <c r="E152" s="190">
        <f t="shared" si="5"/>
        <v>1.0686884293248551E-4</v>
      </c>
    </row>
    <row r="153" spans="1:5" x14ac:dyDescent="0.25">
      <c r="A153" s="88">
        <v>44232</v>
      </c>
      <c r="B153" s="98">
        <v>7549.73</v>
      </c>
      <c r="C153" s="117">
        <v>6482.17354630512</v>
      </c>
      <c r="D153" s="7">
        <f t="shared" si="4"/>
        <v>1067.5564536948796</v>
      </c>
      <c r="E153" s="190">
        <f t="shared" si="5"/>
        <v>0.14140326259281849</v>
      </c>
    </row>
    <row r="154" spans="1:5" x14ac:dyDescent="0.25">
      <c r="A154" s="88">
        <v>44233</v>
      </c>
      <c r="B154" s="98">
        <v>9317.24</v>
      </c>
      <c r="C154" s="117">
        <v>9591.4705243400695</v>
      </c>
      <c r="D154" s="7">
        <f t="shared" si="4"/>
        <v>-274.23052434006968</v>
      </c>
      <c r="E154" s="190">
        <f t="shared" si="5"/>
        <v>2.9432592091656936E-2</v>
      </c>
    </row>
    <row r="155" spans="1:5" x14ac:dyDescent="0.25">
      <c r="A155" s="88">
        <v>44234</v>
      </c>
      <c r="B155" s="98">
        <v>7551.67</v>
      </c>
      <c r="C155" s="117">
        <v>7032.5041591825802</v>
      </c>
      <c r="D155" s="7">
        <f t="shared" si="4"/>
        <v>519.16584081741985</v>
      </c>
      <c r="E155" s="190">
        <f t="shared" si="5"/>
        <v>6.8748480907854792E-2</v>
      </c>
    </row>
    <row r="156" spans="1:5" x14ac:dyDescent="0.25">
      <c r="A156" s="88">
        <v>44235</v>
      </c>
      <c r="B156" s="98">
        <v>8827.1299999999992</v>
      </c>
      <c r="C156" s="117">
        <v>8727.54865584252</v>
      </c>
      <c r="D156" s="7">
        <f t="shared" si="4"/>
        <v>99.58134415747918</v>
      </c>
      <c r="E156" s="190">
        <f t="shared" si="5"/>
        <v>1.1281282155975859E-2</v>
      </c>
    </row>
    <row r="157" spans="1:5" x14ac:dyDescent="0.25">
      <c r="A157" s="88">
        <v>44236</v>
      </c>
      <c r="B157" s="98">
        <v>8320.24</v>
      </c>
      <c r="C157" s="117">
        <v>8396.3722309953791</v>
      </c>
      <c r="D157" s="7">
        <f t="shared" si="4"/>
        <v>-76.132230995379359</v>
      </c>
      <c r="E157" s="190">
        <f t="shared" si="5"/>
        <v>9.1502445837354889E-3</v>
      </c>
    </row>
    <row r="158" spans="1:5" x14ac:dyDescent="0.25">
      <c r="A158" s="88">
        <v>44237</v>
      </c>
      <c r="B158" s="98">
        <v>7250.11</v>
      </c>
      <c r="C158" s="117">
        <v>7547.7377319381303</v>
      </c>
      <c r="D158" s="7">
        <f t="shared" si="4"/>
        <v>-297.62773193813064</v>
      </c>
      <c r="E158" s="190">
        <f t="shared" si="5"/>
        <v>4.1051478106970879E-2</v>
      </c>
    </row>
    <row r="159" spans="1:5" x14ac:dyDescent="0.25">
      <c r="A159" s="88">
        <v>44238</v>
      </c>
      <c r="B159" s="98">
        <v>9779.83</v>
      </c>
      <c r="C159" s="117">
        <v>9074.4377951831593</v>
      </c>
      <c r="D159" s="7">
        <f t="shared" si="4"/>
        <v>705.3922048168406</v>
      </c>
      <c r="E159" s="190">
        <f t="shared" si="5"/>
        <v>7.2127246058146272E-2</v>
      </c>
    </row>
    <row r="160" spans="1:5" x14ac:dyDescent="0.25">
      <c r="A160" s="88">
        <v>44239</v>
      </c>
      <c r="B160" s="98">
        <v>9679.33</v>
      </c>
      <c r="C160" s="117">
        <v>8438.9609593647292</v>
      </c>
      <c r="D160" s="7">
        <f t="shared" si="4"/>
        <v>1240.3690406352707</v>
      </c>
      <c r="E160" s="190">
        <f t="shared" si="5"/>
        <v>0.12814616720736566</v>
      </c>
    </row>
    <row r="161" spans="1:5" x14ac:dyDescent="0.25">
      <c r="A161" s="88">
        <v>44240</v>
      </c>
      <c r="B161" s="98">
        <v>8734.84</v>
      </c>
      <c r="C161" s="117">
        <v>8516.4243784286009</v>
      </c>
      <c r="D161" s="7">
        <f t="shared" si="4"/>
        <v>218.41562157139924</v>
      </c>
      <c r="E161" s="190">
        <f t="shared" si="5"/>
        <v>2.5005108458929899E-2</v>
      </c>
    </row>
    <row r="162" spans="1:5" x14ac:dyDescent="0.25">
      <c r="A162" s="88">
        <v>44241</v>
      </c>
      <c r="B162" s="98">
        <v>8629.7099999999991</v>
      </c>
      <c r="C162" s="117">
        <v>8340.2884853386895</v>
      </c>
      <c r="D162" s="7">
        <f t="shared" si="4"/>
        <v>289.42151466130963</v>
      </c>
      <c r="E162" s="190">
        <f t="shared" si="5"/>
        <v>3.3537803085075819E-2</v>
      </c>
    </row>
    <row r="163" spans="1:5" x14ac:dyDescent="0.25">
      <c r="A163" s="88">
        <v>44242</v>
      </c>
      <c r="B163" s="98">
        <v>8702.67</v>
      </c>
      <c r="C163" s="117">
        <v>8396.8987950063492</v>
      </c>
      <c r="D163" s="7">
        <f t="shared" si="4"/>
        <v>305.77120499365083</v>
      </c>
      <c r="E163" s="190">
        <f t="shared" si="5"/>
        <v>3.5135332604091712E-2</v>
      </c>
    </row>
    <row r="164" spans="1:5" x14ac:dyDescent="0.25">
      <c r="A164" s="88">
        <v>44243</v>
      </c>
      <c r="B164" s="98">
        <v>7468.43</v>
      </c>
      <c r="C164" s="117">
        <v>7853.9805135282504</v>
      </c>
      <c r="D164" s="7">
        <f t="shared" si="4"/>
        <v>-385.55051352825012</v>
      </c>
      <c r="E164" s="190">
        <f t="shared" si="5"/>
        <v>5.1624037920720969E-2</v>
      </c>
    </row>
    <row r="165" spans="1:5" x14ac:dyDescent="0.25">
      <c r="A165" s="88">
        <v>44244</v>
      </c>
      <c r="B165" s="98">
        <v>7646.97</v>
      </c>
      <c r="C165" s="117">
        <v>8267.0769099040499</v>
      </c>
      <c r="D165" s="7">
        <f t="shared" si="4"/>
        <v>-620.10690990404964</v>
      </c>
      <c r="E165" s="190">
        <f t="shared" si="5"/>
        <v>8.1091845515812097E-2</v>
      </c>
    </row>
    <row r="166" spans="1:5" x14ac:dyDescent="0.25">
      <c r="A166" s="88">
        <v>44245</v>
      </c>
      <c r="B166" s="98">
        <v>8856.59</v>
      </c>
      <c r="C166" s="117">
        <v>8295.3129047605107</v>
      </c>
      <c r="D166" s="7">
        <f t="shared" si="4"/>
        <v>561.27709523948943</v>
      </c>
      <c r="E166" s="190">
        <f t="shared" si="5"/>
        <v>6.3373950384909922E-2</v>
      </c>
    </row>
    <row r="167" spans="1:5" x14ac:dyDescent="0.25">
      <c r="A167" s="88">
        <v>44246</v>
      </c>
      <c r="B167" s="98">
        <v>9330.4599999999991</v>
      </c>
      <c r="C167" s="117">
        <v>8613.9622303756696</v>
      </c>
      <c r="D167" s="7">
        <f t="shared" si="4"/>
        <v>716.49776962432952</v>
      </c>
      <c r="E167" s="190">
        <f t="shared" si="5"/>
        <v>7.6791258911600241E-2</v>
      </c>
    </row>
    <row r="168" spans="1:5" x14ac:dyDescent="0.25">
      <c r="A168" s="88">
        <v>44247</v>
      </c>
      <c r="B168" s="98">
        <v>9623.64</v>
      </c>
      <c r="C168" s="117">
        <v>9272.7762852300493</v>
      </c>
      <c r="D168" s="7">
        <f t="shared" si="4"/>
        <v>350.86371476995009</v>
      </c>
      <c r="E168" s="190">
        <f t="shared" si="5"/>
        <v>3.6458524505275564E-2</v>
      </c>
    </row>
    <row r="169" spans="1:5" x14ac:dyDescent="0.25">
      <c r="A169" s="88">
        <v>44248</v>
      </c>
      <c r="B169" s="98">
        <v>9163.39</v>
      </c>
      <c r="C169" s="117">
        <v>8601.7495093574507</v>
      </c>
      <c r="D169" s="7">
        <f t="shared" si="4"/>
        <v>561.64049064254868</v>
      </c>
      <c r="E169" s="190">
        <f t="shared" si="5"/>
        <v>6.1291780732081545E-2</v>
      </c>
    </row>
    <row r="170" spans="1:5" x14ac:dyDescent="0.25">
      <c r="A170" s="88">
        <v>44249</v>
      </c>
      <c r="B170" s="98">
        <v>8236.3799999999992</v>
      </c>
      <c r="C170" s="117">
        <v>8701.4732283700396</v>
      </c>
      <c r="D170" s="7">
        <f t="shared" si="4"/>
        <v>-465.09322837004038</v>
      </c>
      <c r="E170" s="190">
        <f t="shared" si="5"/>
        <v>5.6468160571760947E-2</v>
      </c>
    </row>
    <row r="171" spans="1:5" x14ac:dyDescent="0.25">
      <c r="A171" s="88">
        <v>44250</v>
      </c>
      <c r="B171" s="98">
        <v>8384.94</v>
      </c>
      <c r="C171" s="117">
        <v>8534.7237940456707</v>
      </c>
      <c r="D171" s="7">
        <f t="shared" si="4"/>
        <v>-149.78379404567022</v>
      </c>
      <c r="E171" s="190">
        <f t="shared" si="5"/>
        <v>1.7863430632260958E-2</v>
      </c>
    </row>
    <row r="172" spans="1:5" x14ac:dyDescent="0.25">
      <c r="A172" s="88">
        <v>44251</v>
      </c>
      <c r="B172" s="98">
        <v>6970.6</v>
      </c>
      <c r="C172" s="117">
        <v>8201.4539312278303</v>
      </c>
      <c r="D172" s="7">
        <f t="shared" si="4"/>
        <v>-1230.8539312278299</v>
      </c>
      <c r="E172" s="190">
        <f t="shared" si="5"/>
        <v>0.17657790308263704</v>
      </c>
    </row>
    <row r="173" spans="1:5" x14ac:dyDescent="0.25">
      <c r="A173" s="88">
        <v>44252</v>
      </c>
      <c r="B173" s="98">
        <v>6286.35</v>
      </c>
      <c r="C173" s="117">
        <v>7657.5402137516703</v>
      </c>
      <c r="D173" s="7">
        <f t="shared" si="4"/>
        <v>-1371.1902137516699</v>
      </c>
      <c r="E173" s="190">
        <f t="shared" si="5"/>
        <v>0.2181218375928273</v>
      </c>
    </row>
    <row r="174" spans="1:5" x14ac:dyDescent="0.25">
      <c r="A174" s="88">
        <v>44253</v>
      </c>
      <c r="B174" s="98">
        <v>7321.79</v>
      </c>
      <c r="C174" s="117">
        <v>7287.3830257739901</v>
      </c>
      <c r="D174" s="7">
        <f t="shared" si="4"/>
        <v>34.406974226009879</v>
      </c>
      <c r="E174" s="190">
        <f t="shared" si="5"/>
        <v>4.6992571797347202E-3</v>
      </c>
    </row>
    <row r="175" spans="1:5" x14ac:dyDescent="0.25">
      <c r="A175" s="88">
        <v>44254</v>
      </c>
      <c r="B175" s="98">
        <v>6837.73</v>
      </c>
      <c r="C175" s="117">
        <v>6754.7465525785301</v>
      </c>
      <c r="D175" s="7">
        <f t="shared" si="4"/>
        <v>82.983447421469464</v>
      </c>
      <c r="E175" s="190">
        <f t="shared" si="5"/>
        <v>1.2136110583698021E-2</v>
      </c>
    </row>
    <row r="176" spans="1:5" x14ac:dyDescent="0.25">
      <c r="A176" s="88">
        <v>44255</v>
      </c>
      <c r="B176" s="98">
        <v>5337.07</v>
      </c>
      <c r="C176" s="117">
        <v>5861.2879252421499</v>
      </c>
      <c r="D176" s="7">
        <f t="shared" si="4"/>
        <v>-524.21792524215016</v>
      </c>
      <c r="E176" s="190">
        <f t="shared" si="5"/>
        <v>9.8222044163211314E-2</v>
      </c>
    </row>
    <row r="177" spans="1:5" x14ac:dyDescent="0.25">
      <c r="A177" s="88">
        <v>44256</v>
      </c>
      <c r="B177" s="98">
        <v>5962.75</v>
      </c>
      <c r="C177" s="117">
        <v>5910.7351045560699</v>
      </c>
      <c r="D177" s="7">
        <f t="shared" si="4"/>
        <v>52.014895443930072</v>
      </c>
      <c r="E177" s="190">
        <f t="shared" si="5"/>
        <v>8.7233064347708809E-3</v>
      </c>
    </row>
    <row r="178" spans="1:5" x14ac:dyDescent="0.25">
      <c r="A178" s="88">
        <v>44257</v>
      </c>
      <c r="B178" s="98">
        <v>6139.8</v>
      </c>
      <c r="C178" s="117">
        <v>5948.6072047900898</v>
      </c>
      <c r="D178" s="7">
        <f t="shared" si="4"/>
        <v>191.1927952099104</v>
      </c>
      <c r="E178" s="190">
        <f t="shared" si="5"/>
        <v>3.1139906057185966E-2</v>
      </c>
    </row>
    <row r="179" spans="1:5" x14ac:dyDescent="0.25">
      <c r="A179" s="88">
        <v>44258</v>
      </c>
      <c r="B179" s="98">
        <v>6374.36</v>
      </c>
      <c r="C179" s="117">
        <v>6031.52866251877</v>
      </c>
      <c r="D179" s="7">
        <f t="shared" si="4"/>
        <v>342.83133748122964</v>
      </c>
      <c r="E179" s="190">
        <f t="shared" si="5"/>
        <v>5.37828640806653E-2</v>
      </c>
    </row>
    <row r="180" spans="1:5" x14ac:dyDescent="0.25">
      <c r="A180" s="88">
        <v>44259</v>
      </c>
      <c r="B180" s="98">
        <v>5177.4399999999996</v>
      </c>
      <c r="C180" s="117">
        <v>6062.9339814662599</v>
      </c>
      <c r="D180" s="7">
        <f t="shared" si="4"/>
        <v>-885.49398146626027</v>
      </c>
      <c r="E180" s="190">
        <f t="shared" si="5"/>
        <v>0.17102930820371851</v>
      </c>
    </row>
    <row r="181" spans="1:5" x14ac:dyDescent="0.25">
      <c r="A181" s="88">
        <v>44260</v>
      </c>
      <c r="B181" s="98">
        <v>5692.36</v>
      </c>
      <c r="C181" s="117">
        <v>5750.22033103786</v>
      </c>
      <c r="D181" s="7">
        <f t="shared" si="4"/>
        <v>-57.860331037860306</v>
      </c>
      <c r="E181" s="190">
        <f t="shared" si="5"/>
        <v>1.0164559345835525E-2</v>
      </c>
    </row>
    <row r="182" spans="1:5" x14ac:dyDescent="0.25">
      <c r="A182" s="88">
        <v>44261</v>
      </c>
      <c r="B182" s="98">
        <v>5010.18</v>
      </c>
      <c r="C182" s="117">
        <v>5680.52851968103</v>
      </c>
      <c r="D182" s="7">
        <f t="shared" si="4"/>
        <v>-670.34851968102976</v>
      </c>
      <c r="E182" s="190">
        <f t="shared" si="5"/>
        <v>0.13379729264837387</v>
      </c>
    </row>
    <row r="183" spans="1:5" x14ac:dyDescent="0.25">
      <c r="A183" s="88">
        <v>44262</v>
      </c>
      <c r="B183" s="98">
        <v>5149.3</v>
      </c>
      <c r="C183" s="117">
        <v>5743.2096391237601</v>
      </c>
      <c r="D183" s="7">
        <f t="shared" si="4"/>
        <v>-593.90963912375992</v>
      </c>
      <c r="E183" s="190">
        <f t="shared" si="5"/>
        <v>0.1153379370251801</v>
      </c>
    </row>
    <row r="184" spans="1:5" x14ac:dyDescent="0.25">
      <c r="A184" s="88">
        <v>44263</v>
      </c>
      <c r="B184" s="98">
        <v>4528.66</v>
      </c>
      <c r="C184" s="117">
        <v>5544.7848015174404</v>
      </c>
      <c r="D184" s="7">
        <f t="shared" si="4"/>
        <v>-1016.1248015174406</v>
      </c>
      <c r="E184" s="190">
        <f t="shared" si="5"/>
        <v>0.22437648256160556</v>
      </c>
    </row>
    <row r="185" spans="1:5" x14ac:dyDescent="0.25">
      <c r="A185" s="88">
        <v>44264</v>
      </c>
      <c r="B185" s="98">
        <v>5269</v>
      </c>
      <c r="C185" s="117">
        <v>4893.5666480855698</v>
      </c>
      <c r="D185" s="7">
        <f t="shared" si="4"/>
        <v>375.4333519144302</v>
      </c>
      <c r="E185" s="190">
        <f t="shared" si="5"/>
        <v>7.125324576094709E-2</v>
      </c>
    </row>
    <row r="186" spans="1:5" x14ac:dyDescent="0.25">
      <c r="A186" s="88">
        <v>44265</v>
      </c>
      <c r="B186" s="98">
        <v>5507.71</v>
      </c>
      <c r="C186" s="117">
        <v>4730.0577749103504</v>
      </c>
      <c r="D186" s="7">
        <f t="shared" si="4"/>
        <v>777.65222508964962</v>
      </c>
      <c r="E186" s="190">
        <f t="shared" si="5"/>
        <v>0.14119338619674049</v>
      </c>
    </row>
    <row r="187" spans="1:5" x14ac:dyDescent="0.25">
      <c r="A187" s="88">
        <v>44266</v>
      </c>
      <c r="B187" s="98">
        <v>6783.07</v>
      </c>
      <c r="C187" s="117">
        <v>6117.4991551974299</v>
      </c>
      <c r="D187" s="7">
        <f t="shared" si="4"/>
        <v>665.57084480256981</v>
      </c>
      <c r="E187" s="190">
        <f t="shared" si="5"/>
        <v>9.8122361232092531E-2</v>
      </c>
    </row>
    <row r="188" spans="1:5" x14ac:dyDescent="0.25">
      <c r="A188" s="88">
        <v>44267</v>
      </c>
      <c r="B188" s="98">
        <v>5792.43</v>
      </c>
      <c r="C188" s="117">
        <v>5812.0492168821502</v>
      </c>
      <c r="D188" s="7">
        <f t="shared" si="4"/>
        <v>-19.619216882149885</v>
      </c>
      <c r="E188" s="190">
        <f t="shared" si="5"/>
        <v>3.3870442771254698E-3</v>
      </c>
    </row>
    <row r="189" spans="1:5" x14ac:dyDescent="0.25">
      <c r="A189" s="88">
        <v>44268</v>
      </c>
      <c r="B189" s="98">
        <v>5733.77</v>
      </c>
      <c r="C189" s="117">
        <v>4916.7039507638201</v>
      </c>
      <c r="D189" s="7">
        <f t="shared" si="4"/>
        <v>817.06604923618033</v>
      </c>
      <c r="E189" s="190">
        <f t="shared" si="5"/>
        <v>0.14250066696714034</v>
      </c>
    </row>
    <row r="190" spans="1:5" x14ac:dyDescent="0.25">
      <c r="A190" s="88">
        <v>44269</v>
      </c>
      <c r="B190" s="98">
        <v>4867.9799999999996</v>
      </c>
      <c r="C190" s="117">
        <v>4722.4556933695003</v>
      </c>
      <c r="D190" s="7">
        <f t="shared" si="4"/>
        <v>145.52430663049927</v>
      </c>
      <c r="E190" s="190">
        <f t="shared" si="5"/>
        <v>2.9894187451571141E-2</v>
      </c>
    </row>
    <row r="191" spans="1:5" x14ac:dyDescent="0.25">
      <c r="A191" s="88">
        <v>44270</v>
      </c>
      <c r="B191" s="98">
        <v>5789.63</v>
      </c>
      <c r="C191" s="117">
        <v>5637.9882945117497</v>
      </c>
      <c r="D191" s="7">
        <f t="shared" si="4"/>
        <v>151.64170548825041</v>
      </c>
      <c r="E191" s="190">
        <f t="shared" si="5"/>
        <v>2.6191951038019769E-2</v>
      </c>
    </row>
    <row r="192" spans="1:5" x14ac:dyDescent="0.25">
      <c r="A192" s="88">
        <v>44271</v>
      </c>
      <c r="B192" s="98">
        <v>5859.06</v>
      </c>
      <c r="C192" s="117">
        <v>5825.3255161869702</v>
      </c>
      <c r="D192" s="7">
        <f t="shared" si="4"/>
        <v>33.734483813030238</v>
      </c>
      <c r="E192" s="190">
        <f t="shared" si="5"/>
        <v>5.7576614359692909E-3</v>
      </c>
    </row>
    <row r="193" spans="1:5" x14ac:dyDescent="0.25">
      <c r="A193" s="88">
        <v>44272</v>
      </c>
      <c r="B193" s="98">
        <v>5685.2</v>
      </c>
      <c r="C193" s="117">
        <v>5879.81049868438</v>
      </c>
      <c r="D193" s="7">
        <f t="shared" si="4"/>
        <v>-194.61049868438022</v>
      </c>
      <c r="E193" s="190">
        <f t="shared" si="5"/>
        <v>3.4231073433543271E-2</v>
      </c>
    </row>
    <row r="194" spans="1:5" x14ac:dyDescent="0.25">
      <c r="A194" s="88">
        <v>44273</v>
      </c>
      <c r="B194" s="98">
        <v>5738.37</v>
      </c>
      <c r="C194" s="117">
        <v>5881.2945488653704</v>
      </c>
      <c r="D194" s="7">
        <f t="shared" si="4"/>
        <v>-142.92454886537053</v>
      </c>
      <c r="E194" s="190">
        <f t="shared" si="5"/>
        <v>2.4906820031711189E-2</v>
      </c>
    </row>
    <row r="195" spans="1:5" x14ac:dyDescent="0.25">
      <c r="A195" s="88">
        <v>44274</v>
      </c>
      <c r="B195" s="98">
        <v>6888.57</v>
      </c>
      <c r="C195" s="117">
        <v>5965.0568320983703</v>
      </c>
      <c r="D195" s="7">
        <f t="shared" ref="D195:D258" si="6">B195-C195</f>
        <v>923.51316790162946</v>
      </c>
      <c r="E195" s="190">
        <f t="shared" ref="E195:E258" si="7">ABS(D195)/B195</f>
        <v>0.13406456897463909</v>
      </c>
    </row>
    <row r="196" spans="1:5" x14ac:dyDescent="0.25">
      <c r="A196" s="88">
        <v>44275</v>
      </c>
      <c r="B196" s="98">
        <v>7053.77</v>
      </c>
      <c r="C196" s="117">
        <v>6300.4950728692602</v>
      </c>
      <c r="D196" s="7">
        <f t="shared" si="6"/>
        <v>753.27492713074025</v>
      </c>
      <c r="E196" s="190">
        <f t="shared" si="7"/>
        <v>0.10679040103813141</v>
      </c>
    </row>
    <row r="197" spans="1:5" x14ac:dyDescent="0.25">
      <c r="A197" s="88">
        <v>44276</v>
      </c>
      <c r="B197" s="98">
        <v>6352.41</v>
      </c>
      <c r="C197" s="117">
        <v>5244.56470045059</v>
      </c>
      <c r="D197" s="7">
        <f t="shared" si="6"/>
        <v>1107.8452995494099</v>
      </c>
      <c r="E197" s="190">
        <f t="shared" si="7"/>
        <v>0.17439763799084285</v>
      </c>
    </row>
    <row r="198" spans="1:5" x14ac:dyDescent="0.25">
      <c r="A198" s="88">
        <v>44277</v>
      </c>
      <c r="B198" s="98">
        <v>5238.54</v>
      </c>
      <c r="C198" s="117">
        <v>5021.5804883320197</v>
      </c>
      <c r="D198" s="7">
        <f t="shared" si="6"/>
        <v>216.95951166798022</v>
      </c>
      <c r="E198" s="190">
        <f t="shared" si="7"/>
        <v>4.1416026539451874E-2</v>
      </c>
    </row>
    <row r="199" spans="1:5" x14ac:dyDescent="0.25">
      <c r="A199" s="88">
        <v>44278</v>
      </c>
      <c r="B199" s="98">
        <v>6611.65</v>
      </c>
      <c r="C199" s="117">
        <v>6010.9635367157598</v>
      </c>
      <c r="D199" s="7">
        <f t="shared" si="6"/>
        <v>600.68646328423984</v>
      </c>
      <c r="E199" s="190">
        <f t="shared" si="7"/>
        <v>9.0852731660665625E-2</v>
      </c>
    </row>
    <row r="200" spans="1:5" x14ac:dyDescent="0.25">
      <c r="A200" s="88">
        <v>44279</v>
      </c>
      <c r="B200" s="98">
        <v>6267.28</v>
      </c>
      <c r="C200" s="117">
        <v>5257.9000462594804</v>
      </c>
      <c r="D200" s="7">
        <f t="shared" si="6"/>
        <v>1009.3799537405193</v>
      </c>
      <c r="E200" s="190">
        <f t="shared" si="7"/>
        <v>0.16105550633456928</v>
      </c>
    </row>
    <row r="201" spans="1:5" x14ac:dyDescent="0.25">
      <c r="A201" s="88">
        <v>44280</v>
      </c>
      <c r="B201" s="98">
        <v>6253.23</v>
      </c>
      <c r="C201" s="117">
        <v>5952.7228376837302</v>
      </c>
      <c r="D201" s="7">
        <f t="shared" si="6"/>
        <v>300.50716231626939</v>
      </c>
      <c r="E201" s="190">
        <f t="shared" si="7"/>
        <v>4.8056310469352541E-2</v>
      </c>
    </row>
    <row r="202" spans="1:5" x14ac:dyDescent="0.25">
      <c r="A202" s="88">
        <v>44281</v>
      </c>
      <c r="B202" s="98">
        <v>6597.54</v>
      </c>
      <c r="C202" s="117">
        <v>4929.3825067655898</v>
      </c>
      <c r="D202" s="7">
        <f t="shared" si="6"/>
        <v>1668.1574932344101</v>
      </c>
      <c r="E202" s="190">
        <f t="shared" si="7"/>
        <v>0.25284537770660126</v>
      </c>
    </row>
    <row r="203" spans="1:5" x14ac:dyDescent="0.25">
      <c r="A203" s="88">
        <v>44282</v>
      </c>
      <c r="B203" s="98">
        <v>5592.17</v>
      </c>
      <c r="C203" s="117">
        <v>4636.7163910609597</v>
      </c>
      <c r="D203" s="7">
        <f t="shared" si="6"/>
        <v>955.45360893904035</v>
      </c>
      <c r="E203" s="190">
        <f t="shared" si="7"/>
        <v>0.17085560863475902</v>
      </c>
    </row>
    <row r="204" spans="1:5" x14ac:dyDescent="0.25">
      <c r="A204" s="88">
        <v>44283</v>
      </c>
      <c r="B204" s="98">
        <v>5450.2</v>
      </c>
      <c r="C204" s="117">
        <v>4275.1523430895504</v>
      </c>
      <c r="D204" s="7">
        <f t="shared" si="6"/>
        <v>1175.0476569104494</v>
      </c>
      <c r="E204" s="190">
        <f t="shared" si="7"/>
        <v>0.21559716283997823</v>
      </c>
    </row>
    <row r="205" spans="1:5" x14ac:dyDescent="0.25">
      <c r="A205" s="88">
        <v>44284</v>
      </c>
      <c r="B205" s="98">
        <v>5073.76</v>
      </c>
      <c r="C205" s="117">
        <v>3939.7026387331698</v>
      </c>
      <c r="D205" s="7">
        <f t="shared" si="6"/>
        <v>1134.0573612668304</v>
      </c>
      <c r="E205" s="190">
        <f t="shared" si="7"/>
        <v>0.2235141909090754</v>
      </c>
    </row>
    <row r="206" spans="1:5" x14ac:dyDescent="0.25">
      <c r="A206" s="88">
        <v>44285</v>
      </c>
      <c r="B206" s="98">
        <v>4695.46</v>
      </c>
      <c r="C206" s="117">
        <v>3619.0857682208298</v>
      </c>
      <c r="D206" s="7">
        <f t="shared" si="6"/>
        <v>1076.3742317791703</v>
      </c>
      <c r="E206" s="190">
        <f t="shared" si="7"/>
        <v>0.22923722740246327</v>
      </c>
    </row>
    <row r="207" spans="1:5" x14ac:dyDescent="0.25">
      <c r="A207" s="88">
        <v>44286</v>
      </c>
      <c r="B207" s="98">
        <v>3685.54</v>
      </c>
      <c r="C207" s="117">
        <v>3354.43479756544</v>
      </c>
      <c r="D207" s="7">
        <f t="shared" si="6"/>
        <v>331.10520243455994</v>
      </c>
      <c r="E207" s="190">
        <f t="shared" si="7"/>
        <v>8.9838993047032439E-2</v>
      </c>
    </row>
    <row r="208" spans="1:5" x14ac:dyDescent="0.25">
      <c r="A208" s="88">
        <v>44287</v>
      </c>
      <c r="B208" s="98">
        <v>4414.6499999999996</v>
      </c>
      <c r="C208" s="117">
        <v>3699.4730663181499</v>
      </c>
      <c r="D208" s="7">
        <f t="shared" si="6"/>
        <v>715.17693368184973</v>
      </c>
      <c r="E208" s="190">
        <f t="shared" si="7"/>
        <v>0.16200082309624766</v>
      </c>
    </row>
    <row r="209" spans="1:5" x14ac:dyDescent="0.25">
      <c r="A209" s="88">
        <v>44288</v>
      </c>
      <c r="B209" s="98">
        <v>4217.6099999999997</v>
      </c>
      <c r="C209" s="117">
        <v>3380.0250359455499</v>
      </c>
      <c r="D209" s="7">
        <f t="shared" si="6"/>
        <v>837.58496405444976</v>
      </c>
      <c r="E209" s="190">
        <f t="shared" si="7"/>
        <v>0.19859232220486242</v>
      </c>
    </row>
    <row r="210" spans="1:5" x14ac:dyDescent="0.25">
      <c r="A210" s="88">
        <v>44289</v>
      </c>
      <c r="B210" s="98">
        <v>4101.25</v>
      </c>
      <c r="C210" s="117">
        <v>3378.6381447643898</v>
      </c>
      <c r="D210" s="7">
        <f t="shared" si="6"/>
        <v>722.61185523561016</v>
      </c>
      <c r="E210" s="190">
        <f t="shared" si="7"/>
        <v>0.17619307655851513</v>
      </c>
    </row>
    <row r="211" spans="1:5" x14ac:dyDescent="0.25">
      <c r="A211" s="88">
        <v>44290</v>
      </c>
      <c r="B211" s="98">
        <v>3576.71</v>
      </c>
      <c r="C211" s="117">
        <v>3041.38429130545</v>
      </c>
      <c r="D211" s="7">
        <f t="shared" si="6"/>
        <v>535.32570869455003</v>
      </c>
      <c r="E211" s="190">
        <f t="shared" si="7"/>
        <v>0.14966986663569315</v>
      </c>
    </row>
    <row r="212" spans="1:5" x14ac:dyDescent="0.25">
      <c r="A212" s="88">
        <v>44291</v>
      </c>
      <c r="B212" s="98">
        <v>3650.6</v>
      </c>
      <c r="C212" s="117">
        <v>3137.9864001109399</v>
      </c>
      <c r="D212" s="7">
        <f t="shared" si="6"/>
        <v>512.61359988905997</v>
      </c>
      <c r="E212" s="190">
        <f t="shared" si="7"/>
        <v>0.14041899958611187</v>
      </c>
    </row>
    <row r="213" spans="1:5" x14ac:dyDescent="0.25">
      <c r="A213" s="88">
        <v>44292</v>
      </c>
      <c r="B213" s="98">
        <v>3798.34</v>
      </c>
      <c r="C213" s="117">
        <v>3756.6230577298402</v>
      </c>
      <c r="D213" s="7">
        <f t="shared" si="6"/>
        <v>41.716942270159961</v>
      </c>
      <c r="E213" s="190">
        <f t="shared" si="7"/>
        <v>1.0982940513529584E-2</v>
      </c>
    </row>
    <row r="214" spans="1:5" x14ac:dyDescent="0.25">
      <c r="A214" s="88">
        <v>44293</v>
      </c>
      <c r="B214" s="98">
        <v>3304.09</v>
      </c>
      <c r="C214" s="117">
        <v>3336.9285472184802</v>
      </c>
      <c r="D214" s="7">
        <f t="shared" si="6"/>
        <v>-32.838547218480016</v>
      </c>
      <c r="E214" s="190">
        <f t="shared" si="7"/>
        <v>9.938756879649166E-3</v>
      </c>
    </row>
    <row r="215" spans="1:5" x14ac:dyDescent="0.25">
      <c r="A215" s="88">
        <v>44294</v>
      </c>
      <c r="B215" s="98">
        <v>3348.9</v>
      </c>
      <c r="C215" s="117">
        <v>3396.6254534126701</v>
      </c>
      <c r="D215" s="7">
        <f t="shared" si="6"/>
        <v>-47.725453412670049</v>
      </c>
      <c r="E215" s="190">
        <f t="shared" si="7"/>
        <v>1.4251083464024022E-2</v>
      </c>
    </row>
    <row r="216" spans="1:5" x14ac:dyDescent="0.25">
      <c r="A216" s="88">
        <v>44295</v>
      </c>
      <c r="B216" s="98">
        <v>3548.38</v>
      </c>
      <c r="C216" s="117">
        <v>3671.0526483654799</v>
      </c>
      <c r="D216" s="7">
        <f t="shared" si="6"/>
        <v>-122.67264836547974</v>
      </c>
      <c r="E216" s="190">
        <f t="shared" si="7"/>
        <v>3.4571451864084383E-2</v>
      </c>
    </row>
    <row r="217" spans="1:5" x14ac:dyDescent="0.25">
      <c r="A217" s="88">
        <v>44296</v>
      </c>
      <c r="B217" s="98">
        <v>3742.84</v>
      </c>
      <c r="C217" s="117">
        <v>3811.72251541274</v>
      </c>
      <c r="D217" s="7">
        <f t="shared" si="6"/>
        <v>-68.882515412739849</v>
      </c>
      <c r="E217" s="190">
        <f t="shared" si="7"/>
        <v>1.8403809784211949E-2</v>
      </c>
    </row>
    <row r="218" spans="1:5" x14ac:dyDescent="0.25">
      <c r="A218" s="88">
        <v>44297</v>
      </c>
      <c r="B218" s="98">
        <v>3185.56</v>
      </c>
      <c r="C218" s="117">
        <v>3730.0779021499102</v>
      </c>
      <c r="D218" s="7">
        <f t="shared" si="6"/>
        <v>-544.51790214991024</v>
      </c>
      <c r="E218" s="190">
        <f t="shared" si="7"/>
        <v>0.1709331803983947</v>
      </c>
    </row>
    <row r="219" spans="1:5" x14ac:dyDescent="0.25">
      <c r="A219" s="88">
        <v>44298</v>
      </c>
      <c r="B219" s="98">
        <v>3511.58</v>
      </c>
      <c r="C219" s="117">
        <v>3782.89264196559</v>
      </c>
      <c r="D219" s="7">
        <f t="shared" si="6"/>
        <v>-271.31264196559005</v>
      </c>
      <c r="E219" s="190">
        <f t="shared" si="7"/>
        <v>7.726226996553974E-2</v>
      </c>
    </row>
    <row r="220" spans="1:5" x14ac:dyDescent="0.25">
      <c r="A220" s="88">
        <v>44299</v>
      </c>
      <c r="B220" s="98">
        <v>3133.83</v>
      </c>
      <c r="C220" s="117">
        <v>3840.1718013428299</v>
      </c>
      <c r="D220" s="7">
        <f t="shared" si="6"/>
        <v>-706.34180134282997</v>
      </c>
      <c r="E220" s="190">
        <f t="shared" si="7"/>
        <v>0.22539250736090663</v>
      </c>
    </row>
    <row r="221" spans="1:5" x14ac:dyDescent="0.25">
      <c r="A221" s="88">
        <v>44300</v>
      </c>
      <c r="B221" s="98">
        <v>3143.01</v>
      </c>
      <c r="C221" s="117">
        <v>3408.28742159789</v>
      </c>
      <c r="D221" s="7">
        <f t="shared" si="6"/>
        <v>-265.27742159788977</v>
      </c>
      <c r="E221" s="190">
        <f t="shared" si="7"/>
        <v>8.4402347303346073E-2</v>
      </c>
    </row>
    <row r="222" spans="1:5" x14ac:dyDescent="0.25">
      <c r="A222" s="88">
        <v>44301</v>
      </c>
      <c r="B222" s="98">
        <v>3112.38</v>
      </c>
      <c r="C222" s="117">
        <v>3914.6292082526002</v>
      </c>
      <c r="D222" s="7">
        <f t="shared" si="6"/>
        <v>-802.24920825260006</v>
      </c>
      <c r="E222" s="190">
        <f t="shared" si="7"/>
        <v>0.25776068740083152</v>
      </c>
    </row>
    <row r="223" spans="1:5" x14ac:dyDescent="0.25">
      <c r="A223" s="88">
        <v>44302</v>
      </c>
      <c r="B223" s="98">
        <v>4492.8900000000003</v>
      </c>
      <c r="C223" s="117">
        <v>4064.3800841715301</v>
      </c>
      <c r="D223" s="7">
        <f t="shared" si="6"/>
        <v>428.50991582847018</v>
      </c>
      <c r="E223" s="190">
        <f t="shared" si="7"/>
        <v>9.5375118426774333E-2</v>
      </c>
    </row>
    <row r="224" spans="1:5" x14ac:dyDescent="0.25">
      <c r="A224" s="88">
        <v>44303</v>
      </c>
      <c r="B224" s="98">
        <v>4184.3599999999997</v>
      </c>
      <c r="C224" s="117">
        <v>3949.04557885434</v>
      </c>
      <c r="D224" s="7">
        <f t="shared" si="6"/>
        <v>235.31442114565971</v>
      </c>
      <c r="E224" s="190">
        <f t="shared" si="7"/>
        <v>5.6236657731567011E-2</v>
      </c>
    </row>
    <row r="225" spans="1:5" x14ac:dyDescent="0.25">
      <c r="A225" s="88">
        <v>44304</v>
      </c>
      <c r="B225" s="98">
        <v>4055.48</v>
      </c>
      <c r="C225" s="117">
        <v>3607.3000685919001</v>
      </c>
      <c r="D225" s="7">
        <f t="shared" si="6"/>
        <v>448.17993140809995</v>
      </c>
      <c r="E225" s="190">
        <f t="shared" si="7"/>
        <v>0.11051217893026224</v>
      </c>
    </row>
    <row r="226" spans="1:5" x14ac:dyDescent="0.25">
      <c r="A226" s="88">
        <v>44305</v>
      </c>
      <c r="B226" s="98">
        <v>3077.23</v>
      </c>
      <c r="C226" s="117">
        <v>3462.5243988628899</v>
      </c>
      <c r="D226" s="7">
        <f t="shared" si="6"/>
        <v>-385.29439886288992</v>
      </c>
      <c r="E226" s="190">
        <f t="shared" si="7"/>
        <v>0.12520819011347539</v>
      </c>
    </row>
    <row r="227" spans="1:5" x14ac:dyDescent="0.25">
      <c r="A227" s="88">
        <v>44306</v>
      </c>
      <c r="B227" s="98">
        <v>3544.94</v>
      </c>
      <c r="C227" s="117">
        <v>3306.9484455430702</v>
      </c>
      <c r="D227" s="7">
        <f t="shared" si="6"/>
        <v>237.99155445692986</v>
      </c>
      <c r="E227" s="190">
        <f t="shared" si="7"/>
        <v>6.7135566316194314E-2</v>
      </c>
    </row>
    <row r="228" spans="1:5" x14ac:dyDescent="0.25">
      <c r="A228" s="88">
        <v>44307</v>
      </c>
      <c r="B228" s="98">
        <v>3280.76</v>
      </c>
      <c r="C228" s="117">
        <v>3105.2165672258502</v>
      </c>
      <c r="D228" s="7">
        <f t="shared" si="6"/>
        <v>175.54343277415001</v>
      </c>
      <c r="E228" s="190">
        <f t="shared" si="7"/>
        <v>5.3506941310595711E-2</v>
      </c>
    </row>
    <row r="229" spans="1:5" x14ac:dyDescent="0.25">
      <c r="A229" s="88">
        <v>44308</v>
      </c>
      <c r="B229" s="98">
        <v>2561.64</v>
      </c>
      <c r="C229" s="117">
        <v>2911.2319137948598</v>
      </c>
      <c r="D229" s="7">
        <f t="shared" si="6"/>
        <v>-349.59191379485992</v>
      </c>
      <c r="E229" s="190">
        <f t="shared" si="7"/>
        <v>0.13647191400620692</v>
      </c>
    </row>
    <row r="230" spans="1:5" x14ac:dyDescent="0.25">
      <c r="A230" s="88">
        <v>44309</v>
      </c>
      <c r="B230" s="98">
        <v>3154.41</v>
      </c>
      <c r="C230" s="117">
        <v>2916.6323880720001</v>
      </c>
      <c r="D230" s="7">
        <f t="shared" si="6"/>
        <v>237.77761192799971</v>
      </c>
      <c r="E230" s="190">
        <f t="shared" si="7"/>
        <v>7.5379424972657247E-2</v>
      </c>
    </row>
    <row r="231" spans="1:5" x14ac:dyDescent="0.25">
      <c r="A231" s="88">
        <v>44310</v>
      </c>
      <c r="B231" s="98">
        <v>2763</v>
      </c>
      <c r="C231" s="117">
        <v>2720.2912359777301</v>
      </c>
      <c r="D231" s="7">
        <f t="shared" si="6"/>
        <v>42.708764022269861</v>
      </c>
      <c r="E231" s="190">
        <f t="shared" si="7"/>
        <v>1.5457388354060754E-2</v>
      </c>
    </row>
    <row r="232" spans="1:5" x14ac:dyDescent="0.25">
      <c r="A232" s="88">
        <v>44311</v>
      </c>
      <c r="B232" s="98">
        <v>3025.47</v>
      </c>
      <c r="C232" s="117">
        <v>2339.2792890975302</v>
      </c>
      <c r="D232" s="7">
        <f t="shared" si="6"/>
        <v>686.19071090246962</v>
      </c>
      <c r="E232" s="190">
        <f t="shared" si="7"/>
        <v>0.22680466535859542</v>
      </c>
    </row>
    <row r="233" spans="1:5" x14ac:dyDescent="0.25">
      <c r="A233" s="88">
        <v>44312</v>
      </c>
      <c r="B233" s="98">
        <v>2205.09</v>
      </c>
      <c r="C233" s="117">
        <v>2146.76879161747</v>
      </c>
      <c r="D233" s="7">
        <f t="shared" si="6"/>
        <v>58.321208382530131</v>
      </c>
      <c r="E233" s="190">
        <f t="shared" si="7"/>
        <v>2.6448448082631606E-2</v>
      </c>
    </row>
    <row r="234" spans="1:5" x14ac:dyDescent="0.25">
      <c r="A234" s="88">
        <v>44313</v>
      </c>
      <c r="B234" s="98">
        <v>2183.92</v>
      </c>
      <c r="C234" s="117">
        <v>1973.60104741943</v>
      </c>
      <c r="D234" s="7">
        <f t="shared" si="6"/>
        <v>210.31895258057011</v>
      </c>
      <c r="E234" s="190">
        <f t="shared" si="7"/>
        <v>9.6303414310309032E-2</v>
      </c>
    </row>
    <row r="235" spans="1:5" x14ac:dyDescent="0.25">
      <c r="A235" s="88">
        <v>44314</v>
      </c>
      <c r="B235" s="98">
        <v>2236.04</v>
      </c>
      <c r="C235" s="117">
        <v>1823.57172666118</v>
      </c>
      <c r="D235" s="7">
        <f t="shared" si="6"/>
        <v>412.46827333881993</v>
      </c>
      <c r="E235" s="190">
        <f t="shared" si="7"/>
        <v>0.18446372754459667</v>
      </c>
    </row>
    <row r="236" spans="1:5" x14ac:dyDescent="0.25">
      <c r="A236" s="88">
        <v>44315</v>
      </c>
      <c r="B236" s="98">
        <v>1967.78</v>
      </c>
      <c r="C236" s="117">
        <v>1728.26762145767</v>
      </c>
      <c r="D236" s="7">
        <f t="shared" si="6"/>
        <v>239.51237854233</v>
      </c>
      <c r="E236" s="190">
        <f t="shared" si="7"/>
        <v>0.12171705096216549</v>
      </c>
    </row>
    <row r="237" spans="1:5" x14ac:dyDescent="0.25">
      <c r="A237" s="88">
        <v>44316</v>
      </c>
      <c r="B237" s="98">
        <v>1554.36</v>
      </c>
      <c r="C237" s="117">
        <v>1867.11841545674</v>
      </c>
      <c r="D237" s="7">
        <f t="shared" si="6"/>
        <v>-312.75841545674007</v>
      </c>
      <c r="E237" s="190">
        <f t="shared" si="7"/>
        <v>0.201213628410883</v>
      </c>
    </row>
    <row r="238" spans="1:5" x14ac:dyDescent="0.25">
      <c r="A238" s="88">
        <v>44317</v>
      </c>
      <c r="B238" s="98">
        <v>2983.96</v>
      </c>
      <c r="C238" s="117">
        <v>2354.9754207027299</v>
      </c>
      <c r="D238" s="7">
        <f t="shared" si="6"/>
        <v>628.9845792972701</v>
      </c>
      <c r="E238" s="190">
        <f t="shared" si="7"/>
        <v>0.21078854250635737</v>
      </c>
    </row>
    <row r="239" spans="1:5" x14ac:dyDescent="0.25">
      <c r="A239" s="88">
        <v>44318</v>
      </c>
      <c r="B239" s="98">
        <v>1808.47</v>
      </c>
      <c r="C239" s="117">
        <v>1709.37407049066</v>
      </c>
      <c r="D239" s="7">
        <f t="shared" si="6"/>
        <v>99.095929509340067</v>
      </c>
      <c r="E239" s="190">
        <f t="shared" si="7"/>
        <v>5.4795451132360541E-2</v>
      </c>
    </row>
    <row r="240" spans="1:5" x14ac:dyDescent="0.25">
      <c r="A240" s="88">
        <v>44319</v>
      </c>
      <c r="B240" s="98">
        <v>1640.66</v>
      </c>
      <c r="C240" s="117">
        <v>1833.36091623875</v>
      </c>
      <c r="D240" s="7">
        <f t="shared" si="6"/>
        <v>-192.70091623874987</v>
      </c>
      <c r="E240" s="190">
        <f t="shared" si="7"/>
        <v>0.1174532908943656</v>
      </c>
    </row>
    <row r="241" spans="1:5" x14ac:dyDescent="0.25">
      <c r="A241" s="88">
        <v>44320</v>
      </c>
      <c r="B241" s="98">
        <v>2189.81</v>
      </c>
      <c r="C241" s="117">
        <v>1957.7971835159999</v>
      </c>
      <c r="D241" s="7">
        <f t="shared" si="6"/>
        <v>232.01281648400004</v>
      </c>
      <c r="E241" s="190">
        <f t="shared" si="7"/>
        <v>0.10595111744123921</v>
      </c>
    </row>
    <row r="242" spans="1:5" x14ac:dyDescent="0.25">
      <c r="A242" s="88">
        <v>44321</v>
      </c>
      <c r="B242" s="98">
        <v>1853.05</v>
      </c>
      <c r="C242" s="117">
        <v>2040.0371188503</v>
      </c>
      <c r="D242" s="7">
        <f t="shared" si="6"/>
        <v>-186.98711885030002</v>
      </c>
      <c r="E242" s="190">
        <f t="shared" si="7"/>
        <v>0.10090775686047329</v>
      </c>
    </row>
    <row r="243" spans="1:5" x14ac:dyDescent="0.25">
      <c r="A243" s="88">
        <v>44322</v>
      </c>
      <c r="B243" s="98">
        <v>1496.19</v>
      </c>
      <c r="C243" s="117">
        <v>1563.25415245409</v>
      </c>
      <c r="D243" s="7">
        <f t="shared" si="6"/>
        <v>-67.064152454089935</v>
      </c>
      <c r="E243" s="190">
        <f t="shared" si="7"/>
        <v>4.4823286116128257E-2</v>
      </c>
    </row>
    <row r="244" spans="1:5" x14ac:dyDescent="0.25">
      <c r="A244" s="88">
        <v>44323</v>
      </c>
      <c r="B244" s="98">
        <v>1757.71</v>
      </c>
      <c r="C244" s="117">
        <v>2271.9076792845999</v>
      </c>
      <c r="D244" s="7">
        <f t="shared" si="6"/>
        <v>-514.19767928459987</v>
      </c>
      <c r="E244" s="190">
        <f t="shared" si="7"/>
        <v>0.29253840467688064</v>
      </c>
    </row>
    <row r="245" spans="1:5" x14ac:dyDescent="0.25">
      <c r="A245" s="88">
        <v>44324</v>
      </c>
      <c r="B245" s="98">
        <v>2373.08</v>
      </c>
      <c r="C245" s="117">
        <v>2216.57787949368</v>
      </c>
      <c r="D245" s="7">
        <f t="shared" si="6"/>
        <v>156.5021205063199</v>
      </c>
      <c r="E245" s="190">
        <f t="shared" si="7"/>
        <v>6.5948944201763074E-2</v>
      </c>
    </row>
    <row r="246" spans="1:5" x14ac:dyDescent="0.25">
      <c r="A246" s="88">
        <v>44325</v>
      </c>
      <c r="B246" s="98">
        <v>2092.5700000000002</v>
      </c>
      <c r="C246" s="117">
        <v>1950.89662584639</v>
      </c>
      <c r="D246" s="7">
        <f t="shared" si="6"/>
        <v>141.67337415361021</v>
      </c>
      <c r="E246" s="190">
        <f t="shared" si="7"/>
        <v>6.7703051345288423E-2</v>
      </c>
    </row>
    <row r="247" spans="1:5" x14ac:dyDescent="0.25">
      <c r="A247" s="88">
        <v>44326</v>
      </c>
      <c r="B247" s="98">
        <v>1746.79</v>
      </c>
      <c r="C247" s="117">
        <v>1907.4636445630999</v>
      </c>
      <c r="D247" s="7">
        <f t="shared" si="6"/>
        <v>-160.67364456309997</v>
      </c>
      <c r="E247" s="190">
        <f t="shared" si="7"/>
        <v>9.1982232874644326E-2</v>
      </c>
    </row>
    <row r="248" spans="1:5" x14ac:dyDescent="0.25">
      <c r="A248" s="88">
        <v>44327</v>
      </c>
      <c r="B248" s="98">
        <v>1811.72</v>
      </c>
      <c r="C248" s="117">
        <v>1968.3747829495101</v>
      </c>
      <c r="D248" s="7">
        <f t="shared" si="6"/>
        <v>-156.65478294951004</v>
      </c>
      <c r="E248" s="190">
        <f t="shared" si="7"/>
        <v>8.6467435889381383E-2</v>
      </c>
    </row>
    <row r="249" spans="1:5" x14ac:dyDescent="0.25">
      <c r="A249" s="88">
        <v>44328</v>
      </c>
      <c r="B249" s="98">
        <v>1510.03</v>
      </c>
      <c r="C249" s="117">
        <v>1517.0380742018799</v>
      </c>
      <c r="D249" s="7">
        <f t="shared" si="6"/>
        <v>-7.0080742018799356</v>
      </c>
      <c r="E249" s="190">
        <f t="shared" si="7"/>
        <v>4.6410165373402751E-3</v>
      </c>
    </row>
    <row r="250" spans="1:5" x14ac:dyDescent="0.25">
      <c r="A250" s="88">
        <v>44329</v>
      </c>
      <c r="B250" s="98">
        <v>1710.29</v>
      </c>
      <c r="C250" s="117">
        <v>2012.29480065291</v>
      </c>
      <c r="D250" s="7">
        <f t="shared" si="6"/>
        <v>-302.00480065291003</v>
      </c>
      <c r="E250" s="190">
        <f t="shared" si="7"/>
        <v>0.17658104804033822</v>
      </c>
    </row>
    <row r="251" spans="1:5" x14ac:dyDescent="0.25">
      <c r="A251" s="88">
        <v>44330</v>
      </c>
      <c r="B251" s="98">
        <v>2186.38</v>
      </c>
      <c r="C251" s="117">
        <v>2160.8346346339499</v>
      </c>
      <c r="D251" s="7">
        <f t="shared" si="6"/>
        <v>25.545365366050191</v>
      </c>
      <c r="E251" s="190">
        <f t="shared" si="7"/>
        <v>1.1683863448279892E-2</v>
      </c>
    </row>
    <row r="252" spans="1:5" x14ac:dyDescent="0.25">
      <c r="A252" s="88">
        <v>44331</v>
      </c>
      <c r="B252" s="98">
        <v>1756.62</v>
      </c>
      <c r="C252" s="117">
        <v>2064.00237119246</v>
      </c>
      <c r="D252" s="7">
        <f t="shared" si="6"/>
        <v>-307.38237119246014</v>
      </c>
      <c r="E252" s="190">
        <f t="shared" si="7"/>
        <v>0.17498512552086401</v>
      </c>
    </row>
    <row r="253" spans="1:5" x14ac:dyDescent="0.25">
      <c r="A253" s="88">
        <v>44332</v>
      </c>
      <c r="B253" s="98">
        <v>1502.27</v>
      </c>
      <c r="C253" s="117">
        <v>2203.3790970201499</v>
      </c>
      <c r="D253" s="7">
        <f t="shared" si="6"/>
        <v>-701.10909702014987</v>
      </c>
      <c r="E253" s="190">
        <f t="shared" si="7"/>
        <v>0.46669979232771064</v>
      </c>
    </row>
    <row r="254" spans="1:5" x14ac:dyDescent="0.25">
      <c r="A254" s="88">
        <v>44333</v>
      </c>
      <c r="B254" s="98">
        <v>1130.52</v>
      </c>
      <c r="C254" s="117">
        <v>1459.6555222370901</v>
      </c>
      <c r="D254" s="7">
        <f t="shared" si="6"/>
        <v>-329.13552223709007</v>
      </c>
      <c r="E254" s="190">
        <f t="shared" si="7"/>
        <v>0.29113639938885655</v>
      </c>
    </row>
    <row r="255" spans="1:5" x14ac:dyDescent="0.25">
      <c r="A255" s="88">
        <v>44334</v>
      </c>
      <c r="B255" s="98">
        <v>1347.28</v>
      </c>
      <c r="C255" s="117">
        <v>1785.5987620210601</v>
      </c>
      <c r="D255" s="7">
        <f t="shared" si="6"/>
        <v>-438.31876202106014</v>
      </c>
      <c r="E255" s="190">
        <f t="shared" si="7"/>
        <v>0.32533605636620461</v>
      </c>
    </row>
    <row r="256" spans="1:5" x14ac:dyDescent="0.25">
      <c r="A256" s="88">
        <v>44335</v>
      </c>
      <c r="B256" s="98">
        <v>1560.91</v>
      </c>
      <c r="C256" s="117">
        <v>1718.6648473076</v>
      </c>
      <c r="D256" s="7">
        <f t="shared" si="6"/>
        <v>-157.7548473075999</v>
      </c>
      <c r="E256" s="190">
        <f t="shared" si="7"/>
        <v>0.10106594698451538</v>
      </c>
    </row>
    <row r="257" spans="1:5" x14ac:dyDescent="0.25">
      <c r="A257" s="88">
        <v>44336</v>
      </c>
      <c r="B257" s="98">
        <v>1730.04</v>
      </c>
      <c r="C257" s="117">
        <v>1698.88062470246</v>
      </c>
      <c r="D257" s="7">
        <f t="shared" si="6"/>
        <v>31.159375297540009</v>
      </c>
      <c r="E257" s="190">
        <f t="shared" si="7"/>
        <v>1.8010783159661054E-2</v>
      </c>
    </row>
    <row r="258" spans="1:5" x14ac:dyDescent="0.25">
      <c r="A258" s="88">
        <v>44337</v>
      </c>
      <c r="B258" s="98">
        <v>1246.18</v>
      </c>
      <c r="C258" s="117">
        <v>1904.3455573071701</v>
      </c>
      <c r="D258" s="7">
        <f t="shared" si="6"/>
        <v>-658.16555730717005</v>
      </c>
      <c r="E258" s="190">
        <f t="shared" si="7"/>
        <v>0.52814646143187183</v>
      </c>
    </row>
    <row r="259" spans="1:5" x14ac:dyDescent="0.25">
      <c r="A259" s="88">
        <v>44338</v>
      </c>
      <c r="B259" s="98">
        <v>1481.41</v>
      </c>
      <c r="C259" s="117">
        <v>1910.8282516689101</v>
      </c>
      <c r="D259" s="7">
        <f t="shared" ref="D259:D322" si="8">B259-C259</f>
        <v>-429.41825166890999</v>
      </c>
      <c r="E259" s="190">
        <f t="shared" ref="E259:E322" si="9">ABS(D259)/B259</f>
        <v>0.28987130616703677</v>
      </c>
    </row>
    <row r="260" spans="1:5" x14ac:dyDescent="0.25">
      <c r="A260" s="88">
        <v>44339</v>
      </c>
      <c r="B260" s="98">
        <v>1594.45</v>
      </c>
      <c r="C260" s="117">
        <v>1257.9973912251201</v>
      </c>
      <c r="D260" s="7">
        <f t="shared" si="8"/>
        <v>336.45260877487999</v>
      </c>
      <c r="E260" s="190">
        <f t="shared" si="9"/>
        <v>0.21101483820432124</v>
      </c>
    </row>
    <row r="261" spans="1:5" x14ac:dyDescent="0.25">
      <c r="A261" s="88">
        <v>44340</v>
      </c>
      <c r="B261" s="98">
        <v>1383.38</v>
      </c>
      <c r="C261" s="117">
        <v>1274.8108862789099</v>
      </c>
      <c r="D261" s="7">
        <f t="shared" si="8"/>
        <v>108.56911372109016</v>
      </c>
      <c r="E261" s="190">
        <f t="shared" si="9"/>
        <v>7.8481049112384266E-2</v>
      </c>
    </row>
    <row r="262" spans="1:5" x14ac:dyDescent="0.25">
      <c r="A262" s="88">
        <v>44341</v>
      </c>
      <c r="B262" s="98">
        <v>1151.71</v>
      </c>
      <c r="C262" s="117">
        <v>1258.06661260786</v>
      </c>
      <c r="D262" s="7">
        <f t="shared" si="8"/>
        <v>-106.35661260785992</v>
      </c>
      <c r="E262" s="190">
        <f t="shared" si="9"/>
        <v>9.2346695442307447E-2</v>
      </c>
    </row>
    <row r="263" spans="1:5" x14ac:dyDescent="0.25">
      <c r="A263" s="88">
        <v>44342</v>
      </c>
      <c r="B263" s="98">
        <v>947.57</v>
      </c>
      <c r="C263" s="117">
        <v>1236.3549121675601</v>
      </c>
      <c r="D263" s="7">
        <f t="shared" si="8"/>
        <v>-288.78491216756004</v>
      </c>
      <c r="E263" s="190">
        <f t="shared" si="9"/>
        <v>0.30476367146232997</v>
      </c>
    </row>
    <row r="264" spans="1:5" x14ac:dyDescent="0.25">
      <c r="A264" s="88">
        <v>44343</v>
      </c>
      <c r="B264" s="98">
        <v>1540.13</v>
      </c>
      <c r="C264" s="117">
        <v>1198.60299315009</v>
      </c>
      <c r="D264" s="7">
        <f t="shared" si="8"/>
        <v>341.52700684991009</v>
      </c>
      <c r="E264" s="190">
        <f t="shared" si="9"/>
        <v>0.22175206433866626</v>
      </c>
    </row>
    <row r="265" spans="1:5" x14ac:dyDescent="0.25">
      <c r="A265" s="88">
        <v>44344</v>
      </c>
      <c r="B265" s="98">
        <v>898.64</v>
      </c>
      <c r="C265" s="117">
        <v>1370.0626258432801</v>
      </c>
      <c r="D265" s="7">
        <f t="shared" si="8"/>
        <v>-471.42262584328012</v>
      </c>
      <c r="E265" s="190">
        <f t="shared" si="9"/>
        <v>0.52459563990394387</v>
      </c>
    </row>
    <row r="266" spans="1:5" x14ac:dyDescent="0.25">
      <c r="A266" s="88">
        <v>44345</v>
      </c>
      <c r="B266" s="98">
        <v>1479.2</v>
      </c>
      <c r="C266" s="117">
        <v>1332.2367663854</v>
      </c>
      <c r="D266" s="7">
        <f t="shared" si="8"/>
        <v>146.96323361460009</v>
      </c>
      <c r="E266" s="190">
        <f t="shared" si="9"/>
        <v>9.935318659721476E-2</v>
      </c>
    </row>
    <row r="267" spans="1:5" x14ac:dyDescent="0.25">
      <c r="A267" s="88">
        <v>44346</v>
      </c>
      <c r="B267" s="98">
        <v>905.11</v>
      </c>
      <c r="C267" s="117">
        <v>1053.5548176044899</v>
      </c>
      <c r="D267" s="7">
        <f t="shared" si="8"/>
        <v>-148.44481760448991</v>
      </c>
      <c r="E267" s="190">
        <f t="shared" si="9"/>
        <v>0.16400748815557215</v>
      </c>
    </row>
    <row r="268" spans="1:5" x14ac:dyDescent="0.25">
      <c r="A268" s="88">
        <v>44347</v>
      </c>
      <c r="B268" s="98">
        <v>1047</v>
      </c>
      <c r="C268" s="117">
        <v>1116.77637593142</v>
      </c>
      <c r="D268" s="7">
        <f t="shared" si="8"/>
        <v>-69.776375931420034</v>
      </c>
      <c r="E268" s="190">
        <f t="shared" si="9"/>
        <v>6.6644103086361067E-2</v>
      </c>
    </row>
    <row r="269" spans="1:5" x14ac:dyDescent="0.25">
      <c r="A269" s="88">
        <v>44348</v>
      </c>
      <c r="B269" s="98">
        <v>1159.44</v>
      </c>
      <c r="C269" s="117">
        <v>1063.33817746097</v>
      </c>
      <c r="D269" s="7">
        <f t="shared" si="8"/>
        <v>96.101822539030081</v>
      </c>
      <c r="E269" s="190">
        <f t="shared" si="9"/>
        <v>8.2886412870894641E-2</v>
      </c>
    </row>
    <row r="270" spans="1:5" x14ac:dyDescent="0.25">
      <c r="A270" s="88">
        <v>44349</v>
      </c>
      <c r="B270" s="98">
        <v>956.27</v>
      </c>
      <c r="C270" s="117">
        <v>1032.4619231168699</v>
      </c>
      <c r="D270" s="7">
        <f t="shared" si="8"/>
        <v>-76.19192311686993</v>
      </c>
      <c r="E270" s="190">
        <f t="shared" si="9"/>
        <v>7.9676161666548076E-2</v>
      </c>
    </row>
    <row r="271" spans="1:5" x14ac:dyDescent="0.25">
      <c r="A271" s="88">
        <v>44350</v>
      </c>
      <c r="B271" s="98">
        <v>913.41</v>
      </c>
      <c r="C271" s="117">
        <v>1015.03815091167</v>
      </c>
      <c r="D271" s="7">
        <f t="shared" si="8"/>
        <v>-101.62815091166999</v>
      </c>
      <c r="E271" s="190">
        <f t="shared" si="9"/>
        <v>0.11126235853742568</v>
      </c>
    </row>
    <row r="272" spans="1:5" x14ac:dyDescent="0.25">
      <c r="A272" s="88">
        <v>44351</v>
      </c>
      <c r="B272" s="98">
        <v>958.14</v>
      </c>
      <c r="C272" s="117">
        <v>1199.4975419810601</v>
      </c>
      <c r="D272" s="7">
        <f t="shared" si="8"/>
        <v>-241.35754198106008</v>
      </c>
      <c r="E272" s="190">
        <f t="shared" si="9"/>
        <v>0.25190216667820997</v>
      </c>
    </row>
    <row r="273" spans="1:5" x14ac:dyDescent="0.25">
      <c r="A273" s="88">
        <v>44352</v>
      </c>
      <c r="B273" s="98">
        <v>1429.91</v>
      </c>
      <c r="C273" s="117">
        <v>1678.32435118897</v>
      </c>
      <c r="D273" s="7">
        <f t="shared" si="8"/>
        <v>-248.41435118896993</v>
      </c>
      <c r="E273" s="190">
        <f t="shared" si="9"/>
        <v>0.17372726338648581</v>
      </c>
    </row>
    <row r="274" spans="1:5" x14ac:dyDescent="0.25">
      <c r="A274" s="88">
        <v>44353</v>
      </c>
      <c r="B274" s="98">
        <v>1074.3699999999999</v>
      </c>
      <c r="C274" s="117">
        <v>1128.51163896874</v>
      </c>
      <c r="D274" s="7">
        <f t="shared" si="8"/>
        <v>-54.141638968740153</v>
      </c>
      <c r="E274" s="190">
        <f t="shared" si="9"/>
        <v>5.0393848458855105E-2</v>
      </c>
    </row>
    <row r="275" spans="1:5" x14ac:dyDescent="0.25">
      <c r="A275" s="88">
        <v>44354</v>
      </c>
      <c r="B275" s="98">
        <v>737.36</v>
      </c>
      <c r="C275" s="117">
        <v>1013.28310267035</v>
      </c>
      <c r="D275" s="7">
        <f t="shared" si="8"/>
        <v>-275.92310267034998</v>
      </c>
      <c r="E275" s="190">
        <f t="shared" si="9"/>
        <v>0.37420405591617389</v>
      </c>
    </row>
    <row r="276" spans="1:5" x14ac:dyDescent="0.25">
      <c r="A276" s="88">
        <v>44355</v>
      </c>
      <c r="B276" s="98">
        <v>1257.71</v>
      </c>
      <c r="C276" s="117">
        <v>1035.01497901379</v>
      </c>
      <c r="D276" s="7">
        <f t="shared" si="8"/>
        <v>222.69502098621001</v>
      </c>
      <c r="E276" s="190">
        <f t="shared" si="9"/>
        <v>0.17706388673558293</v>
      </c>
    </row>
    <row r="277" spans="1:5" x14ac:dyDescent="0.25">
      <c r="A277" s="88">
        <v>44356</v>
      </c>
      <c r="B277" s="98">
        <v>1123.5999999999999</v>
      </c>
      <c r="C277" s="117">
        <v>1033.69241890937</v>
      </c>
      <c r="D277" s="7">
        <f t="shared" si="8"/>
        <v>89.907581090629947</v>
      </c>
      <c r="E277" s="190">
        <f t="shared" si="9"/>
        <v>8.0017427100952249E-2</v>
      </c>
    </row>
    <row r="278" spans="1:5" x14ac:dyDescent="0.25">
      <c r="A278" s="88">
        <v>44357</v>
      </c>
      <c r="B278" s="98">
        <v>1004.29</v>
      </c>
      <c r="C278" s="117">
        <v>1040.31463815654</v>
      </c>
      <c r="D278" s="7">
        <f t="shared" si="8"/>
        <v>-36.02463815654005</v>
      </c>
      <c r="E278" s="190">
        <f t="shared" si="9"/>
        <v>3.5870752627766928E-2</v>
      </c>
    </row>
    <row r="279" spans="1:5" x14ac:dyDescent="0.25">
      <c r="A279" s="88">
        <v>44358</v>
      </c>
      <c r="B279" s="98">
        <v>976.89</v>
      </c>
      <c r="C279" s="117">
        <v>1263.9342737244301</v>
      </c>
      <c r="D279" s="7">
        <f t="shared" si="8"/>
        <v>-287.04427372443013</v>
      </c>
      <c r="E279" s="190">
        <f t="shared" si="9"/>
        <v>0.29383479585667793</v>
      </c>
    </row>
    <row r="280" spans="1:5" x14ac:dyDescent="0.25">
      <c r="A280" s="88">
        <v>44359</v>
      </c>
      <c r="B280" s="98">
        <v>1306.47</v>
      </c>
      <c r="C280" s="117">
        <v>1535.5331407727899</v>
      </c>
      <c r="D280" s="7">
        <f t="shared" si="8"/>
        <v>-229.06314077278989</v>
      </c>
      <c r="E280" s="190">
        <f t="shared" si="9"/>
        <v>0.17532981298674283</v>
      </c>
    </row>
    <row r="281" spans="1:5" x14ac:dyDescent="0.25">
      <c r="A281" s="88">
        <v>44360</v>
      </c>
      <c r="B281" s="98">
        <v>818.2</v>
      </c>
      <c r="C281" s="117">
        <v>1104.18154982398</v>
      </c>
      <c r="D281" s="7">
        <f t="shared" si="8"/>
        <v>-285.98154982398</v>
      </c>
      <c r="E281" s="190">
        <f t="shared" si="9"/>
        <v>0.34952523811290637</v>
      </c>
    </row>
    <row r="282" spans="1:5" x14ac:dyDescent="0.25">
      <c r="A282" s="88">
        <v>44361</v>
      </c>
      <c r="B282" s="98">
        <v>949.62</v>
      </c>
      <c r="C282" s="117">
        <v>1112.7161222284101</v>
      </c>
      <c r="D282" s="7">
        <f t="shared" si="8"/>
        <v>-163.09612222841008</v>
      </c>
      <c r="E282" s="190">
        <f t="shared" si="9"/>
        <v>0.17174882819276141</v>
      </c>
    </row>
    <row r="283" spans="1:5" x14ac:dyDescent="0.25">
      <c r="A283" s="88">
        <v>44362</v>
      </c>
      <c r="B283" s="98">
        <v>1287.27</v>
      </c>
      <c r="C283" s="117">
        <v>1114.2718248726301</v>
      </c>
      <c r="D283" s="7">
        <f t="shared" si="8"/>
        <v>172.9981751273699</v>
      </c>
      <c r="E283" s="190">
        <f t="shared" si="9"/>
        <v>0.13439152246799033</v>
      </c>
    </row>
    <row r="284" spans="1:5" x14ac:dyDescent="0.25">
      <c r="A284" s="88">
        <v>44363</v>
      </c>
      <c r="B284" s="98">
        <v>871.01</v>
      </c>
      <c r="C284" s="117">
        <v>1114.14195230362</v>
      </c>
      <c r="D284" s="7">
        <f t="shared" si="8"/>
        <v>-243.13195230361998</v>
      </c>
      <c r="E284" s="190">
        <f t="shared" si="9"/>
        <v>0.27913795743288822</v>
      </c>
    </row>
    <row r="285" spans="1:5" x14ac:dyDescent="0.25">
      <c r="A285" s="88">
        <v>44364</v>
      </c>
      <c r="B285" s="98">
        <v>899.48</v>
      </c>
      <c r="C285" s="117">
        <v>1130.83147079883</v>
      </c>
      <c r="D285" s="7">
        <f t="shared" si="8"/>
        <v>-231.35147079882995</v>
      </c>
      <c r="E285" s="190">
        <f t="shared" si="9"/>
        <v>0.25720579757062961</v>
      </c>
    </row>
    <row r="286" spans="1:5" x14ac:dyDescent="0.25">
      <c r="A286" s="88">
        <v>44365</v>
      </c>
      <c r="B286" s="98">
        <v>966.26</v>
      </c>
      <c r="C286" s="117">
        <v>1352.8837950299001</v>
      </c>
      <c r="D286" s="7">
        <f t="shared" si="8"/>
        <v>-386.62379502990007</v>
      </c>
      <c r="E286" s="190">
        <f t="shared" si="9"/>
        <v>0.40012397804928285</v>
      </c>
    </row>
    <row r="287" spans="1:5" x14ac:dyDescent="0.25">
      <c r="A287" s="88">
        <v>44366</v>
      </c>
      <c r="B287" s="98">
        <v>1117.97</v>
      </c>
      <c r="C287" s="117">
        <v>1396.0457710022799</v>
      </c>
      <c r="D287" s="7">
        <f t="shared" si="8"/>
        <v>-278.07577100227991</v>
      </c>
      <c r="E287" s="190">
        <f t="shared" si="9"/>
        <v>0.24873276653423607</v>
      </c>
    </row>
    <row r="288" spans="1:5" x14ac:dyDescent="0.25">
      <c r="A288" s="88">
        <v>44367</v>
      </c>
      <c r="B288" s="98">
        <v>1029.47</v>
      </c>
      <c r="C288" s="117">
        <v>1088.66900375712</v>
      </c>
      <c r="D288" s="7">
        <f t="shared" si="8"/>
        <v>-59.199003757119954</v>
      </c>
      <c r="E288" s="190">
        <f t="shared" si="9"/>
        <v>5.7504350546514177E-2</v>
      </c>
    </row>
    <row r="289" spans="1:5" x14ac:dyDescent="0.25">
      <c r="A289" s="88">
        <v>44368</v>
      </c>
      <c r="B289" s="98">
        <v>791.49</v>
      </c>
      <c r="C289" s="117">
        <v>1116.4511615391</v>
      </c>
      <c r="D289" s="7">
        <f t="shared" si="8"/>
        <v>-324.96116153909998</v>
      </c>
      <c r="E289" s="190">
        <f t="shared" si="9"/>
        <v>0.41056887836750933</v>
      </c>
    </row>
    <row r="290" spans="1:5" x14ac:dyDescent="0.25">
      <c r="A290" s="88">
        <v>44369</v>
      </c>
      <c r="B290" s="98">
        <v>1367.45</v>
      </c>
      <c r="C290" s="117">
        <v>1397.2020260189199</v>
      </c>
      <c r="D290" s="7">
        <f t="shared" si="8"/>
        <v>-29.752026018919878</v>
      </c>
      <c r="E290" s="190">
        <f t="shared" si="9"/>
        <v>2.1757304485663004E-2</v>
      </c>
    </row>
    <row r="291" spans="1:5" x14ac:dyDescent="0.25">
      <c r="A291" s="88">
        <v>44370</v>
      </c>
      <c r="B291" s="98">
        <v>660.53</v>
      </c>
      <c r="C291" s="117">
        <v>1098.56653235301</v>
      </c>
      <c r="D291" s="7">
        <f t="shared" si="8"/>
        <v>-438.03653235300999</v>
      </c>
      <c r="E291" s="190">
        <f t="shared" si="9"/>
        <v>0.66315917877009367</v>
      </c>
    </row>
    <row r="292" spans="1:5" x14ac:dyDescent="0.25">
      <c r="A292" s="88">
        <v>44371</v>
      </c>
      <c r="B292" s="98">
        <v>820.92</v>
      </c>
      <c r="C292" s="117">
        <v>1073.58986969175</v>
      </c>
      <c r="D292" s="7">
        <f t="shared" si="8"/>
        <v>-252.66986969175002</v>
      </c>
      <c r="E292" s="190">
        <f t="shared" si="9"/>
        <v>0.30778866356252743</v>
      </c>
    </row>
    <row r="293" spans="1:5" x14ac:dyDescent="0.25">
      <c r="A293" s="88">
        <v>44372</v>
      </c>
      <c r="B293" s="98">
        <v>1046.6099999999999</v>
      </c>
      <c r="C293" s="117">
        <v>1232.7046065326099</v>
      </c>
      <c r="D293" s="7">
        <f t="shared" si="8"/>
        <v>-186.09460653260999</v>
      </c>
      <c r="E293" s="190">
        <f t="shared" si="9"/>
        <v>0.17780702127116119</v>
      </c>
    </row>
    <row r="294" spans="1:5" x14ac:dyDescent="0.25">
      <c r="A294" s="88">
        <v>44373</v>
      </c>
      <c r="B294" s="98">
        <v>998.45</v>
      </c>
      <c r="C294" s="117">
        <v>1190.15748846577</v>
      </c>
      <c r="D294" s="7">
        <f t="shared" si="8"/>
        <v>-191.70748846576998</v>
      </c>
      <c r="E294" s="190">
        <f t="shared" si="9"/>
        <v>0.19200509636513594</v>
      </c>
    </row>
    <row r="295" spans="1:5" x14ac:dyDescent="0.25">
      <c r="A295" s="88">
        <v>44374</v>
      </c>
      <c r="B295" s="98">
        <v>1042.7</v>
      </c>
      <c r="C295" s="117">
        <v>1012.92104987582</v>
      </c>
      <c r="D295" s="7">
        <f t="shared" si="8"/>
        <v>29.778950124180028</v>
      </c>
      <c r="E295" s="190">
        <f t="shared" si="9"/>
        <v>2.8559461133768126E-2</v>
      </c>
    </row>
    <row r="296" spans="1:5" x14ac:dyDescent="0.25">
      <c r="A296" s="88">
        <v>44375</v>
      </c>
      <c r="B296" s="98">
        <v>941.92</v>
      </c>
      <c r="C296" s="117">
        <v>997.65028389732299</v>
      </c>
      <c r="D296" s="7">
        <f t="shared" si="8"/>
        <v>-55.730283897323034</v>
      </c>
      <c r="E296" s="190">
        <f t="shared" si="9"/>
        <v>5.9166684959787497E-2</v>
      </c>
    </row>
    <row r="297" spans="1:5" x14ac:dyDescent="0.25">
      <c r="A297" s="88">
        <v>44376</v>
      </c>
      <c r="B297" s="98">
        <v>629.52</v>
      </c>
      <c r="C297" s="117">
        <v>1018.07445872761</v>
      </c>
      <c r="D297" s="7">
        <f t="shared" si="8"/>
        <v>-388.55445872761004</v>
      </c>
      <c r="E297" s="190">
        <f t="shared" si="9"/>
        <v>0.61722337451964993</v>
      </c>
    </row>
    <row r="298" spans="1:5" x14ac:dyDescent="0.25">
      <c r="A298" s="88">
        <v>44377</v>
      </c>
      <c r="B298" s="98">
        <v>700.17</v>
      </c>
      <c r="C298" s="117">
        <v>1047.69403986148</v>
      </c>
      <c r="D298" s="7">
        <f t="shared" si="8"/>
        <v>-347.52403986147999</v>
      </c>
      <c r="E298" s="190">
        <f t="shared" si="9"/>
        <v>0.49634237379704932</v>
      </c>
    </row>
    <row r="299" spans="1:5" x14ac:dyDescent="0.25">
      <c r="A299" s="88">
        <v>44378</v>
      </c>
      <c r="B299" s="98">
        <v>839.72</v>
      </c>
      <c r="C299" s="117">
        <v>1124.4835270630499</v>
      </c>
      <c r="D299" s="7">
        <f t="shared" si="8"/>
        <v>-284.76352706304988</v>
      </c>
      <c r="E299" s="190">
        <f t="shared" si="9"/>
        <v>0.33911723796390447</v>
      </c>
    </row>
    <row r="300" spans="1:5" x14ac:dyDescent="0.25">
      <c r="A300" s="88">
        <v>44379</v>
      </c>
      <c r="B300" s="98">
        <v>1149.9000000000001</v>
      </c>
      <c r="C300" s="117">
        <v>1409.91442577987</v>
      </c>
      <c r="D300" s="7">
        <f t="shared" si="8"/>
        <v>-260.01442577986995</v>
      </c>
      <c r="E300" s="190">
        <f t="shared" si="9"/>
        <v>0.22611916321407943</v>
      </c>
    </row>
    <row r="301" spans="1:5" x14ac:dyDescent="0.25">
      <c r="A301" s="88">
        <v>44380</v>
      </c>
      <c r="B301" s="98">
        <v>703.16</v>
      </c>
      <c r="C301" s="117">
        <v>994.26937352263997</v>
      </c>
      <c r="D301" s="7">
        <f t="shared" si="8"/>
        <v>-291.10937352264</v>
      </c>
      <c r="E301" s="190">
        <f t="shared" si="9"/>
        <v>0.41400161204084418</v>
      </c>
    </row>
    <row r="302" spans="1:5" x14ac:dyDescent="0.25">
      <c r="A302" s="88">
        <v>44381</v>
      </c>
      <c r="B302" s="98">
        <v>805.43</v>
      </c>
      <c r="C302" s="117">
        <v>1390.7706537691199</v>
      </c>
      <c r="D302" s="7">
        <f t="shared" si="8"/>
        <v>-585.34065376911997</v>
      </c>
      <c r="E302" s="190">
        <f t="shared" si="9"/>
        <v>0.72674304876788798</v>
      </c>
    </row>
    <row r="303" spans="1:5" x14ac:dyDescent="0.25">
      <c r="A303" s="88">
        <v>44382</v>
      </c>
      <c r="B303" s="98">
        <v>692.22</v>
      </c>
      <c r="C303" s="117">
        <v>1651.69869766231</v>
      </c>
      <c r="D303" s="7">
        <f t="shared" si="8"/>
        <v>-959.47869766230997</v>
      </c>
      <c r="E303" s="190">
        <f t="shared" si="9"/>
        <v>1.3860892457055705</v>
      </c>
    </row>
    <row r="304" spans="1:5" x14ac:dyDescent="0.25">
      <c r="A304" s="88">
        <v>44383</v>
      </c>
      <c r="B304" s="98">
        <v>1404.6</v>
      </c>
      <c r="C304" s="117">
        <v>1765.2023993037701</v>
      </c>
      <c r="D304" s="7">
        <f t="shared" si="8"/>
        <v>-360.6023993037702</v>
      </c>
      <c r="E304" s="190">
        <f t="shared" si="9"/>
        <v>0.25672960223819608</v>
      </c>
    </row>
    <row r="305" spans="1:5" x14ac:dyDescent="0.25">
      <c r="A305" s="88">
        <v>44384</v>
      </c>
      <c r="B305" s="98">
        <v>1224.48</v>
      </c>
      <c r="C305" s="117">
        <v>1815.6507708290501</v>
      </c>
      <c r="D305" s="7">
        <f t="shared" si="8"/>
        <v>-591.17077082905007</v>
      </c>
      <c r="E305" s="190">
        <f t="shared" si="9"/>
        <v>0.48279332519032575</v>
      </c>
    </row>
    <row r="306" spans="1:5" x14ac:dyDescent="0.25">
      <c r="A306" s="88">
        <v>44385</v>
      </c>
      <c r="B306" s="98">
        <v>1262.3</v>
      </c>
      <c r="C306" s="117">
        <v>1839.16244560735</v>
      </c>
      <c r="D306" s="7">
        <f t="shared" si="8"/>
        <v>-576.86244560735008</v>
      </c>
      <c r="E306" s="190">
        <f t="shared" si="9"/>
        <v>0.45699314394941781</v>
      </c>
    </row>
    <row r="307" spans="1:5" x14ac:dyDescent="0.25">
      <c r="A307" s="88">
        <v>44386</v>
      </c>
      <c r="B307" s="98">
        <v>2217.87</v>
      </c>
      <c r="C307" s="117">
        <v>2255.3196025114098</v>
      </c>
      <c r="D307" s="7">
        <f t="shared" si="8"/>
        <v>-37.449602511409921</v>
      </c>
      <c r="E307" s="190">
        <f t="shared" si="9"/>
        <v>1.6885391168738439E-2</v>
      </c>
    </row>
    <row r="308" spans="1:5" x14ac:dyDescent="0.25">
      <c r="A308" s="88">
        <v>44387</v>
      </c>
      <c r="B308" s="98">
        <v>1077.98</v>
      </c>
      <c r="C308" s="117">
        <v>1929.5311601435501</v>
      </c>
      <c r="D308" s="7">
        <f t="shared" si="8"/>
        <v>-851.55116014355008</v>
      </c>
      <c r="E308" s="190">
        <f t="shared" si="9"/>
        <v>0.78995079699396098</v>
      </c>
    </row>
    <row r="309" spans="1:5" x14ac:dyDescent="0.25">
      <c r="A309" s="88">
        <v>44388</v>
      </c>
      <c r="B309" s="98">
        <v>1383.24</v>
      </c>
      <c r="C309" s="117">
        <v>1867.1251955786799</v>
      </c>
      <c r="D309" s="7">
        <f t="shared" si="8"/>
        <v>-483.88519557867994</v>
      </c>
      <c r="E309" s="190">
        <f t="shared" si="9"/>
        <v>0.34982012924632017</v>
      </c>
    </row>
    <row r="310" spans="1:5" x14ac:dyDescent="0.25">
      <c r="A310" s="88">
        <v>44389</v>
      </c>
      <c r="B310" s="98">
        <v>1181.67</v>
      </c>
      <c r="C310" s="117">
        <v>1714.0549354842001</v>
      </c>
      <c r="D310" s="7">
        <f t="shared" si="8"/>
        <v>-532.38493548420001</v>
      </c>
      <c r="E310" s="190">
        <f t="shared" si="9"/>
        <v>0.45053605108380512</v>
      </c>
    </row>
    <row r="311" spans="1:5" x14ac:dyDescent="0.25">
      <c r="A311" s="88">
        <v>44390</v>
      </c>
      <c r="B311" s="98">
        <v>1005.8</v>
      </c>
      <c r="C311" s="117">
        <v>1632.4307413321101</v>
      </c>
      <c r="D311" s="7">
        <f t="shared" si="8"/>
        <v>-626.63074133211012</v>
      </c>
      <c r="E311" s="190">
        <f t="shared" si="9"/>
        <v>0.62301724133238234</v>
      </c>
    </row>
    <row r="312" spans="1:5" x14ac:dyDescent="0.25">
      <c r="A312" s="88">
        <v>44391</v>
      </c>
      <c r="B312" s="98">
        <v>1241.24</v>
      </c>
      <c r="C312" s="117">
        <v>1575.1409475701701</v>
      </c>
      <c r="D312" s="7">
        <f t="shared" si="8"/>
        <v>-333.90094757017005</v>
      </c>
      <c r="E312" s="190">
        <f t="shared" si="9"/>
        <v>0.26900595176611297</v>
      </c>
    </row>
    <row r="313" spans="1:5" x14ac:dyDescent="0.25">
      <c r="A313" s="88">
        <v>44392</v>
      </c>
      <c r="B313" s="98">
        <v>1221.56</v>
      </c>
      <c r="C313" s="117">
        <v>1551.75820495736</v>
      </c>
      <c r="D313" s="7">
        <f t="shared" si="8"/>
        <v>-330.19820495736008</v>
      </c>
      <c r="E313" s="190">
        <f t="shared" si="9"/>
        <v>0.27030862582055737</v>
      </c>
    </row>
    <row r="314" spans="1:5" x14ac:dyDescent="0.25">
      <c r="A314" s="88">
        <v>44393</v>
      </c>
      <c r="B314" s="98">
        <v>706.4</v>
      </c>
      <c r="C314" s="117">
        <v>1718.1659568074999</v>
      </c>
      <c r="D314" s="7">
        <f t="shared" si="8"/>
        <v>-1011.7659568074999</v>
      </c>
      <c r="E314" s="190">
        <f t="shared" si="9"/>
        <v>1.4322847633175255</v>
      </c>
    </row>
    <row r="315" spans="1:5" x14ac:dyDescent="0.25">
      <c r="A315" s="88">
        <v>44394</v>
      </c>
      <c r="B315" s="98">
        <v>1554.84</v>
      </c>
      <c r="C315" s="117">
        <v>1662.1575436435101</v>
      </c>
      <c r="D315" s="7">
        <f t="shared" si="8"/>
        <v>-107.31754364351013</v>
      </c>
      <c r="E315" s="190">
        <f t="shared" si="9"/>
        <v>6.9021599420847249E-2</v>
      </c>
    </row>
    <row r="316" spans="1:5" x14ac:dyDescent="0.25">
      <c r="A316" s="88">
        <v>44395</v>
      </c>
      <c r="B316" s="98">
        <v>1194.6500000000001</v>
      </c>
      <c r="C316" s="117">
        <v>1234.30838889913</v>
      </c>
      <c r="D316" s="7">
        <f t="shared" si="8"/>
        <v>-39.658388899129932</v>
      </c>
      <c r="E316" s="190">
        <f t="shared" si="9"/>
        <v>3.3196659188155467E-2</v>
      </c>
    </row>
    <row r="317" spans="1:5" x14ac:dyDescent="0.25">
      <c r="A317" s="88">
        <v>44396</v>
      </c>
      <c r="B317" s="98">
        <v>1275.76</v>
      </c>
      <c r="C317" s="117">
        <v>1191.16740865514</v>
      </c>
      <c r="D317" s="7">
        <f t="shared" si="8"/>
        <v>84.592591344860011</v>
      </c>
      <c r="E317" s="190">
        <f t="shared" si="9"/>
        <v>6.6307605932824365E-2</v>
      </c>
    </row>
    <row r="318" spans="1:5" x14ac:dyDescent="0.25">
      <c r="A318" s="88">
        <v>44397</v>
      </c>
      <c r="B318" s="98">
        <v>1082.78</v>
      </c>
      <c r="C318" s="117">
        <v>1154.70541242067</v>
      </c>
      <c r="D318" s="7">
        <f t="shared" si="8"/>
        <v>-71.92541242067</v>
      </c>
      <c r="E318" s="190">
        <f t="shared" si="9"/>
        <v>6.6426617060409324E-2</v>
      </c>
    </row>
    <row r="319" spans="1:5" x14ac:dyDescent="0.25">
      <c r="A319" s="88">
        <v>44398</v>
      </c>
      <c r="B319" s="98">
        <v>1452.38</v>
      </c>
      <c r="C319" s="117">
        <v>1404.8095812546901</v>
      </c>
      <c r="D319" s="7">
        <f t="shared" si="8"/>
        <v>47.570418745310008</v>
      </c>
      <c r="E319" s="190">
        <f t="shared" si="9"/>
        <v>3.2753424548196755E-2</v>
      </c>
    </row>
    <row r="320" spans="1:5" x14ac:dyDescent="0.25">
      <c r="A320" s="88">
        <v>44399</v>
      </c>
      <c r="B320" s="98">
        <v>1276.04</v>
      </c>
      <c r="C320" s="117">
        <v>1160.66063394966</v>
      </c>
      <c r="D320" s="7">
        <f t="shared" si="8"/>
        <v>115.37936605033997</v>
      </c>
      <c r="E320" s="190">
        <f t="shared" si="9"/>
        <v>9.0419866187846754E-2</v>
      </c>
    </row>
    <row r="321" spans="1:5" x14ac:dyDescent="0.25">
      <c r="A321" s="88">
        <v>44400</v>
      </c>
      <c r="B321" s="98">
        <v>1319.59</v>
      </c>
      <c r="C321" s="117">
        <v>1380.1383194943801</v>
      </c>
      <c r="D321" s="7">
        <f t="shared" si="8"/>
        <v>-60.548319494380166</v>
      </c>
      <c r="E321" s="190">
        <f t="shared" si="9"/>
        <v>4.5884190918679416E-2</v>
      </c>
    </row>
    <row r="322" spans="1:5" x14ac:dyDescent="0.25">
      <c r="A322" s="88">
        <v>44401</v>
      </c>
      <c r="B322" s="98">
        <v>1445.28</v>
      </c>
      <c r="C322" s="117">
        <v>1397.43919107889</v>
      </c>
      <c r="D322" s="7">
        <f t="shared" si="8"/>
        <v>47.84080892111001</v>
      </c>
      <c r="E322" s="190">
        <f t="shared" si="9"/>
        <v>3.3101412128521815E-2</v>
      </c>
    </row>
    <row r="323" spans="1:5" x14ac:dyDescent="0.25">
      <c r="A323" s="88">
        <v>44402</v>
      </c>
      <c r="B323" s="98">
        <v>1053.99</v>
      </c>
      <c r="C323" s="117">
        <v>1221.46552084112</v>
      </c>
      <c r="D323" s="7">
        <f t="shared" ref="D323:D360" si="10">B323-C323</f>
        <v>-167.47552084111999</v>
      </c>
      <c r="E323" s="190">
        <f t="shared" ref="E323:E360" si="11">ABS(D323)/B323</f>
        <v>0.15889668862239678</v>
      </c>
    </row>
    <row r="324" spans="1:5" x14ac:dyDescent="0.25">
      <c r="A324" s="88">
        <v>44403</v>
      </c>
      <c r="B324" s="98">
        <v>900.81</v>
      </c>
      <c r="C324" s="117">
        <v>1242.52608631406</v>
      </c>
      <c r="D324" s="7">
        <f t="shared" si="10"/>
        <v>-341.71608631406002</v>
      </c>
      <c r="E324" s="190">
        <f t="shared" si="11"/>
        <v>0.37934313153057808</v>
      </c>
    </row>
    <row r="325" spans="1:5" x14ac:dyDescent="0.25">
      <c r="A325" s="88">
        <v>44404</v>
      </c>
      <c r="B325" s="98">
        <v>1944.55</v>
      </c>
      <c r="C325" s="117">
        <v>1777.32193011092</v>
      </c>
      <c r="D325" s="7">
        <f t="shared" si="10"/>
        <v>167.22806988907996</v>
      </c>
      <c r="E325" s="190">
        <f t="shared" si="11"/>
        <v>8.5998338890272794E-2</v>
      </c>
    </row>
    <row r="326" spans="1:5" x14ac:dyDescent="0.25">
      <c r="A326" s="88">
        <v>44405</v>
      </c>
      <c r="B326" s="98">
        <v>1046.31</v>
      </c>
      <c r="C326" s="117">
        <v>1254.7125977718399</v>
      </c>
      <c r="D326" s="7">
        <f t="shared" si="10"/>
        <v>-208.40259777183996</v>
      </c>
      <c r="E326" s="190">
        <f t="shared" si="11"/>
        <v>0.19917863517680226</v>
      </c>
    </row>
    <row r="327" spans="1:5" x14ac:dyDescent="0.25">
      <c r="A327" s="88">
        <v>44406</v>
      </c>
      <c r="B327" s="98">
        <v>1433.35</v>
      </c>
      <c r="C327" s="117">
        <v>1294.4815466733401</v>
      </c>
      <c r="D327" s="7">
        <f t="shared" si="10"/>
        <v>138.86845332665985</v>
      </c>
      <c r="E327" s="190">
        <f t="shared" si="11"/>
        <v>9.6883840880915242E-2</v>
      </c>
    </row>
    <row r="328" spans="1:5" x14ac:dyDescent="0.25">
      <c r="A328" s="88">
        <v>44407</v>
      </c>
      <c r="B328" s="98">
        <v>1312.6</v>
      </c>
      <c r="C328" s="117">
        <v>1558.4657994491199</v>
      </c>
      <c r="D328" s="7">
        <f t="shared" si="10"/>
        <v>-245.86579944912</v>
      </c>
      <c r="E328" s="190">
        <f t="shared" si="11"/>
        <v>0.18731205199536799</v>
      </c>
    </row>
    <row r="329" spans="1:5" x14ac:dyDescent="0.25">
      <c r="A329" s="88">
        <v>44408</v>
      </c>
      <c r="B329" s="98">
        <v>850.08</v>
      </c>
      <c r="C329" s="117">
        <v>1621.2467890180301</v>
      </c>
      <c r="D329" s="7">
        <f t="shared" si="10"/>
        <v>-771.16678901803004</v>
      </c>
      <c r="E329" s="190">
        <f t="shared" si="11"/>
        <v>0.90716966522919018</v>
      </c>
    </row>
    <row r="330" spans="1:5" x14ac:dyDescent="0.25">
      <c r="A330" s="88">
        <v>44409</v>
      </c>
      <c r="B330" s="98">
        <v>805.92</v>
      </c>
      <c r="C330" s="117">
        <v>1453.9735207336801</v>
      </c>
      <c r="D330" s="7">
        <f t="shared" si="10"/>
        <v>-648.0535207336801</v>
      </c>
      <c r="E330" s="190">
        <f t="shared" si="11"/>
        <v>0.80411643926652787</v>
      </c>
    </row>
    <row r="331" spans="1:5" x14ac:dyDescent="0.25">
      <c r="A331" s="88">
        <v>44410</v>
      </c>
      <c r="B331" s="98">
        <v>1258.6300000000001</v>
      </c>
      <c r="C331" s="117">
        <v>1483.5825967201999</v>
      </c>
      <c r="D331" s="7">
        <f t="shared" si="10"/>
        <v>-224.95259672019984</v>
      </c>
      <c r="E331" s="190">
        <f t="shared" si="11"/>
        <v>0.17872813830927264</v>
      </c>
    </row>
    <row r="332" spans="1:5" x14ac:dyDescent="0.25">
      <c r="A332" s="88">
        <v>44411</v>
      </c>
      <c r="B332" s="98">
        <v>1099.8499999999999</v>
      </c>
      <c r="C332" s="117">
        <v>1470.07596297346</v>
      </c>
      <c r="D332" s="7">
        <f t="shared" si="10"/>
        <v>-370.22596297346013</v>
      </c>
      <c r="E332" s="190">
        <f t="shared" si="11"/>
        <v>0.3366149592885031</v>
      </c>
    </row>
    <row r="333" spans="1:5" x14ac:dyDescent="0.25">
      <c r="A333" s="88">
        <v>44412</v>
      </c>
      <c r="B333" s="98">
        <v>931</v>
      </c>
      <c r="C333" s="117">
        <v>1445.9607124991201</v>
      </c>
      <c r="D333" s="7">
        <f t="shared" si="10"/>
        <v>-514.96071249912006</v>
      </c>
      <c r="E333" s="190">
        <f t="shared" si="11"/>
        <v>0.55312643662633731</v>
      </c>
    </row>
    <row r="334" spans="1:5" x14ac:dyDescent="0.25">
      <c r="A334" s="88">
        <v>44413</v>
      </c>
      <c r="B334" s="98">
        <v>947.73</v>
      </c>
      <c r="C334" s="117">
        <v>1387.8680774070001</v>
      </c>
      <c r="D334" s="7">
        <f t="shared" si="10"/>
        <v>-440.13807740700008</v>
      </c>
      <c r="E334" s="190">
        <f t="shared" si="11"/>
        <v>0.46441294187901627</v>
      </c>
    </row>
    <row r="335" spans="1:5" x14ac:dyDescent="0.25">
      <c r="A335" s="88">
        <v>44414</v>
      </c>
      <c r="B335" s="98">
        <v>1156.3</v>
      </c>
      <c r="C335" s="117">
        <v>1522.24912829596</v>
      </c>
      <c r="D335" s="7">
        <f t="shared" si="10"/>
        <v>-365.94912829596001</v>
      </c>
      <c r="E335" s="190">
        <f t="shared" si="11"/>
        <v>0.31648285764590506</v>
      </c>
    </row>
    <row r="336" spans="1:5" x14ac:dyDescent="0.25">
      <c r="A336" s="88">
        <v>44415</v>
      </c>
      <c r="B336" s="98">
        <v>897.67</v>
      </c>
      <c r="C336" s="117">
        <v>1479.3428396488</v>
      </c>
      <c r="D336" s="7">
        <f t="shared" si="10"/>
        <v>-581.67283964880005</v>
      </c>
      <c r="E336" s="190">
        <f t="shared" si="11"/>
        <v>0.64798070521327444</v>
      </c>
    </row>
    <row r="337" spans="1:5" x14ac:dyDescent="0.25">
      <c r="A337" s="88">
        <v>44416</v>
      </c>
      <c r="B337" s="98">
        <v>844.35</v>
      </c>
      <c r="C337" s="117">
        <v>1385.28191801194</v>
      </c>
      <c r="D337" s="7">
        <f t="shared" si="10"/>
        <v>-540.93191801193996</v>
      </c>
      <c r="E337" s="190">
        <f t="shared" si="11"/>
        <v>0.6406489228541955</v>
      </c>
    </row>
    <row r="338" spans="1:5" x14ac:dyDescent="0.25">
      <c r="A338" s="88">
        <v>44417</v>
      </c>
      <c r="B338" s="98">
        <v>790.64</v>
      </c>
      <c r="C338" s="117">
        <v>1299.73598614925</v>
      </c>
      <c r="D338" s="7">
        <f t="shared" si="10"/>
        <v>-509.09598614925005</v>
      </c>
      <c r="E338" s="190">
        <f t="shared" si="11"/>
        <v>0.64390365545539063</v>
      </c>
    </row>
    <row r="339" spans="1:5" x14ac:dyDescent="0.25">
      <c r="A339" s="88">
        <v>44418</v>
      </c>
      <c r="B339" s="98">
        <v>992.69</v>
      </c>
      <c r="C339" s="117">
        <v>1201.31555278318</v>
      </c>
      <c r="D339" s="7">
        <f t="shared" si="10"/>
        <v>-208.62555278317996</v>
      </c>
      <c r="E339" s="190">
        <f t="shared" si="11"/>
        <v>0.21016183580289913</v>
      </c>
    </row>
    <row r="340" spans="1:5" x14ac:dyDescent="0.25">
      <c r="A340" s="88">
        <v>44419</v>
      </c>
      <c r="B340" s="98">
        <v>769.45</v>
      </c>
      <c r="C340" s="117">
        <v>1092.2324459434201</v>
      </c>
      <c r="D340" s="7">
        <f t="shared" si="10"/>
        <v>-322.78244594342004</v>
      </c>
      <c r="E340" s="190">
        <f t="shared" si="11"/>
        <v>0.4194976229039184</v>
      </c>
    </row>
    <row r="341" spans="1:5" x14ac:dyDescent="0.25">
      <c r="A341" s="88">
        <v>44420</v>
      </c>
      <c r="B341" s="98">
        <v>1423.98</v>
      </c>
      <c r="C341" s="117">
        <v>1000.28213434307</v>
      </c>
      <c r="D341" s="7">
        <f t="shared" si="10"/>
        <v>423.69786565693005</v>
      </c>
      <c r="E341" s="190">
        <f t="shared" si="11"/>
        <v>0.29754481499524577</v>
      </c>
    </row>
    <row r="342" spans="1:5" x14ac:dyDescent="0.25">
      <c r="A342" s="88">
        <v>44421</v>
      </c>
      <c r="B342" s="98">
        <v>1357.99</v>
      </c>
      <c r="C342" s="117">
        <v>1157.7531755744101</v>
      </c>
      <c r="D342" s="7">
        <f t="shared" si="10"/>
        <v>200.23682442558993</v>
      </c>
      <c r="E342" s="190">
        <f t="shared" si="11"/>
        <v>0.1474508828677604</v>
      </c>
    </row>
    <row r="343" spans="1:5" x14ac:dyDescent="0.25">
      <c r="A343" s="88">
        <v>44422</v>
      </c>
      <c r="B343" s="98">
        <v>1388.85</v>
      </c>
      <c r="C343" s="117">
        <v>1320.0811326093799</v>
      </c>
      <c r="D343" s="7">
        <f t="shared" si="10"/>
        <v>68.768867390620017</v>
      </c>
      <c r="E343" s="190">
        <f t="shared" si="11"/>
        <v>4.9514970940432744E-2</v>
      </c>
    </row>
    <row r="344" spans="1:5" x14ac:dyDescent="0.25">
      <c r="A344" s="88">
        <v>44423</v>
      </c>
      <c r="B344" s="98">
        <v>1098.3800000000001</v>
      </c>
      <c r="C344" s="117">
        <v>1120.46510560139</v>
      </c>
      <c r="D344" s="7">
        <f t="shared" si="10"/>
        <v>-22.085105601389841</v>
      </c>
      <c r="E344" s="190">
        <f t="shared" si="11"/>
        <v>2.0106980827573191E-2</v>
      </c>
    </row>
    <row r="345" spans="1:5" x14ac:dyDescent="0.25">
      <c r="A345" s="88">
        <v>44424</v>
      </c>
      <c r="B345" s="98">
        <v>771.07</v>
      </c>
      <c r="C345" s="117">
        <v>1055.28140106707</v>
      </c>
      <c r="D345" s="7">
        <f t="shared" si="10"/>
        <v>-284.21140106706991</v>
      </c>
      <c r="E345" s="190">
        <f t="shared" si="11"/>
        <v>0.3685935142945127</v>
      </c>
    </row>
    <row r="346" spans="1:5" x14ac:dyDescent="0.25">
      <c r="A346" s="88">
        <v>44425</v>
      </c>
      <c r="B346" s="98">
        <v>1578.18</v>
      </c>
      <c r="C346" s="117">
        <v>1347.7489969507701</v>
      </c>
      <c r="D346" s="7">
        <f t="shared" si="10"/>
        <v>230.43100304922996</v>
      </c>
      <c r="E346" s="190">
        <f t="shared" si="11"/>
        <v>0.1460105964143697</v>
      </c>
    </row>
    <row r="347" spans="1:5" x14ac:dyDescent="0.25">
      <c r="A347" s="88">
        <v>44426</v>
      </c>
      <c r="B347" s="98">
        <v>1137.3499999999999</v>
      </c>
      <c r="C347" s="117">
        <v>1145.0393674049801</v>
      </c>
      <c r="D347" s="7">
        <f t="shared" si="10"/>
        <v>-7.689367404980203</v>
      </c>
      <c r="E347" s="190">
        <f t="shared" si="11"/>
        <v>6.7607749637140753E-3</v>
      </c>
    </row>
    <row r="348" spans="1:5" x14ac:dyDescent="0.25">
      <c r="A348" s="88">
        <v>44427</v>
      </c>
      <c r="B348" s="98">
        <v>1346.36</v>
      </c>
      <c r="C348" s="117">
        <v>1169.5831466950599</v>
      </c>
      <c r="D348" s="7">
        <f t="shared" si="10"/>
        <v>176.77685330494</v>
      </c>
      <c r="E348" s="190">
        <f t="shared" si="11"/>
        <v>0.13129984053666183</v>
      </c>
    </row>
    <row r="349" spans="1:5" x14ac:dyDescent="0.25">
      <c r="A349" s="88">
        <v>44428</v>
      </c>
      <c r="B349" s="98">
        <v>1841.47</v>
      </c>
      <c r="C349" s="117">
        <v>1388.8717740331399</v>
      </c>
      <c r="D349" s="7">
        <f t="shared" si="10"/>
        <v>452.59822596686013</v>
      </c>
      <c r="E349" s="190">
        <f t="shared" si="11"/>
        <v>0.24578093912301591</v>
      </c>
    </row>
    <row r="350" spans="1:5" x14ac:dyDescent="0.25">
      <c r="A350" s="88">
        <v>44429</v>
      </c>
      <c r="B350" s="98">
        <v>1152.94</v>
      </c>
      <c r="C350" s="117">
        <v>1417.59909316738</v>
      </c>
      <c r="D350" s="7">
        <f t="shared" si="10"/>
        <v>-264.65909316737998</v>
      </c>
      <c r="E350" s="190">
        <f t="shared" si="11"/>
        <v>0.22955148851404233</v>
      </c>
    </row>
    <row r="351" spans="1:5" x14ac:dyDescent="0.25">
      <c r="A351" s="88">
        <v>44430</v>
      </c>
      <c r="B351" s="98">
        <v>892.01</v>
      </c>
      <c r="C351" s="117">
        <v>1131.58833633475</v>
      </c>
      <c r="D351" s="7">
        <f t="shared" si="10"/>
        <v>-239.57833633475002</v>
      </c>
      <c r="E351" s="190">
        <f t="shared" si="11"/>
        <v>0.26858256783528212</v>
      </c>
    </row>
    <row r="352" spans="1:5" x14ac:dyDescent="0.25">
      <c r="A352" s="88">
        <v>44431</v>
      </c>
      <c r="B352" s="98">
        <v>1415.85</v>
      </c>
      <c r="C352" s="117">
        <v>1158.3028185747801</v>
      </c>
      <c r="D352" s="7">
        <f t="shared" si="10"/>
        <v>257.54718142521983</v>
      </c>
      <c r="E352" s="190">
        <f t="shared" si="11"/>
        <v>0.18190287207346814</v>
      </c>
    </row>
    <row r="353" spans="1:5" x14ac:dyDescent="0.25">
      <c r="A353" s="88">
        <v>44432</v>
      </c>
      <c r="B353" s="98">
        <v>958.29</v>
      </c>
      <c r="C353" s="117">
        <v>1176.8881118173399</v>
      </c>
      <c r="D353" s="7">
        <f t="shared" si="10"/>
        <v>-218.59811181733994</v>
      </c>
      <c r="E353" s="190">
        <f t="shared" si="11"/>
        <v>0.22811269220939376</v>
      </c>
    </row>
    <row r="354" spans="1:5" x14ac:dyDescent="0.25">
      <c r="A354" s="88">
        <v>44433</v>
      </c>
      <c r="B354" s="98">
        <v>1424.1</v>
      </c>
      <c r="C354" s="117">
        <v>1197.11341841283</v>
      </c>
      <c r="D354" s="7">
        <f t="shared" si="10"/>
        <v>226.98658158716989</v>
      </c>
      <c r="E354" s="190">
        <f t="shared" si="11"/>
        <v>0.15938949623423207</v>
      </c>
    </row>
    <row r="355" spans="1:5" x14ac:dyDescent="0.25">
      <c r="A355" s="88">
        <v>44434</v>
      </c>
      <c r="B355" s="98">
        <v>1059.3399999999999</v>
      </c>
      <c r="C355" s="117">
        <v>1197.25183942844</v>
      </c>
      <c r="D355" s="7">
        <f t="shared" si="10"/>
        <v>-137.91183942844009</v>
      </c>
      <c r="E355" s="190">
        <f t="shared" si="11"/>
        <v>0.13018656845624643</v>
      </c>
    </row>
    <row r="356" spans="1:5" x14ac:dyDescent="0.25">
      <c r="A356" s="88">
        <v>44435</v>
      </c>
      <c r="B356" s="98">
        <v>1086.76</v>
      </c>
      <c r="C356" s="117">
        <v>1434.73921047166</v>
      </c>
      <c r="D356" s="7">
        <f t="shared" si="10"/>
        <v>-347.97921047166005</v>
      </c>
      <c r="E356" s="190">
        <f t="shared" si="11"/>
        <v>0.32019876557074245</v>
      </c>
    </row>
    <row r="357" spans="1:5" x14ac:dyDescent="0.25">
      <c r="A357" s="88">
        <v>44436</v>
      </c>
      <c r="B357" s="98">
        <v>1405.7</v>
      </c>
      <c r="C357" s="117">
        <v>1496.6562926507299</v>
      </c>
      <c r="D357" s="7">
        <f t="shared" si="10"/>
        <v>-90.956292650729893</v>
      </c>
      <c r="E357" s="190">
        <f t="shared" si="11"/>
        <v>6.4705337305776406E-2</v>
      </c>
    </row>
    <row r="358" spans="1:5" x14ac:dyDescent="0.25">
      <c r="A358" s="88">
        <v>44437</v>
      </c>
      <c r="B358" s="98">
        <v>1127.3699999999999</v>
      </c>
      <c r="C358" s="117">
        <v>1686.2563282200199</v>
      </c>
      <c r="D358" s="7">
        <f t="shared" si="10"/>
        <v>-558.88632822002</v>
      </c>
      <c r="E358" s="190">
        <f t="shared" si="11"/>
        <v>0.4957434810399603</v>
      </c>
    </row>
    <row r="359" spans="1:5" x14ac:dyDescent="0.25">
      <c r="A359" s="88">
        <v>44438</v>
      </c>
      <c r="B359" s="98">
        <v>979.58</v>
      </c>
      <c r="C359" s="117">
        <v>1787.56718170149</v>
      </c>
      <c r="D359" s="7">
        <f t="shared" si="10"/>
        <v>-807.98718170148993</v>
      </c>
      <c r="E359" s="190">
        <f t="shared" si="11"/>
        <v>0.8248302146853651</v>
      </c>
    </row>
    <row r="360" spans="1:5" x14ac:dyDescent="0.25">
      <c r="A360" s="88">
        <v>44439</v>
      </c>
      <c r="B360" s="98">
        <v>1020.41</v>
      </c>
      <c r="C360" s="117">
        <v>1631.5628929648001</v>
      </c>
      <c r="D360" s="7">
        <f t="shared" si="10"/>
        <v>-611.15289296480012</v>
      </c>
      <c r="E360" s="190">
        <f t="shared" si="11"/>
        <v>0.59892875703374149</v>
      </c>
    </row>
    <row r="361" spans="1:5" x14ac:dyDescent="0.25">
      <c r="B361" s="44"/>
      <c r="C361" s="44"/>
      <c r="D361" s="7"/>
      <c r="E361" s="48"/>
    </row>
    <row r="362" spans="1:5" x14ac:dyDescent="0.25">
      <c r="B362" s="44"/>
      <c r="C362" s="44"/>
      <c r="D362" s="7"/>
      <c r="E362" s="48"/>
    </row>
    <row r="363" spans="1:5" x14ac:dyDescent="0.25">
      <c r="B363" s="44"/>
      <c r="C363" s="44"/>
      <c r="D363" s="7"/>
      <c r="E363" s="48"/>
    </row>
    <row r="364" spans="1:5" x14ac:dyDescent="0.25">
      <c r="B364" s="44"/>
      <c r="C364" s="44"/>
      <c r="D364" s="7"/>
      <c r="E364" s="48"/>
    </row>
    <row r="365" spans="1:5" x14ac:dyDescent="0.25">
      <c r="B365" s="44"/>
      <c r="C365" s="44"/>
      <c r="D365" s="7"/>
      <c r="E365" s="48"/>
    </row>
    <row r="366" spans="1:5" x14ac:dyDescent="0.25">
      <c r="B366" s="44"/>
      <c r="C366" s="44"/>
      <c r="D366" s="7"/>
      <c r="E366" s="48"/>
    </row>
  </sheetData>
  <mergeCells count="1"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8331-4202-4A7F-B9A2-87582A875C57}">
  <sheetPr codeName="Sheet5">
    <tabColor theme="7"/>
  </sheetPr>
  <dimension ref="A1:BQ702"/>
  <sheetViews>
    <sheetView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L2" sqref="BL2"/>
    </sheetView>
  </sheetViews>
  <sheetFormatPr defaultRowHeight="15" x14ac:dyDescent="0.25"/>
  <cols>
    <col min="1" max="1" width="10.5703125" bestFit="1" customWidth="1"/>
    <col min="2" max="2" width="12.42578125" bestFit="1" customWidth="1"/>
    <col min="3" max="3" width="11.7109375" bestFit="1" customWidth="1"/>
    <col min="4" max="4" width="15.85546875" bestFit="1" customWidth="1"/>
    <col min="5" max="5" width="18.140625" bestFit="1" customWidth="1" collapsed="1"/>
    <col min="6" max="9" width="17.42578125" bestFit="1" customWidth="1" collapsed="1"/>
    <col min="10" max="10" width="18.5703125" bestFit="1" customWidth="1" collapsed="1"/>
    <col min="11" max="11" width="17.42578125" bestFit="1" customWidth="1" collapsed="1"/>
    <col min="12" max="13" width="16.42578125" bestFit="1" customWidth="1" collapsed="1"/>
    <col min="14" max="15" width="17.42578125" bestFit="1" customWidth="1" collapsed="1"/>
    <col min="16" max="16" width="15.42578125" bestFit="1" customWidth="1" collapsed="1"/>
    <col min="17" max="17" width="18.5703125" bestFit="1" customWidth="1" collapsed="1"/>
    <col min="18" max="18" width="17.42578125" bestFit="1" customWidth="1" collapsed="1"/>
    <col min="19" max="19" width="38.5703125" bestFit="1" customWidth="1" collapsed="1"/>
    <col min="20" max="20" width="42" bestFit="1" customWidth="1" collapsed="1"/>
    <col min="21" max="21" width="38.5703125" bestFit="1" customWidth="1" collapsed="1"/>
    <col min="22" max="22" width="52.5703125" bestFit="1" customWidth="1" collapsed="1"/>
    <col min="23" max="23" width="36.28515625" bestFit="1" customWidth="1" collapsed="1"/>
    <col min="24" max="24" width="35.85546875" bestFit="1" customWidth="1" collapsed="1"/>
    <col min="25" max="25" width="34" bestFit="1" customWidth="1" collapsed="1"/>
    <col min="26" max="26" width="52.42578125" bestFit="1" customWidth="1" collapsed="1"/>
    <col min="27" max="27" width="32" bestFit="1" customWidth="1" collapsed="1"/>
    <col min="28" max="28" width="38.85546875" bestFit="1" customWidth="1" collapsed="1"/>
    <col min="29" max="29" width="39.7109375" bestFit="1" customWidth="1" collapsed="1"/>
    <col min="30" max="30" width="32.140625" bestFit="1" customWidth="1" collapsed="1"/>
    <col min="31" max="31" width="40.140625" bestFit="1" customWidth="1" collapsed="1"/>
    <col min="32" max="32" width="31" bestFit="1" customWidth="1" collapsed="1"/>
    <col min="33" max="33" width="39.140625" bestFit="1" customWidth="1" collapsed="1"/>
    <col min="34" max="34" width="30.5703125" bestFit="1" customWidth="1" collapsed="1"/>
    <col min="35" max="35" width="55.42578125" bestFit="1" customWidth="1" collapsed="1"/>
    <col min="36" max="36" width="40" bestFit="1" customWidth="1" collapsed="1"/>
    <col min="37" max="37" width="38.28515625" bestFit="1" customWidth="1" collapsed="1"/>
    <col min="38" max="38" width="35.42578125" bestFit="1" customWidth="1" collapsed="1"/>
    <col min="39" max="39" width="37.85546875" bestFit="1" customWidth="1" collapsed="1"/>
    <col min="40" max="40" width="38.85546875" bestFit="1" customWidth="1" collapsed="1"/>
    <col min="41" max="41" width="34.42578125" bestFit="1" customWidth="1" collapsed="1"/>
    <col min="42" max="42" width="37.42578125" bestFit="1" customWidth="1" collapsed="1"/>
    <col min="43" max="43" width="38.7109375" bestFit="1" customWidth="1" collapsed="1"/>
    <col min="44" max="44" width="36" bestFit="1" customWidth="1" collapsed="1"/>
    <col min="45" max="45" width="38.85546875" bestFit="1" customWidth="1" collapsed="1"/>
    <col min="46" max="46" width="37.7109375" bestFit="1" customWidth="1" collapsed="1"/>
    <col min="47" max="47" width="39.140625" bestFit="1" customWidth="1" collapsed="1"/>
    <col min="48" max="48" width="17.42578125" bestFit="1" customWidth="1" collapsed="1"/>
    <col min="49" max="50" width="16.42578125" customWidth="1" collapsed="1"/>
    <col min="51" max="52" width="18.140625" hidden="1" customWidth="1" collapsed="1"/>
    <col min="53" max="53" width="16.42578125" hidden="1" customWidth="1" collapsed="1"/>
    <col min="54" max="54" width="17" hidden="1" customWidth="1" collapsed="1"/>
    <col min="55" max="55" width="18.140625" hidden="1" customWidth="1" collapsed="1"/>
    <col min="56" max="56" width="16.42578125" hidden="1" customWidth="1" collapsed="1"/>
    <col min="57" max="57" width="17.42578125" hidden="1" customWidth="1" collapsed="1"/>
    <col min="58" max="58" width="17" hidden="1" customWidth="1" collapsed="1"/>
    <col min="59" max="59" width="17.42578125" hidden="1" customWidth="1" collapsed="1"/>
    <col min="60" max="60" width="18" hidden="1" customWidth="1" collapsed="1"/>
    <col min="61" max="61" width="14.5703125" hidden="1" customWidth="1"/>
    <col min="62" max="62" width="19.7109375" hidden="1" customWidth="1"/>
    <col min="63" max="63" width="14.85546875" customWidth="1"/>
    <col min="64" max="64" width="12" bestFit="1" customWidth="1"/>
    <col min="65" max="65" width="24.28515625" bestFit="1" customWidth="1"/>
    <col min="66" max="66" width="12" bestFit="1" customWidth="1"/>
    <col min="67" max="67" width="12.85546875" bestFit="1" customWidth="1"/>
    <col min="68" max="70" width="10" bestFit="1" customWidth="1"/>
    <col min="71" max="71" width="12" bestFit="1" customWidth="1"/>
    <col min="72" max="75" width="10" bestFit="1" customWidth="1"/>
    <col min="76" max="76" width="11" bestFit="1" customWidth="1"/>
    <col min="77" max="78" width="10" bestFit="1" customWidth="1"/>
    <col min="79" max="79" width="12" bestFit="1" customWidth="1"/>
    <col min="80" max="80" width="12.28515625" bestFit="1" customWidth="1"/>
    <col min="81" max="81" width="8" bestFit="1" customWidth="1"/>
    <col min="82" max="82" width="10" bestFit="1" customWidth="1"/>
    <col min="83" max="96" width="12" bestFit="1" customWidth="1"/>
    <col min="97" max="97" width="10" bestFit="1" customWidth="1"/>
    <col min="98" max="100" width="12" bestFit="1" customWidth="1"/>
    <col min="101" max="101" width="10" bestFit="1" customWidth="1"/>
    <col min="102" max="102" width="6.85546875" bestFit="1" customWidth="1"/>
    <col min="103" max="103" width="8" bestFit="1" customWidth="1"/>
    <col min="104" max="104" width="12" bestFit="1" customWidth="1"/>
    <col min="105" max="106" width="10" bestFit="1" customWidth="1"/>
    <col min="107" max="111" width="12" bestFit="1" customWidth="1"/>
    <col min="112" max="112" width="12.7109375" bestFit="1" customWidth="1"/>
    <col min="113" max="113" width="15.85546875" bestFit="1" customWidth="1"/>
    <col min="114" max="114" width="20.7109375" bestFit="1" customWidth="1"/>
    <col min="115" max="116" width="12" bestFit="1" customWidth="1"/>
    <col min="117" max="117" width="27.42578125" bestFit="1" customWidth="1"/>
    <col min="118" max="118" width="14.85546875" bestFit="1" customWidth="1"/>
    <col min="119" max="119" width="25.85546875" bestFit="1" customWidth="1"/>
    <col min="121" max="121" width="20" bestFit="1" customWidth="1"/>
  </cols>
  <sheetData>
    <row r="1" spans="1:68" ht="15.75" thickBot="1" x14ac:dyDescent="0.3">
      <c r="A1" t="s">
        <v>8</v>
      </c>
      <c r="B1" t="s">
        <v>0</v>
      </c>
      <c r="C1" t="s">
        <v>58</v>
      </c>
      <c r="D1" s="24" t="s">
        <v>26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89</v>
      </c>
      <c r="N1" t="s">
        <v>83</v>
      </c>
      <c r="O1" t="s">
        <v>84</v>
      </c>
      <c r="P1" t="s">
        <v>90</v>
      </c>
      <c r="Q1" t="s">
        <v>85</v>
      </c>
      <c r="R1" t="s">
        <v>86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59</v>
      </c>
      <c r="BK1" t="s">
        <v>2</v>
      </c>
      <c r="BL1" t="s">
        <v>42</v>
      </c>
      <c r="BM1" s="32" t="s">
        <v>43</v>
      </c>
      <c r="BN1" t="s">
        <v>16</v>
      </c>
      <c r="BO1" t="s">
        <v>66</v>
      </c>
      <c r="BP1" s="36" t="s">
        <v>11</v>
      </c>
    </row>
    <row r="2" spans="1:68" x14ac:dyDescent="0.25">
      <c r="A2" t="s">
        <v>61</v>
      </c>
      <c r="B2" s="42">
        <v>44081</v>
      </c>
      <c r="C2" t="s">
        <v>60</v>
      </c>
      <c r="D2">
        <v>8491.57</v>
      </c>
      <c r="E2">
        <v>0</v>
      </c>
      <c r="F2">
        <v>745.26850590060803</v>
      </c>
      <c r="G2">
        <v>0</v>
      </c>
      <c r="H2">
        <v>0</v>
      </c>
      <c r="I2">
        <v>0</v>
      </c>
      <c r="J2">
        <v>0</v>
      </c>
      <c r="K2">
        <v>0</v>
      </c>
      <c r="L2">
        <v>124.551682739452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4700.3836552838602</v>
      </c>
      <c r="V2">
        <v>0</v>
      </c>
      <c r="W2">
        <v>0</v>
      </c>
      <c r="X2">
        <v>0</v>
      </c>
      <c r="Y2">
        <v>88.581642883399596</v>
      </c>
      <c r="Z2">
        <v>0</v>
      </c>
      <c r="AA2">
        <v>0</v>
      </c>
      <c r="AB2">
        <v>0</v>
      </c>
      <c r="AC2">
        <v>0</v>
      </c>
      <c r="AD2">
        <v>129.55094529013601</v>
      </c>
      <c r="AE2">
        <v>0</v>
      </c>
      <c r="AF2">
        <v>0</v>
      </c>
      <c r="AG2">
        <v>0</v>
      </c>
      <c r="AH2">
        <v>1237.06142436867</v>
      </c>
      <c r="AI2">
        <v>0</v>
      </c>
      <c r="AJ2">
        <v>0.63625063972867202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8.2633189175548502E-2</v>
      </c>
      <c r="AR2">
        <v>0</v>
      </c>
      <c r="AS2">
        <v>0</v>
      </c>
      <c r="AT2">
        <v>0</v>
      </c>
      <c r="AU2">
        <v>0.19264223930341701</v>
      </c>
      <c r="AV2">
        <v>0</v>
      </c>
      <c r="AW2">
        <v>0</v>
      </c>
      <c r="AX2">
        <v>0</v>
      </c>
      <c r="BK2" s="117">
        <v>7026.3093825343303</v>
      </c>
      <c r="BL2">
        <f>SUM(AV2:AX2,L2,E2:H2)</f>
        <v>869.82018864006</v>
      </c>
      <c r="BM2">
        <f>SUM(I2:K2,M2:R2)</f>
        <v>0</v>
      </c>
      <c r="BN2">
        <f>SUM(S2:AU2)</f>
        <v>6156.4891938942746</v>
      </c>
      <c r="BO2">
        <f>D2-SUM(BL2:BN2)</f>
        <v>1465.2606174656648</v>
      </c>
      <c r="BP2">
        <f>BO2+BL2</f>
        <v>2335.0808061057251</v>
      </c>
    </row>
    <row r="3" spans="1:68" x14ac:dyDescent="0.25">
      <c r="A3" t="s">
        <v>61</v>
      </c>
      <c r="B3" s="42">
        <v>44082</v>
      </c>
      <c r="C3" t="s">
        <v>60</v>
      </c>
      <c r="D3">
        <v>5996.34</v>
      </c>
      <c r="E3">
        <v>0</v>
      </c>
      <c r="F3">
        <v>745.26850590060803</v>
      </c>
      <c r="G3">
        <v>0</v>
      </c>
      <c r="H3">
        <v>0</v>
      </c>
      <c r="I3">
        <v>0</v>
      </c>
      <c r="J3">
        <v>0</v>
      </c>
      <c r="K3">
        <v>0</v>
      </c>
      <c r="L3">
        <v>124.551682739452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5010.4180305280897</v>
      </c>
      <c r="V3">
        <v>0</v>
      </c>
      <c r="W3">
        <v>0</v>
      </c>
      <c r="X3">
        <v>0</v>
      </c>
      <c r="Y3">
        <v>95.4994742504241</v>
      </c>
      <c r="Z3">
        <v>0</v>
      </c>
      <c r="AA3">
        <v>0</v>
      </c>
      <c r="AB3">
        <v>0</v>
      </c>
      <c r="AC3">
        <v>0</v>
      </c>
      <c r="AD3">
        <v>107.194818970848</v>
      </c>
      <c r="AE3">
        <v>0</v>
      </c>
      <c r="AF3">
        <v>0</v>
      </c>
      <c r="AG3">
        <v>0</v>
      </c>
      <c r="AH3">
        <v>1307.4437530161799</v>
      </c>
      <c r="AI3">
        <v>0</v>
      </c>
      <c r="AJ3">
        <v>0.81779551349820101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9.9725907240112197E-2</v>
      </c>
      <c r="AR3">
        <v>0</v>
      </c>
      <c r="AS3">
        <v>0</v>
      </c>
      <c r="AT3">
        <v>0</v>
      </c>
      <c r="AU3">
        <v>0.49848562891177101</v>
      </c>
      <c r="AV3">
        <v>0</v>
      </c>
      <c r="AW3">
        <v>0</v>
      </c>
      <c r="AX3">
        <v>0</v>
      </c>
      <c r="BK3" s="117">
        <v>7391.79227245525</v>
      </c>
      <c r="BL3">
        <f t="shared" ref="BL3:BL66" si="0">SUM(AV3:AX3,L3,E3:H3)</f>
        <v>869.82018864006</v>
      </c>
      <c r="BM3">
        <f t="shared" ref="BM3:BM66" si="1">SUM(I3:K3,M3:R3)</f>
        <v>0</v>
      </c>
      <c r="BN3">
        <f t="shared" ref="BN3:BN66" si="2">SUM(S3:AU3)</f>
        <v>6521.9720838151925</v>
      </c>
      <c r="BO3">
        <f>D3-SUM(BL3:BN3)</f>
        <v>-1395.4522724552526</v>
      </c>
      <c r="BP3">
        <f t="shared" ref="BP3:BP66" si="3">BO3+BL3</f>
        <v>-525.63208381519257</v>
      </c>
    </row>
    <row r="4" spans="1:68" x14ac:dyDescent="0.25">
      <c r="A4" t="s">
        <v>61</v>
      </c>
      <c r="B4" s="42">
        <v>44083</v>
      </c>
      <c r="C4" t="s">
        <v>60</v>
      </c>
      <c r="D4">
        <v>7596.15</v>
      </c>
      <c r="E4">
        <v>0</v>
      </c>
      <c r="F4">
        <v>745.26850590060803</v>
      </c>
      <c r="G4">
        <v>0</v>
      </c>
      <c r="H4">
        <v>0</v>
      </c>
      <c r="I4">
        <v>0</v>
      </c>
      <c r="J4">
        <v>0</v>
      </c>
      <c r="K4">
        <v>0</v>
      </c>
      <c r="L4">
        <v>124.551682739452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5080.37864019678</v>
      </c>
      <c r="V4">
        <v>0</v>
      </c>
      <c r="W4">
        <v>0</v>
      </c>
      <c r="X4">
        <v>0</v>
      </c>
      <c r="Y4">
        <v>94.190194854110004</v>
      </c>
      <c r="Z4">
        <v>0</v>
      </c>
      <c r="AA4">
        <v>0</v>
      </c>
      <c r="AB4">
        <v>0</v>
      </c>
      <c r="AC4">
        <v>0</v>
      </c>
      <c r="AD4">
        <v>59.083399732343103</v>
      </c>
      <c r="AE4">
        <v>0</v>
      </c>
      <c r="AF4">
        <v>0</v>
      </c>
      <c r="AG4">
        <v>0</v>
      </c>
      <c r="AH4">
        <v>1308.77806610072</v>
      </c>
      <c r="AI4">
        <v>0</v>
      </c>
      <c r="AJ4">
        <v>0.93651797922000901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0.117803984636149</v>
      </c>
      <c r="AR4">
        <v>0</v>
      </c>
      <c r="AS4">
        <v>0</v>
      </c>
      <c r="AT4">
        <v>0</v>
      </c>
      <c r="AU4">
        <v>0.77999028123387004</v>
      </c>
      <c r="AV4">
        <v>0</v>
      </c>
      <c r="AW4">
        <v>0</v>
      </c>
      <c r="AX4">
        <v>0</v>
      </c>
      <c r="BK4" s="117">
        <v>7414.0848017690996</v>
      </c>
      <c r="BL4">
        <f t="shared" si="0"/>
        <v>869.82018864006</v>
      </c>
      <c r="BM4">
        <f t="shared" si="1"/>
        <v>0</v>
      </c>
      <c r="BN4">
        <f t="shared" si="2"/>
        <v>6544.2646131290439</v>
      </c>
      <c r="BO4">
        <f>D4-SUM(BL4:BN4)</f>
        <v>182.06519823089548</v>
      </c>
      <c r="BP4">
        <f t="shared" si="3"/>
        <v>1051.8853868709555</v>
      </c>
    </row>
    <row r="5" spans="1:68" x14ac:dyDescent="0.25">
      <c r="A5" t="s">
        <v>61</v>
      </c>
      <c r="B5" s="42">
        <v>44084</v>
      </c>
      <c r="C5" t="s">
        <v>60</v>
      </c>
      <c r="D5">
        <v>7478.26</v>
      </c>
      <c r="E5">
        <v>0</v>
      </c>
      <c r="F5">
        <v>759.34503427780896</v>
      </c>
      <c r="G5">
        <v>0</v>
      </c>
      <c r="H5">
        <v>0</v>
      </c>
      <c r="I5">
        <v>0</v>
      </c>
      <c r="J5">
        <v>0</v>
      </c>
      <c r="K5">
        <v>0</v>
      </c>
      <c r="L5">
        <v>124.551682739452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5010.0384261073696</v>
      </c>
      <c r="V5">
        <v>0</v>
      </c>
      <c r="W5">
        <v>0</v>
      </c>
      <c r="X5">
        <v>0</v>
      </c>
      <c r="Y5">
        <v>93.184749573683405</v>
      </c>
      <c r="Z5">
        <v>0</v>
      </c>
      <c r="AA5">
        <v>0</v>
      </c>
      <c r="AB5">
        <v>0</v>
      </c>
      <c r="AC5">
        <v>0</v>
      </c>
      <c r="AD5">
        <v>36.520814550437002</v>
      </c>
      <c r="AE5">
        <v>0</v>
      </c>
      <c r="AF5">
        <v>0</v>
      </c>
      <c r="AG5">
        <v>0</v>
      </c>
      <c r="AH5">
        <v>1283.5029215105801</v>
      </c>
      <c r="AI5">
        <v>0</v>
      </c>
      <c r="AJ5">
        <v>1.0368798852424601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0.13098891081265199</v>
      </c>
      <c r="AR5">
        <v>0</v>
      </c>
      <c r="AS5">
        <v>0</v>
      </c>
      <c r="AT5">
        <v>0</v>
      </c>
      <c r="AU5">
        <v>0.96636785408792303</v>
      </c>
      <c r="AV5">
        <v>0</v>
      </c>
      <c r="AW5">
        <v>0</v>
      </c>
      <c r="AX5">
        <v>0</v>
      </c>
      <c r="BK5" s="117">
        <v>7309.27786540947</v>
      </c>
      <c r="BL5">
        <f t="shared" si="0"/>
        <v>883.89671701726093</v>
      </c>
      <c r="BM5">
        <f t="shared" si="1"/>
        <v>0</v>
      </c>
      <c r="BN5">
        <f t="shared" si="2"/>
        <v>6425.3811483922127</v>
      </c>
      <c r="BO5">
        <f>D5-SUM(BL5:BN5)</f>
        <v>168.98213459052658</v>
      </c>
      <c r="BP5">
        <f t="shared" si="3"/>
        <v>1052.8788516077875</v>
      </c>
    </row>
    <row r="6" spans="1:68" x14ac:dyDescent="0.25">
      <c r="A6" t="s">
        <v>61</v>
      </c>
      <c r="B6" s="42">
        <v>44085</v>
      </c>
      <c r="C6" t="s">
        <v>60</v>
      </c>
      <c r="D6">
        <v>7240.11</v>
      </c>
      <c r="E6">
        <v>0</v>
      </c>
      <c r="F6">
        <v>759.34503427780896</v>
      </c>
      <c r="G6">
        <v>0</v>
      </c>
      <c r="H6">
        <v>201.514744603807</v>
      </c>
      <c r="I6">
        <v>0</v>
      </c>
      <c r="J6">
        <v>0</v>
      </c>
      <c r="K6">
        <v>0</v>
      </c>
      <c r="L6">
        <v>124.551682739452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4726.4190608563204</v>
      </c>
      <c r="V6">
        <v>0</v>
      </c>
      <c r="W6">
        <v>0</v>
      </c>
      <c r="X6">
        <v>0</v>
      </c>
      <c r="Y6">
        <v>96.773182423587102</v>
      </c>
      <c r="Z6">
        <v>0</v>
      </c>
      <c r="AA6">
        <v>0</v>
      </c>
      <c r="AB6">
        <v>0</v>
      </c>
      <c r="AC6">
        <v>0</v>
      </c>
      <c r="AD6">
        <v>32.7934959179291</v>
      </c>
      <c r="AE6">
        <v>0</v>
      </c>
      <c r="AF6">
        <v>0</v>
      </c>
      <c r="AG6">
        <v>0</v>
      </c>
      <c r="AH6">
        <v>1265.1185731048599</v>
      </c>
      <c r="AI6">
        <v>0</v>
      </c>
      <c r="AJ6">
        <v>1.10817182740866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0.14063257209240401</v>
      </c>
      <c r="AR6">
        <v>0</v>
      </c>
      <c r="AS6">
        <v>0</v>
      </c>
      <c r="AT6">
        <v>0</v>
      </c>
      <c r="AU6">
        <v>1.0936881533959899</v>
      </c>
      <c r="AV6">
        <v>0</v>
      </c>
      <c r="AW6">
        <v>0</v>
      </c>
      <c r="AX6">
        <v>0</v>
      </c>
      <c r="BK6" s="117">
        <v>7208.85826647666</v>
      </c>
      <c r="BL6">
        <f t="shared" si="0"/>
        <v>1085.4114616210679</v>
      </c>
      <c r="BM6">
        <f t="shared" si="1"/>
        <v>0</v>
      </c>
      <c r="BN6">
        <f t="shared" si="2"/>
        <v>6123.4468048555946</v>
      </c>
      <c r="BO6">
        <f t="shared" ref="BO6:BO68" si="4">D6-SUM(BL6:BN6)</f>
        <v>31.251733523336952</v>
      </c>
      <c r="BP6">
        <f t="shared" si="3"/>
        <v>1116.6631951444049</v>
      </c>
    </row>
    <row r="7" spans="1:68" x14ac:dyDescent="0.25">
      <c r="A7" t="s">
        <v>61</v>
      </c>
      <c r="B7" s="42">
        <v>44086</v>
      </c>
      <c r="C7" t="s">
        <v>60</v>
      </c>
      <c r="D7">
        <v>8213.5400000000009</v>
      </c>
      <c r="E7">
        <v>0</v>
      </c>
      <c r="F7">
        <v>773.42156265500898</v>
      </c>
      <c r="G7">
        <v>198.102380012504</v>
      </c>
      <c r="H7">
        <v>0</v>
      </c>
      <c r="I7">
        <v>0</v>
      </c>
      <c r="J7">
        <v>0</v>
      </c>
      <c r="K7">
        <v>0</v>
      </c>
      <c r="L7">
        <v>124.551682739452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4299.6843259944199</v>
      </c>
      <c r="V7">
        <v>6.3372753051220299</v>
      </c>
      <c r="W7">
        <v>0</v>
      </c>
      <c r="X7">
        <v>35.5819479830961</v>
      </c>
      <c r="Y7">
        <v>107.65460332806801</v>
      </c>
      <c r="Z7">
        <v>0</v>
      </c>
      <c r="AA7">
        <v>0</v>
      </c>
      <c r="AB7">
        <v>0</v>
      </c>
      <c r="AC7">
        <v>0</v>
      </c>
      <c r="AD7">
        <v>31.882985308631401</v>
      </c>
      <c r="AE7">
        <v>0</v>
      </c>
      <c r="AF7">
        <v>0</v>
      </c>
      <c r="AG7">
        <v>0</v>
      </c>
      <c r="AH7">
        <v>1281.35049545127</v>
      </c>
      <c r="AI7">
        <v>0</v>
      </c>
      <c r="AJ7">
        <v>1.1789669325886301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0.161817231518363</v>
      </c>
      <c r="AR7">
        <v>13.984358797459301</v>
      </c>
      <c r="AS7">
        <v>0</v>
      </c>
      <c r="AT7">
        <v>0</v>
      </c>
      <c r="AU7">
        <v>1.2609658553373899</v>
      </c>
      <c r="AV7">
        <v>0</v>
      </c>
      <c r="AW7">
        <v>750.17855594815899</v>
      </c>
      <c r="AX7">
        <v>0</v>
      </c>
      <c r="BK7" s="117">
        <v>7625.3319235426397</v>
      </c>
      <c r="BL7">
        <f t="shared" si="0"/>
        <v>1846.2541813551238</v>
      </c>
      <c r="BM7">
        <f t="shared" si="1"/>
        <v>0</v>
      </c>
      <c r="BN7">
        <f t="shared" si="2"/>
        <v>5779.0777421875118</v>
      </c>
      <c r="BO7">
        <f t="shared" si="4"/>
        <v>588.20807645736568</v>
      </c>
      <c r="BP7">
        <f t="shared" si="3"/>
        <v>2434.4622578124895</v>
      </c>
    </row>
    <row r="8" spans="1:68" x14ac:dyDescent="0.25">
      <c r="A8" t="s">
        <v>61</v>
      </c>
      <c r="B8" s="42">
        <v>44087</v>
      </c>
      <c r="C8" t="s">
        <v>60</v>
      </c>
      <c r="D8">
        <v>7244.46</v>
      </c>
      <c r="E8">
        <v>0</v>
      </c>
      <c r="F8">
        <v>801.57461940941096</v>
      </c>
      <c r="G8">
        <v>0</v>
      </c>
      <c r="H8">
        <v>0</v>
      </c>
      <c r="I8">
        <v>0</v>
      </c>
      <c r="J8">
        <v>0</v>
      </c>
      <c r="K8">
        <v>0</v>
      </c>
      <c r="L8">
        <v>124.551682739452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3676.78708587143</v>
      </c>
      <c r="V8">
        <v>38.277317145763597</v>
      </c>
      <c r="W8">
        <v>0</v>
      </c>
      <c r="X8">
        <v>308.80126243611898</v>
      </c>
      <c r="Y8">
        <v>124.173359359426</v>
      </c>
      <c r="Z8">
        <v>0</v>
      </c>
      <c r="AA8">
        <v>0</v>
      </c>
      <c r="AB8">
        <v>0</v>
      </c>
      <c r="AC8">
        <v>0</v>
      </c>
      <c r="AD8">
        <v>30.5378231702337</v>
      </c>
      <c r="AE8">
        <v>0</v>
      </c>
      <c r="AF8">
        <v>0</v>
      </c>
      <c r="AG8">
        <v>0</v>
      </c>
      <c r="AH8">
        <v>1301.5291958303401</v>
      </c>
      <c r="AI8">
        <v>0</v>
      </c>
      <c r="AJ8">
        <v>1.2166392194234901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0.18583267585881499</v>
      </c>
      <c r="AR8">
        <v>31.3316672154311</v>
      </c>
      <c r="AS8">
        <v>0</v>
      </c>
      <c r="AT8">
        <v>0</v>
      </c>
      <c r="AU8">
        <v>1.34017144092758</v>
      </c>
      <c r="AV8">
        <v>0</v>
      </c>
      <c r="AW8">
        <v>0</v>
      </c>
      <c r="AX8">
        <v>0</v>
      </c>
      <c r="BK8" s="117">
        <v>6440.3066565138197</v>
      </c>
      <c r="BL8">
        <f t="shared" si="0"/>
        <v>926.12630214886292</v>
      </c>
      <c r="BM8">
        <f t="shared" si="1"/>
        <v>0</v>
      </c>
      <c r="BN8">
        <f t="shared" si="2"/>
        <v>5514.1803543649521</v>
      </c>
      <c r="BO8">
        <f>D8-SUM(BL8:BN8)</f>
        <v>804.15334348618489</v>
      </c>
      <c r="BP8">
        <f t="shared" si="3"/>
        <v>1730.2796456350479</v>
      </c>
    </row>
    <row r="9" spans="1:68" x14ac:dyDescent="0.25">
      <c r="A9" t="s">
        <v>61</v>
      </c>
      <c r="B9" s="42">
        <v>44088</v>
      </c>
      <c r="C9" t="s">
        <v>60</v>
      </c>
      <c r="D9">
        <v>5005.26</v>
      </c>
      <c r="E9">
        <v>0</v>
      </c>
      <c r="F9">
        <v>689.06082965318399</v>
      </c>
      <c r="G9">
        <v>0</v>
      </c>
      <c r="H9">
        <v>0</v>
      </c>
      <c r="I9">
        <v>0</v>
      </c>
      <c r="J9">
        <v>0</v>
      </c>
      <c r="K9">
        <v>0</v>
      </c>
      <c r="L9">
        <v>124.551682739452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3002.5806453199698</v>
      </c>
      <c r="V9">
        <v>97.528233228528194</v>
      </c>
      <c r="W9">
        <v>0</v>
      </c>
      <c r="X9">
        <v>553.39964268381004</v>
      </c>
      <c r="Y9">
        <v>143.235094200996</v>
      </c>
      <c r="Z9">
        <v>0</v>
      </c>
      <c r="AA9">
        <v>0</v>
      </c>
      <c r="AB9">
        <v>0</v>
      </c>
      <c r="AC9">
        <v>0</v>
      </c>
      <c r="AD9">
        <v>31.404852379916701</v>
      </c>
      <c r="AE9">
        <v>0</v>
      </c>
      <c r="AF9">
        <v>0</v>
      </c>
      <c r="AG9">
        <v>0</v>
      </c>
      <c r="AH9">
        <v>1342.7469761314401</v>
      </c>
      <c r="AI9">
        <v>0</v>
      </c>
      <c r="AJ9">
        <v>1.34086639719741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0.19029712442362001</v>
      </c>
      <c r="AR9">
        <v>42.472083835327098</v>
      </c>
      <c r="AS9">
        <v>0</v>
      </c>
      <c r="AT9">
        <v>0</v>
      </c>
      <c r="AU9">
        <v>1.0090113609190701</v>
      </c>
      <c r="AV9">
        <v>0</v>
      </c>
      <c r="AW9">
        <v>0</v>
      </c>
      <c r="AX9">
        <v>0</v>
      </c>
      <c r="BK9" s="117">
        <v>6029.5202150551704</v>
      </c>
      <c r="BL9">
        <f t="shared" si="0"/>
        <v>813.61251239263595</v>
      </c>
      <c r="BM9">
        <f t="shared" si="1"/>
        <v>0</v>
      </c>
      <c r="BN9">
        <f t="shared" si="2"/>
        <v>5215.9077026625282</v>
      </c>
      <c r="BO9">
        <f t="shared" si="4"/>
        <v>-1024.2602150551638</v>
      </c>
      <c r="BP9">
        <f t="shared" si="3"/>
        <v>-210.64770266252788</v>
      </c>
    </row>
    <row r="10" spans="1:68" x14ac:dyDescent="0.25">
      <c r="A10" t="s">
        <v>61</v>
      </c>
      <c r="B10" s="42">
        <v>44089</v>
      </c>
      <c r="C10" t="s">
        <v>60</v>
      </c>
      <c r="D10">
        <v>5576.15</v>
      </c>
      <c r="E10">
        <v>0</v>
      </c>
      <c r="F10">
        <v>689.06082965318399</v>
      </c>
      <c r="G10">
        <v>0</v>
      </c>
      <c r="H10">
        <v>0</v>
      </c>
      <c r="I10">
        <v>0</v>
      </c>
      <c r="J10">
        <v>0</v>
      </c>
      <c r="K10">
        <v>0</v>
      </c>
      <c r="L10">
        <v>124.551682739452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2427.6890126774001</v>
      </c>
      <c r="V10">
        <v>175.52782591575601</v>
      </c>
      <c r="W10">
        <v>0</v>
      </c>
      <c r="X10">
        <v>627.15388309624598</v>
      </c>
      <c r="Y10">
        <v>161.05746355639701</v>
      </c>
      <c r="Z10">
        <v>0</v>
      </c>
      <c r="AA10">
        <v>0</v>
      </c>
      <c r="AB10">
        <v>0</v>
      </c>
      <c r="AC10">
        <v>0</v>
      </c>
      <c r="AD10">
        <v>36.539701273216103</v>
      </c>
      <c r="AE10">
        <v>0</v>
      </c>
      <c r="AF10">
        <v>0</v>
      </c>
      <c r="AG10">
        <v>0</v>
      </c>
      <c r="AH10">
        <v>1403.8913872109199</v>
      </c>
      <c r="AI10">
        <v>0</v>
      </c>
      <c r="AJ10">
        <v>1.4713505169291701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0.19359806371464999</v>
      </c>
      <c r="AR10">
        <v>49.449417858826997</v>
      </c>
      <c r="AS10">
        <v>0</v>
      </c>
      <c r="AT10">
        <v>0</v>
      </c>
      <c r="AU10">
        <v>0.71715902824901301</v>
      </c>
      <c r="AV10">
        <v>0</v>
      </c>
      <c r="AW10">
        <v>0</v>
      </c>
      <c r="AX10">
        <v>0</v>
      </c>
      <c r="BK10" s="117">
        <v>5697.3033115902799</v>
      </c>
      <c r="BL10">
        <f t="shared" si="0"/>
        <v>813.61251239263595</v>
      </c>
      <c r="BM10">
        <f t="shared" si="1"/>
        <v>0</v>
      </c>
      <c r="BN10">
        <f t="shared" si="2"/>
        <v>4883.6907991976541</v>
      </c>
      <c r="BO10">
        <f t="shared" si="4"/>
        <v>-121.15331159029029</v>
      </c>
      <c r="BP10">
        <f t="shared" si="3"/>
        <v>692.45920080234566</v>
      </c>
    </row>
    <row r="11" spans="1:68" x14ac:dyDescent="0.25">
      <c r="A11" t="s">
        <v>61</v>
      </c>
      <c r="B11" s="42">
        <v>44090</v>
      </c>
      <c r="C11" t="s">
        <v>60</v>
      </c>
      <c r="D11">
        <v>5342.16</v>
      </c>
      <c r="E11">
        <v>0</v>
      </c>
      <c r="F11">
        <v>689.06082965318399</v>
      </c>
      <c r="G11">
        <v>0</v>
      </c>
      <c r="H11">
        <v>0</v>
      </c>
      <c r="I11">
        <v>0</v>
      </c>
      <c r="J11">
        <v>0</v>
      </c>
      <c r="K11">
        <v>0</v>
      </c>
      <c r="L11">
        <v>124.551682739452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1867.50153663582</v>
      </c>
      <c r="V11">
        <v>268.77303950240702</v>
      </c>
      <c r="W11">
        <v>0</v>
      </c>
      <c r="X11">
        <v>643.37920536199294</v>
      </c>
      <c r="Y11">
        <v>180.93310797004801</v>
      </c>
      <c r="Z11">
        <v>0</v>
      </c>
      <c r="AA11">
        <v>0</v>
      </c>
      <c r="AB11">
        <v>0</v>
      </c>
      <c r="AC11">
        <v>0</v>
      </c>
      <c r="AD11">
        <v>42.025015018243998</v>
      </c>
      <c r="AE11">
        <v>0</v>
      </c>
      <c r="AF11">
        <v>0</v>
      </c>
      <c r="AG11">
        <v>0</v>
      </c>
      <c r="AH11">
        <v>1496.73513930882</v>
      </c>
      <c r="AI11">
        <v>0</v>
      </c>
      <c r="AJ11">
        <v>1.53979097020519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0.19028622153629501</v>
      </c>
      <c r="AR11">
        <v>55.564573498407498</v>
      </c>
      <c r="AS11">
        <v>0</v>
      </c>
      <c r="AT11">
        <v>0</v>
      </c>
      <c r="AU11">
        <v>0.72003074469647699</v>
      </c>
      <c r="AV11">
        <v>0</v>
      </c>
      <c r="AW11">
        <v>0</v>
      </c>
      <c r="AX11">
        <v>0</v>
      </c>
      <c r="BK11" s="117">
        <v>5370.9742376248096</v>
      </c>
      <c r="BL11">
        <f t="shared" si="0"/>
        <v>813.61251239263595</v>
      </c>
      <c r="BM11">
        <f t="shared" si="1"/>
        <v>0</v>
      </c>
      <c r="BN11">
        <f t="shared" si="2"/>
        <v>4557.3617252321774</v>
      </c>
      <c r="BO11">
        <f t="shared" si="4"/>
        <v>-28.814237624813359</v>
      </c>
      <c r="BP11">
        <f t="shared" si="3"/>
        <v>784.79827476782259</v>
      </c>
    </row>
    <row r="12" spans="1:68" x14ac:dyDescent="0.25">
      <c r="A12" t="s">
        <v>61</v>
      </c>
      <c r="B12" s="42">
        <v>44091</v>
      </c>
      <c r="C12" t="s">
        <v>60</v>
      </c>
      <c r="D12">
        <v>5693.15</v>
      </c>
      <c r="E12">
        <v>0</v>
      </c>
      <c r="F12">
        <v>689.06082965318399</v>
      </c>
      <c r="G12">
        <v>0</v>
      </c>
      <c r="H12">
        <v>0</v>
      </c>
      <c r="I12">
        <v>0</v>
      </c>
      <c r="J12">
        <v>0</v>
      </c>
      <c r="K12">
        <v>0</v>
      </c>
      <c r="L12">
        <v>124.551682739452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1509.43264489895</v>
      </c>
      <c r="V12">
        <v>374.77415527567899</v>
      </c>
      <c r="W12">
        <v>0</v>
      </c>
      <c r="X12">
        <v>699.15799653020395</v>
      </c>
      <c r="Y12">
        <v>201.92783427676599</v>
      </c>
      <c r="Z12">
        <v>0</v>
      </c>
      <c r="AA12">
        <v>0</v>
      </c>
      <c r="AB12">
        <v>0</v>
      </c>
      <c r="AC12">
        <v>0</v>
      </c>
      <c r="AD12">
        <v>46.944933070918097</v>
      </c>
      <c r="AE12">
        <v>0</v>
      </c>
      <c r="AF12">
        <v>0</v>
      </c>
      <c r="AG12">
        <v>0</v>
      </c>
      <c r="AH12">
        <v>1596.6971072074</v>
      </c>
      <c r="AI12">
        <v>0</v>
      </c>
      <c r="AJ12">
        <v>1.54565978712406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0.18556313783265199</v>
      </c>
      <c r="AR12">
        <v>59.998784645554302</v>
      </c>
      <c r="AS12">
        <v>0</v>
      </c>
      <c r="AT12">
        <v>0</v>
      </c>
      <c r="AU12">
        <v>1.1792684288456701</v>
      </c>
      <c r="AV12">
        <v>0</v>
      </c>
      <c r="AW12">
        <v>0</v>
      </c>
      <c r="AX12">
        <v>0</v>
      </c>
      <c r="BK12" s="117">
        <v>5305.4564596519103</v>
      </c>
      <c r="BL12">
        <f t="shared" si="0"/>
        <v>813.61251239263595</v>
      </c>
      <c r="BM12">
        <f t="shared" si="1"/>
        <v>0</v>
      </c>
      <c r="BN12">
        <f t="shared" si="2"/>
        <v>4491.8439472592745</v>
      </c>
      <c r="BO12">
        <f t="shared" si="4"/>
        <v>387.6935403480893</v>
      </c>
      <c r="BP12">
        <f t="shared" si="3"/>
        <v>1201.3060527407251</v>
      </c>
    </row>
    <row r="13" spans="1:68" x14ac:dyDescent="0.25">
      <c r="A13" t="s">
        <v>61</v>
      </c>
      <c r="B13" s="42">
        <v>44092</v>
      </c>
      <c r="C13" t="s">
        <v>60</v>
      </c>
      <c r="D13">
        <v>5112.4399999999996</v>
      </c>
      <c r="E13">
        <v>0</v>
      </c>
      <c r="F13">
        <v>689.06082965318399</v>
      </c>
      <c r="G13">
        <v>0</v>
      </c>
      <c r="H13">
        <v>201.514744603807</v>
      </c>
      <c r="I13">
        <v>0</v>
      </c>
      <c r="J13">
        <v>0</v>
      </c>
      <c r="K13">
        <v>0</v>
      </c>
      <c r="L13">
        <v>124.551682739452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1290.6493839980899</v>
      </c>
      <c r="V13">
        <v>425.047360332945</v>
      </c>
      <c r="W13">
        <v>0</v>
      </c>
      <c r="X13">
        <v>600.38643531567004</v>
      </c>
      <c r="Y13">
        <v>228.18296508450399</v>
      </c>
      <c r="Z13">
        <v>0</v>
      </c>
      <c r="AA13">
        <v>0</v>
      </c>
      <c r="AB13">
        <v>0</v>
      </c>
      <c r="AC13">
        <v>0</v>
      </c>
      <c r="AD13">
        <v>50.192483930656799</v>
      </c>
      <c r="AE13">
        <v>0</v>
      </c>
      <c r="AF13">
        <v>0</v>
      </c>
      <c r="AG13">
        <v>0</v>
      </c>
      <c r="AH13">
        <v>1683.67042689346</v>
      </c>
      <c r="AI13">
        <v>0</v>
      </c>
      <c r="AJ13">
        <v>1.52954927016222</v>
      </c>
      <c r="AK13">
        <v>0</v>
      </c>
      <c r="AL13">
        <v>6.3816252527883401</v>
      </c>
      <c r="AM13">
        <v>0</v>
      </c>
      <c r="AN13">
        <v>0</v>
      </c>
      <c r="AO13">
        <v>0</v>
      </c>
      <c r="AP13">
        <v>0</v>
      </c>
      <c r="AQ13">
        <v>0.18930964734863401</v>
      </c>
      <c r="AR13">
        <v>47.167388439034497</v>
      </c>
      <c r="AS13">
        <v>0</v>
      </c>
      <c r="AT13">
        <v>0</v>
      </c>
      <c r="AU13">
        <v>1.6501431212825799</v>
      </c>
      <c r="AV13">
        <v>0</v>
      </c>
      <c r="AW13">
        <v>0</v>
      </c>
      <c r="AX13">
        <v>0</v>
      </c>
      <c r="BK13" s="117">
        <v>5350.17432828239</v>
      </c>
      <c r="BL13">
        <f t="shared" si="0"/>
        <v>1015.127256996443</v>
      </c>
      <c r="BM13">
        <f t="shared" si="1"/>
        <v>0</v>
      </c>
      <c r="BN13">
        <f t="shared" si="2"/>
        <v>4335.0470712859433</v>
      </c>
      <c r="BO13">
        <f t="shared" si="4"/>
        <v>-237.73432828238674</v>
      </c>
      <c r="BP13">
        <f t="shared" si="3"/>
        <v>777.39292871405621</v>
      </c>
    </row>
    <row r="14" spans="1:68" x14ac:dyDescent="0.25">
      <c r="A14" t="s">
        <v>61</v>
      </c>
      <c r="B14" s="42">
        <v>44093</v>
      </c>
      <c r="C14" t="s">
        <v>60</v>
      </c>
      <c r="D14">
        <v>5023.2700000000004</v>
      </c>
      <c r="E14">
        <v>0</v>
      </c>
      <c r="F14">
        <v>674.98430127598294</v>
      </c>
      <c r="G14">
        <v>198.102380012504</v>
      </c>
      <c r="H14">
        <v>0</v>
      </c>
      <c r="I14">
        <v>0</v>
      </c>
      <c r="J14">
        <v>0</v>
      </c>
      <c r="K14">
        <v>0</v>
      </c>
      <c r="L14">
        <v>124.551682739452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1149.3245504516699</v>
      </c>
      <c r="V14">
        <v>497.395258050851</v>
      </c>
      <c r="W14">
        <v>0</v>
      </c>
      <c r="X14">
        <v>254.85869712419199</v>
      </c>
      <c r="Y14">
        <v>259.64278888777199</v>
      </c>
      <c r="Z14">
        <v>0</v>
      </c>
      <c r="AA14">
        <v>0</v>
      </c>
      <c r="AB14">
        <v>0</v>
      </c>
      <c r="AC14">
        <v>0</v>
      </c>
      <c r="AD14">
        <v>51.444836415648098</v>
      </c>
      <c r="AE14">
        <v>0</v>
      </c>
      <c r="AF14">
        <v>0</v>
      </c>
      <c r="AG14">
        <v>0</v>
      </c>
      <c r="AH14">
        <v>1773.4144069628701</v>
      </c>
      <c r="AI14">
        <v>0</v>
      </c>
      <c r="AJ14">
        <v>1.5387478916058199</v>
      </c>
      <c r="AK14">
        <v>0</v>
      </c>
      <c r="AL14">
        <v>20.5291511872448</v>
      </c>
      <c r="AM14">
        <v>0</v>
      </c>
      <c r="AN14">
        <v>0</v>
      </c>
      <c r="AO14">
        <v>0</v>
      </c>
      <c r="AP14">
        <v>0</v>
      </c>
      <c r="AQ14">
        <v>0.40499471990149899</v>
      </c>
      <c r="AR14">
        <v>35.5812338633568</v>
      </c>
      <c r="AS14">
        <v>0</v>
      </c>
      <c r="AT14">
        <v>0</v>
      </c>
      <c r="AU14">
        <v>2.58627287893888</v>
      </c>
      <c r="AV14">
        <v>0</v>
      </c>
      <c r="AW14">
        <v>0</v>
      </c>
      <c r="AX14">
        <v>0</v>
      </c>
      <c r="BK14" s="117">
        <v>5044.3593024620004</v>
      </c>
      <c r="BL14">
        <f t="shared" si="0"/>
        <v>997.63836402793891</v>
      </c>
      <c r="BM14">
        <f t="shared" si="1"/>
        <v>0</v>
      </c>
      <c r="BN14">
        <f t="shared" si="2"/>
        <v>4046.7209384340508</v>
      </c>
      <c r="BO14">
        <f t="shared" si="4"/>
        <v>-21.089302461989064</v>
      </c>
      <c r="BP14">
        <f t="shared" si="3"/>
        <v>976.54906156594984</v>
      </c>
    </row>
    <row r="15" spans="1:68" x14ac:dyDescent="0.25">
      <c r="A15" t="s">
        <v>61</v>
      </c>
      <c r="B15" s="42">
        <v>44094</v>
      </c>
      <c r="C15" t="s">
        <v>60</v>
      </c>
      <c r="D15">
        <v>5049.97</v>
      </c>
      <c r="E15">
        <v>0</v>
      </c>
      <c r="F15">
        <v>660.90777289878201</v>
      </c>
      <c r="G15">
        <v>0</v>
      </c>
      <c r="H15">
        <v>0</v>
      </c>
      <c r="I15">
        <v>0</v>
      </c>
      <c r="J15">
        <v>0</v>
      </c>
      <c r="K15">
        <v>0</v>
      </c>
      <c r="L15">
        <v>128.99995712300301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1042.79604494676</v>
      </c>
      <c r="V15">
        <v>589.14540989111595</v>
      </c>
      <c r="W15">
        <v>0</v>
      </c>
      <c r="X15">
        <v>60.714743752430302</v>
      </c>
      <c r="Y15">
        <v>290.90509104838497</v>
      </c>
      <c r="Z15">
        <v>0</v>
      </c>
      <c r="AA15">
        <v>0</v>
      </c>
      <c r="AB15">
        <v>0</v>
      </c>
      <c r="AC15">
        <v>0</v>
      </c>
      <c r="AD15">
        <v>49.949152606885797</v>
      </c>
      <c r="AE15">
        <v>0</v>
      </c>
      <c r="AF15">
        <v>0</v>
      </c>
      <c r="AG15">
        <v>0</v>
      </c>
      <c r="AH15">
        <v>1860.5237504929401</v>
      </c>
      <c r="AI15">
        <v>0</v>
      </c>
      <c r="AJ15">
        <v>1.57344425922969</v>
      </c>
      <c r="AK15">
        <v>0</v>
      </c>
      <c r="AL15">
        <v>36.454128176889803</v>
      </c>
      <c r="AM15">
        <v>0</v>
      </c>
      <c r="AN15">
        <v>0</v>
      </c>
      <c r="AO15">
        <v>0</v>
      </c>
      <c r="AP15">
        <v>0</v>
      </c>
      <c r="AQ15">
        <v>0.61206267348469001</v>
      </c>
      <c r="AR15">
        <v>34.599016987809001</v>
      </c>
      <c r="AS15">
        <v>0</v>
      </c>
      <c r="AT15">
        <v>0</v>
      </c>
      <c r="AU15">
        <v>3.4273731249285802</v>
      </c>
      <c r="AV15">
        <v>0</v>
      </c>
      <c r="AW15">
        <v>0</v>
      </c>
      <c r="AX15">
        <v>0</v>
      </c>
      <c r="BK15" s="117">
        <v>4760.6079479826403</v>
      </c>
      <c r="BL15">
        <f t="shared" si="0"/>
        <v>789.90773002178503</v>
      </c>
      <c r="BM15">
        <f t="shared" si="1"/>
        <v>0</v>
      </c>
      <c r="BN15">
        <f t="shared" si="2"/>
        <v>3970.7002179608589</v>
      </c>
      <c r="BO15">
        <f t="shared" si="4"/>
        <v>289.36205201735629</v>
      </c>
      <c r="BP15">
        <f t="shared" si="3"/>
        <v>1079.2697820391413</v>
      </c>
    </row>
    <row r="16" spans="1:68" x14ac:dyDescent="0.25">
      <c r="A16" t="s">
        <v>61</v>
      </c>
      <c r="B16" s="42">
        <v>44095</v>
      </c>
      <c r="C16" t="s">
        <v>60</v>
      </c>
      <c r="D16">
        <v>5148.2299999999996</v>
      </c>
      <c r="E16">
        <v>0</v>
      </c>
      <c r="F16">
        <v>674.98430127598294</v>
      </c>
      <c r="G16">
        <v>0</v>
      </c>
      <c r="H16">
        <v>0</v>
      </c>
      <c r="I16">
        <v>0</v>
      </c>
      <c r="J16">
        <v>0</v>
      </c>
      <c r="K16">
        <v>0</v>
      </c>
      <c r="L16">
        <v>128.99995712300301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948.63914264710604</v>
      </c>
      <c r="V16">
        <v>694.47072350987901</v>
      </c>
      <c r="W16">
        <v>0</v>
      </c>
      <c r="X16">
        <v>23.7574037829494</v>
      </c>
      <c r="Y16">
        <v>322.68266184266702</v>
      </c>
      <c r="Z16">
        <v>0</v>
      </c>
      <c r="AA16">
        <v>0</v>
      </c>
      <c r="AB16">
        <v>0</v>
      </c>
      <c r="AC16">
        <v>0</v>
      </c>
      <c r="AD16">
        <v>44.8604464552973</v>
      </c>
      <c r="AE16">
        <v>0</v>
      </c>
      <c r="AF16">
        <v>0</v>
      </c>
      <c r="AG16">
        <v>0</v>
      </c>
      <c r="AH16">
        <v>1921.2969522927599</v>
      </c>
      <c r="AI16">
        <v>0</v>
      </c>
      <c r="AJ16">
        <v>1.6725873638453399</v>
      </c>
      <c r="AK16">
        <v>0</v>
      </c>
      <c r="AL16">
        <v>51.876576484166399</v>
      </c>
      <c r="AM16">
        <v>0</v>
      </c>
      <c r="AN16">
        <v>0</v>
      </c>
      <c r="AO16">
        <v>0</v>
      </c>
      <c r="AP16">
        <v>0</v>
      </c>
      <c r="AQ16">
        <v>0.78581858399045601</v>
      </c>
      <c r="AR16">
        <v>38.5653447007643</v>
      </c>
      <c r="AS16">
        <v>0</v>
      </c>
      <c r="AT16">
        <v>0</v>
      </c>
      <c r="AU16">
        <v>4.5179254202103696</v>
      </c>
      <c r="AV16">
        <v>0</v>
      </c>
      <c r="AW16">
        <v>0</v>
      </c>
      <c r="AX16">
        <v>0</v>
      </c>
      <c r="BK16" s="117">
        <v>4857.1098414826301</v>
      </c>
      <c r="BL16">
        <f t="shared" si="0"/>
        <v>803.98425839898596</v>
      </c>
      <c r="BM16">
        <f t="shared" si="1"/>
        <v>0</v>
      </c>
      <c r="BN16">
        <f t="shared" si="2"/>
        <v>4053.1255830836353</v>
      </c>
      <c r="BO16">
        <f t="shared" si="4"/>
        <v>291.12015851737851</v>
      </c>
      <c r="BP16">
        <f t="shared" si="3"/>
        <v>1095.1044169163645</v>
      </c>
    </row>
    <row r="17" spans="1:68" x14ac:dyDescent="0.25">
      <c r="A17" t="s">
        <v>61</v>
      </c>
      <c r="B17" s="42">
        <v>44096</v>
      </c>
      <c r="C17" t="s">
        <v>60</v>
      </c>
      <c r="D17">
        <v>5650.81</v>
      </c>
      <c r="E17">
        <v>0</v>
      </c>
      <c r="F17">
        <v>674.98430127598294</v>
      </c>
      <c r="G17">
        <v>0</v>
      </c>
      <c r="H17">
        <v>0</v>
      </c>
      <c r="I17">
        <v>0</v>
      </c>
      <c r="J17">
        <v>0</v>
      </c>
      <c r="K17">
        <v>0</v>
      </c>
      <c r="L17">
        <v>128.99995712300301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837.39285614204198</v>
      </c>
      <c r="V17">
        <v>788.48397477571598</v>
      </c>
      <c r="W17">
        <v>0</v>
      </c>
      <c r="X17">
        <v>17.586648240422502</v>
      </c>
      <c r="Y17">
        <v>348.91863228446198</v>
      </c>
      <c r="Z17">
        <v>0</v>
      </c>
      <c r="AA17">
        <v>0</v>
      </c>
      <c r="AB17">
        <v>0</v>
      </c>
      <c r="AC17">
        <v>0</v>
      </c>
      <c r="AD17">
        <v>40.388141942402498</v>
      </c>
      <c r="AE17">
        <v>0</v>
      </c>
      <c r="AF17">
        <v>0</v>
      </c>
      <c r="AG17">
        <v>0</v>
      </c>
      <c r="AH17">
        <v>1948.0253723864801</v>
      </c>
      <c r="AI17">
        <v>0</v>
      </c>
      <c r="AJ17">
        <v>1.8133466838163901</v>
      </c>
      <c r="AK17">
        <v>0</v>
      </c>
      <c r="AL17">
        <v>64.203531358409293</v>
      </c>
      <c r="AM17">
        <v>0</v>
      </c>
      <c r="AN17">
        <v>0</v>
      </c>
      <c r="AO17">
        <v>0</v>
      </c>
      <c r="AP17">
        <v>0</v>
      </c>
      <c r="AQ17">
        <v>0.98161745942855105</v>
      </c>
      <c r="AR17">
        <v>44.468421772657997</v>
      </c>
      <c r="AS17">
        <v>0</v>
      </c>
      <c r="AT17">
        <v>0</v>
      </c>
      <c r="AU17">
        <v>5.3726282688606801</v>
      </c>
      <c r="AV17">
        <v>0</v>
      </c>
      <c r="AW17">
        <v>250.05951864938601</v>
      </c>
      <c r="AX17">
        <v>0</v>
      </c>
      <c r="BK17" s="117">
        <v>5151.67894836307</v>
      </c>
      <c r="BL17">
        <f t="shared" si="0"/>
        <v>1054.043777048372</v>
      </c>
      <c r="BM17">
        <f t="shared" si="1"/>
        <v>0</v>
      </c>
      <c r="BN17">
        <f t="shared" si="2"/>
        <v>4097.6351713146978</v>
      </c>
      <c r="BO17">
        <f t="shared" si="4"/>
        <v>499.13105163693035</v>
      </c>
      <c r="BP17">
        <f t="shared" si="3"/>
        <v>1553.1748286853024</v>
      </c>
    </row>
    <row r="18" spans="1:68" x14ac:dyDescent="0.25">
      <c r="A18" t="s">
        <v>61</v>
      </c>
      <c r="B18" s="42">
        <v>44097</v>
      </c>
      <c r="C18" t="s">
        <v>60</v>
      </c>
      <c r="D18">
        <v>5210.84</v>
      </c>
      <c r="E18">
        <v>0</v>
      </c>
      <c r="F18">
        <v>674.98430127598294</v>
      </c>
      <c r="G18">
        <v>0</v>
      </c>
      <c r="H18">
        <v>0</v>
      </c>
      <c r="I18">
        <v>0</v>
      </c>
      <c r="J18">
        <v>0</v>
      </c>
      <c r="K18">
        <v>0</v>
      </c>
      <c r="L18">
        <v>128.99995712300301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726.159309801782</v>
      </c>
      <c r="V18">
        <v>870.35037168444899</v>
      </c>
      <c r="W18">
        <v>0</v>
      </c>
      <c r="X18">
        <v>3.0022515042053199</v>
      </c>
      <c r="Y18">
        <v>370.40382466341401</v>
      </c>
      <c r="Z18">
        <v>0</v>
      </c>
      <c r="AA18">
        <v>0</v>
      </c>
      <c r="AB18">
        <v>0</v>
      </c>
      <c r="AC18">
        <v>0</v>
      </c>
      <c r="AD18">
        <v>37.847632193886199</v>
      </c>
      <c r="AE18">
        <v>0</v>
      </c>
      <c r="AF18">
        <v>0</v>
      </c>
      <c r="AG18">
        <v>0</v>
      </c>
      <c r="AH18">
        <v>1981.36381780438</v>
      </c>
      <c r="AI18">
        <v>0</v>
      </c>
      <c r="AJ18">
        <v>2.0343708931197799</v>
      </c>
      <c r="AK18">
        <v>0</v>
      </c>
      <c r="AL18">
        <v>73.709396616576896</v>
      </c>
      <c r="AM18">
        <v>0</v>
      </c>
      <c r="AN18">
        <v>0</v>
      </c>
      <c r="AO18">
        <v>0</v>
      </c>
      <c r="AP18">
        <v>0</v>
      </c>
      <c r="AQ18">
        <v>1.17782610094433</v>
      </c>
      <c r="AR18">
        <v>51.8650973459605</v>
      </c>
      <c r="AS18">
        <v>0</v>
      </c>
      <c r="AT18">
        <v>0</v>
      </c>
      <c r="AU18">
        <v>5.7748827426719904</v>
      </c>
      <c r="AV18">
        <v>0</v>
      </c>
      <c r="AW18">
        <v>0</v>
      </c>
      <c r="AX18">
        <v>0</v>
      </c>
      <c r="BK18" s="117">
        <v>4927.6730397503798</v>
      </c>
      <c r="BL18">
        <f t="shared" si="0"/>
        <v>803.98425839898596</v>
      </c>
      <c r="BM18">
        <f t="shared" si="1"/>
        <v>0</v>
      </c>
      <c r="BN18">
        <f t="shared" si="2"/>
        <v>4123.6887813513895</v>
      </c>
      <c r="BO18">
        <f t="shared" si="4"/>
        <v>283.16696024962494</v>
      </c>
      <c r="BP18">
        <f t="shared" si="3"/>
        <v>1087.1512186486109</v>
      </c>
    </row>
    <row r="19" spans="1:68" x14ac:dyDescent="0.25">
      <c r="A19" t="s">
        <v>61</v>
      </c>
      <c r="B19" s="42">
        <v>44098</v>
      </c>
      <c r="C19" t="s">
        <v>60</v>
      </c>
      <c r="D19">
        <v>5269.25</v>
      </c>
      <c r="E19">
        <v>0</v>
      </c>
      <c r="F19">
        <v>674.98430127598294</v>
      </c>
      <c r="G19">
        <v>0</v>
      </c>
      <c r="H19">
        <v>0</v>
      </c>
      <c r="I19">
        <v>0</v>
      </c>
      <c r="J19">
        <v>0</v>
      </c>
      <c r="K19">
        <v>0</v>
      </c>
      <c r="L19">
        <v>128.99995712300301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644.43447658434502</v>
      </c>
      <c r="V19">
        <v>942.75880121852401</v>
      </c>
      <c r="W19">
        <v>0</v>
      </c>
      <c r="X19">
        <v>0</v>
      </c>
      <c r="Y19">
        <v>380.53024337150902</v>
      </c>
      <c r="Z19">
        <v>0</v>
      </c>
      <c r="AA19">
        <v>0</v>
      </c>
      <c r="AB19">
        <v>0</v>
      </c>
      <c r="AC19">
        <v>0</v>
      </c>
      <c r="AD19">
        <v>37.967399332539998</v>
      </c>
      <c r="AE19">
        <v>0</v>
      </c>
      <c r="AF19">
        <v>0</v>
      </c>
      <c r="AG19">
        <v>0</v>
      </c>
      <c r="AH19">
        <v>2025.2593203290201</v>
      </c>
      <c r="AI19">
        <v>0</v>
      </c>
      <c r="AJ19">
        <v>2.3949126518867501</v>
      </c>
      <c r="AK19">
        <v>0</v>
      </c>
      <c r="AL19">
        <v>52.898126110329699</v>
      </c>
      <c r="AM19">
        <v>0</v>
      </c>
      <c r="AN19">
        <v>0</v>
      </c>
      <c r="AO19">
        <v>0</v>
      </c>
      <c r="AP19">
        <v>0</v>
      </c>
      <c r="AQ19">
        <v>1.2729854986983</v>
      </c>
      <c r="AR19">
        <v>58.4052318899816</v>
      </c>
      <c r="AS19">
        <v>0</v>
      </c>
      <c r="AT19">
        <v>0</v>
      </c>
      <c r="AU19">
        <v>6.11851584999543</v>
      </c>
      <c r="AV19">
        <v>0</v>
      </c>
      <c r="AW19">
        <v>0</v>
      </c>
      <c r="AX19">
        <v>0</v>
      </c>
      <c r="BK19" s="117">
        <v>4956.0242712358204</v>
      </c>
      <c r="BL19">
        <f t="shared" si="0"/>
        <v>803.98425839898596</v>
      </c>
      <c r="BM19">
        <f t="shared" si="1"/>
        <v>0</v>
      </c>
      <c r="BN19">
        <f t="shared" si="2"/>
        <v>4152.0400128368301</v>
      </c>
      <c r="BO19">
        <f t="shared" si="4"/>
        <v>313.22572876418417</v>
      </c>
      <c r="BP19">
        <f t="shared" si="3"/>
        <v>1117.2099871631701</v>
      </c>
    </row>
    <row r="20" spans="1:68" x14ac:dyDescent="0.25">
      <c r="A20" t="s">
        <v>61</v>
      </c>
      <c r="B20" s="42">
        <v>44099</v>
      </c>
      <c r="C20" t="s">
        <v>60</v>
      </c>
      <c r="D20">
        <v>6315.72</v>
      </c>
      <c r="E20">
        <v>0</v>
      </c>
      <c r="F20">
        <v>674.98430127598294</v>
      </c>
      <c r="G20">
        <v>0</v>
      </c>
      <c r="H20">
        <v>201.514744603807</v>
      </c>
      <c r="I20">
        <v>0</v>
      </c>
      <c r="J20">
        <v>0</v>
      </c>
      <c r="K20">
        <v>0</v>
      </c>
      <c r="L20">
        <v>128.99995712300301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613.35174374241103</v>
      </c>
      <c r="V20">
        <v>970.28313684268198</v>
      </c>
      <c r="W20">
        <v>0</v>
      </c>
      <c r="X20">
        <v>0</v>
      </c>
      <c r="Y20">
        <v>379.337088486455</v>
      </c>
      <c r="Z20">
        <v>0</v>
      </c>
      <c r="AA20">
        <v>0</v>
      </c>
      <c r="AB20">
        <v>0</v>
      </c>
      <c r="AC20">
        <v>0</v>
      </c>
      <c r="AD20">
        <v>59.624493617284898</v>
      </c>
      <c r="AE20">
        <v>0</v>
      </c>
      <c r="AF20">
        <v>0</v>
      </c>
      <c r="AG20">
        <v>0</v>
      </c>
      <c r="AH20">
        <v>2064.6640852811902</v>
      </c>
      <c r="AI20">
        <v>0</v>
      </c>
      <c r="AJ20">
        <v>2.64136766165075</v>
      </c>
      <c r="AK20">
        <v>0</v>
      </c>
      <c r="AL20">
        <v>32.416212438301997</v>
      </c>
      <c r="AM20">
        <v>0</v>
      </c>
      <c r="AN20">
        <v>0</v>
      </c>
      <c r="AO20">
        <v>0</v>
      </c>
      <c r="AP20">
        <v>0</v>
      </c>
      <c r="AQ20">
        <v>1.01221952440116</v>
      </c>
      <c r="AR20">
        <v>65.151088022443503</v>
      </c>
      <c r="AS20">
        <v>0</v>
      </c>
      <c r="AT20">
        <v>0</v>
      </c>
      <c r="AU20">
        <v>6.1365553651302696</v>
      </c>
      <c r="AV20">
        <v>0</v>
      </c>
      <c r="AW20">
        <v>500.11903729877298</v>
      </c>
      <c r="AX20">
        <v>0</v>
      </c>
      <c r="BK20" s="117">
        <v>5700.2360312835199</v>
      </c>
      <c r="BL20">
        <f t="shared" si="0"/>
        <v>1505.618040301566</v>
      </c>
      <c r="BM20">
        <f t="shared" si="1"/>
        <v>0</v>
      </c>
      <c r="BN20">
        <f t="shared" si="2"/>
        <v>4194.6179909819512</v>
      </c>
      <c r="BO20">
        <f t="shared" si="4"/>
        <v>615.4839687164831</v>
      </c>
      <c r="BP20">
        <f t="shared" si="3"/>
        <v>2121.1020090180491</v>
      </c>
    </row>
    <row r="21" spans="1:68" x14ac:dyDescent="0.25">
      <c r="A21" t="s">
        <v>61</v>
      </c>
      <c r="B21" s="42">
        <v>44100</v>
      </c>
      <c r="C21" t="s">
        <v>60</v>
      </c>
      <c r="D21">
        <v>5643.6</v>
      </c>
      <c r="E21">
        <v>0</v>
      </c>
      <c r="F21">
        <v>674.98430127598294</v>
      </c>
      <c r="G21">
        <v>198.102380012504</v>
      </c>
      <c r="H21">
        <v>0</v>
      </c>
      <c r="I21">
        <v>0</v>
      </c>
      <c r="J21">
        <v>0</v>
      </c>
      <c r="K21">
        <v>0</v>
      </c>
      <c r="L21">
        <v>128.99995712300301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745.96288604050096</v>
      </c>
      <c r="V21">
        <v>958.905482197884</v>
      </c>
      <c r="W21">
        <v>0</v>
      </c>
      <c r="X21">
        <v>0</v>
      </c>
      <c r="Y21">
        <v>370.70475946993798</v>
      </c>
      <c r="Z21">
        <v>0</v>
      </c>
      <c r="AA21">
        <v>0</v>
      </c>
      <c r="AB21">
        <v>0</v>
      </c>
      <c r="AC21">
        <v>0</v>
      </c>
      <c r="AD21">
        <v>80.381796724943499</v>
      </c>
      <c r="AE21">
        <v>0</v>
      </c>
      <c r="AF21">
        <v>0</v>
      </c>
      <c r="AG21">
        <v>0</v>
      </c>
      <c r="AH21">
        <v>2104.6976861585699</v>
      </c>
      <c r="AI21">
        <v>0</v>
      </c>
      <c r="AJ21">
        <v>2.7994913100994001</v>
      </c>
      <c r="AK21">
        <v>0</v>
      </c>
      <c r="AL21">
        <v>17.787596914358399</v>
      </c>
      <c r="AM21">
        <v>0</v>
      </c>
      <c r="AN21">
        <v>0</v>
      </c>
      <c r="AO21">
        <v>0</v>
      </c>
      <c r="AP21">
        <v>0</v>
      </c>
      <c r="AQ21">
        <v>0.81864072987260506</v>
      </c>
      <c r="AR21">
        <v>67.744130908605598</v>
      </c>
      <c r="AS21">
        <v>0</v>
      </c>
      <c r="AT21">
        <v>0</v>
      </c>
      <c r="AU21">
        <v>6.2811634092201603</v>
      </c>
      <c r="AV21">
        <v>0</v>
      </c>
      <c r="AW21">
        <v>0</v>
      </c>
      <c r="AX21">
        <v>0</v>
      </c>
      <c r="BK21" s="117">
        <v>5358.1702722754899</v>
      </c>
      <c r="BL21">
        <f t="shared" si="0"/>
        <v>1002.08663841149</v>
      </c>
      <c r="BM21">
        <f t="shared" si="1"/>
        <v>0</v>
      </c>
      <c r="BN21">
        <f t="shared" si="2"/>
        <v>4356.0836338639929</v>
      </c>
      <c r="BO21">
        <f t="shared" si="4"/>
        <v>285.42972772451776</v>
      </c>
      <c r="BP21">
        <f t="shared" si="3"/>
        <v>1287.5163661360077</v>
      </c>
    </row>
    <row r="22" spans="1:68" x14ac:dyDescent="0.25">
      <c r="A22" t="s">
        <v>61</v>
      </c>
      <c r="B22" s="42">
        <v>44101</v>
      </c>
      <c r="C22" t="s">
        <v>60</v>
      </c>
      <c r="D22">
        <v>5229.34</v>
      </c>
      <c r="E22">
        <v>0</v>
      </c>
      <c r="F22">
        <v>674.98430127598294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1001.53599354115</v>
      </c>
      <c r="V22">
        <v>918.85207537332303</v>
      </c>
      <c r="W22">
        <v>0</v>
      </c>
      <c r="X22">
        <v>0</v>
      </c>
      <c r="Y22">
        <v>354.889860672922</v>
      </c>
      <c r="Z22">
        <v>0</v>
      </c>
      <c r="AA22">
        <v>0</v>
      </c>
      <c r="AB22">
        <v>0</v>
      </c>
      <c r="AC22">
        <v>0</v>
      </c>
      <c r="AD22">
        <v>86.951847261322598</v>
      </c>
      <c r="AE22">
        <v>0</v>
      </c>
      <c r="AF22">
        <v>0</v>
      </c>
      <c r="AG22">
        <v>0</v>
      </c>
      <c r="AH22">
        <v>2139.4858035832299</v>
      </c>
      <c r="AI22">
        <v>0</v>
      </c>
      <c r="AJ22">
        <v>2.9975374154560699</v>
      </c>
      <c r="AK22">
        <v>0</v>
      </c>
      <c r="AL22">
        <v>8.1665245865560596</v>
      </c>
      <c r="AM22">
        <v>0</v>
      </c>
      <c r="AN22">
        <v>0</v>
      </c>
      <c r="AO22">
        <v>0</v>
      </c>
      <c r="AP22">
        <v>0</v>
      </c>
      <c r="AQ22">
        <v>0.66609756072464199</v>
      </c>
      <c r="AR22">
        <v>68.250503444976999</v>
      </c>
      <c r="AS22">
        <v>0</v>
      </c>
      <c r="AT22">
        <v>0</v>
      </c>
      <c r="AU22">
        <v>6.4359077575862402</v>
      </c>
      <c r="AV22">
        <v>0</v>
      </c>
      <c r="AW22">
        <v>0</v>
      </c>
      <c r="AX22">
        <v>0</v>
      </c>
      <c r="BK22" s="117">
        <v>5263.2164524732298</v>
      </c>
      <c r="BL22">
        <f t="shared" si="0"/>
        <v>674.98430127598294</v>
      </c>
      <c r="BM22">
        <f t="shared" si="1"/>
        <v>0</v>
      </c>
      <c r="BN22">
        <f t="shared" si="2"/>
        <v>4588.2321511972486</v>
      </c>
      <c r="BO22">
        <f t="shared" si="4"/>
        <v>-33.876452473231438</v>
      </c>
      <c r="BP22">
        <f t="shared" si="3"/>
        <v>641.1078488027515</v>
      </c>
    </row>
    <row r="23" spans="1:68" x14ac:dyDescent="0.25">
      <c r="A23" t="s">
        <v>61</v>
      </c>
      <c r="B23" s="42">
        <v>44102</v>
      </c>
      <c r="C23" t="s">
        <v>60</v>
      </c>
      <c r="D23">
        <v>4680.7700000000004</v>
      </c>
      <c r="E23">
        <v>0</v>
      </c>
      <c r="F23">
        <v>674.98430127598294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1346.4015185492401</v>
      </c>
      <c r="V23">
        <v>884.25803218239105</v>
      </c>
      <c r="W23">
        <v>0</v>
      </c>
      <c r="X23">
        <v>0</v>
      </c>
      <c r="Y23">
        <v>335.51631464802199</v>
      </c>
      <c r="Z23">
        <v>0</v>
      </c>
      <c r="AA23">
        <v>0</v>
      </c>
      <c r="AB23">
        <v>0</v>
      </c>
      <c r="AC23">
        <v>0</v>
      </c>
      <c r="AD23">
        <v>94.335392415576493</v>
      </c>
      <c r="AE23">
        <v>0</v>
      </c>
      <c r="AF23">
        <v>0</v>
      </c>
      <c r="AG23">
        <v>0</v>
      </c>
      <c r="AH23">
        <v>2173.27324068076</v>
      </c>
      <c r="AI23">
        <v>0</v>
      </c>
      <c r="AJ23">
        <v>3.2715956720427499</v>
      </c>
      <c r="AK23">
        <v>0</v>
      </c>
      <c r="AL23">
        <v>3.1186960928735799</v>
      </c>
      <c r="AM23">
        <v>0</v>
      </c>
      <c r="AN23">
        <v>0</v>
      </c>
      <c r="AO23">
        <v>0</v>
      </c>
      <c r="AP23">
        <v>0</v>
      </c>
      <c r="AQ23">
        <v>0.51754808117080797</v>
      </c>
      <c r="AR23">
        <v>65.323116716689995</v>
      </c>
      <c r="AS23">
        <v>0</v>
      </c>
      <c r="AT23">
        <v>0</v>
      </c>
      <c r="AU23">
        <v>6.6082204622626399</v>
      </c>
      <c r="AV23">
        <v>0</v>
      </c>
      <c r="AW23">
        <v>0</v>
      </c>
      <c r="AX23">
        <v>0</v>
      </c>
      <c r="BK23" s="117">
        <v>5587.6079767770098</v>
      </c>
      <c r="BL23">
        <f t="shared" si="0"/>
        <v>674.98430127598294</v>
      </c>
      <c r="BM23">
        <f t="shared" si="1"/>
        <v>0</v>
      </c>
      <c r="BN23">
        <f t="shared" si="2"/>
        <v>4912.6236755010286</v>
      </c>
      <c r="BO23">
        <f t="shared" si="4"/>
        <v>-906.83797677701114</v>
      </c>
      <c r="BP23">
        <f t="shared" si="3"/>
        <v>-231.85367550102819</v>
      </c>
    </row>
    <row r="24" spans="1:68" x14ac:dyDescent="0.25">
      <c r="A24" t="s">
        <v>61</v>
      </c>
      <c r="B24" s="42">
        <v>44103</v>
      </c>
      <c r="C24" t="s">
        <v>60</v>
      </c>
      <c r="D24">
        <v>4681.0200000000004</v>
      </c>
      <c r="E24">
        <v>0</v>
      </c>
      <c r="F24">
        <v>674.98430127598294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1659.19373871068</v>
      </c>
      <c r="V24">
        <v>853.33657191665304</v>
      </c>
      <c r="W24">
        <v>0</v>
      </c>
      <c r="X24">
        <v>0</v>
      </c>
      <c r="Y24">
        <v>317.99006953926499</v>
      </c>
      <c r="Z24">
        <v>0</v>
      </c>
      <c r="AA24">
        <v>0</v>
      </c>
      <c r="AB24">
        <v>0</v>
      </c>
      <c r="AC24">
        <v>0</v>
      </c>
      <c r="AD24">
        <v>101.10032413886501</v>
      </c>
      <c r="AE24">
        <v>0</v>
      </c>
      <c r="AF24">
        <v>0</v>
      </c>
      <c r="AG24">
        <v>0</v>
      </c>
      <c r="AH24">
        <v>2214.0261343186598</v>
      </c>
      <c r="AI24">
        <v>0</v>
      </c>
      <c r="AJ24">
        <v>3.4852446502866798</v>
      </c>
      <c r="AK24">
        <v>0</v>
      </c>
      <c r="AL24">
        <v>0.84518651329537597</v>
      </c>
      <c r="AM24">
        <v>0</v>
      </c>
      <c r="AN24">
        <v>0</v>
      </c>
      <c r="AO24">
        <v>0</v>
      </c>
      <c r="AP24">
        <v>0</v>
      </c>
      <c r="AQ24">
        <v>0.37690920008386702</v>
      </c>
      <c r="AR24">
        <v>60.061734082007902</v>
      </c>
      <c r="AS24">
        <v>0</v>
      </c>
      <c r="AT24">
        <v>0</v>
      </c>
      <c r="AU24">
        <v>6.9770002470143897</v>
      </c>
      <c r="AV24">
        <v>0</v>
      </c>
      <c r="AW24">
        <v>-1000.2380745975501</v>
      </c>
      <c r="AX24">
        <v>0</v>
      </c>
      <c r="BK24" s="117">
        <v>4892.1391399952499</v>
      </c>
      <c r="BL24">
        <f t="shared" si="0"/>
        <v>-325.25377332156711</v>
      </c>
      <c r="BM24">
        <f t="shared" si="1"/>
        <v>0</v>
      </c>
      <c r="BN24">
        <f t="shared" si="2"/>
        <v>5217.3929133168112</v>
      </c>
      <c r="BO24">
        <f t="shared" si="4"/>
        <v>-211.11913999524404</v>
      </c>
      <c r="BP24">
        <f t="shared" si="3"/>
        <v>-536.37291331681115</v>
      </c>
    </row>
    <row r="25" spans="1:68" x14ac:dyDescent="0.25">
      <c r="A25" t="s">
        <v>61</v>
      </c>
      <c r="B25" s="42">
        <v>44104</v>
      </c>
      <c r="C25" t="s">
        <v>60</v>
      </c>
      <c r="D25">
        <v>5658.86</v>
      </c>
      <c r="E25">
        <v>0</v>
      </c>
      <c r="F25">
        <v>660.90777289878201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1748.9552512233199</v>
      </c>
      <c r="V25">
        <v>823.93566545151702</v>
      </c>
      <c r="W25">
        <v>0</v>
      </c>
      <c r="X25">
        <v>0</v>
      </c>
      <c r="Y25">
        <v>310.15697599509002</v>
      </c>
      <c r="Z25">
        <v>0</v>
      </c>
      <c r="AA25">
        <v>0</v>
      </c>
      <c r="AB25">
        <v>0</v>
      </c>
      <c r="AC25">
        <v>0</v>
      </c>
      <c r="AD25">
        <v>111.433285406656</v>
      </c>
      <c r="AE25">
        <v>0</v>
      </c>
      <c r="AF25">
        <v>0</v>
      </c>
      <c r="AG25">
        <v>0</v>
      </c>
      <c r="AH25">
        <v>2245.2312891116098</v>
      </c>
      <c r="AI25">
        <v>0</v>
      </c>
      <c r="AJ25">
        <v>3.39077594909253</v>
      </c>
      <c r="AK25">
        <v>0</v>
      </c>
      <c r="AL25">
        <v>7.3199405169503198E-2</v>
      </c>
      <c r="AM25">
        <v>0</v>
      </c>
      <c r="AN25">
        <v>0</v>
      </c>
      <c r="AO25">
        <v>0</v>
      </c>
      <c r="AP25">
        <v>0</v>
      </c>
      <c r="AQ25">
        <v>0.28151711247719102</v>
      </c>
      <c r="AR25">
        <v>53.038931456375003</v>
      </c>
      <c r="AS25">
        <v>17.1037148985972</v>
      </c>
      <c r="AT25">
        <v>0</v>
      </c>
      <c r="AU25">
        <v>7.5476376843369399</v>
      </c>
      <c r="AV25">
        <v>0</v>
      </c>
      <c r="AW25">
        <v>0</v>
      </c>
      <c r="AX25">
        <v>0</v>
      </c>
      <c r="BK25" s="117">
        <v>5982.0560165930201</v>
      </c>
      <c r="BL25">
        <f t="shared" si="0"/>
        <v>660.90777289878201</v>
      </c>
      <c r="BM25">
        <f t="shared" si="1"/>
        <v>0</v>
      </c>
      <c r="BN25">
        <f t="shared" si="2"/>
        <v>5321.1482436942415</v>
      </c>
      <c r="BO25">
        <f t="shared" si="4"/>
        <v>-323.19601659302407</v>
      </c>
      <c r="BP25">
        <f t="shared" si="3"/>
        <v>337.71175630575794</v>
      </c>
    </row>
    <row r="26" spans="1:68" x14ac:dyDescent="0.25">
      <c r="A26" t="s">
        <v>61</v>
      </c>
      <c r="B26" s="42">
        <v>44105</v>
      </c>
      <c r="C26" t="s">
        <v>60</v>
      </c>
      <c r="D26">
        <v>5857.48</v>
      </c>
      <c r="E26">
        <v>0</v>
      </c>
      <c r="F26">
        <v>646.83124452158097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1678.33700784439</v>
      </c>
      <c r="V26">
        <v>755.77598266640996</v>
      </c>
      <c r="W26">
        <v>0</v>
      </c>
      <c r="X26">
        <v>0</v>
      </c>
      <c r="Y26">
        <v>314.36395161616701</v>
      </c>
      <c r="Z26">
        <v>0</v>
      </c>
      <c r="AA26">
        <v>0</v>
      </c>
      <c r="AB26">
        <v>0</v>
      </c>
      <c r="AC26">
        <v>0</v>
      </c>
      <c r="AD26">
        <v>98.852478773055495</v>
      </c>
      <c r="AE26">
        <v>0</v>
      </c>
      <c r="AF26">
        <v>0</v>
      </c>
      <c r="AG26">
        <v>0</v>
      </c>
      <c r="AH26">
        <v>2268.43416203895</v>
      </c>
      <c r="AI26">
        <v>0</v>
      </c>
      <c r="AJ26">
        <v>3.2909072528049998</v>
      </c>
      <c r="AK26">
        <v>0</v>
      </c>
      <c r="AL26">
        <v>1.1267744954166501E-2</v>
      </c>
      <c r="AM26">
        <v>0</v>
      </c>
      <c r="AN26">
        <v>0</v>
      </c>
      <c r="AO26">
        <v>0</v>
      </c>
      <c r="AP26">
        <v>0</v>
      </c>
      <c r="AQ26">
        <v>0.188696782003382</v>
      </c>
      <c r="AR26">
        <v>43.8894180912312</v>
      </c>
      <c r="AS26">
        <v>133.30249828627399</v>
      </c>
      <c r="AT26">
        <v>0</v>
      </c>
      <c r="AU26">
        <v>8.2314974814799307</v>
      </c>
      <c r="AV26">
        <v>0</v>
      </c>
      <c r="AW26">
        <v>0</v>
      </c>
      <c r="AX26">
        <v>0</v>
      </c>
      <c r="BK26" s="117">
        <v>5951.5091130992996</v>
      </c>
      <c r="BL26">
        <f t="shared" si="0"/>
        <v>646.83124452158097</v>
      </c>
      <c r="BM26">
        <f t="shared" si="1"/>
        <v>0</v>
      </c>
      <c r="BN26">
        <f t="shared" si="2"/>
        <v>5304.6778685777208</v>
      </c>
      <c r="BO26">
        <f t="shared" si="4"/>
        <v>-94.029113099301867</v>
      </c>
      <c r="BP26">
        <f t="shared" si="3"/>
        <v>552.8021314222791</v>
      </c>
    </row>
    <row r="27" spans="1:68" x14ac:dyDescent="0.25">
      <c r="A27" t="s">
        <v>61</v>
      </c>
      <c r="B27" s="42">
        <v>44106</v>
      </c>
      <c r="C27" t="s">
        <v>60</v>
      </c>
      <c r="D27">
        <v>6619.65</v>
      </c>
      <c r="E27">
        <v>0</v>
      </c>
      <c r="F27">
        <v>646.83124452158097</v>
      </c>
      <c r="G27">
        <v>0</v>
      </c>
      <c r="H27">
        <v>201.514744603807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1373.5501815534701</v>
      </c>
      <c r="V27">
        <v>699.54372861814397</v>
      </c>
      <c r="W27">
        <v>0</v>
      </c>
      <c r="X27">
        <v>0</v>
      </c>
      <c r="Y27">
        <v>327.776512715499</v>
      </c>
      <c r="Z27">
        <v>0</v>
      </c>
      <c r="AA27">
        <v>0</v>
      </c>
      <c r="AB27">
        <v>0</v>
      </c>
      <c r="AC27">
        <v>0</v>
      </c>
      <c r="AD27">
        <v>90.1722874070757</v>
      </c>
      <c r="AE27">
        <v>0</v>
      </c>
      <c r="AF27">
        <v>0</v>
      </c>
      <c r="AG27">
        <v>0</v>
      </c>
      <c r="AH27">
        <v>2283.9198537461898</v>
      </c>
      <c r="AI27">
        <v>0</v>
      </c>
      <c r="AJ27">
        <v>3.10074630779572</v>
      </c>
      <c r="AK27">
        <v>0</v>
      </c>
      <c r="AL27">
        <v>9.6134986610013097E-4</v>
      </c>
      <c r="AM27">
        <v>0</v>
      </c>
      <c r="AN27">
        <v>0</v>
      </c>
      <c r="AO27">
        <v>0</v>
      </c>
      <c r="AP27">
        <v>0</v>
      </c>
      <c r="AQ27">
        <v>0.13273473176387199</v>
      </c>
      <c r="AR27">
        <v>33.206121595265202</v>
      </c>
      <c r="AS27">
        <v>476.43358609699698</v>
      </c>
      <c r="AT27">
        <v>0</v>
      </c>
      <c r="AU27">
        <v>8.7951692051775705</v>
      </c>
      <c r="AV27">
        <v>0</v>
      </c>
      <c r="AW27">
        <v>0</v>
      </c>
      <c r="AX27">
        <v>0</v>
      </c>
      <c r="BK27" s="117">
        <v>6144.9778724526304</v>
      </c>
      <c r="BL27">
        <f t="shared" si="0"/>
        <v>848.34598912538797</v>
      </c>
      <c r="BM27">
        <f t="shared" si="1"/>
        <v>0</v>
      </c>
      <c r="BN27">
        <f t="shared" si="2"/>
        <v>5296.6318833272435</v>
      </c>
      <c r="BO27">
        <f t="shared" si="4"/>
        <v>474.67212754736829</v>
      </c>
      <c r="BP27">
        <f t="shared" si="3"/>
        <v>1323.0181166727562</v>
      </c>
    </row>
    <row r="28" spans="1:68" x14ac:dyDescent="0.25">
      <c r="A28" t="s">
        <v>61</v>
      </c>
      <c r="B28" s="42">
        <v>44107</v>
      </c>
      <c r="C28" t="s">
        <v>60</v>
      </c>
      <c r="D28">
        <v>7824.36</v>
      </c>
      <c r="E28">
        <v>0</v>
      </c>
      <c r="F28">
        <v>646.83124452158097</v>
      </c>
      <c r="G28">
        <v>198.102380012504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926.92423046741601</v>
      </c>
      <c r="V28">
        <v>648.90914588618602</v>
      </c>
      <c r="W28">
        <v>0</v>
      </c>
      <c r="X28">
        <v>0</v>
      </c>
      <c r="Y28">
        <v>340.76160434814801</v>
      </c>
      <c r="Z28">
        <v>0</v>
      </c>
      <c r="AA28">
        <v>0</v>
      </c>
      <c r="AB28">
        <v>0</v>
      </c>
      <c r="AC28">
        <v>0</v>
      </c>
      <c r="AD28">
        <v>94.195962732738295</v>
      </c>
      <c r="AE28">
        <v>0</v>
      </c>
      <c r="AF28">
        <v>0</v>
      </c>
      <c r="AG28">
        <v>0</v>
      </c>
      <c r="AH28">
        <v>2286.7922144005602</v>
      </c>
      <c r="AI28">
        <v>0</v>
      </c>
      <c r="AJ28">
        <v>2.9646072843284998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9.87119960765903E-2</v>
      </c>
      <c r="AR28">
        <v>23.676924216399801</v>
      </c>
      <c r="AS28">
        <v>963.28662714217899</v>
      </c>
      <c r="AT28">
        <v>0</v>
      </c>
      <c r="AU28">
        <v>9.2935036662833106</v>
      </c>
      <c r="AV28">
        <v>0</v>
      </c>
      <c r="AW28">
        <v>500.11903729877298</v>
      </c>
      <c r="AX28">
        <v>0</v>
      </c>
      <c r="BK28" s="117">
        <v>6641.9561939731802</v>
      </c>
      <c r="BL28">
        <f t="shared" si="0"/>
        <v>1345.0526618328579</v>
      </c>
      <c r="BM28">
        <f t="shared" si="1"/>
        <v>0</v>
      </c>
      <c r="BN28">
        <f t="shared" si="2"/>
        <v>5296.9035321403153</v>
      </c>
      <c r="BO28">
        <f t="shared" si="4"/>
        <v>1182.4038060268267</v>
      </c>
      <c r="BP28">
        <f t="shared" si="3"/>
        <v>2527.4564678596844</v>
      </c>
    </row>
    <row r="29" spans="1:68" x14ac:dyDescent="0.25">
      <c r="A29" t="s">
        <v>61</v>
      </c>
      <c r="B29" s="42">
        <v>44108</v>
      </c>
      <c r="C29" t="s">
        <v>60</v>
      </c>
      <c r="D29">
        <v>6463.67</v>
      </c>
      <c r="E29">
        <v>0</v>
      </c>
      <c r="F29">
        <v>646.83124452158097</v>
      </c>
      <c r="G29">
        <v>0</v>
      </c>
      <c r="H29">
        <v>0</v>
      </c>
      <c r="I29">
        <v>0</v>
      </c>
      <c r="J29">
        <v>0</v>
      </c>
      <c r="K29">
        <v>0</v>
      </c>
      <c r="L29">
        <v>137.89650589010699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460.12877959879199</v>
      </c>
      <c r="V29">
        <v>583.85574349073795</v>
      </c>
      <c r="W29">
        <v>0</v>
      </c>
      <c r="X29">
        <v>0</v>
      </c>
      <c r="Y29">
        <v>350.35556423528601</v>
      </c>
      <c r="Z29">
        <v>0</v>
      </c>
      <c r="AA29">
        <v>0</v>
      </c>
      <c r="AB29">
        <v>0</v>
      </c>
      <c r="AC29">
        <v>0</v>
      </c>
      <c r="AD29">
        <v>93.353659554459398</v>
      </c>
      <c r="AE29">
        <v>0</v>
      </c>
      <c r="AF29">
        <v>0</v>
      </c>
      <c r="AG29">
        <v>0</v>
      </c>
      <c r="AH29">
        <v>2282.7125909666702</v>
      </c>
      <c r="AI29">
        <v>0</v>
      </c>
      <c r="AJ29">
        <v>2.8286465663447999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6.91225725001023E-2</v>
      </c>
      <c r="AR29">
        <v>18.560010424667301</v>
      </c>
      <c r="AS29">
        <v>1529.29226992801</v>
      </c>
      <c r="AT29">
        <v>0</v>
      </c>
      <c r="AU29">
        <v>9.6243731078724508</v>
      </c>
      <c r="AV29">
        <v>0</v>
      </c>
      <c r="AW29">
        <v>0</v>
      </c>
      <c r="AX29">
        <v>0</v>
      </c>
      <c r="BK29" s="117">
        <v>6115.5085108570302</v>
      </c>
      <c r="BL29">
        <f t="shared" si="0"/>
        <v>784.72775041168802</v>
      </c>
      <c r="BM29">
        <f t="shared" si="1"/>
        <v>0</v>
      </c>
      <c r="BN29">
        <f t="shared" si="2"/>
        <v>5330.7807604453401</v>
      </c>
      <c r="BO29">
        <f t="shared" si="4"/>
        <v>348.16148914297173</v>
      </c>
      <c r="BP29">
        <f t="shared" si="3"/>
        <v>1132.8892395546598</v>
      </c>
    </row>
    <row r="30" spans="1:68" x14ac:dyDescent="0.25">
      <c r="A30" t="s">
        <v>61</v>
      </c>
      <c r="B30" s="42">
        <v>44109</v>
      </c>
      <c r="C30" t="s">
        <v>60</v>
      </c>
      <c r="D30">
        <v>6448.85</v>
      </c>
      <c r="E30">
        <v>0</v>
      </c>
      <c r="F30">
        <v>632.85315340576005</v>
      </c>
      <c r="G30">
        <v>0</v>
      </c>
      <c r="H30">
        <v>0</v>
      </c>
      <c r="I30">
        <v>0</v>
      </c>
      <c r="J30">
        <v>0</v>
      </c>
      <c r="K30">
        <v>0</v>
      </c>
      <c r="L30">
        <v>137.89650589010699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149.070796886935</v>
      </c>
      <c r="V30">
        <v>517.12419493323398</v>
      </c>
      <c r="W30">
        <v>0</v>
      </c>
      <c r="X30">
        <v>0</v>
      </c>
      <c r="Y30">
        <v>352.34799115470503</v>
      </c>
      <c r="Z30">
        <v>0</v>
      </c>
      <c r="AA30">
        <v>0</v>
      </c>
      <c r="AB30">
        <v>0</v>
      </c>
      <c r="AC30">
        <v>0</v>
      </c>
      <c r="AD30">
        <v>92.391709995227004</v>
      </c>
      <c r="AE30">
        <v>0</v>
      </c>
      <c r="AF30">
        <v>0</v>
      </c>
      <c r="AG30">
        <v>0</v>
      </c>
      <c r="AH30">
        <v>2269.5659845625501</v>
      </c>
      <c r="AI30">
        <v>0</v>
      </c>
      <c r="AJ30">
        <v>2.78157139192975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5.2102110916683299E-2</v>
      </c>
      <c r="AR30">
        <v>16.107146929473899</v>
      </c>
      <c r="AS30">
        <v>2128.66367968654</v>
      </c>
      <c r="AT30">
        <v>0</v>
      </c>
      <c r="AU30">
        <v>9.6072825371348998</v>
      </c>
      <c r="AV30">
        <v>0</v>
      </c>
      <c r="AW30">
        <v>0</v>
      </c>
      <c r="AX30">
        <v>0</v>
      </c>
      <c r="BK30" s="117">
        <v>6308.4621194845004</v>
      </c>
      <c r="BL30">
        <f t="shared" si="0"/>
        <v>770.7496592958671</v>
      </c>
      <c r="BM30">
        <f t="shared" si="1"/>
        <v>0</v>
      </c>
      <c r="BN30">
        <f t="shared" si="2"/>
        <v>5537.7124601886462</v>
      </c>
      <c r="BO30">
        <f t="shared" si="4"/>
        <v>140.38788051548727</v>
      </c>
      <c r="BP30">
        <f t="shared" si="3"/>
        <v>911.13753981135437</v>
      </c>
    </row>
    <row r="31" spans="1:68" x14ac:dyDescent="0.25">
      <c r="A31" t="s">
        <v>61</v>
      </c>
      <c r="B31" s="42">
        <v>44110</v>
      </c>
      <c r="C31" t="s">
        <v>60</v>
      </c>
      <c r="D31">
        <v>7741.57</v>
      </c>
      <c r="E31">
        <v>0</v>
      </c>
      <c r="F31">
        <v>618.77662502855901</v>
      </c>
      <c r="G31">
        <v>0</v>
      </c>
      <c r="H31">
        <v>0</v>
      </c>
      <c r="I31">
        <v>0</v>
      </c>
      <c r="J31">
        <v>0</v>
      </c>
      <c r="K31">
        <v>0</v>
      </c>
      <c r="L31">
        <v>137.89650589010699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42.621717885599502</v>
      </c>
      <c r="V31">
        <v>449.806897472385</v>
      </c>
      <c r="W31">
        <v>0</v>
      </c>
      <c r="X31">
        <v>0</v>
      </c>
      <c r="Y31">
        <v>348.28770369940997</v>
      </c>
      <c r="Z31">
        <v>0</v>
      </c>
      <c r="AA31">
        <v>0</v>
      </c>
      <c r="AB31">
        <v>0</v>
      </c>
      <c r="AC31">
        <v>0</v>
      </c>
      <c r="AD31">
        <v>87.1369234642262</v>
      </c>
      <c r="AE31">
        <v>0</v>
      </c>
      <c r="AF31">
        <v>0</v>
      </c>
      <c r="AG31">
        <v>0</v>
      </c>
      <c r="AH31">
        <v>2252.4856129485602</v>
      </c>
      <c r="AI31">
        <v>0</v>
      </c>
      <c r="AJ31">
        <v>2.8879269238434699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4.1388271503147597E-2</v>
      </c>
      <c r="AR31">
        <v>14.783634997324899</v>
      </c>
      <c r="AS31">
        <v>2547.9617864870702</v>
      </c>
      <c r="AT31">
        <v>0</v>
      </c>
      <c r="AU31">
        <v>9.4266558332981205</v>
      </c>
      <c r="AV31">
        <v>0</v>
      </c>
      <c r="AW31">
        <v>1000.2380745975501</v>
      </c>
      <c r="AX31">
        <v>0</v>
      </c>
      <c r="BK31" s="117">
        <v>7512.3514534994301</v>
      </c>
      <c r="BL31">
        <f t="shared" si="0"/>
        <v>1756.9112055162161</v>
      </c>
      <c r="BM31">
        <f t="shared" si="1"/>
        <v>0</v>
      </c>
      <c r="BN31">
        <f t="shared" si="2"/>
        <v>5755.4402479832215</v>
      </c>
      <c r="BO31">
        <f t="shared" si="4"/>
        <v>229.2185465005623</v>
      </c>
      <c r="BP31">
        <f t="shared" si="3"/>
        <v>1986.1297520167784</v>
      </c>
    </row>
    <row r="32" spans="1:68" x14ac:dyDescent="0.25">
      <c r="A32" t="s">
        <v>61</v>
      </c>
      <c r="B32" s="42">
        <v>44111</v>
      </c>
      <c r="C32" t="s">
        <v>60</v>
      </c>
      <c r="D32">
        <v>5991.97</v>
      </c>
      <c r="E32">
        <v>0</v>
      </c>
      <c r="F32">
        <v>618.77662502855901</v>
      </c>
      <c r="G32">
        <v>0</v>
      </c>
      <c r="H32">
        <v>0</v>
      </c>
      <c r="I32">
        <v>0</v>
      </c>
      <c r="J32">
        <v>0</v>
      </c>
      <c r="K32">
        <v>0</v>
      </c>
      <c r="L32">
        <v>137.89650589010699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10.571615371169701</v>
      </c>
      <c r="V32">
        <v>418.49448139104499</v>
      </c>
      <c r="W32">
        <v>0</v>
      </c>
      <c r="X32">
        <v>0</v>
      </c>
      <c r="Y32">
        <v>339.92708326063803</v>
      </c>
      <c r="Z32">
        <v>0</v>
      </c>
      <c r="AA32">
        <v>0</v>
      </c>
      <c r="AB32">
        <v>0</v>
      </c>
      <c r="AC32">
        <v>0</v>
      </c>
      <c r="AD32">
        <v>79.272589686325603</v>
      </c>
      <c r="AE32">
        <v>0</v>
      </c>
      <c r="AF32">
        <v>0</v>
      </c>
      <c r="AG32">
        <v>0</v>
      </c>
      <c r="AH32">
        <v>2233.4583405787598</v>
      </c>
      <c r="AI32">
        <v>0</v>
      </c>
      <c r="AJ32">
        <v>3.16573904936382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3.7573539396427803E-2</v>
      </c>
      <c r="AR32">
        <v>14.606920700840799</v>
      </c>
      <c r="AS32">
        <v>2820.2270125991799</v>
      </c>
      <c r="AT32">
        <v>0</v>
      </c>
      <c r="AU32">
        <v>9.1373579246135002</v>
      </c>
      <c r="AV32">
        <v>0</v>
      </c>
      <c r="AW32">
        <v>0</v>
      </c>
      <c r="AX32">
        <v>0</v>
      </c>
      <c r="BK32" s="117">
        <v>6685.5718450200002</v>
      </c>
      <c r="BL32">
        <f t="shared" si="0"/>
        <v>756.67313091866595</v>
      </c>
      <c r="BM32">
        <f t="shared" si="1"/>
        <v>0</v>
      </c>
      <c r="BN32">
        <f t="shared" si="2"/>
        <v>5928.8987141013331</v>
      </c>
      <c r="BO32">
        <f t="shared" si="4"/>
        <v>-693.60184501999902</v>
      </c>
      <c r="BP32">
        <f t="shared" si="3"/>
        <v>63.071285898666929</v>
      </c>
    </row>
    <row r="33" spans="1:68" x14ac:dyDescent="0.25">
      <c r="A33" t="s">
        <v>61</v>
      </c>
      <c r="B33" s="42">
        <v>44112</v>
      </c>
      <c r="C33" t="s">
        <v>60</v>
      </c>
      <c r="D33">
        <v>6461.47</v>
      </c>
      <c r="E33">
        <v>0</v>
      </c>
      <c r="F33">
        <v>632.85315340576005</v>
      </c>
      <c r="G33">
        <v>0</v>
      </c>
      <c r="H33">
        <v>0</v>
      </c>
      <c r="I33">
        <v>0</v>
      </c>
      <c r="J33">
        <v>0</v>
      </c>
      <c r="K33">
        <v>0</v>
      </c>
      <c r="L33">
        <v>137.89650589010699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2.06599250757544</v>
      </c>
      <c r="V33">
        <v>389.877487650033</v>
      </c>
      <c r="W33">
        <v>0</v>
      </c>
      <c r="X33">
        <v>0</v>
      </c>
      <c r="Y33">
        <v>326.81367396306501</v>
      </c>
      <c r="Z33">
        <v>0</v>
      </c>
      <c r="AA33">
        <v>0</v>
      </c>
      <c r="AB33">
        <v>0</v>
      </c>
      <c r="AC33">
        <v>0</v>
      </c>
      <c r="AD33">
        <v>71.282754822550103</v>
      </c>
      <c r="AE33">
        <v>0</v>
      </c>
      <c r="AF33">
        <v>0</v>
      </c>
      <c r="AG33">
        <v>0</v>
      </c>
      <c r="AH33">
        <v>2205.2648579349702</v>
      </c>
      <c r="AI33">
        <v>0</v>
      </c>
      <c r="AJ33">
        <v>3.6866144222147499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4.25006314279298E-2</v>
      </c>
      <c r="AR33">
        <v>14.4881857434977</v>
      </c>
      <c r="AS33">
        <v>2883.3152411081601</v>
      </c>
      <c r="AT33">
        <v>0</v>
      </c>
      <c r="AU33">
        <v>8.8469338214807092</v>
      </c>
      <c r="AV33">
        <v>0</v>
      </c>
      <c r="AW33">
        <v>0</v>
      </c>
      <c r="AX33">
        <v>0</v>
      </c>
      <c r="BK33" s="117">
        <v>6676.4339019008403</v>
      </c>
      <c r="BL33">
        <f t="shared" si="0"/>
        <v>770.7496592958671</v>
      </c>
      <c r="BM33">
        <f t="shared" si="1"/>
        <v>0</v>
      </c>
      <c r="BN33">
        <f t="shared" si="2"/>
        <v>5905.6842426049752</v>
      </c>
      <c r="BO33">
        <f t="shared" si="4"/>
        <v>-214.96390190084185</v>
      </c>
      <c r="BP33">
        <f t="shared" si="3"/>
        <v>555.78575739502526</v>
      </c>
    </row>
    <row r="34" spans="1:68" x14ac:dyDescent="0.25">
      <c r="A34" t="s">
        <v>61</v>
      </c>
      <c r="B34" s="42">
        <v>44113</v>
      </c>
      <c r="C34" t="s">
        <v>60</v>
      </c>
      <c r="D34">
        <v>6157.68</v>
      </c>
      <c r="E34">
        <v>0</v>
      </c>
      <c r="F34">
        <v>632.85315340576005</v>
      </c>
      <c r="G34">
        <v>0</v>
      </c>
      <c r="H34">
        <v>201.514744603807</v>
      </c>
      <c r="I34">
        <v>0</v>
      </c>
      <c r="J34">
        <v>0</v>
      </c>
      <c r="K34">
        <v>0</v>
      </c>
      <c r="L34">
        <v>137.89650589010699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33.054949602376396</v>
      </c>
      <c r="V34">
        <v>367.91750000210902</v>
      </c>
      <c r="W34">
        <v>0</v>
      </c>
      <c r="X34">
        <v>0</v>
      </c>
      <c r="Y34">
        <v>316.954163807523</v>
      </c>
      <c r="Z34">
        <v>0</v>
      </c>
      <c r="AA34">
        <v>0</v>
      </c>
      <c r="AB34">
        <v>0</v>
      </c>
      <c r="AC34">
        <v>0</v>
      </c>
      <c r="AD34">
        <v>61.423016702198197</v>
      </c>
      <c r="AE34">
        <v>0</v>
      </c>
      <c r="AF34">
        <v>0</v>
      </c>
      <c r="AG34">
        <v>0</v>
      </c>
      <c r="AH34">
        <v>2181.84246067924</v>
      </c>
      <c r="AI34">
        <v>0</v>
      </c>
      <c r="AJ34">
        <v>4.1253018109089998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5.2954590923226498E-2</v>
      </c>
      <c r="AR34">
        <v>14.594791388577599</v>
      </c>
      <c r="AS34">
        <v>2714.6058883079299</v>
      </c>
      <c r="AT34">
        <v>0</v>
      </c>
      <c r="AU34">
        <v>8.5665519234062497</v>
      </c>
      <c r="AV34">
        <v>0</v>
      </c>
      <c r="AW34">
        <v>0</v>
      </c>
      <c r="AX34">
        <v>0</v>
      </c>
      <c r="BK34" s="117">
        <v>6675.4019827148704</v>
      </c>
      <c r="BL34">
        <f t="shared" si="0"/>
        <v>972.26440389967411</v>
      </c>
      <c r="BM34">
        <f t="shared" si="1"/>
        <v>0</v>
      </c>
      <c r="BN34">
        <f t="shared" si="2"/>
        <v>5703.1375788151927</v>
      </c>
      <c r="BO34">
        <f t="shared" si="4"/>
        <v>-517.7219827148665</v>
      </c>
      <c r="BP34">
        <f t="shared" si="3"/>
        <v>454.54242118480761</v>
      </c>
    </row>
    <row r="35" spans="1:68" x14ac:dyDescent="0.25">
      <c r="A35" t="s">
        <v>61</v>
      </c>
      <c r="B35" s="42">
        <v>44114</v>
      </c>
      <c r="C35" t="s">
        <v>60</v>
      </c>
      <c r="D35">
        <v>6621.52</v>
      </c>
      <c r="E35">
        <v>0</v>
      </c>
      <c r="F35">
        <v>646.83124452158097</v>
      </c>
      <c r="G35">
        <v>198.102380012504</v>
      </c>
      <c r="H35">
        <v>0</v>
      </c>
      <c r="I35">
        <v>0</v>
      </c>
      <c r="J35">
        <v>0</v>
      </c>
      <c r="K35">
        <v>0</v>
      </c>
      <c r="L35">
        <v>137.89650589010699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156.35392557244899</v>
      </c>
      <c r="V35">
        <v>350.38457724737799</v>
      </c>
      <c r="W35">
        <v>0</v>
      </c>
      <c r="X35">
        <v>0</v>
      </c>
      <c r="Y35">
        <v>303.918109215009</v>
      </c>
      <c r="Z35">
        <v>0</v>
      </c>
      <c r="AA35">
        <v>0</v>
      </c>
      <c r="AB35">
        <v>0</v>
      </c>
      <c r="AC35">
        <v>0</v>
      </c>
      <c r="AD35">
        <v>50.028769092350601</v>
      </c>
      <c r="AE35">
        <v>0</v>
      </c>
      <c r="AF35">
        <v>0</v>
      </c>
      <c r="AG35">
        <v>0</v>
      </c>
      <c r="AH35">
        <v>2142.9295949861498</v>
      </c>
      <c r="AI35">
        <v>0</v>
      </c>
      <c r="AJ35">
        <v>4.6598254738555802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6.3053002705552696E-2</v>
      </c>
      <c r="AR35">
        <v>14.4035524814513</v>
      </c>
      <c r="AS35">
        <v>2390.6674990681099</v>
      </c>
      <c r="AT35">
        <v>0</v>
      </c>
      <c r="AU35">
        <v>8.5305946359220801</v>
      </c>
      <c r="AV35">
        <v>0</v>
      </c>
      <c r="AW35">
        <v>500.11903729877298</v>
      </c>
      <c r="AX35">
        <v>0</v>
      </c>
      <c r="BK35" s="117">
        <v>6904.8886684983499</v>
      </c>
      <c r="BL35">
        <f t="shared" si="0"/>
        <v>1482.9491677229648</v>
      </c>
      <c r="BM35">
        <f t="shared" si="1"/>
        <v>0</v>
      </c>
      <c r="BN35">
        <f t="shared" si="2"/>
        <v>5421.939500775381</v>
      </c>
      <c r="BO35">
        <f t="shared" si="4"/>
        <v>-283.36866849834587</v>
      </c>
      <c r="BP35">
        <f t="shared" si="3"/>
        <v>1199.580499224619</v>
      </c>
    </row>
    <row r="36" spans="1:68" x14ac:dyDescent="0.25">
      <c r="A36" t="s">
        <v>61</v>
      </c>
      <c r="B36" s="42">
        <v>44115</v>
      </c>
      <c r="C36" t="s">
        <v>60</v>
      </c>
      <c r="D36">
        <v>5315.31</v>
      </c>
      <c r="E36">
        <v>0</v>
      </c>
      <c r="F36">
        <v>660.90777289878201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317.09018797811598</v>
      </c>
      <c r="V36">
        <v>335.82547015978901</v>
      </c>
      <c r="W36">
        <v>0</v>
      </c>
      <c r="X36">
        <v>0</v>
      </c>
      <c r="Y36">
        <v>288.260455675939</v>
      </c>
      <c r="Z36">
        <v>0</v>
      </c>
      <c r="AA36">
        <v>0</v>
      </c>
      <c r="AB36">
        <v>0</v>
      </c>
      <c r="AC36">
        <v>0</v>
      </c>
      <c r="AD36">
        <v>38.8951966426403</v>
      </c>
      <c r="AE36">
        <v>0</v>
      </c>
      <c r="AF36">
        <v>0</v>
      </c>
      <c r="AG36">
        <v>0</v>
      </c>
      <c r="AH36">
        <v>2072.12886570408</v>
      </c>
      <c r="AI36">
        <v>0</v>
      </c>
      <c r="AJ36">
        <v>5.5237004216516397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7.6063893011054401E-2</v>
      </c>
      <c r="AR36">
        <v>15.9542549590373</v>
      </c>
      <c r="AS36">
        <v>1951.1069635363699</v>
      </c>
      <c r="AT36">
        <v>0</v>
      </c>
      <c r="AU36">
        <v>8.5994284285257692</v>
      </c>
      <c r="AV36">
        <v>0</v>
      </c>
      <c r="AW36">
        <v>0</v>
      </c>
      <c r="AX36">
        <v>0</v>
      </c>
      <c r="BK36" s="117">
        <v>5694.3683602979499</v>
      </c>
      <c r="BL36">
        <f t="shared" si="0"/>
        <v>660.90777289878201</v>
      </c>
      <c r="BM36">
        <f t="shared" si="1"/>
        <v>0</v>
      </c>
      <c r="BN36">
        <f t="shared" si="2"/>
        <v>5033.4605873991604</v>
      </c>
      <c r="BO36">
        <f t="shared" si="4"/>
        <v>-379.05836029794227</v>
      </c>
      <c r="BP36">
        <f t="shared" si="3"/>
        <v>281.84941260083974</v>
      </c>
    </row>
    <row r="37" spans="1:68" x14ac:dyDescent="0.25">
      <c r="A37" t="s">
        <v>61</v>
      </c>
      <c r="B37" s="42">
        <v>44116</v>
      </c>
      <c r="C37" t="s">
        <v>60</v>
      </c>
      <c r="D37">
        <v>5526.14</v>
      </c>
      <c r="E37">
        <v>0</v>
      </c>
      <c r="F37">
        <v>689.06082965318399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529.18251418076204</v>
      </c>
      <c r="V37">
        <v>331.44023941421102</v>
      </c>
      <c r="W37">
        <v>0</v>
      </c>
      <c r="X37">
        <v>0</v>
      </c>
      <c r="Y37">
        <v>271.611941663214</v>
      </c>
      <c r="Z37">
        <v>0</v>
      </c>
      <c r="AA37">
        <v>0</v>
      </c>
      <c r="AB37">
        <v>0</v>
      </c>
      <c r="AC37">
        <v>0</v>
      </c>
      <c r="AD37">
        <v>30.241115524723501</v>
      </c>
      <c r="AE37">
        <v>0</v>
      </c>
      <c r="AF37">
        <v>0</v>
      </c>
      <c r="AG37">
        <v>0</v>
      </c>
      <c r="AH37">
        <v>1966.07379642364</v>
      </c>
      <c r="AI37">
        <v>0</v>
      </c>
      <c r="AJ37">
        <v>6.2316596108256403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8.6621191107541101E-2</v>
      </c>
      <c r="AR37">
        <v>17.084543084194699</v>
      </c>
      <c r="AS37">
        <v>1435.4396463065</v>
      </c>
      <c r="AT37">
        <v>0</v>
      </c>
      <c r="AU37">
        <v>8.6507482036599193</v>
      </c>
      <c r="AV37">
        <v>0</v>
      </c>
      <c r="AW37">
        <v>0</v>
      </c>
      <c r="AX37">
        <v>0</v>
      </c>
      <c r="BK37" s="117">
        <v>5285.1036552560199</v>
      </c>
      <c r="BL37">
        <f t="shared" si="0"/>
        <v>689.06082965318399</v>
      </c>
      <c r="BM37">
        <f t="shared" si="1"/>
        <v>0</v>
      </c>
      <c r="BN37">
        <f t="shared" si="2"/>
        <v>4596.0428256028381</v>
      </c>
      <c r="BO37">
        <f t="shared" si="4"/>
        <v>241.03634474397859</v>
      </c>
      <c r="BP37">
        <f t="shared" si="3"/>
        <v>930.09717439716258</v>
      </c>
    </row>
    <row r="38" spans="1:68" x14ac:dyDescent="0.25">
      <c r="A38" t="s">
        <v>61</v>
      </c>
      <c r="B38" s="42">
        <v>44117</v>
      </c>
      <c r="C38" t="s">
        <v>60</v>
      </c>
      <c r="D38">
        <v>4698.3900000000003</v>
      </c>
      <c r="E38">
        <v>0</v>
      </c>
      <c r="F38">
        <v>703.13735803038401</v>
      </c>
      <c r="G38">
        <v>0</v>
      </c>
      <c r="H38">
        <v>0</v>
      </c>
      <c r="I38">
        <v>0</v>
      </c>
      <c r="J38">
        <v>207.63216813668399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840.66233967405299</v>
      </c>
      <c r="V38">
        <v>332.14479101900099</v>
      </c>
      <c r="W38">
        <v>0</v>
      </c>
      <c r="X38">
        <v>0</v>
      </c>
      <c r="Y38">
        <v>254.65967664006601</v>
      </c>
      <c r="Z38">
        <v>0</v>
      </c>
      <c r="AA38">
        <v>0</v>
      </c>
      <c r="AB38">
        <v>0</v>
      </c>
      <c r="AC38">
        <v>0</v>
      </c>
      <c r="AD38">
        <v>25.701387209794898</v>
      </c>
      <c r="AE38">
        <v>0</v>
      </c>
      <c r="AF38">
        <v>0</v>
      </c>
      <c r="AG38">
        <v>0</v>
      </c>
      <c r="AH38">
        <v>1832.90819735885</v>
      </c>
      <c r="AI38">
        <v>0</v>
      </c>
      <c r="AJ38">
        <v>6.6102586043052201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8.3969685266122598E-2</v>
      </c>
      <c r="AR38">
        <v>18.629333478766601</v>
      </c>
      <c r="AS38">
        <v>875.61035839789702</v>
      </c>
      <c r="AT38">
        <v>0</v>
      </c>
      <c r="AU38">
        <v>8.6235481955994508</v>
      </c>
      <c r="AV38">
        <v>0</v>
      </c>
      <c r="AW38">
        <v>0</v>
      </c>
      <c r="AX38">
        <v>0</v>
      </c>
      <c r="BK38" s="117">
        <v>5106.4033864306602</v>
      </c>
      <c r="BL38">
        <f t="shared" si="0"/>
        <v>703.13735803038401</v>
      </c>
      <c r="BM38">
        <f t="shared" si="1"/>
        <v>207.63216813668399</v>
      </c>
      <c r="BN38">
        <f t="shared" si="2"/>
        <v>4195.6338602635988</v>
      </c>
      <c r="BO38">
        <f t="shared" si="4"/>
        <v>-408.01338643066629</v>
      </c>
      <c r="BP38">
        <f t="shared" si="3"/>
        <v>295.12397159971772</v>
      </c>
    </row>
    <row r="39" spans="1:68" x14ac:dyDescent="0.25">
      <c r="A39" t="s">
        <v>61</v>
      </c>
      <c r="B39" s="42">
        <v>44118</v>
      </c>
      <c r="C39" t="s">
        <v>60</v>
      </c>
      <c r="D39">
        <v>4898.82</v>
      </c>
      <c r="E39">
        <v>0</v>
      </c>
      <c r="F39">
        <v>717.21388640758505</v>
      </c>
      <c r="G39">
        <v>0</v>
      </c>
      <c r="H39">
        <v>0</v>
      </c>
      <c r="I39">
        <v>0</v>
      </c>
      <c r="J39">
        <v>361.44986149199002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1100.9100282439899</v>
      </c>
      <c r="V39">
        <v>332.301630942359</v>
      </c>
      <c r="W39">
        <v>0</v>
      </c>
      <c r="X39">
        <v>0</v>
      </c>
      <c r="Y39">
        <v>232.960387124682</v>
      </c>
      <c r="Z39">
        <v>0</v>
      </c>
      <c r="AA39">
        <v>0</v>
      </c>
      <c r="AB39">
        <v>0</v>
      </c>
      <c r="AC39">
        <v>0</v>
      </c>
      <c r="AD39">
        <v>22.769134929355101</v>
      </c>
      <c r="AE39">
        <v>0</v>
      </c>
      <c r="AF39">
        <v>0</v>
      </c>
      <c r="AG39">
        <v>0</v>
      </c>
      <c r="AH39">
        <v>1693.01520181099</v>
      </c>
      <c r="AI39">
        <v>0</v>
      </c>
      <c r="AJ39">
        <v>6.3515538133501597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7.4760562777228007E-2</v>
      </c>
      <c r="AR39">
        <v>23.746528397304399</v>
      </c>
      <c r="AS39">
        <v>386.78196213751801</v>
      </c>
      <c r="AT39">
        <v>0</v>
      </c>
      <c r="AU39">
        <v>8.7456967542986295</v>
      </c>
      <c r="AV39">
        <v>0</v>
      </c>
      <c r="AW39">
        <v>0</v>
      </c>
      <c r="AX39">
        <v>0</v>
      </c>
      <c r="BK39" s="117">
        <v>4886.3206326161999</v>
      </c>
      <c r="BL39">
        <f t="shared" si="0"/>
        <v>717.21388640758505</v>
      </c>
      <c r="BM39">
        <f t="shared" si="1"/>
        <v>361.44986149199002</v>
      </c>
      <c r="BN39">
        <f t="shared" si="2"/>
        <v>3807.6568847166241</v>
      </c>
      <c r="BO39">
        <f t="shared" si="4"/>
        <v>12.499367383800745</v>
      </c>
      <c r="BP39">
        <f t="shared" si="3"/>
        <v>729.7132537913858</v>
      </c>
    </row>
    <row r="40" spans="1:68" x14ac:dyDescent="0.25">
      <c r="A40" t="s">
        <v>61</v>
      </c>
      <c r="B40" s="42">
        <v>44119</v>
      </c>
      <c r="C40" t="s">
        <v>60</v>
      </c>
      <c r="D40">
        <v>5042.71</v>
      </c>
      <c r="E40">
        <v>0</v>
      </c>
      <c r="F40">
        <v>717.21388640758505</v>
      </c>
      <c r="G40">
        <v>0</v>
      </c>
      <c r="H40">
        <v>0</v>
      </c>
      <c r="I40">
        <v>0</v>
      </c>
      <c r="J40">
        <v>475.40081139283399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1097.5809438220899</v>
      </c>
      <c r="V40">
        <v>329.97947931139697</v>
      </c>
      <c r="W40">
        <v>0</v>
      </c>
      <c r="X40">
        <v>0</v>
      </c>
      <c r="Y40">
        <v>207.284121193521</v>
      </c>
      <c r="Z40">
        <v>0</v>
      </c>
      <c r="AA40">
        <v>0</v>
      </c>
      <c r="AB40">
        <v>0</v>
      </c>
      <c r="AC40">
        <v>0</v>
      </c>
      <c r="AD40">
        <v>21.827635312105301</v>
      </c>
      <c r="AE40">
        <v>0</v>
      </c>
      <c r="AF40">
        <v>0</v>
      </c>
      <c r="AG40">
        <v>0</v>
      </c>
      <c r="AH40">
        <v>1553.8547011805199</v>
      </c>
      <c r="AI40">
        <v>0</v>
      </c>
      <c r="AJ40">
        <v>5.8591610605184901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6.5932756172298101E-2</v>
      </c>
      <c r="AR40">
        <v>27.6661253325424</v>
      </c>
      <c r="AS40">
        <v>149.165493044665</v>
      </c>
      <c r="AT40">
        <v>0</v>
      </c>
      <c r="AU40">
        <v>8.74902919411171</v>
      </c>
      <c r="AV40">
        <v>0</v>
      </c>
      <c r="AW40">
        <v>0</v>
      </c>
      <c r="AX40">
        <v>0</v>
      </c>
      <c r="BK40" s="117">
        <v>4594.64732000805</v>
      </c>
      <c r="BL40">
        <f t="shared" si="0"/>
        <v>717.21388640758505</v>
      </c>
      <c r="BM40">
        <f t="shared" si="1"/>
        <v>475.40081139283399</v>
      </c>
      <c r="BN40">
        <f t="shared" si="2"/>
        <v>3402.0326222076433</v>
      </c>
      <c r="BO40">
        <f t="shared" si="4"/>
        <v>448.06267999193824</v>
      </c>
      <c r="BP40">
        <f t="shared" si="3"/>
        <v>1165.2765663995233</v>
      </c>
    </row>
    <row r="41" spans="1:68" x14ac:dyDescent="0.25">
      <c r="A41" t="s">
        <v>61</v>
      </c>
      <c r="B41" s="42">
        <v>44120</v>
      </c>
      <c r="C41" t="s">
        <v>60</v>
      </c>
      <c r="D41">
        <v>4733.08</v>
      </c>
      <c r="E41">
        <v>0</v>
      </c>
      <c r="F41">
        <v>731.29041478478598</v>
      </c>
      <c r="G41">
        <v>0</v>
      </c>
      <c r="H41">
        <v>201.514744603807</v>
      </c>
      <c r="I41">
        <v>0</v>
      </c>
      <c r="J41">
        <v>559.81775134336795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961.07257836042504</v>
      </c>
      <c r="V41">
        <v>320.65724352635698</v>
      </c>
      <c r="W41">
        <v>0</v>
      </c>
      <c r="X41">
        <v>0</v>
      </c>
      <c r="Y41">
        <v>186.39934649724799</v>
      </c>
      <c r="Z41">
        <v>0</v>
      </c>
      <c r="AA41">
        <v>0</v>
      </c>
      <c r="AB41">
        <v>0</v>
      </c>
      <c r="AC41">
        <v>0</v>
      </c>
      <c r="AD41">
        <v>23.827771419171299</v>
      </c>
      <c r="AE41">
        <v>0</v>
      </c>
      <c r="AF41">
        <v>0</v>
      </c>
      <c r="AG41">
        <v>0</v>
      </c>
      <c r="AH41">
        <v>1450.24441362165</v>
      </c>
      <c r="AI41">
        <v>0</v>
      </c>
      <c r="AJ41">
        <v>5.1028912063751104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5.8075618777943497E-2</v>
      </c>
      <c r="AR41">
        <v>30.319984538475001</v>
      </c>
      <c r="AS41">
        <v>49.426873313097197</v>
      </c>
      <c r="AT41">
        <v>0</v>
      </c>
      <c r="AU41">
        <v>8.6827901695516605</v>
      </c>
      <c r="AV41">
        <v>0</v>
      </c>
      <c r="AW41">
        <v>0</v>
      </c>
      <c r="AX41">
        <v>0</v>
      </c>
      <c r="BK41" s="117">
        <v>4528.4148790030904</v>
      </c>
      <c r="BL41">
        <f t="shared" si="0"/>
        <v>932.80515938859298</v>
      </c>
      <c r="BM41">
        <f t="shared" si="1"/>
        <v>559.81775134336795</v>
      </c>
      <c r="BN41">
        <f t="shared" si="2"/>
        <v>3035.7919682711281</v>
      </c>
      <c r="BO41">
        <f t="shared" si="4"/>
        <v>204.66512099691136</v>
      </c>
      <c r="BP41">
        <f t="shared" si="3"/>
        <v>1137.4702803855043</v>
      </c>
    </row>
    <row r="42" spans="1:68" x14ac:dyDescent="0.25">
      <c r="A42" t="s">
        <v>61</v>
      </c>
      <c r="B42" s="42">
        <v>44121</v>
      </c>
      <c r="C42" t="s">
        <v>60</v>
      </c>
      <c r="D42">
        <v>4504.9799999999996</v>
      </c>
      <c r="E42">
        <v>0</v>
      </c>
      <c r="F42">
        <v>731.29041478478598</v>
      </c>
      <c r="G42">
        <v>198.102380012504</v>
      </c>
      <c r="H42">
        <v>0</v>
      </c>
      <c r="I42">
        <v>0</v>
      </c>
      <c r="J42">
        <v>622.35535859291895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872.57385619863305</v>
      </c>
      <c r="V42">
        <v>296.73055877168002</v>
      </c>
      <c r="W42">
        <v>0</v>
      </c>
      <c r="X42">
        <v>0</v>
      </c>
      <c r="Y42">
        <v>163.74587266441301</v>
      </c>
      <c r="Z42">
        <v>0</v>
      </c>
      <c r="AA42">
        <v>0</v>
      </c>
      <c r="AB42">
        <v>0</v>
      </c>
      <c r="AC42">
        <v>0</v>
      </c>
      <c r="AD42">
        <v>83.374293101144303</v>
      </c>
      <c r="AE42">
        <v>0</v>
      </c>
      <c r="AF42">
        <v>0</v>
      </c>
      <c r="AG42">
        <v>0</v>
      </c>
      <c r="AH42">
        <v>1365.8253010097999</v>
      </c>
      <c r="AI42">
        <v>0</v>
      </c>
      <c r="AJ42">
        <v>3.9837780144449302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4.4736845982137202E-2</v>
      </c>
      <c r="AR42">
        <v>61.191008098282303</v>
      </c>
      <c r="AS42">
        <v>13.1876709440554</v>
      </c>
      <c r="AT42">
        <v>0</v>
      </c>
      <c r="AU42">
        <v>8.6636353567484896</v>
      </c>
      <c r="AV42">
        <v>0</v>
      </c>
      <c r="AW42">
        <v>0</v>
      </c>
      <c r="AX42">
        <v>0</v>
      </c>
      <c r="BK42" s="117">
        <v>4421.0688643953899</v>
      </c>
      <c r="BL42">
        <f t="shared" si="0"/>
        <v>929.39279479728998</v>
      </c>
      <c r="BM42">
        <f t="shared" si="1"/>
        <v>622.35535859291895</v>
      </c>
      <c r="BN42">
        <f t="shared" si="2"/>
        <v>2869.3207110051831</v>
      </c>
      <c r="BO42">
        <f t="shared" si="4"/>
        <v>83.911135604607807</v>
      </c>
      <c r="BP42">
        <f t="shared" si="3"/>
        <v>1013.3039304018978</v>
      </c>
    </row>
    <row r="43" spans="1:68" x14ac:dyDescent="0.25">
      <c r="A43" t="s">
        <v>61</v>
      </c>
      <c r="B43" s="42">
        <v>44122</v>
      </c>
      <c r="C43" t="s">
        <v>60</v>
      </c>
      <c r="D43">
        <v>3941.64</v>
      </c>
      <c r="E43">
        <v>0</v>
      </c>
      <c r="F43">
        <v>731.29041478478598</v>
      </c>
      <c r="G43">
        <v>0</v>
      </c>
      <c r="H43">
        <v>0</v>
      </c>
      <c r="I43">
        <v>0</v>
      </c>
      <c r="J43">
        <v>668.68435752122298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836.39411580646799</v>
      </c>
      <c r="V43">
        <v>262.00670713494401</v>
      </c>
      <c r="W43">
        <v>0</v>
      </c>
      <c r="X43">
        <v>0</v>
      </c>
      <c r="Y43">
        <v>141.89044384971001</v>
      </c>
      <c r="Z43">
        <v>0</v>
      </c>
      <c r="AA43">
        <v>0</v>
      </c>
      <c r="AB43">
        <v>0</v>
      </c>
      <c r="AC43">
        <v>0</v>
      </c>
      <c r="AD43">
        <v>216.26036417249099</v>
      </c>
      <c r="AE43">
        <v>0</v>
      </c>
      <c r="AF43">
        <v>0</v>
      </c>
      <c r="AG43">
        <v>0</v>
      </c>
      <c r="AH43">
        <v>1285.1653484384001</v>
      </c>
      <c r="AI43">
        <v>0</v>
      </c>
      <c r="AJ43">
        <v>3.1996558146404501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3.7636735459961199E-2</v>
      </c>
      <c r="AR43">
        <v>75.776384494832499</v>
      </c>
      <c r="AS43">
        <v>2.42592026280593</v>
      </c>
      <c r="AT43">
        <v>0</v>
      </c>
      <c r="AU43">
        <v>8.6465047875811401</v>
      </c>
      <c r="AV43">
        <v>0</v>
      </c>
      <c r="AW43">
        <v>0</v>
      </c>
      <c r="AX43">
        <v>0</v>
      </c>
      <c r="BK43" s="117">
        <v>4231.7778538033399</v>
      </c>
      <c r="BL43">
        <f t="shared" si="0"/>
        <v>731.29041478478598</v>
      </c>
      <c r="BM43">
        <f t="shared" si="1"/>
        <v>668.68435752122298</v>
      </c>
      <c r="BN43">
        <f t="shared" si="2"/>
        <v>2831.803081497334</v>
      </c>
      <c r="BO43">
        <f t="shared" si="4"/>
        <v>-290.13785380334366</v>
      </c>
      <c r="BP43">
        <f t="shared" si="3"/>
        <v>441.15256098144232</v>
      </c>
    </row>
    <row r="44" spans="1:68" x14ac:dyDescent="0.25">
      <c r="A44" t="s">
        <v>61</v>
      </c>
      <c r="B44" s="42">
        <v>44123</v>
      </c>
      <c r="C44" t="s">
        <v>60</v>
      </c>
      <c r="D44">
        <v>4559.28</v>
      </c>
      <c r="E44">
        <v>0</v>
      </c>
      <c r="F44">
        <v>717.21388640758505</v>
      </c>
      <c r="G44">
        <v>0</v>
      </c>
      <c r="H44">
        <v>0</v>
      </c>
      <c r="I44">
        <v>0</v>
      </c>
      <c r="J44">
        <v>495.37355593657099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749.10064306122104</v>
      </c>
      <c r="V44">
        <v>230.72650982739501</v>
      </c>
      <c r="W44">
        <v>0</v>
      </c>
      <c r="X44">
        <v>0</v>
      </c>
      <c r="Y44">
        <v>118.596043703738</v>
      </c>
      <c r="Z44">
        <v>0</v>
      </c>
      <c r="AA44">
        <v>0</v>
      </c>
      <c r="AB44">
        <v>0</v>
      </c>
      <c r="AC44">
        <v>0</v>
      </c>
      <c r="AD44">
        <v>345.99427936354999</v>
      </c>
      <c r="AE44">
        <v>0</v>
      </c>
      <c r="AF44">
        <v>0</v>
      </c>
      <c r="AG44">
        <v>0</v>
      </c>
      <c r="AH44">
        <v>1190.88338379789</v>
      </c>
      <c r="AI44">
        <v>0</v>
      </c>
      <c r="AJ44">
        <v>2.76402384688366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7.4013668509216798E-2</v>
      </c>
      <c r="AR44">
        <v>83.293702277147702</v>
      </c>
      <c r="AS44">
        <v>0.18357939326700701</v>
      </c>
      <c r="AT44">
        <v>0</v>
      </c>
      <c r="AU44">
        <v>8.9157298777899801</v>
      </c>
      <c r="AV44">
        <v>0</v>
      </c>
      <c r="AW44">
        <v>0</v>
      </c>
      <c r="AX44">
        <v>0</v>
      </c>
      <c r="BK44" s="117">
        <v>3943.1193511615502</v>
      </c>
      <c r="BL44">
        <f t="shared" si="0"/>
        <v>717.21388640758505</v>
      </c>
      <c r="BM44">
        <f t="shared" si="1"/>
        <v>495.37355593657099</v>
      </c>
      <c r="BN44">
        <f t="shared" si="2"/>
        <v>2730.531908817391</v>
      </c>
      <c r="BO44">
        <f t="shared" si="4"/>
        <v>616.16064883845274</v>
      </c>
      <c r="BP44">
        <f t="shared" si="3"/>
        <v>1333.3745352460378</v>
      </c>
    </row>
    <row r="45" spans="1:68" x14ac:dyDescent="0.25">
      <c r="A45" t="s">
        <v>61</v>
      </c>
      <c r="B45" s="42">
        <v>44124</v>
      </c>
      <c r="C45" t="s">
        <v>60</v>
      </c>
      <c r="D45">
        <v>3986.02</v>
      </c>
      <c r="E45">
        <v>0</v>
      </c>
      <c r="F45">
        <v>717.21388640758505</v>
      </c>
      <c r="G45">
        <v>0</v>
      </c>
      <c r="H45">
        <v>0</v>
      </c>
      <c r="I45">
        <v>0</v>
      </c>
      <c r="J45">
        <v>341.55586258126499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714.91968106000797</v>
      </c>
      <c r="V45">
        <v>206.49683322663199</v>
      </c>
      <c r="W45">
        <v>0</v>
      </c>
      <c r="X45">
        <v>0</v>
      </c>
      <c r="Y45">
        <v>102.50929870822701</v>
      </c>
      <c r="Z45">
        <v>0</v>
      </c>
      <c r="AA45">
        <v>0</v>
      </c>
      <c r="AB45">
        <v>0</v>
      </c>
      <c r="AC45">
        <v>0</v>
      </c>
      <c r="AD45">
        <v>392.29588486104302</v>
      </c>
      <c r="AE45">
        <v>0</v>
      </c>
      <c r="AF45">
        <v>0</v>
      </c>
      <c r="AG45">
        <v>0</v>
      </c>
      <c r="AH45">
        <v>1098.9628046810001</v>
      </c>
      <c r="AI45">
        <v>0</v>
      </c>
      <c r="AJ45">
        <v>2.6913770492289499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0.118000037701829</v>
      </c>
      <c r="AR45">
        <v>85.730357117831204</v>
      </c>
      <c r="AS45">
        <v>0</v>
      </c>
      <c r="AT45">
        <v>0</v>
      </c>
      <c r="AU45">
        <v>9.2830698593874406</v>
      </c>
      <c r="AV45">
        <v>0</v>
      </c>
      <c r="AW45">
        <v>0</v>
      </c>
      <c r="AX45">
        <v>0</v>
      </c>
      <c r="BK45" s="117">
        <v>3671.7770555899101</v>
      </c>
      <c r="BL45">
        <f t="shared" si="0"/>
        <v>717.21388640758505</v>
      </c>
      <c r="BM45">
        <f t="shared" si="1"/>
        <v>341.55586258126499</v>
      </c>
      <c r="BN45">
        <f t="shared" si="2"/>
        <v>2613.0073066010596</v>
      </c>
      <c r="BO45">
        <f t="shared" si="4"/>
        <v>314.24294441009033</v>
      </c>
      <c r="BP45">
        <f t="shared" si="3"/>
        <v>1031.4568308176754</v>
      </c>
    </row>
    <row r="46" spans="1:68" x14ac:dyDescent="0.25">
      <c r="A46" t="s">
        <v>61</v>
      </c>
      <c r="B46" s="42">
        <v>44125</v>
      </c>
      <c r="C46" t="s">
        <v>60</v>
      </c>
      <c r="D46">
        <v>3120.09</v>
      </c>
      <c r="E46">
        <v>0</v>
      </c>
      <c r="F46">
        <v>717.21388640758505</v>
      </c>
      <c r="G46">
        <v>0</v>
      </c>
      <c r="H46">
        <v>0</v>
      </c>
      <c r="I46">
        <v>0</v>
      </c>
      <c r="J46">
        <v>227.60491268042099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662.74539366703505</v>
      </c>
      <c r="V46">
        <v>168.73682346770499</v>
      </c>
      <c r="W46">
        <v>0</v>
      </c>
      <c r="X46">
        <v>0</v>
      </c>
      <c r="Y46">
        <v>94.209048101900393</v>
      </c>
      <c r="Z46">
        <v>0</v>
      </c>
      <c r="AA46">
        <v>0</v>
      </c>
      <c r="AB46">
        <v>0</v>
      </c>
      <c r="AC46">
        <v>0</v>
      </c>
      <c r="AD46">
        <v>414.888932986322</v>
      </c>
      <c r="AE46">
        <v>0</v>
      </c>
      <c r="AF46">
        <v>0</v>
      </c>
      <c r="AG46">
        <v>0</v>
      </c>
      <c r="AH46">
        <v>1008.12893319042</v>
      </c>
      <c r="AI46">
        <v>0</v>
      </c>
      <c r="AJ46">
        <v>2.7046635307357998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0.156288303695023</v>
      </c>
      <c r="AR46">
        <v>86.867725227518093</v>
      </c>
      <c r="AS46">
        <v>0</v>
      </c>
      <c r="AT46">
        <v>0</v>
      </c>
      <c r="AU46">
        <v>9.6208600284054295</v>
      </c>
      <c r="AV46">
        <v>0</v>
      </c>
      <c r="AW46">
        <v>-500.11903729877298</v>
      </c>
      <c r="AX46">
        <v>0</v>
      </c>
      <c r="BK46" s="117">
        <v>2892.7584302929699</v>
      </c>
      <c r="BL46">
        <f t="shared" si="0"/>
        <v>217.09484910881207</v>
      </c>
      <c r="BM46">
        <f t="shared" si="1"/>
        <v>227.60491268042099</v>
      </c>
      <c r="BN46">
        <f t="shared" si="2"/>
        <v>2448.058668503736</v>
      </c>
      <c r="BO46">
        <f t="shared" si="4"/>
        <v>227.33156970703112</v>
      </c>
      <c r="BP46">
        <f t="shared" si="3"/>
        <v>444.42641881584319</v>
      </c>
    </row>
    <row r="47" spans="1:68" x14ac:dyDescent="0.25">
      <c r="A47" t="s">
        <v>61</v>
      </c>
      <c r="B47" s="42">
        <v>44126</v>
      </c>
      <c r="C47" t="s">
        <v>60</v>
      </c>
      <c r="D47">
        <v>3783.01</v>
      </c>
      <c r="E47">
        <v>0</v>
      </c>
      <c r="F47">
        <v>717.21388640758505</v>
      </c>
      <c r="G47">
        <v>0</v>
      </c>
      <c r="H47">
        <v>0</v>
      </c>
      <c r="I47">
        <v>0</v>
      </c>
      <c r="J47">
        <v>143.18797272988601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616.01474419203203</v>
      </c>
      <c r="V47">
        <v>131.739252356099</v>
      </c>
      <c r="W47">
        <v>0</v>
      </c>
      <c r="X47">
        <v>0</v>
      </c>
      <c r="Y47">
        <v>94.787571022395298</v>
      </c>
      <c r="Z47">
        <v>0</v>
      </c>
      <c r="AA47">
        <v>0</v>
      </c>
      <c r="AB47">
        <v>0</v>
      </c>
      <c r="AC47">
        <v>0</v>
      </c>
      <c r="AD47">
        <v>458.80981195664702</v>
      </c>
      <c r="AE47">
        <v>0</v>
      </c>
      <c r="AF47">
        <v>0</v>
      </c>
      <c r="AG47">
        <v>0</v>
      </c>
      <c r="AH47">
        <v>936.833759686441</v>
      </c>
      <c r="AI47">
        <v>0</v>
      </c>
      <c r="AJ47">
        <v>2.7196240728894301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0.20854480341877599</v>
      </c>
      <c r="AR47">
        <v>87.609543408143097</v>
      </c>
      <c r="AS47">
        <v>0</v>
      </c>
      <c r="AT47">
        <v>0</v>
      </c>
      <c r="AU47">
        <v>9.9310982912043695</v>
      </c>
      <c r="AV47">
        <v>0</v>
      </c>
      <c r="AW47">
        <v>0</v>
      </c>
      <c r="AX47">
        <v>0</v>
      </c>
      <c r="BK47" s="117">
        <v>3199.0558089267402</v>
      </c>
      <c r="BL47">
        <f t="shared" si="0"/>
        <v>717.21388640758505</v>
      </c>
      <c r="BM47">
        <f t="shared" si="1"/>
        <v>143.18797272988601</v>
      </c>
      <c r="BN47">
        <f t="shared" si="2"/>
        <v>2338.6539497892695</v>
      </c>
      <c r="BO47">
        <f t="shared" si="4"/>
        <v>583.95419107325961</v>
      </c>
      <c r="BP47">
        <f t="shared" si="3"/>
        <v>1301.1680774808447</v>
      </c>
    </row>
    <row r="48" spans="1:68" x14ac:dyDescent="0.25">
      <c r="A48" t="s">
        <v>61</v>
      </c>
      <c r="B48" s="42">
        <v>44127</v>
      </c>
      <c r="C48" t="s">
        <v>60</v>
      </c>
      <c r="D48">
        <v>3371.1</v>
      </c>
      <c r="E48">
        <v>0</v>
      </c>
      <c r="F48">
        <v>717.21388640758505</v>
      </c>
      <c r="G48">
        <v>0</v>
      </c>
      <c r="H48">
        <v>201.514744603807</v>
      </c>
      <c r="I48">
        <v>0</v>
      </c>
      <c r="J48">
        <v>80.650365480335196</v>
      </c>
      <c r="K48">
        <v>309.55226630352303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561.32382732928704</v>
      </c>
      <c r="V48">
        <v>99.924250711434496</v>
      </c>
      <c r="W48">
        <v>0</v>
      </c>
      <c r="X48">
        <v>0</v>
      </c>
      <c r="Y48">
        <v>102.60761140888199</v>
      </c>
      <c r="Z48">
        <v>0</v>
      </c>
      <c r="AA48">
        <v>0</v>
      </c>
      <c r="AB48">
        <v>0</v>
      </c>
      <c r="AC48">
        <v>0</v>
      </c>
      <c r="AD48">
        <v>450.698552163248</v>
      </c>
      <c r="AE48">
        <v>0</v>
      </c>
      <c r="AF48">
        <v>0</v>
      </c>
      <c r="AG48">
        <v>0</v>
      </c>
      <c r="AH48">
        <v>888.16548218716503</v>
      </c>
      <c r="AI48">
        <v>0</v>
      </c>
      <c r="AJ48">
        <v>2.7547281867830899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0.25449526592585597</v>
      </c>
      <c r="AR48">
        <v>82.3300444967755</v>
      </c>
      <c r="AS48">
        <v>0</v>
      </c>
      <c r="AT48">
        <v>0</v>
      </c>
      <c r="AU48">
        <v>10.291144591084301</v>
      </c>
      <c r="AV48">
        <v>0</v>
      </c>
      <c r="AW48">
        <v>0</v>
      </c>
      <c r="AX48">
        <v>0</v>
      </c>
      <c r="BK48" s="117">
        <v>3507.2813991358398</v>
      </c>
      <c r="BL48">
        <f t="shared" si="0"/>
        <v>918.72863101139205</v>
      </c>
      <c r="BM48">
        <f t="shared" si="1"/>
        <v>390.20263178385824</v>
      </c>
      <c r="BN48">
        <f t="shared" si="2"/>
        <v>2198.3501363405853</v>
      </c>
      <c r="BO48">
        <f t="shared" si="4"/>
        <v>-136.18139913583582</v>
      </c>
      <c r="BP48">
        <f t="shared" si="3"/>
        <v>782.54723187555624</v>
      </c>
    </row>
    <row r="49" spans="1:68" x14ac:dyDescent="0.25">
      <c r="A49" t="s">
        <v>61</v>
      </c>
      <c r="B49" s="42">
        <v>44128</v>
      </c>
      <c r="C49" t="s">
        <v>60</v>
      </c>
      <c r="D49">
        <v>4015.31</v>
      </c>
      <c r="E49">
        <v>0</v>
      </c>
      <c r="F49">
        <v>717.21388640758505</v>
      </c>
      <c r="G49">
        <v>198.102380012504</v>
      </c>
      <c r="H49">
        <v>0</v>
      </c>
      <c r="I49">
        <v>0</v>
      </c>
      <c r="J49">
        <v>34.3213665520314</v>
      </c>
      <c r="K49">
        <v>538.87422543449304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454.907905114752</v>
      </c>
      <c r="V49">
        <v>73.840842592918804</v>
      </c>
      <c r="W49">
        <v>0</v>
      </c>
      <c r="X49">
        <v>0</v>
      </c>
      <c r="Y49">
        <v>109.92547473898</v>
      </c>
      <c r="Z49">
        <v>0</v>
      </c>
      <c r="AA49">
        <v>0</v>
      </c>
      <c r="AB49">
        <v>0</v>
      </c>
      <c r="AC49">
        <v>0</v>
      </c>
      <c r="AD49">
        <v>409.33679465438701</v>
      </c>
      <c r="AE49">
        <v>0</v>
      </c>
      <c r="AF49">
        <v>0</v>
      </c>
      <c r="AG49">
        <v>0</v>
      </c>
      <c r="AH49">
        <v>840.47450600108698</v>
      </c>
      <c r="AI49">
        <v>0</v>
      </c>
      <c r="AJ49">
        <v>2.7359319154436599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0.29376038134982202</v>
      </c>
      <c r="AR49">
        <v>75.517952254126698</v>
      </c>
      <c r="AS49">
        <v>0</v>
      </c>
      <c r="AT49">
        <v>0</v>
      </c>
      <c r="AU49">
        <v>10.7422475929858</v>
      </c>
      <c r="AV49">
        <v>0</v>
      </c>
      <c r="AW49">
        <v>0</v>
      </c>
      <c r="AX49">
        <v>0</v>
      </c>
      <c r="BK49" s="117">
        <v>3466.2872736526401</v>
      </c>
      <c r="BL49">
        <f t="shared" si="0"/>
        <v>915.31626642008905</v>
      </c>
      <c r="BM49">
        <f t="shared" si="1"/>
        <v>573.19559198652439</v>
      </c>
      <c r="BN49">
        <f t="shared" si="2"/>
        <v>1977.7754152460307</v>
      </c>
      <c r="BO49">
        <f t="shared" si="4"/>
        <v>549.02272634735573</v>
      </c>
      <c r="BP49">
        <f t="shared" si="3"/>
        <v>1464.3389927674448</v>
      </c>
    </row>
    <row r="50" spans="1:68" x14ac:dyDescent="0.25">
      <c r="A50" t="s">
        <v>61</v>
      </c>
      <c r="B50" s="42">
        <v>44129</v>
      </c>
      <c r="C50" t="s">
        <v>60</v>
      </c>
      <c r="D50">
        <v>4524.45</v>
      </c>
      <c r="E50">
        <v>0</v>
      </c>
      <c r="F50">
        <v>731.29041478478598</v>
      </c>
      <c r="G50">
        <v>0</v>
      </c>
      <c r="H50">
        <v>0</v>
      </c>
      <c r="I50">
        <v>0</v>
      </c>
      <c r="J50">
        <v>0</v>
      </c>
      <c r="K50">
        <v>708.76011116114296</v>
      </c>
      <c r="L50">
        <v>151.24132904076299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351.25121844566797</v>
      </c>
      <c r="V50">
        <v>48.2069323168026</v>
      </c>
      <c r="W50">
        <v>0</v>
      </c>
      <c r="X50">
        <v>0</v>
      </c>
      <c r="Y50">
        <v>116.487311274275</v>
      </c>
      <c r="Z50">
        <v>0</v>
      </c>
      <c r="AA50">
        <v>0</v>
      </c>
      <c r="AB50">
        <v>0</v>
      </c>
      <c r="AC50">
        <v>0</v>
      </c>
      <c r="AD50">
        <v>371.27085363857299</v>
      </c>
      <c r="AE50">
        <v>0</v>
      </c>
      <c r="AF50">
        <v>0</v>
      </c>
      <c r="AG50">
        <v>0</v>
      </c>
      <c r="AH50">
        <v>795.42565967169298</v>
      </c>
      <c r="AI50">
        <v>0</v>
      </c>
      <c r="AJ50">
        <v>2.7134338322001899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0.25148047553773401</v>
      </c>
      <c r="AR50">
        <v>68.507675280502795</v>
      </c>
      <c r="AS50">
        <v>0</v>
      </c>
      <c r="AT50">
        <v>0</v>
      </c>
      <c r="AU50">
        <v>10.989902560967799</v>
      </c>
      <c r="AV50">
        <v>0</v>
      </c>
      <c r="AW50">
        <v>500.11903729877298</v>
      </c>
      <c r="AX50">
        <v>0</v>
      </c>
      <c r="BK50" s="117">
        <v>3856.5153597816802</v>
      </c>
      <c r="BL50">
        <f t="shared" si="0"/>
        <v>1382.6507811243218</v>
      </c>
      <c r="BM50">
        <f t="shared" si="1"/>
        <v>708.76011116114296</v>
      </c>
      <c r="BN50">
        <f t="shared" si="2"/>
        <v>1765.1044674962202</v>
      </c>
      <c r="BO50">
        <f t="shared" si="4"/>
        <v>667.9346402183146</v>
      </c>
      <c r="BP50">
        <f t="shared" si="3"/>
        <v>2050.5854213426364</v>
      </c>
    </row>
    <row r="51" spans="1:68" x14ac:dyDescent="0.25">
      <c r="A51" t="s">
        <v>61</v>
      </c>
      <c r="B51" s="42">
        <v>44130</v>
      </c>
      <c r="C51" t="s">
        <v>60</v>
      </c>
      <c r="D51">
        <v>3451.51</v>
      </c>
      <c r="E51">
        <v>0</v>
      </c>
      <c r="F51">
        <v>745.26850590060803</v>
      </c>
      <c r="G51">
        <v>0</v>
      </c>
      <c r="H51">
        <v>0</v>
      </c>
      <c r="I51">
        <v>0</v>
      </c>
      <c r="J51">
        <v>0</v>
      </c>
      <c r="K51">
        <v>834.61467074409802</v>
      </c>
      <c r="L51">
        <v>151.24132904076299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274.28292578775603</v>
      </c>
      <c r="V51">
        <v>24.800845501209501</v>
      </c>
      <c r="W51">
        <v>0</v>
      </c>
      <c r="X51">
        <v>0</v>
      </c>
      <c r="Y51">
        <v>121.297482811469</v>
      </c>
      <c r="Z51">
        <v>0</v>
      </c>
      <c r="AA51">
        <v>0</v>
      </c>
      <c r="AB51">
        <v>0</v>
      </c>
      <c r="AC51">
        <v>0</v>
      </c>
      <c r="AD51">
        <v>406.62665944160602</v>
      </c>
      <c r="AE51">
        <v>0</v>
      </c>
      <c r="AF51">
        <v>0</v>
      </c>
      <c r="AG51">
        <v>0</v>
      </c>
      <c r="AH51">
        <v>747.20071303614804</v>
      </c>
      <c r="AI51">
        <v>0</v>
      </c>
      <c r="AJ51">
        <v>2.6619116751789398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0.209346666965602</v>
      </c>
      <c r="AR51">
        <v>65.018343815953401</v>
      </c>
      <c r="AS51">
        <v>0</v>
      </c>
      <c r="AT51">
        <v>0</v>
      </c>
      <c r="AU51">
        <v>11.197393033788501</v>
      </c>
      <c r="AV51">
        <v>0</v>
      </c>
      <c r="AW51">
        <v>0</v>
      </c>
      <c r="AX51">
        <v>0</v>
      </c>
      <c r="BK51" s="117">
        <v>3384.4201274555398</v>
      </c>
      <c r="BL51">
        <f t="shared" si="0"/>
        <v>896.50983494137108</v>
      </c>
      <c r="BM51">
        <f t="shared" si="1"/>
        <v>834.61467074409802</v>
      </c>
      <c r="BN51">
        <f t="shared" si="2"/>
        <v>1653.2956217700751</v>
      </c>
      <c r="BO51">
        <f t="shared" si="4"/>
        <v>67.089872544455829</v>
      </c>
      <c r="BP51">
        <f t="shared" si="3"/>
        <v>963.59970748582691</v>
      </c>
    </row>
    <row r="52" spans="1:68" x14ac:dyDescent="0.25">
      <c r="A52" t="s">
        <v>61</v>
      </c>
      <c r="B52" s="42">
        <v>44131</v>
      </c>
      <c r="C52" t="s">
        <v>60</v>
      </c>
      <c r="D52">
        <v>4141.3500000000004</v>
      </c>
      <c r="E52">
        <v>0</v>
      </c>
      <c r="F52">
        <v>759.34503427780896</v>
      </c>
      <c r="G52">
        <v>0</v>
      </c>
      <c r="H52">
        <v>0</v>
      </c>
      <c r="I52">
        <v>0</v>
      </c>
      <c r="J52">
        <v>0</v>
      </c>
      <c r="K52">
        <v>834.61467074409802</v>
      </c>
      <c r="L52">
        <v>151.24132904076299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246.14873513984199</v>
      </c>
      <c r="V52">
        <v>14.7129608189629</v>
      </c>
      <c r="W52">
        <v>0</v>
      </c>
      <c r="X52">
        <v>0</v>
      </c>
      <c r="Y52">
        <v>124.805018065268</v>
      </c>
      <c r="Z52">
        <v>0</v>
      </c>
      <c r="AA52">
        <v>0</v>
      </c>
      <c r="AB52">
        <v>0</v>
      </c>
      <c r="AC52">
        <v>0</v>
      </c>
      <c r="AD52">
        <v>462.70014787884799</v>
      </c>
      <c r="AE52">
        <v>0</v>
      </c>
      <c r="AF52">
        <v>0</v>
      </c>
      <c r="AG52">
        <v>0</v>
      </c>
      <c r="AH52">
        <v>743.14115828197998</v>
      </c>
      <c r="AI52">
        <v>0</v>
      </c>
      <c r="AJ52">
        <v>2.5612559169671401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0.18182488956415699</v>
      </c>
      <c r="AR52">
        <v>62.218251255384402</v>
      </c>
      <c r="AS52">
        <v>0</v>
      </c>
      <c r="AT52">
        <v>0</v>
      </c>
      <c r="AU52">
        <v>11.3376757995332</v>
      </c>
      <c r="AV52">
        <v>0</v>
      </c>
      <c r="AW52">
        <v>0</v>
      </c>
      <c r="AX52">
        <v>0</v>
      </c>
      <c r="BK52" s="117">
        <v>3413.0080621090201</v>
      </c>
      <c r="BL52">
        <f t="shared" si="0"/>
        <v>910.58636331857201</v>
      </c>
      <c r="BM52">
        <f t="shared" si="1"/>
        <v>834.61467074409802</v>
      </c>
      <c r="BN52">
        <f t="shared" si="2"/>
        <v>1667.8070280463498</v>
      </c>
      <c r="BO52">
        <f t="shared" si="4"/>
        <v>728.34193789098026</v>
      </c>
      <c r="BP52">
        <f t="shared" si="3"/>
        <v>1638.9283012095523</v>
      </c>
    </row>
    <row r="53" spans="1:68" x14ac:dyDescent="0.25">
      <c r="A53" t="s">
        <v>61</v>
      </c>
      <c r="B53" s="42">
        <v>44132</v>
      </c>
      <c r="C53" t="s">
        <v>60</v>
      </c>
      <c r="D53">
        <v>3576.06</v>
      </c>
      <c r="E53">
        <v>0</v>
      </c>
      <c r="F53">
        <v>773.42156265500898</v>
      </c>
      <c r="G53">
        <v>0</v>
      </c>
      <c r="H53">
        <v>0</v>
      </c>
      <c r="I53">
        <v>0</v>
      </c>
      <c r="J53">
        <v>0</v>
      </c>
      <c r="K53">
        <v>834.61467074409802</v>
      </c>
      <c r="L53">
        <v>151.24132904076299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248.10144972358501</v>
      </c>
      <c r="V53">
        <v>9.7215465022439194</v>
      </c>
      <c r="W53">
        <v>0</v>
      </c>
      <c r="X53">
        <v>0</v>
      </c>
      <c r="Y53">
        <v>127.19752284434701</v>
      </c>
      <c r="Z53">
        <v>0</v>
      </c>
      <c r="AA53">
        <v>0</v>
      </c>
      <c r="AB53">
        <v>0</v>
      </c>
      <c r="AC53">
        <v>0</v>
      </c>
      <c r="AD53">
        <v>493.27252686630999</v>
      </c>
      <c r="AE53">
        <v>0</v>
      </c>
      <c r="AF53">
        <v>0</v>
      </c>
      <c r="AG53">
        <v>0</v>
      </c>
      <c r="AH53">
        <v>751.14302075428805</v>
      </c>
      <c r="AI53">
        <v>0</v>
      </c>
      <c r="AJ53">
        <v>2.5199471107710298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0.18351260144121001</v>
      </c>
      <c r="AR53">
        <v>60.508357657782099</v>
      </c>
      <c r="AS53">
        <v>0</v>
      </c>
      <c r="AT53">
        <v>0</v>
      </c>
      <c r="AU53">
        <v>11.6552714395641</v>
      </c>
      <c r="AV53">
        <v>0</v>
      </c>
      <c r="AW53">
        <v>0</v>
      </c>
      <c r="AX53">
        <v>0</v>
      </c>
      <c r="BK53" s="117">
        <v>3463.5807179402</v>
      </c>
      <c r="BL53">
        <f t="shared" si="0"/>
        <v>924.66289169577203</v>
      </c>
      <c r="BM53">
        <f t="shared" si="1"/>
        <v>834.61467074409802</v>
      </c>
      <c r="BN53">
        <f t="shared" si="2"/>
        <v>1704.3031555003324</v>
      </c>
      <c r="BO53">
        <f t="shared" si="4"/>
        <v>112.47928205979724</v>
      </c>
      <c r="BP53">
        <f t="shared" si="3"/>
        <v>1037.1421737555693</v>
      </c>
    </row>
    <row r="54" spans="1:68" x14ac:dyDescent="0.25">
      <c r="A54" t="s">
        <v>61</v>
      </c>
      <c r="B54" s="42">
        <v>44133</v>
      </c>
      <c r="C54" t="s">
        <v>60</v>
      </c>
      <c r="D54">
        <v>3819.76</v>
      </c>
      <c r="E54">
        <v>0</v>
      </c>
      <c r="F54">
        <v>787.49809103221003</v>
      </c>
      <c r="G54">
        <v>0</v>
      </c>
      <c r="H54">
        <v>0</v>
      </c>
      <c r="I54">
        <v>0</v>
      </c>
      <c r="J54">
        <v>0</v>
      </c>
      <c r="K54">
        <v>525.06240444057505</v>
      </c>
      <c r="L54">
        <v>151.24132904076299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278.64648520085899</v>
      </c>
      <c r="V54">
        <v>6.8641469205858199</v>
      </c>
      <c r="W54">
        <v>0</v>
      </c>
      <c r="X54">
        <v>0</v>
      </c>
      <c r="Y54">
        <v>137.12705814579601</v>
      </c>
      <c r="Z54">
        <v>0</v>
      </c>
      <c r="AA54">
        <v>0</v>
      </c>
      <c r="AB54">
        <v>0</v>
      </c>
      <c r="AC54">
        <v>0</v>
      </c>
      <c r="AD54">
        <v>513.26292936319805</v>
      </c>
      <c r="AE54">
        <v>0</v>
      </c>
      <c r="AF54">
        <v>0</v>
      </c>
      <c r="AG54">
        <v>0</v>
      </c>
      <c r="AH54">
        <v>760.437053445365</v>
      </c>
      <c r="AI54">
        <v>0</v>
      </c>
      <c r="AJ54">
        <v>2.4459469036017798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0.25847962920018902</v>
      </c>
      <c r="AR54">
        <v>59.116902832875802</v>
      </c>
      <c r="AS54">
        <v>0</v>
      </c>
      <c r="AT54">
        <v>0</v>
      </c>
      <c r="AU54">
        <v>11.8936470986286</v>
      </c>
      <c r="AV54">
        <v>0</v>
      </c>
      <c r="AW54">
        <v>0</v>
      </c>
      <c r="AX54">
        <v>0</v>
      </c>
      <c r="BK54" s="117">
        <v>3233.8544740536599</v>
      </c>
      <c r="BL54">
        <f t="shared" si="0"/>
        <v>938.73942007297296</v>
      </c>
      <c r="BM54">
        <f t="shared" si="1"/>
        <v>525.06240444057505</v>
      </c>
      <c r="BN54">
        <f t="shared" si="2"/>
        <v>1770.0526495401102</v>
      </c>
      <c r="BO54">
        <f t="shared" si="4"/>
        <v>585.9055259463421</v>
      </c>
      <c r="BP54">
        <f t="shared" si="3"/>
        <v>1524.6449460193151</v>
      </c>
    </row>
    <row r="55" spans="1:68" x14ac:dyDescent="0.25">
      <c r="A55" t="s">
        <v>61</v>
      </c>
      <c r="B55" s="42">
        <v>44134</v>
      </c>
      <c r="C55" t="s">
        <v>60</v>
      </c>
      <c r="D55">
        <v>3192.84</v>
      </c>
      <c r="E55">
        <v>0</v>
      </c>
      <c r="F55">
        <v>773.42156265500898</v>
      </c>
      <c r="G55">
        <v>0</v>
      </c>
      <c r="H55">
        <v>201.514744603807</v>
      </c>
      <c r="I55">
        <v>0</v>
      </c>
      <c r="J55">
        <v>0</v>
      </c>
      <c r="K55">
        <v>295.740445309606</v>
      </c>
      <c r="L55">
        <v>151.24132904076299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312.09740316147202</v>
      </c>
      <c r="V55">
        <v>4.7876909653907402</v>
      </c>
      <c r="W55">
        <v>0</v>
      </c>
      <c r="X55">
        <v>0</v>
      </c>
      <c r="Y55">
        <v>155.921661778165</v>
      </c>
      <c r="Z55">
        <v>0</v>
      </c>
      <c r="AA55">
        <v>0</v>
      </c>
      <c r="AB55">
        <v>0</v>
      </c>
      <c r="AC55">
        <v>0</v>
      </c>
      <c r="AD55">
        <v>518.93368006130697</v>
      </c>
      <c r="AE55">
        <v>0</v>
      </c>
      <c r="AF55">
        <v>0</v>
      </c>
      <c r="AG55">
        <v>0</v>
      </c>
      <c r="AH55">
        <v>795.36273645075801</v>
      </c>
      <c r="AI55">
        <v>0</v>
      </c>
      <c r="AJ55">
        <v>2.2537541300704498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0.33206398143698501</v>
      </c>
      <c r="AR55">
        <v>56.374015310451597</v>
      </c>
      <c r="AS55">
        <v>0</v>
      </c>
      <c r="AT55">
        <v>0</v>
      </c>
      <c r="AU55">
        <v>11.9364990525784</v>
      </c>
      <c r="AV55">
        <v>0</v>
      </c>
      <c r="AW55">
        <v>0</v>
      </c>
      <c r="AX55">
        <v>0</v>
      </c>
      <c r="BK55" s="117">
        <v>3279.9175865008101</v>
      </c>
      <c r="BL55">
        <f t="shared" si="0"/>
        <v>1126.177636299579</v>
      </c>
      <c r="BM55">
        <f t="shared" si="1"/>
        <v>295.740445309606</v>
      </c>
      <c r="BN55">
        <f t="shared" si="2"/>
        <v>1857.9995048916303</v>
      </c>
      <c r="BO55">
        <f t="shared" si="4"/>
        <v>-87.077586500815414</v>
      </c>
      <c r="BP55">
        <f t="shared" si="3"/>
        <v>1039.1000497987636</v>
      </c>
    </row>
    <row r="56" spans="1:68" x14ac:dyDescent="0.25">
      <c r="A56" t="s">
        <v>61</v>
      </c>
      <c r="B56" s="42">
        <v>44135</v>
      </c>
      <c r="C56" t="s">
        <v>60</v>
      </c>
      <c r="D56">
        <v>3610.47</v>
      </c>
      <c r="E56">
        <v>0</v>
      </c>
      <c r="F56">
        <v>773.42156265500898</v>
      </c>
      <c r="G56">
        <v>198.102380012504</v>
      </c>
      <c r="H56">
        <v>0</v>
      </c>
      <c r="I56">
        <v>0</v>
      </c>
      <c r="J56">
        <v>0</v>
      </c>
      <c r="K56">
        <v>125.85455958295501</v>
      </c>
      <c r="L56">
        <v>151.24132904076299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345.57923986495302</v>
      </c>
      <c r="V56">
        <v>3.0975747887443399</v>
      </c>
      <c r="W56">
        <v>0</v>
      </c>
      <c r="X56">
        <v>0</v>
      </c>
      <c r="Y56">
        <v>180.24409445749899</v>
      </c>
      <c r="Z56">
        <v>0</v>
      </c>
      <c r="AA56">
        <v>0</v>
      </c>
      <c r="AB56">
        <v>0</v>
      </c>
      <c r="AC56">
        <v>0</v>
      </c>
      <c r="AD56">
        <v>519.184862782187</v>
      </c>
      <c r="AE56">
        <v>0</v>
      </c>
      <c r="AF56">
        <v>0</v>
      </c>
      <c r="AG56">
        <v>0</v>
      </c>
      <c r="AH56">
        <v>826.13104292640696</v>
      </c>
      <c r="AI56">
        <v>0</v>
      </c>
      <c r="AJ56">
        <v>1.9299068524295599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0.37316120379121498</v>
      </c>
      <c r="AR56">
        <v>49.995258713582999</v>
      </c>
      <c r="AS56">
        <v>0</v>
      </c>
      <c r="AT56">
        <v>0</v>
      </c>
      <c r="AU56">
        <v>11.968736230137599</v>
      </c>
      <c r="AV56">
        <v>0</v>
      </c>
      <c r="AW56">
        <v>0</v>
      </c>
      <c r="AX56">
        <v>0</v>
      </c>
      <c r="BK56" s="117">
        <v>3187.1237091109601</v>
      </c>
      <c r="BL56">
        <f t="shared" si="0"/>
        <v>1122.765271708276</v>
      </c>
      <c r="BM56">
        <f t="shared" si="1"/>
        <v>125.85455958295501</v>
      </c>
      <c r="BN56">
        <f t="shared" si="2"/>
        <v>1938.503877819732</v>
      </c>
      <c r="BO56">
        <f t="shared" si="4"/>
        <v>423.34629088903648</v>
      </c>
      <c r="BP56">
        <f t="shared" si="3"/>
        <v>1546.1115625973125</v>
      </c>
    </row>
    <row r="57" spans="1:68" x14ac:dyDescent="0.25">
      <c r="A57" t="s">
        <v>61</v>
      </c>
      <c r="B57" s="42">
        <v>44136</v>
      </c>
      <c r="C57" t="s">
        <v>60</v>
      </c>
      <c r="D57">
        <v>2920.64</v>
      </c>
      <c r="E57">
        <v>0</v>
      </c>
      <c r="F57">
        <v>773.42156265500898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408.71930944496199</v>
      </c>
      <c r="V57">
        <v>2.11497592509502</v>
      </c>
      <c r="W57">
        <v>0</v>
      </c>
      <c r="X57">
        <v>0</v>
      </c>
      <c r="Y57">
        <v>209.599440425609</v>
      </c>
      <c r="Z57">
        <v>0</v>
      </c>
      <c r="AA57">
        <v>0</v>
      </c>
      <c r="AB57">
        <v>0</v>
      </c>
      <c r="AC57">
        <v>0</v>
      </c>
      <c r="AD57">
        <v>518.32012632998101</v>
      </c>
      <c r="AE57">
        <v>0</v>
      </c>
      <c r="AF57">
        <v>0</v>
      </c>
      <c r="AG57">
        <v>0</v>
      </c>
      <c r="AH57">
        <v>847.209167964107</v>
      </c>
      <c r="AI57">
        <v>0</v>
      </c>
      <c r="AJ57">
        <v>1.64941873826342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0.40322368919676999</v>
      </c>
      <c r="AR57">
        <v>42.354142040242003</v>
      </c>
      <c r="AS57">
        <v>0</v>
      </c>
      <c r="AT57">
        <v>0</v>
      </c>
      <c r="AU57">
        <v>11.8514277927409</v>
      </c>
      <c r="AV57">
        <v>0</v>
      </c>
      <c r="AW57">
        <v>0</v>
      </c>
      <c r="AX57">
        <v>0</v>
      </c>
      <c r="BK57" s="117">
        <v>2815.6427950052098</v>
      </c>
      <c r="BL57">
        <f t="shared" si="0"/>
        <v>773.42156265500898</v>
      </c>
      <c r="BM57">
        <f t="shared" si="1"/>
        <v>0</v>
      </c>
      <c r="BN57">
        <f t="shared" si="2"/>
        <v>2042.2212323501972</v>
      </c>
      <c r="BO57">
        <f t="shared" si="4"/>
        <v>104.99720499479372</v>
      </c>
      <c r="BP57">
        <f t="shared" si="3"/>
        <v>878.4187676498027</v>
      </c>
    </row>
    <row r="58" spans="1:68" x14ac:dyDescent="0.25">
      <c r="A58" t="s">
        <v>61</v>
      </c>
      <c r="B58" s="42">
        <v>44137</v>
      </c>
      <c r="C58" t="s">
        <v>60</v>
      </c>
      <c r="D58">
        <v>3008.52</v>
      </c>
      <c r="E58">
        <v>0</v>
      </c>
      <c r="F58">
        <v>759.34503427780896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494.954026072006</v>
      </c>
      <c r="V58">
        <v>1.49724120056636</v>
      </c>
      <c r="W58">
        <v>0</v>
      </c>
      <c r="X58">
        <v>0</v>
      </c>
      <c r="Y58">
        <v>238.77859044361901</v>
      </c>
      <c r="Z58">
        <v>0</v>
      </c>
      <c r="AA58">
        <v>0</v>
      </c>
      <c r="AB58">
        <v>0</v>
      </c>
      <c r="AC58">
        <v>0</v>
      </c>
      <c r="AD58">
        <v>522.57622912126396</v>
      </c>
      <c r="AE58">
        <v>0</v>
      </c>
      <c r="AF58">
        <v>0</v>
      </c>
      <c r="AG58">
        <v>0</v>
      </c>
      <c r="AH58">
        <v>840.30953705932302</v>
      </c>
      <c r="AI58">
        <v>0</v>
      </c>
      <c r="AJ58">
        <v>1.56777088831067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0.42959779943622101</v>
      </c>
      <c r="AR58">
        <v>38.628082876140901</v>
      </c>
      <c r="AS58">
        <v>0</v>
      </c>
      <c r="AT58">
        <v>0</v>
      </c>
      <c r="AU58">
        <v>11.702642179050301</v>
      </c>
      <c r="AV58">
        <v>0</v>
      </c>
      <c r="AW58">
        <v>0</v>
      </c>
      <c r="AX58">
        <v>0</v>
      </c>
      <c r="BK58" s="117">
        <v>2909.7887519175301</v>
      </c>
      <c r="BL58">
        <f t="shared" si="0"/>
        <v>759.34503427780896</v>
      </c>
      <c r="BM58">
        <f t="shared" si="1"/>
        <v>0</v>
      </c>
      <c r="BN58">
        <f t="shared" si="2"/>
        <v>2150.4437176397169</v>
      </c>
      <c r="BO58">
        <f t="shared" si="4"/>
        <v>98.731248082474394</v>
      </c>
      <c r="BP58">
        <f t="shared" si="3"/>
        <v>858.07628236028336</v>
      </c>
    </row>
    <row r="59" spans="1:68" x14ac:dyDescent="0.25">
      <c r="A59" t="s">
        <v>61</v>
      </c>
      <c r="B59" s="42">
        <v>44138</v>
      </c>
      <c r="C59" t="s">
        <v>60</v>
      </c>
      <c r="D59">
        <v>3012.96</v>
      </c>
      <c r="E59">
        <v>0</v>
      </c>
      <c r="F59">
        <v>745.26850590060803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548.18459614036203</v>
      </c>
      <c r="V59">
        <v>1.29615797428113</v>
      </c>
      <c r="W59">
        <v>0</v>
      </c>
      <c r="X59">
        <v>0</v>
      </c>
      <c r="Y59">
        <v>268.04850702446799</v>
      </c>
      <c r="Z59">
        <v>0</v>
      </c>
      <c r="AA59">
        <v>0</v>
      </c>
      <c r="AB59">
        <v>0</v>
      </c>
      <c r="AC59">
        <v>0</v>
      </c>
      <c r="AD59">
        <v>528.71710129623204</v>
      </c>
      <c r="AE59">
        <v>0</v>
      </c>
      <c r="AF59">
        <v>0</v>
      </c>
      <c r="AG59">
        <v>0</v>
      </c>
      <c r="AH59">
        <v>842.76706580451798</v>
      </c>
      <c r="AI59">
        <v>0</v>
      </c>
      <c r="AJ59">
        <v>1.5445250293464501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0.43746463110804001</v>
      </c>
      <c r="AR59">
        <v>38.1003859486351</v>
      </c>
      <c r="AS59">
        <v>0</v>
      </c>
      <c r="AT59">
        <v>0</v>
      </c>
      <c r="AU59">
        <v>11.3198590874908</v>
      </c>
      <c r="AV59">
        <v>0</v>
      </c>
      <c r="AW59">
        <v>-250.05951864938601</v>
      </c>
      <c r="AX59">
        <v>0</v>
      </c>
      <c r="BK59" s="117">
        <v>2735.6246501876599</v>
      </c>
      <c r="BL59">
        <f t="shared" si="0"/>
        <v>495.20898725122203</v>
      </c>
      <c r="BM59">
        <f t="shared" si="1"/>
        <v>0</v>
      </c>
      <c r="BN59">
        <f t="shared" si="2"/>
        <v>2240.4156629364415</v>
      </c>
      <c r="BO59">
        <f t="shared" si="4"/>
        <v>277.33534981233652</v>
      </c>
      <c r="BP59">
        <f t="shared" si="3"/>
        <v>772.54433706355849</v>
      </c>
    </row>
    <row r="60" spans="1:68" x14ac:dyDescent="0.25">
      <c r="A60" t="s">
        <v>61</v>
      </c>
      <c r="B60" s="42">
        <v>44139</v>
      </c>
      <c r="C60" t="s">
        <v>60</v>
      </c>
      <c r="D60">
        <v>2967.68</v>
      </c>
      <c r="E60">
        <v>0</v>
      </c>
      <c r="F60">
        <v>745.26850590060803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565.99192638181205</v>
      </c>
      <c r="V60">
        <v>1.2667429085289601</v>
      </c>
      <c r="W60">
        <v>0</v>
      </c>
      <c r="X60">
        <v>0</v>
      </c>
      <c r="Y60">
        <v>268.86884251899397</v>
      </c>
      <c r="Z60">
        <v>0</v>
      </c>
      <c r="AA60">
        <v>0</v>
      </c>
      <c r="AB60">
        <v>0</v>
      </c>
      <c r="AC60">
        <v>0</v>
      </c>
      <c r="AD60">
        <v>528.78544756444899</v>
      </c>
      <c r="AE60">
        <v>0</v>
      </c>
      <c r="AF60">
        <v>0</v>
      </c>
      <c r="AG60">
        <v>0</v>
      </c>
      <c r="AH60">
        <v>866.13805279072506</v>
      </c>
      <c r="AI60">
        <v>0</v>
      </c>
      <c r="AJ60">
        <v>1.50388856235645</v>
      </c>
      <c r="AK60">
        <v>0</v>
      </c>
      <c r="AL60">
        <v>0</v>
      </c>
      <c r="AM60">
        <v>0</v>
      </c>
      <c r="AN60">
        <v>0</v>
      </c>
      <c r="AO60">
        <v>28.386767776931102</v>
      </c>
      <c r="AP60">
        <v>0</v>
      </c>
      <c r="AQ60">
        <v>0.363387104755792</v>
      </c>
      <c r="AR60">
        <v>37.983986957889002</v>
      </c>
      <c r="AS60">
        <v>0</v>
      </c>
      <c r="AT60">
        <v>0</v>
      </c>
      <c r="AU60">
        <v>10.8927278183208</v>
      </c>
      <c r="AV60">
        <v>0</v>
      </c>
      <c r="AW60">
        <v>0</v>
      </c>
      <c r="AX60">
        <v>0</v>
      </c>
      <c r="BK60" s="117">
        <v>3055.4502762853699</v>
      </c>
      <c r="BL60">
        <f t="shared" si="0"/>
        <v>745.26850590060803</v>
      </c>
      <c r="BM60">
        <f t="shared" si="1"/>
        <v>0</v>
      </c>
      <c r="BN60">
        <f t="shared" si="2"/>
        <v>2310.1817703847623</v>
      </c>
      <c r="BO60">
        <f t="shared" si="4"/>
        <v>-87.770276285370528</v>
      </c>
      <c r="BP60">
        <f t="shared" si="3"/>
        <v>657.49822961523751</v>
      </c>
    </row>
    <row r="61" spans="1:68" x14ac:dyDescent="0.25">
      <c r="A61" t="s">
        <v>61</v>
      </c>
      <c r="B61" s="42">
        <v>44140</v>
      </c>
      <c r="C61" t="s">
        <v>60</v>
      </c>
      <c r="D61">
        <v>4454.6499999999996</v>
      </c>
      <c r="E61">
        <v>0</v>
      </c>
      <c r="F61">
        <v>745.26850590060803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577.57142058082502</v>
      </c>
      <c r="V61">
        <v>1.4049698808628299</v>
      </c>
      <c r="W61">
        <v>0</v>
      </c>
      <c r="X61">
        <v>0</v>
      </c>
      <c r="Y61">
        <v>248.0755238269</v>
      </c>
      <c r="Z61">
        <v>0</v>
      </c>
      <c r="AA61">
        <v>0</v>
      </c>
      <c r="AB61">
        <v>0</v>
      </c>
      <c r="AC61">
        <v>0</v>
      </c>
      <c r="AD61">
        <v>526.33616116689302</v>
      </c>
      <c r="AE61">
        <v>0</v>
      </c>
      <c r="AF61">
        <v>0</v>
      </c>
      <c r="AG61">
        <v>0</v>
      </c>
      <c r="AH61">
        <v>891.98949946104699</v>
      </c>
      <c r="AI61">
        <v>0</v>
      </c>
      <c r="AJ61">
        <v>1.5442416059817901</v>
      </c>
      <c r="AK61">
        <v>0</v>
      </c>
      <c r="AL61">
        <v>0</v>
      </c>
      <c r="AM61">
        <v>0</v>
      </c>
      <c r="AN61">
        <v>0</v>
      </c>
      <c r="AO61">
        <v>148.96272707516701</v>
      </c>
      <c r="AP61">
        <v>0</v>
      </c>
      <c r="AQ61">
        <v>0.28609097420836099</v>
      </c>
      <c r="AR61">
        <v>39.632505908280798</v>
      </c>
      <c r="AS61">
        <v>0</v>
      </c>
      <c r="AT61">
        <v>0</v>
      </c>
      <c r="AU61">
        <v>10.6547098850679</v>
      </c>
      <c r="AV61">
        <v>0</v>
      </c>
      <c r="AW61">
        <v>500.11903729877298</v>
      </c>
      <c r="AX61">
        <v>0</v>
      </c>
      <c r="BK61" s="117">
        <v>3691.8453935646098</v>
      </c>
      <c r="BL61">
        <f t="shared" si="0"/>
        <v>1245.3875431993811</v>
      </c>
      <c r="BM61">
        <f t="shared" si="1"/>
        <v>0</v>
      </c>
      <c r="BN61">
        <f t="shared" si="2"/>
        <v>2446.4578503652342</v>
      </c>
      <c r="BO61">
        <f t="shared" si="4"/>
        <v>762.80460643538436</v>
      </c>
      <c r="BP61">
        <f t="shared" si="3"/>
        <v>2008.1921496347654</v>
      </c>
    </row>
    <row r="62" spans="1:68" x14ac:dyDescent="0.25">
      <c r="A62" t="s">
        <v>61</v>
      </c>
      <c r="B62" s="42">
        <v>44141</v>
      </c>
      <c r="C62" t="s">
        <v>60</v>
      </c>
      <c r="D62">
        <v>2765.99</v>
      </c>
      <c r="E62">
        <v>0</v>
      </c>
      <c r="F62">
        <v>759.34503427780896</v>
      </c>
      <c r="G62">
        <v>0</v>
      </c>
      <c r="H62">
        <v>201.514744603807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590.04393643149797</v>
      </c>
      <c r="V62">
        <v>1.66442007846088</v>
      </c>
      <c r="W62">
        <v>0</v>
      </c>
      <c r="X62">
        <v>0</v>
      </c>
      <c r="Y62">
        <v>209.84013469401299</v>
      </c>
      <c r="Z62">
        <v>0</v>
      </c>
      <c r="AA62">
        <v>0</v>
      </c>
      <c r="AB62">
        <v>0</v>
      </c>
      <c r="AC62">
        <v>0</v>
      </c>
      <c r="AD62">
        <v>513.23429605837202</v>
      </c>
      <c r="AE62">
        <v>0</v>
      </c>
      <c r="AF62">
        <v>0</v>
      </c>
      <c r="AG62">
        <v>0</v>
      </c>
      <c r="AH62">
        <v>894.83180984937201</v>
      </c>
      <c r="AI62">
        <v>0</v>
      </c>
      <c r="AJ62">
        <v>1.68665300060863</v>
      </c>
      <c r="AK62">
        <v>0</v>
      </c>
      <c r="AL62">
        <v>0</v>
      </c>
      <c r="AM62">
        <v>0</v>
      </c>
      <c r="AN62">
        <v>0</v>
      </c>
      <c r="AO62">
        <v>328.40709106696602</v>
      </c>
      <c r="AP62">
        <v>0</v>
      </c>
      <c r="AQ62">
        <v>0.232866074415812</v>
      </c>
      <c r="AR62">
        <v>40.110133580427799</v>
      </c>
      <c r="AS62">
        <v>0</v>
      </c>
      <c r="AT62">
        <v>0</v>
      </c>
      <c r="AU62">
        <v>10.4853663497464</v>
      </c>
      <c r="AV62">
        <v>0</v>
      </c>
      <c r="AW62">
        <v>0</v>
      </c>
      <c r="AX62">
        <v>0</v>
      </c>
      <c r="BK62" s="117">
        <v>3551.3964860655001</v>
      </c>
      <c r="BL62">
        <f t="shared" si="0"/>
        <v>960.85977888161597</v>
      </c>
      <c r="BM62">
        <f t="shared" si="1"/>
        <v>0</v>
      </c>
      <c r="BN62">
        <f t="shared" si="2"/>
        <v>2590.5367071838805</v>
      </c>
      <c r="BO62">
        <f t="shared" si="4"/>
        <v>-785.40648606549667</v>
      </c>
      <c r="BP62">
        <f t="shared" si="3"/>
        <v>175.4532928161193</v>
      </c>
    </row>
    <row r="63" spans="1:68" x14ac:dyDescent="0.25">
      <c r="A63" t="s">
        <v>61</v>
      </c>
      <c r="B63" s="42">
        <v>44142</v>
      </c>
      <c r="C63" t="s">
        <v>60</v>
      </c>
      <c r="D63">
        <v>3929.46</v>
      </c>
      <c r="E63">
        <v>0</v>
      </c>
      <c r="F63">
        <v>773.42156265500898</v>
      </c>
      <c r="G63">
        <v>198.102380012504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546.33695018377102</v>
      </c>
      <c r="V63">
        <v>1.5805530170078801</v>
      </c>
      <c r="W63">
        <v>0</v>
      </c>
      <c r="X63">
        <v>0</v>
      </c>
      <c r="Y63">
        <v>153.58698415267401</v>
      </c>
      <c r="Z63">
        <v>0</v>
      </c>
      <c r="AA63">
        <v>0</v>
      </c>
      <c r="AB63">
        <v>0</v>
      </c>
      <c r="AC63">
        <v>0</v>
      </c>
      <c r="AD63">
        <v>487.38826788353401</v>
      </c>
      <c r="AE63">
        <v>0</v>
      </c>
      <c r="AF63">
        <v>0</v>
      </c>
      <c r="AG63">
        <v>0</v>
      </c>
      <c r="AH63">
        <v>868.025011896357</v>
      </c>
      <c r="AI63">
        <v>0</v>
      </c>
      <c r="AJ63">
        <v>2.0523481667571102</v>
      </c>
      <c r="AK63">
        <v>0</v>
      </c>
      <c r="AL63">
        <v>0</v>
      </c>
      <c r="AM63">
        <v>0</v>
      </c>
      <c r="AN63">
        <v>0</v>
      </c>
      <c r="AO63">
        <v>524.40293873100597</v>
      </c>
      <c r="AP63">
        <v>0</v>
      </c>
      <c r="AQ63">
        <v>0.21374742501812599</v>
      </c>
      <c r="AR63">
        <v>41.452617914112103</v>
      </c>
      <c r="AS63">
        <v>0</v>
      </c>
      <c r="AT63">
        <v>0</v>
      </c>
      <c r="AU63">
        <v>10.4897708475436</v>
      </c>
      <c r="AV63">
        <v>0</v>
      </c>
      <c r="AW63">
        <v>0</v>
      </c>
      <c r="AX63">
        <v>0</v>
      </c>
      <c r="BK63" s="117">
        <v>3607.0531328852899</v>
      </c>
      <c r="BL63">
        <f t="shared" si="0"/>
        <v>971.52394266751298</v>
      </c>
      <c r="BM63">
        <f t="shared" si="1"/>
        <v>0</v>
      </c>
      <c r="BN63">
        <f t="shared" si="2"/>
        <v>2635.5291902177805</v>
      </c>
      <c r="BO63">
        <f t="shared" si="4"/>
        <v>322.40686711470653</v>
      </c>
      <c r="BP63">
        <f t="shared" si="3"/>
        <v>1293.9308097822195</v>
      </c>
    </row>
    <row r="64" spans="1:68" x14ac:dyDescent="0.25">
      <c r="A64" t="s">
        <v>61</v>
      </c>
      <c r="B64" s="42">
        <v>44143</v>
      </c>
      <c r="C64" t="s">
        <v>60</v>
      </c>
      <c r="D64">
        <v>3891.82</v>
      </c>
      <c r="E64">
        <v>0</v>
      </c>
      <c r="F64">
        <v>773.42156265500898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479.734581374904</v>
      </c>
      <c r="V64">
        <v>1.3684319267623799</v>
      </c>
      <c r="W64">
        <v>0</v>
      </c>
      <c r="X64">
        <v>0</v>
      </c>
      <c r="Y64">
        <v>93.298898762788596</v>
      </c>
      <c r="Z64">
        <v>0</v>
      </c>
      <c r="AA64">
        <v>0</v>
      </c>
      <c r="AB64">
        <v>0</v>
      </c>
      <c r="AC64">
        <v>0</v>
      </c>
      <c r="AD64">
        <v>453.585792358628</v>
      </c>
      <c r="AE64">
        <v>0</v>
      </c>
      <c r="AF64">
        <v>0</v>
      </c>
      <c r="AG64">
        <v>0</v>
      </c>
      <c r="AH64">
        <v>821.64217687787698</v>
      </c>
      <c r="AI64">
        <v>0</v>
      </c>
      <c r="AJ64">
        <v>2.8999332280917098</v>
      </c>
      <c r="AK64">
        <v>0</v>
      </c>
      <c r="AL64">
        <v>0</v>
      </c>
      <c r="AM64">
        <v>0</v>
      </c>
      <c r="AN64">
        <v>0</v>
      </c>
      <c r="AO64">
        <v>696.244469494079</v>
      </c>
      <c r="AP64">
        <v>0</v>
      </c>
      <c r="AQ64">
        <v>0.195406187639975</v>
      </c>
      <c r="AR64">
        <v>42.274715318900597</v>
      </c>
      <c r="AS64">
        <v>0</v>
      </c>
      <c r="AT64">
        <v>0</v>
      </c>
      <c r="AU64">
        <v>10.620761835785901</v>
      </c>
      <c r="AV64">
        <v>0</v>
      </c>
      <c r="AW64">
        <v>0</v>
      </c>
      <c r="AX64">
        <v>0</v>
      </c>
      <c r="BK64" s="117">
        <v>3375.2867300204698</v>
      </c>
      <c r="BL64">
        <f t="shared" si="0"/>
        <v>773.42156265500898</v>
      </c>
      <c r="BM64">
        <f t="shared" si="1"/>
        <v>0</v>
      </c>
      <c r="BN64">
        <f t="shared" si="2"/>
        <v>2601.8651673654567</v>
      </c>
      <c r="BO64">
        <f t="shared" si="4"/>
        <v>516.53326997953445</v>
      </c>
      <c r="BP64">
        <f t="shared" si="3"/>
        <v>1289.9548326345434</v>
      </c>
    </row>
    <row r="65" spans="1:68" x14ac:dyDescent="0.25">
      <c r="A65" t="s">
        <v>61</v>
      </c>
      <c r="B65" s="42">
        <v>44144</v>
      </c>
      <c r="C65" t="s">
        <v>60</v>
      </c>
      <c r="D65">
        <v>4176.62</v>
      </c>
      <c r="E65">
        <v>0</v>
      </c>
      <c r="F65">
        <v>787.49809103221003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450.27487836513598</v>
      </c>
      <c r="V65">
        <v>1.1498471822962</v>
      </c>
      <c r="W65">
        <v>0</v>
      </c>
      <c r="X65">
        <v>0</v>
      </c>
      <c r="Y65">
        <v>34.480980442820197</v>
      </c>
      <c r="Z65">
        <v>0</v>
      </c>
      <c r="AA65">
        <v>0</v>
      </c>
      <c r="AB65">
        <v>0</v>
      </c>
      <c r="AC65">
        <v>0</v>
      </c>
      <c r="AD65">
        <v>425.197804372615</v>
      </c>
      <c r="AE65">
        <v>0</v>
      </c>
      <c r="AF65">
        <v>0</v>
      </c>
      <c r="AG65">
        <v>0</v>
      </c>
      <c r="AH65">
        <v>755.27680209863104</v>
      </c>
      <c r="AI65">
        <v>0</v>
      </c>
      <c r="AJ65">
        <v>4.7039598231279802</v>
      </c>
      <c r="AK65">
        <v>0</v>
      </c>
      <c r="AL65">
        <v>0</v>
      </c>
      <c r="AM65">
        <v>0</v>
      </c>
      <c r="AN65">
        <v>0</v>
      </c>
      <c r="AO65">
        <v>859.21632223992901</v>
      </c>
      <c r="AP65">
        <v>0</v>
      </c>
      <c r="AQ65">
        <v>0.17124292243379899</v>
      </c>
      <c r="AR65">
        <v>41.356999855977001</v>
      </c>
      <c r="AS65">
        <v>0</v>
      </c>
      <c r="AT65">
        <v>0</v>
      </c>
      <c r="AU65">
        <v>10.8751612640216</v>
      </c>
      <c r="AV65">
        <v>0</v>
      </c>
      <c r="AW65">
        <v>500.11903729877298</v>
      </c>
      <c r="AX65">
        <v>0</v>
      </c>
      <c r="BK65" s="117">
        <v>3870.3211268979699</v>
      </c>
      <c r="BL65">
        <f t="shared" si="0"/>
        <v>1287.617128330983</v>
      </c>
      <c r="BM65">
        <f t="shared" si="1"/>
        <v>0</v>
      </c>
      <c r="BN65">
        <f t="shared" si="2"/>
        <v>2582.7039985669876</v>
      </c>
      <c r="BO65">
        <f t="shared" si="4"/>
        <v>306.29887310202957</v>
      </c>
      <c r="BP65">
        <f t="shared" si="3"/>
        <v>1593.9160014330125</v>
      </c>
    </row>
    <row r="66" spans="1:68" x14ac:dyDescent="0.25">
      <c r="A66" t="s">
        <v>61</v>
      </c>
      <c r="B66" s="42">
        <v>44145</v>
      </c>
      <c r="C66" t="s">
        <v>60</v>
      </c>
      <c r="D66">
        <v>3012.29</v>
      </c>
      <c r="E66">
        <v>0</v>
      </c>
      <c r="F66">
        <v>801.57461940941096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458.81388581522799</v>
      </c>
      <c r="V66">
        <v>0.95068444775591998</v>
      </c>
      <c r="W66">
        <v>0</v>
      </c>
      <c r="X66">
        <v>0</v>
      </c>
      <c r="Y66">
        <v>8.4041641744229008</v>
      </c>
      <c r="Z66">
        <v>0</v>
      </c>
      <c r="AA66">
        <v>0</v>
      </c>
      <c r="AB66">
        <v>0</v>
      </c>
      <c r="AC66">
        <v>0</v>
      </c>
      <c r="AD66">
        <v>421.06410727605203</v>
      </c>
      <c r="AE66">
        <v>0</v>
      </c>
      <c r="AF66">
        <v>0</v>
      </c>
      <c r="AG66">
        <v>0</v>
      </c>
      <c r="AH66">
        <v>676.63239361362605</v>
      </c>
      <c r="AI66">
        <v>0</v>
      </c>
      <c r="AJ66">
        <v>7.6113192703021699</v>
      </c>
      <c r="AK66">
        <v>0</v>
      </c>
      <c r="AL66">
        <v>0</v>
      </c>
      <c r="AM66">
        <v>0</v>
      </c>
      <c r="AN66">
        <v>0</v>
      </c>
      <c r="AO66">
        <v>898.97846224257205</v>
      </c>
      <c r="AP66">
        <v>0</v>
      </c>
      <c r="AQ66">
        <v>0.14563127341426199</v>
      </c>
      <c r="AR66">
        <v>40.374465425319897</v>
      </c>
      <c r="AS66">
        <v>0</v>
      </c>
      <c r="AT66">
        <v>0</v>
      </c>
      <c r="AU66">
        <v>11.384419830646101</v>
      </c>
      <c r="AV66">
        <v>0</v>
      </c>
      <c r="AW66">
        <v>0</v>
      </c>
      <c r="AX66">
        <v>0</v>
      </c>
      <c r="BK66" s="117">
        <v>3325.9341527787501</v>
      </c>
      <c r="BL66">
        <f t="shared" si="0"/>
        <v>801.57461940941096</v>
      </c>
      <c r="BM66">
        <f t="shared" si="1"/>
        <v>0</v>
      </c>
      <c r="BN66">
        <f t="shared" si="2"/>
        <v>2524.3595333693397</v>
      </c>
      <c r="BO66">
        <f t="shared" si="4"/>
        <v>-313.64415277875059</v>
      </c>
      <c r="BP66">
        <f t="shared" si="3"/>
        <v>487.93046663066036</v>
      </c>
    </row>
    <row r="67" spans="1:68" x14ac:dyDescent="0.25">
      <c r="A67" t="s">
        <v>61</v>
      </c>
      <c r="B67" s="42">
        <v>44146</v>
      </c>
      <c r="C67" t="s">
        <v>60</v>
      </c>
      <c r="D67">
        <v>2716.57</v>
      </c>
      <c r="E67">
        <v>0</v>
      </c>
      <c r="F67">
        <v>829.72767616381202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460.573021103607</v>
      </c>
      <c r="V67">
        <v>0.77045620452497199</v>
      </c>
      <c r="W67">
        <v>0</v>
      </c>
      <c r="X67">
        <v>0</v>
      </c>
      <c r="Y67">
        <v>5.9766394826173199</v>
      </c>
      <c r="Z67">
        <v>0</v>
      </c>
      <c r="AA67">
        <v>0</v>
      </c>
      <c r="AB67">
        <v>0</v>
      </c>
      <c r="AC67">
        <v>0</v>
      </c>
      <c r="AD67">
        <v>448.429145884653</v>
      </c>
      <c r="AE67">
        <v>0</v>
      </c>
      <c r="AF67">
        <v>0</v>
      </c>
      <c r="AG67">
        <v>0</v>
      </c>
      <c r="AH67">
        <v>602.39539248379106</v>
      </c>
      <c r="AI67">
        <v>0</v>
      </c>
      <c r="AJ67">
        <v>11.796039247322099</v>
      </c>
      <c r="AK67">
        <v>0</v>
      </c>
      <c r="AL67">
        <v>0</v>
      </c>
      <c r="AM67">
        <v>0</v>
      </c>
      <c r="AN67">
        <v>0</v>
      </c>
      <c r="AO67">
        <v>800.20055173318201</v>
      </c>
      <c r="AP67">
        <v>0</v>
      </c>
      <c r="AQ67">
        <v>0.13273691648052899</v>
      </c>
      <c r="AR67">
        <v>36.697241993698</v>
      </c>
      <c r="AS67">
        <v>0</v>
      </c>
      <c r="AT67">
        <v>0</v>
      </c>
      <c r="AU67">
        <v>11.777739032642</v>
      </c>
      <c r="AV67">
        <v>0</v>
      </c>
      <c r="AW67">
        <v>0</v>
      </c>
      <c r="AX67">
        <v>0</v>
      </c>
      <c r="BK67" s="117">
        <v>3208.4766402463301</v>
      </c>
      <c r="BL67">
        <f t="shared" ref="BL67:BL130" si="5">SUM(AV67:AX67,L67,E67:H67)</f>
        <v>829.72767616381202</v>
      </c>
      <c r="BM67">
        <f t="shared" ref="BM67:BM130" si="6">SUM(I67:K67,M67:R67)</f>
        <v>0</v>
      </c>
      <c r="BN67">
        <f t="shared" ref="BN67:BN130" si="7">SUM(S67:AU67)</f>
        <v>2378.7489640825179</v>
      </c>
      <c r="BO67">
        <f t="shared" si="4"/>
        <v>-491.90664024632997</v>
      </c>
      <c r="BP67">
        <f t="shared" ref="BP67:BP130" si="8">BO67+BL67</f>
        <v>337.82103591748205</v>
      </c>
    </row>
    <row r="68" spans="1:68" x14ac:dyDescent="0.25">
      <c r="A68" t="s">
        <v>61</v>
      </c>
      <c r="B68" s="42">
        <v>44147</v>
      </c>
      <c r="C68" t="s">
        <v>60</v>
      </c>
      <c r="D68">
        <v>2645.28</v>
      </c>
      <c r="E68">
        <v>0</v>
      </c>
      <c r="F68">
        <v>843.70576727963396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437.32516794113599</v>
      </c>
      <c r="V68">
        <v>0.61409556051233005</v>
      </c>
      <c r="W68">
        <v>0</v>
      </c>
      <c r="X68">
        <v>0</v>
      </c>
      <c r="Y68">
        <v>15.5252013577356</v>
      </c>
      <c r="Z68">
        <v>0</v>
      </c>
      <c r="AA68">
        <v>0</v>
      </c>
      <c r="AB68">
        <v>0</v>
      </c>
      <c r="AC68">
        <v>0</v>
      </c>
      <c r="AD68">
        <v>495.89264710181499</v>
      </c>
      <c r="AE68">
        <v>0</v>
      </c>
      <c r="AF68">
        <v>0</v>
      </c>
      <c r="AG68">
        <v>0</v>
      </c>
      <c r="AH68">
        <v>548.30782306587605</v>
      </c>
      <c r="AI68">
        <v>0</v>
      </c>
      <c r="AJ68">
        <v>17.153160014376098</v>
      </c>
      <c r="AK68">
        <v>0</v>
      </c>
      <c r="AL68">
        <v>0</v>
      </c>
      <c r="AM68">
        <v>0</v>
      </c>
      <c r="AN68">
        <v>0</v>
      </c>
      <c r="AO68">
        <v>645.495412845381</v>
      </c>
      <c r="AP68">
        <v>0</v>
      </c>
      <c r="AQ68">
        <v>0.13484299708449801</v>
      </c>
      <c r="AR68">
        <v>32.598679020637299</v>
      </c>
      <c r="AS68">
        <v>0</v>
      </c>
      <c r="AT68">
        <v>0</v>
      </c>
      <c r="AU68">
        <v>12.076089900988499</v>
      </c>
      <c r="AV68">
        <v>0</v>
      </c>
      <c r="AW68">
        <v>-400.09522983901797</v>
      </c>
      <c r="AX68">
        <v>0</v>
      </c>
      <c r="BK68" s="117">
        <v>2648.73365724616</v>
      </c>
      <c r="BL68">
        <f t="shared" si="5"/>
        <v>443.61053744061599</v>
      </c>
      <c r="BM68">
        <f t="shared" si="6"/>
        <v>0</v>
      </c>
      <c r="BN68">
        <f t="shared" si="7"/>
        <v>2205.123119805542</v>
      </c>
      <c r="BO68">
        <f t="shared" si="4"/>
        <v>-3.4536572461579453</v>
      </c>
      <c r="BP68">
        <f t="shared" si="8"/>
        <v>440.15688019445804</v>
      </c>
    </row>
    <row r="69" spans="1:68" x14ac:dyDescent="0.25">
      <c r="A69" t="s">
        <v>61</v>
      </c>
      <c r="B69" s="42">
        <v>44148</v>
      </c>
      <c r="C69" t="s">
        <v>60</v>
      </c>
      <c r="D69">
        <v>2902.55</v>
      </c>
      <c r="E69">
        <v>0</v>
      </c>
      <c r="F69">
        <v>871.85882403403502</v>
      </c>
      <c r="G69">
        <v>0</v>
      </c>
      <c r="H69">
        <v>201.514744603807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468.86996626913702</v>
      </c>
      <c r="V69">
        <v>0.60535269958954996</v>
      </c>
      <c r="W69">
        <v>0</v>
      </c>
      <c r="X69">
        <v>0</v>
      </c>
      <c r="Y69">
        <v>43.598168632407202</v>
      </c>
      <c r="Z69">
        <v>0</v>
      </c>
      <c r="AA69">
        <v>0</v>
      </c>
      <c r="AB69">
        <v>0</v>
      </c>
      <c r="AC69">
        <v>0</v>
      </c>
      <c r="AD69">
        <v>552.95331211841005</v>
      </c>
      <c r="AE69">
        <v>0</v>
      </c>
      <c r="AF69">
        <v>0</v>
      </c>
      <c r="AG69">
        <v>0</v>
      </c>
      <c r="AH69">
        <v>539.90615483477802</v>
      </c>
      <c r="AI69">
        <v>0</v>
      </c>
      <c r="AJ69">
        <v>24.919949904851102</v>
      </c>
      <c r="AK69">
        <v>0</v>
      </c>
      <c r="AL69">
        <v>0</v>
      </c>
      <c r="AM69">
        <v>0</v>
      </c>
      <c r="AN69">
        <v>0</v>
      </c>
      <c r="AO69">
        <v>465.05154348282599</v>
      </c>
      <c r="AP69">
        <v>0</v>
      </c>
      <c r="AQ69">
        <v>0.12495052838139301</v>
      </c>
      <c r="AR69">
        <v>27.591035020297699</v>
      </c>
      <c r="AS69">
        <v>0</v>
      </c>
      <c r="AT69">
        <v>0</v>
      </c>
      <c r="AU69">
        <v>12.602728992002801</v>
      </c>
      <c r="AV69">
        <v>0</v>
      </c>
      <c r="AW69">
        <v>0</v>
      </c>
      <c r="AX69">
        <v>0</v>
      </c>
      <c r="BK69" s="117">
        <v>3209.59673112052</v>
      </c>
      <c r="BL69">
        <f t="shared" si="5"/>
        <v>1073.373568637842</v>
      </c>
      <c r="BM69">
        <f t="shared" si="6"/>
        <v>0</v>
      </c>
      <c r="BN69">
        <f t="shared" si="7"/>
        <v>2136.2231624826809</v>
      </c>
      <c r="BO69">
        <f t="shared" ref="BO69:BO132" si="9">D69-SUM(BL69:BN69)</f>
        <v>-307.04673112052296</v>
      </c>
      <c r="BP69">
        <f t="shared" si="8"/>
        <v>766.32683751731906</v>
      </c>
    </row>
    <row r="70" spans="1:68" x14ac:dyDescent="0.25">
      <c r="A70" t="s">
        <v>61</v>
      </c>
      <c r="B70" s="42">
        <v>44149</v>
      </c>
      <c r="C70" t="s">
        <v>60</v>
      </c>
      <c r="D70">
        <v>3118.76</v>
      </c>
      <c r="E70">
        <v>0</v>
      </c>
      <c r="F70">
        <v>885.93535241123595</v>
      </c>
      <c r="G70">
        <v>198.102380012504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532.14084879668303</v>
      </c>
      <c r="V70">
        <v>0.64393714976963501</v>
      </c>
      <c r="W70">
        <v>0</v>
      </c>
      <c r="X70">
        <v>0</v>
      </c>
      <c r="Y70">
        <v>84.0014360926194</v>
      </c>
      <c r="Z70">
        <v>0</v>
      </c>
      <c r="AA70">
        <v>0</v>
      </c>
      <c r="AB70">
        <v>0</v>
      </c>
      <c r="AC70">
        <v>0</v>
      </c>
      <c r="AD70">
        <v>594.81756399173298</v>
      </c>
      <c r="AE70">
        <v>0</v>
      </c>
      <c r="AF70">
        <v>0</v>
      </c>
      <c r="AG70">
        <v>0</v>
      </c>
      <c r="AH70">
        <v>576.68725647498695</v>
      </c>
      <c r="AI70">
        <v>0</v>
      </c>
      <c r="AJ70">
        <v>32.938304692561601</v>
      </c>
      <c r="AK70">
        <v>0</v>
      </c>
      <c r="AL70">
        <v>0</v>
      </c>
      <c r="AM70">
        <v>0</v>
      </c>
      <c r="AN70">
        <v>0</v>
      </c>
      <c r="AO70">
        <v>298.91275626858101</v>
      </c>
      <c r="AP70">
        <v>0</v>
      </c>
      <c r="AQ70">
        <v>0.11754423588108701</v>
      </c>
      <c r="AR70">
        <v>23.0118402727358</v>
      </c>
      <c r="AS70">
        <v>0</v>
      </c>
      <c r="AT70">
        <v>0</v>
      </c>
      <c r="AU70">
        <v>13.118165738454501</v>
      </c>
      <c r="AV70">
        <v>0</v>
      </c>
      <c r="AW70">
        <v>0</v>
      </c>
      <c r="AX70">
        <v>0</v>
      </c>
      <c r="BK70" s="117">
        <v>3240.4273861377501</v>
      </c>
      <c r="BL70">
        <f t="shared" si="5"/>
        <v>1084.03773242374</v>
      </c>
      <c r="BM70">
        <f t="shared" si="6"/>
        <v>0</v>
      </c>
      <c r="BN70">
        <f t="shared" si="7"/>
        <v>2156.3896537140063</v>
      </c>
      <c r="BO70">
        <f t="shared" si="9"/>
        <v>-121.66738613774578</v>
      </c>
      <c r="BP70">
        <f t="shared" si="8"/>
        <v>962.37034628599417</v>
      </c>
    </row>
    <row r="71" spans="1:68" x14ac:dyDescent="0.25">
      <c r="A71" t="s">
        <v>61</v>
      </c>
      <c r="B71" s="42">
        <v>44150</v>
      </c>
      <c r="C71" t="s">
        <v>60</v>
      </c>
      <c r="D71">
        <v>2670.63</v>
      </c>
      <c r="E71">
        <v>0</v>
      </c>
      <c r="F71">
        <v>900.011880788437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583.26523723589003</v>
      </c>
      <c r="V71">
        <v>0.68455293040342102</v>
      </c>
      <c r="W71">
        <v>0</v>
      </c>
      <c r="X71">
        <v>0</v>
      </c>
      <c r="Y71">
        <v>125.81887221397599</v>
      </c>
      <c r="Z71">
        <v>0</v>
      </c>
      <c r="AA71">
        <v>0</v>
      </c>
      <c r="AB71">
        <v>0</v>
      </c>
      <c r="AC71">
        <v>0</v>
      </c>
      <c r="AD71">
        <v>620.58065779860499</v>
      </c>
      <c r="AE71">
        <v>0</v>
      </c>
      <c r="AF71">
        <v>0</v>
      </c>
      <c r="AG71">
        <v>0</v>
      </c>
      <c r="AH71">
        <v>621.70339908720496</v>
      </c>
      <c r="AI71">
        <v>0</v>
      </c>
      <c r="AJ71">
        <v>40.458034145327403</v>
      </c>
      <c r="AK71">
        <v>0</v>
      </c>
      <c r="AL71">
        <v>0</v>
      </c>
      <c r="AM71">
        <v>0</v>
      </c>
      <c r="AN71">
        <v>0</v>
      </c>
      <c r="AO71">
        <v>154.91423451690301</v>
      </c>
      <c r="AP71">
        <v>0</v>
      </c>
      <c r="AQ71">
        <v>9.7529884404777598E-2</v>
      </c>
      <c r="AR71">
        <v>18.475536248868298</v>
      </c>
      <c r="AS71">
        <v>0</v>
      </c>
      <c r="AT71">
        <v>0</v>
      </c>
      <c r="AU71">
        <v>13.447088938538499</v>
      </c>
      <c r="AV71">
        <v>0</v>
      </c>
      <c r="AW71">
        <v>0</v>
      </c>
      <c r="AX71">
        <v>0</v>
      </c>
      <c r="BK71" s="117">
        <v>3079.45702378856</v>
      </c>
      <c r="BL71">
        <f t="shared" si="5"/>
        <v>900.011880788437</v>
      </c>
      <c r="BM71">
        <f t="shared" si="6"/>
        <v>0</v>
      </c>
      <c r="BN71">
        <f t="shared" si="7"/>
        <v>2179.4451430001209</v>
      </c>
      <c r="BO71">
        <f t="shared" si="9"/>
        <v>-408.82702378855765</v>
      </c>
      <c r="BP71">
        <f t="shared" si="8"/>
        <v>491.18485699987934</v>
      </c>
    </row>
    <row r="72" spans="1:68" x14ac:dyDescent="0.25">
      <c r="A72" t="s">
        <v>61</v>
      </c>
      <c r="B72" s="42">
        <v>44151</v>
      </c>
      <c r="C72" t="s">
        <v>60</v>
      </c>
      <c r="D72">
        <v>3325.53</v>
      </c>
      <c r="E72">
        <v>0</v>
      </c>
      <c r="F72">
        <v>900.011880788437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624.173133728072</v>
      </c>
      <c r="V72">
        <v>0.68993740665921799</v>
      </c>
      <c r="W72">
        <v>0</v>
      </c>
      <c r="X72">
        <v>0</v>
      </c>
      <c r="Y72">
        <v>166.35938097659201</v>
      </c>
      <c r="Z72">
        <v>0</v>
      </c>
      <c r="AA72">
        <v>0</v>
      </c>
      <c r="AB72">
        <v>0</v>
      </c>
      <c r="AC72">
        <v>0</v>
      </c>
      <c r="AD72">
        <v>640.91136105022599</v>
      </c>
      <c r="AE72">
        <v>0</v>
      </c>
      <c r="AF72">
        <v>0</v>
      </c>
      <c r="AG72">
        <v>0</v>
      </c>
      <c r="AH72">
        <v>636.21732173302598</v>
      </c>
      <c r="AI72">
        <v>0</v>
      </c>
      <c r="AJ72">
        <v>56.007364344160301</v>
      </c>
      <c r="AK72">
        <v>0</v>
      </c>
      <c r="AL72">
        <v>0</v>
      </c>
      <c r="AM72">
        <v>0</v>
      </c>
      <c r="AN72">
        <v>0</v>
      </c>
      <c r="AO72">
        <v>42.1511559120475</v>
      </c>
      <c r="AP72">
        <v>0</v>
      </c>
      <c r="AQ72">
        <v>7.9687533454274206E-2</v>
      </c>
      <c r="AR72">
        <v>13.8618937716203</v>
      </c>
      <c r="AS72">
        <v>0</v>
      </c>
      <c r="AT72">
        <v>0</v>
      </c>
      <c r="AU72">
        <v>13.631311996803699</v>
      </c>
      <c r="AV72">
        <v>0</v>
      </c>
      <c r="AW72">
        <v>0</v>
      </c>
      <c r="AX72">
        <v>0</v>
      </c>
      <c r="BK72" s="117">
        <v>3094.0944292411</v>
      </c>
      <c r="BL72">
        <f t="shared" si="5"/>
        <v>900.011880788437</v>
      </c>
      <c r="BM72">
        <f t="shared" si="6"/>
        <v>0</v>
      </c>
      <c r="BN72">
        <f t="shared" si="7"/>
        <v>2194.0825484526608</v>
      </c>
      <c r="BO72">
        <f t="shared" si="9"/>
        <v>231.43557075890249</v>
      </c>
      <c r="BP72">
        <f t="shared" si="8"/>
        <v>1131.4474515473394</v>
      </c>
    </row>
    <row r="73" spans="1:68" x14ac:dyDescent="0.25">
      <c r="A73" t="s">
        <v>61</v>
      </c>
      <c r="B73" s="42">
        <v>44152</v>
      </c>
      <c r="C73" t="s">
        <v>60</v>
      </c>
      <c r="D73">
        <v>3366.74</v>
      </c>
      <c r="E73">
        <v>0</v>
      </c>
      <c r="F73">
        <v>914.08840916563804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640.09698685204</v>
      </c>
      <c r="V73">
        <v>0.70675056540195202</v>
      </c>
      <c r="W73">
        <v>0</v>
      </c>
      <c r="X73">
        <v>0</v>
      </c>
      <c r="Y73">
        <v>185.757458701481</v>
      </c>
      <c r="Z73">
        <v>0</v>
      </c>
      <c r="AA73">
        <v>0</v>
      </c>
      <c r="AB73">
        <v>0</v>
      </c>
      <c r="AC73">
        <v>0</v>
      </c>
      <c r="AD73">
        <v>643.44099424454703</v>
      </c>
      <c r="AE73">
        <v>0</v>
      </c>
      <c r="AF73">
        <v>0</v>
      </c>
      <c r="AG73">
        <v>0</v>
      </c>
      <c r="AH73">
        <v>640.98832813442903</v>
      </c>
      <c r="AI73">
        <v>0</v>
      </c>
      <c r="AJ73">
        <v>68.1964323995184</v>
      </c>
      <c r="AK73">
        <v>0</v>
      </c>
      <c r="AL73">
        <v>0</v>
      </c>
      <c r="AM73">
        <v>0</v>
      </c>
      <c r="AN73">
        <v>0</v>
      </c>
      <c r="AO73">
        <v>7.8927332862438497</v>
      </c>
      <c r="AP73">
        <v>0</v>
      </c>
      <c r="AQ73">
        <v>0.122842514344199</v>
      </c>
      <c r="AR73">
        <v>11.420616945284801</v>
      </c>
      <c r="AS73">
        <v>0</v>
      </c>
      <c r="AT73">
        <v>0</v>
      </c>
      <c r="AU73">
        <v>13.7541590069169</v>
      </c>
      <c r="AV73">
        <v>0</v>
      </c>
      <c r="AW73">
        <v>0</v>
      </c>
      <c r="AX73">
        <v>0</v>
      </c>
      <c r="BK73" s="117">
        <v>3126.4657118158402</v>
      </c>
      <c r="BL73">
        <f t="shared" si="5"/>
        <v>914.08840916563804</v>
      </c>
      <c r="BM73">
        <f t="shared" si="6"/>
        <v>0</v>
      </c>
      <c r="BN73">
        <f t="shared" si="7"/>
        <v>2212.3773026502076</v>
      </c>
      <c r="BO73">
        <f t="shared" si="9"/>
        <v>240.2742881841541</v>
      </c>
      <c r="BP73">
        <f t="shared" si="8"/>
        <v>1154.3626973497921</v>
      </c>
    </row>
    <row r="74" spans="1:68" x14ac:dyDescent="0.25">
      <c r="A74" t="s">
        <v>61</v>
      </c>
      <c r="B74" s="42">
        <v>44153</v>
      </c>
      <c r="C74" t="s">
        <v>60</v>
      </c>
      <c r="D74">
        <v>2430.0700000000002</v>
      </c>
      <c r="E74">
        <v>0</v>
      </c>
      <c r="F74">
        <v>900.011880788437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645.88492339170602</v>
      </c>
      <c r="V74">
        <v>0.76320394863998997</v>
      </c>
      <c r="W74">
        <v>0</v>
      </c>
      <c r="X74">
        <v>0</v>
      </c>
      <c r="Y74">
        <v>192.27315766174101</v>
      </c>
      <c r="Z74">
        <v>0</v>
      </c>
      <c r="AA74">
        <v>0</v>
      </c>
      <c r="AB74">
        <v>0</v>
      </c>
      <c r="AC74">
        <v>0</v>
      </c>
      <c r="AD74">
        <v>636.92274373897999</v>
      </c>
      <c r="AE74">
        <v>0</v>
      </c>
      <c r="AF74">
        <v>0</v>
      </c>
      <c r="AG74">
        <v>0</v>
      </c>
      <c r="AH74">
        <v>677.84274457659899</v>
      </c>
      <c r="AI74">
        <v>0</v>
      </c>
      <c r="AJ74">
        <v>76.012304686179903</v>
      </c>
      <c r="AK74">
        <v>0</v>
      </c>
      <c r="AL74">
        <v>0</v>
      </c>
      <c r="AM74">
        <v>0</v>
      </c>
      <c r="AN74">
        <v>0</v>
      </c>
      <c r="AO74">
        <v>0.64895607204259598</v>
      </c>
      <c r="AP74">
        <v>0</v>
      </c>
      <c r="AQ74">
        <v>0.32637901681946901</v>
      </c>
      <c r="AR74">
        <v>10.383995733675199</v>
      </c>
      <c r="AS74">
        <v>0</v>
      </c>
      <c r="AT74">
        <v>0</v>
      </c>
      <c r="AU74">
        <v>13.8385486046112</v>
      </c>
      <c r="AV74">
        <v>0</v>
      </c>
      <c r="AW74">
        <v>-500.11903729877298</v>
      </c>
      <c r="AX74">
        <v>0</v>
      </c>
      <c r="BK74" s="117">
        <v>2654.7898009206601</v>
      </c>
      <c r="BL74">
        <f t="shared" si="5"/>
        <v>399.89284348966402</v>
      </c>
      <c r="BM74">
        <f t="shared" si="6"/>
        <v>0</v>
      </c>
      <c r="BN74">
        <f t="shared" si="7"/>
        <v>2254.8969574309945</v>
      </c>
      <c r="BO74">
        <f t="shared" si="9"/>
        <v>-224.71980092065814</v>
      </c>
      <c r="BP74">
        <f t="shared" si="8"/>
        <v>175.17304256900587</v>
      </c>
    </row>
    <row r="75" spans="1:68" x14ac:dyDescent="0.25">
      <c r="A75" t="s">
        <v>61</v>
      </c>
      <c r="B75" s="42">
        <v>44154</v>
      </c>
      <c r="C75" t="s">
        <v>60</v>
      </c>
      <c r="D75">
        <v>3160.22</v>
      </c>
      <c r="E75">
        <v>0</v>
      </c>
      <c r="F75">
        <v>900.011880788437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594.06256564290402</v>
      </c>
      <c r="V75">
        <v>0.72830950441039199</v>
      </c>
      <c r="W75">
        <v>0</v>
      </c>
      <c r="X75">
        <v>0</v>
      </c>
      <c r="Y75">
        <v>191.249430778141</v>
      </c>
      <c r="Z75">
        <v>0</v>
      </c>
      <c r="AA75">
        <v>0</v>
      </c>
      <c r="AB75">
        <v>0</v>
      </c>
      <c r="AC75">
        <v>0</v>
      </c>
      <c r="AD75">
        <v>626.57537907770404</v>
      </c>
      <c r="AE75">
        <v>0</v>
      </c>
      <c r="AF75">
        <v>0</v>
      </c>
      <c r="AG75">
        <v>0</v>
      </c>
      <c r="AH75">
        <v>716.40157852936898</v>
      </c>
      <c r="AI75">
        <v>0</v>
      </c>
      <c r="AJ75">
        <v>78.4468362414583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0.58904265516570897</v>
      </c>
      <c r="AR75">
        <v>10.7107258318992</v>
      </c>
      <c r="AS75">
        <v>0</v>
      </c>
      <c r="AT75">
        <v>0</v>
      </c>
      <c r="AU75">
        <v>13.7666995458199</v>
      </c>
      <c r="AV75">
        <v>0</v>
      </c>
      <c r="AW75">
        <v>0</v>
      </c>
      <c r="AX75">
        <v>0</v>
      </c>
      <c r="BK75" s="117">
        <v>3132.5424485953099</v>
      </c>
      <c r="BL75">
        <f t="shared" si="5"/>
        <v>900.011880788437</v>
      </c>
      <c r="BM75">
        <f t="shared" si="6"/>
        <v>0</v>
      </c>
      <c r="BN75">
        <f t="shared" si="7"/>
        <v>2232.5305678068712</v>
      </c>
      <c r="BO75">
        <f t="shared" si="9"/>
        <v>27.677551404691712</v>
      </c>
      <c r="BP75">
        <f t="shared" si="8"/>
        <v>927.68943219312871</v>
      </c>
    </row>
    <row r="76" spans="1:68" x14ac:dyDescent="0.25">
      <c r="A76" t="s">
        <v>61</v>
      </c>
      <c r="B76" s="42">
        <v>44155</v>
      </c>
      <c r="C76" t="s">
        <v>60</v>
      </c>
      <c r="D76">
        <v>3244.22</v>
      </c>
      <c r="E76">
        <v>0</v>
      </c>
      <c r="F76">
        <v>900.011880788437</v>
      </c>
      <c r="G76">
        <v>0</v>
      </c>
      <c r="H76">
        <v>201.514744603807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0.17987191120358301</v>
      </c>
      <c r="T76">
        <v>0</v>
      </c>
      <c r="U76">
        <v>510.44906319974302</v>
      </c>
      <c r="V76">
        <v>0.609644518759904</v>
      </c>
      <c r="W76">
        <v>0</v>
      </c>
      <c r="X76">
        <v>0</v>
      </c>
      <c r="Y76">
        <v>186.887189735806</v>
      </c>
      <c r="Z76">
        <v>0</v>
      </c>
      <c r="AA76">
        <v>0</v>
      </c>
      <c r="AB76">
        <v>0</v>
      </c>
      <c r="AC76">
        <v>0</v>
      </c>
      <c r="AD76">
        <v>616.20749633992602</v>
      </c>
      <c r="AE76">
        <v>0</v>
      </c>
      <c r="AF76">
        <v>0</v>
      </c>
      <c r="AG76">
        <v>0</v>
      </c>
      <c r="AH76">
        <v>700.35556427773702</v>
      </c>
      <c r="AI76">
        <v>0</v>
      </c>
      <c r="AJ76">
        <v>78.950054360308997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0.85397646961757101</v>
      </c>
      <c r="AR76">
        <v>11.5493116531627</v>
      </c>
      <c r="AS76">
        <v>0</v>
      </c>
      <c r="AT76">
        <v>0</v>
      </c>
      <c r="AU76">
        <v>13.5736759480258</v>
      </c>
      <c r="AV76">
        <v>0</v>
      </c>
      <c r="AW76">
        <v>0</v>
      </c>
      <c r="AX76">
        <v>0</v>
      </c>
      <c r="BK76" s="117">
        <v>3221.1424738065298</v>
      </c>
      <c r="BL76">
        <f t="shared" si="5"/>
        <v>1101.5266253922441</v>
      </c>
      <c r="BM76">
        <f t="shared" si="6"/>
        <v>0</v>
      </c>
      <c r="BN76">
        <f t="shared" si="7"/>
        <v>2119.6158484142902</v>
      </c>
      <c r="BO76">
        <f t="shared" si="9"/>
        <v>23.077526193465474</v>
      </c>
      <c r="BP76">
        <f t="shared" si="8"/>
        <v>1124.6041515857096</v>
      </c>
    </row>
    <row r="77" spans="1:68" x14ac:dyDescent="0.25">
      <c r="A77" t="s">
        <v>61</v>
      </c>
      <c r="B77" s="42">
        <v>44156</v>
      </c>
      <c r="C77" t="s">
        <v>60</v>
      </c>
      <c r="D77">
        <v>3235.49</v>
      </c>
      <c r="E77">
        <v>0</v>
      </c>
      <c r="F77">
        <v>900.011880788437</v>
      </c>
      <c r="G77">
        <v>198.102380012504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1.4288568118612299</v>
      </c>
      <c r="T77">
        <v>0</v>
      </c>
      <c r="U77">
        <v>422.06582735346899</v>
      </c>
      <c r="V77">
        <v>0.49169661865557401</v>
      </c>
      <c r="W77">
        <v>0</v>
      </c>
      <c r="X77">
        <v>0</v>
      </c>
      <c r="Y77">
        <v>185.04115095287301</v>
      </c>
      <c r="Z77">
        <v>0</v>
      </c>
      <c r="AA77">
        <v>0</v>
      </c>
      <c r="AB77">
        <v>0</v>
      </c>
      <c r="AC77">
        <v>0</v>
      </c>
      <c r="AD77">
        <v>600.38625845331296</v>
      </c>
      <c r="AE77">
        <v>0</v>
      </c>
      <c r="AF77">
        <v>0</v>
      </c>
      <c r="AG77">
        <v>0</v>
      </c>
      <c r="AH77">
        <v>685.740959204256</v>
      </c>
      <c r="AI77">
        <v>0</v>
      </c>
      <c r="AJ77">
        <v>77.666539637847904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1.1641901315441401</v>
      </c>
      <c r="AR77">
        <v>11.429927350797101</v>
      </c>
      <c r="AS77">
        <v>0</v>
      </c>
      <c r="AT77">
        <v>0</v>
      </c>
      <c r="AU77">
        <v>13.318617257471001</v>
      </c>
      <c r="AV77">
        <v>0</v>
      </c>
      <c r="AW77">
        <v>0</v>
      </c>
      <c r="AX77">
        <v>0</v>
      </c>
      <c r="BK77" s="117">
        <v>3096.84828457303</v>
      </c>
      <c r="BL77">
        <f t="shared" si="5"/>
        <v>1098.1142608009409</v>
      </c>
      <c r="BM77">
        <f t="shared" si="6"/>
        <v>0</v>
      </c>
      <c r="BN77">
        <f t="shared" si="7"/>
        <v>1998.7340237720878</v>
      </c>
      <c r="BO77">
        <f t="shared" si="9"/>
        <v>138.64171542697113</v>
      </c>
      <c r="BP77">
        <f t="shared" si="8"/>
        <v>1236.755976227912</v>
      </c>
    </row>
    <row r="78" spans="1:68" x14ac:dyDescent="0.25">
      <c r="A78" t="s">
        <v>61</v>
      </c>
      <c r="B78" s="42">
        <v>44157</v>
      </c>
      <c r="C78" t="s">
        <v>60</v>
      </c>
      <c r="D78">
        <v>2365.7800000000002</v>
      </c>
      <c r="E78">
        <v>0</v>
      </c>
      <c r="F78">
        <v>900.011880788437</v>
      </c>
      <c r="G78">
        <v>0</v>
      </c>
      <c r="H78">
        <v>0</v>
      </c>
      <c r="I78">
        <v>0</v>
      </c>
      <c r="J78">
        <v>0</v>
      </c>
      <c r="K78">
        <v>0</v>
      </c>
      <c r="L78">
        <v>302.48265808152502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2.6594430799276898</v>
      </c>
      <c r="T78">
        <v>0</v>
      </c>
      <c r="U78">
        <v>341.823354446385</v>
      </c>
      <c r="V78">
        <v>0.41700078550361502</v>
      </c>
      <c r="W78">
        <v>0</v>
      </c>
      <c r="X78">
        <v>0</v>
      </c>
      <c r="Y78">
        <v>185.701827628838</v>
      </c>
      <c r="Z78">
        <v>0</v>
      </c>
      <c r="AA78">
        <v>0</v>
      </c>
      <c r="AB78">
        <v>0</v>
      </c>
      <c r="AC78">
        <v>0</v>
      </c>
      <c r="AD78">
        <v>572.74380748195301</v>
      </c>
      <c r="AE78">
        <v>0</v>
      </c>
      <c r="AF78">
        <v>0</v>
      </c>
      <c r="AG78">
        <v>0</v>
      </c>
      <c r="AH78">
        <v>694.35336371647804</v>
      </c>
      <c r="AI78">
        <v>0</v>
      </c>
      <c r="AJ78">
        <v>68.180226042093395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1.44433065755933</v>
      </c>
      <c r="AR78">
        <v>11.9019647768838</v>
      </c>
      <c r="AS78">
        <v>0</v>
      </c>
      <c r="AT78">
        <v>0</v>
      </c>
      <c r="AU78">
        <v>13.0827866335227</v>
      </c>
      <c r="AV78">
        <v>0</v>
      </c>
      <c r="AW78">
        <v>0</v>
      </c>
      <c r="AX78">
        <v>0</v>
      </c>
      <c r="BK78" s="117">
        <v>3094.80264411911</v>
      </c>
      <c r="BL78">
        <f t="shared" si="5"/>
        <v>1202.4945388699621</v>
      </c>
      <c r="BM78">
        <f t="shared" si="6"/>
        <v>0</v>
      </c>
      <c r="BN78">
        <f t="shared" si="7"/>
        <v>1892.3081052491445</v>
      </c>
      <c r="BO78">
        <f t="shared" si="9"/>
        <v>-729.02264411910664</v>
      </c>
      <c r="BP78">
        <f t="shared" si="8"/>
        <v>473.47189475085543</v>
      </c>
    </row>
    <row r="79" spans="1:68" x14ac:dyDescent="0.25">
      <c r="A79" t="s">
        <v>61</v>
      </c>
      <c r="B79" s="42">
        <v>44158</v>
      </c>
      <c r="C79" t="s">
        <v>60</v>
      </c>
      <c r="D79">
        <v>2755.63</v>
      </c>
      <c r="E79">
        <v>0</v>
      </c>
      <c r="F79">
        <v>914.08840916563804</v>
      </c>
      <c r="G79">
        <v>0</v>
      </c>
      <c r="H79">
        <v>0</v>
      </c>
      <c r="I79">
        <v>0</v>
      </c>
      <c r="J79">
        <v>0</v>
      </c>
      <c r="K79">
        <v>0</v>
      </c>
      <c r="L79">
        <v>302.48265808152502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4.7278203827760104</v>
      </c>
      <c r="T79">
        <v>0</v>
      </c>
      <c r="U79">
        <v>299.97861987597702</v>
      </c>
      <c r="V79">
        <v>0.34377588134057802</v>
      </c>
      <c r="W79">
        <v>0</v>
      </c>
      <c r="X79">
        <v>0</v>
      </c>
      <c r="Y79">
        <v>188.672771612563</v>
      </c>
      <c r="Z79">
        <v>0</v>
      </c>
      <c r="AA79">
        <v>0</v>
      </c>
      <c r="AB79">
        <v>0</v>
      </c>
      <c r="AC79">
        <v>0</v>
      </c>
      <c r="AD79">
        <v>555.30340370226099</v>
      </c>
      <c r="AE79">
        <v>0</v>
      </c>
      <c r="AF79">
        <v>0</v>
      </c>
      <c r="AG79">
        <v>0</v>
      </c>
      <c r="AH79">
        <v>674.20524477898505</v>
      </c>
      <c r="AI79">
        <v>0</v>
      </c>
      <c r="AJ79">
        <v>59.255757746014503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1.7475984383397301</v>
      </c>
      <c r="AR79">
        <v>14.215240499138099</v>
      </c>
      <c r="AS79">
        <v>0</v>
      </c>
      <c r="AT79">
        <v>0</v>
      </c>
      <c r="AU79">
        <v>12.9200570839419</v>
      </c>
      <c r="AV79">
        <v>0</v>
      </c>
      <c r="AW79">
        <v>0</v>
      </c>
      <c r="AX79">
        <v>0</v>
      </c>
      <c r="BK79" s="117">
        <v>3027.9413572485</v>
      </c>
      <c r="BL79">
        <f t="shared" si="5"/>
        <v>1216.571067247163</v>
      </c>
      <c r="BM79">
        <f t="shared" si="6"/>
        <v>0</v>
      </c>
      <c r="BN79">
        <f t="shared" si="7"/>
        <v>1811.3702900013373</v>
      </c>
      <c r="BO79">
        <f t="shared" si="9"/>
        <v>-272.31135724849992</v>
      </c>
      <c r="BP79">
        <f t="shared" si="8"/>
        <v>944.25970999866308</v>
      </c>
    </row>
    <row r="80" spans="1:68" x14ac:dyDescent="0.25">
      <c r="A80" t="s">
        <v>61</v>
      </c>
      <c r="B80" s="42">
        <v>44159</v>
      </c>
      <c r="C80" t="s">
        <v>60</v>
      </c>
      <c r="D80">
        <v>1990.3</v>
      </c>
      <c r="E80">
        <v>0</v>
      </c>
      <c r="F80">
        <v>914.08840916563804</v>
      </c>
      <c r="G80">
        <v>0</v>
      </c>
      <c r="H80">
        <v>0</v>
      </c>
      <c r="I80">
        <v>0</v>
      </c>
      <c r="J80">
        <v>0</v>
      </c>
      <c r="K80">
        <v>0</v>
      </c>
      <c r="L80">
        <v>302.48265808152502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7.6141800576242504</v>
      </c>
      <c r="T80">
        <v>0</v>
      </c>
      <c r="U80">
        <v>269.97694914418003</v>
      </c>
      <c r="V80">
        <v>0.240018239000235</v>
      </c>
      <c r="W80">
        <v>0</v>
      </c>
      <c r="X80">
        <v>0</v>
      </c>
      <c r="Y80">
        <v>191.52323815756799</v>
      </c>
      <c r="Z80">
        <v>0</v>
      </c>
      <c r="AA80">
        <v>0</v>
      </c>
      <c r="AB80">
        <v>0</v>
      </c>
      <c r="AC80">
        <v>0</v>
      </c>
      <c r="AD80">
        <v>557.24951948866806</v>
      </c>
      <c r="AE80">
        <v>0</v>
      </c>
      <c r="AF80">
        <v>0</v>
      </c>
      <c r="AG80">
        <v>0</v>
      </c>
      <c r="AH80">
        <v>602.69689082636705</v>
      </c>
      <c r="AI80">
        <v>0</v>
      </c>
      <c r="AJ80">
        <v>50.993408115625201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1.7947796384439101</v>
      </c>
      <c r="AR80">
        <v>17.6899238924311</v>
      </c>
      <c r="AS80">
        <v>0</v>
      </c>
      <c r="AT80">
        <v>0</v>
      </c>
      <c r="AU80">
        <v>12.812097670136399</v>
      </c>
      <c r="AV80">
        <v>0</v>
      </c>
      <c r="AW80">
        <v>-500.11903729877298</v>
      </c>
      <c r="AX80">
        <v>0</v>
      </c>
      <c r="BK80" s="117">
        <v>2429.0430351784298</v>
      </c>
      <c r="BL80">
        <f t="shared" si="5"/>
        <v>716.45202994839008</v>
      </c>
      <c r="BM80">
        <f t="shared" si="6"/>
        <v>0</v>
      </c>
      <c r="BN80">
        <f t="shared" si="7"/>
        <v>1712.5910052300442</v>
      </c>
      <c r="BO80">
        <f t="shared" si="9"/>
        <v>-438.74303517843441</v>
      </c>
      <c r="BP80">
        <f t="shared" si="8"/>
        <v>277.70899476995567</v>
      </c>
    </row>
    <row r="81" spans="1:68" x14ac:dyDescent="0.25">
      <c r="A81" t="s">
        <v>61</v>
      </c>
      <c r="B81" s="42">
        <v>44160</v>
      </c>
      <c r="C81" t="s">
        <v>60</v>
      </c>
      <c r="D81">
        <v>2665.95</v>
      </c>
      <c r="E81">
        <v>0</v>
      </c>
      <c r="F81">
        <v>900.011880788437</v>
      </c>
      <c r="G81">
        <v>0</v>
      </c>
      <c r="H81">
        <v>0</v>
      </c>
      <c r="I81">
        <v>0</v>
      </c>
      <c r="J81">
        <v>0</v>
      </c>
      <c r="K81">
        <v>0</v>
      </c>
      <c r="L81">
        <v>302.48265808152502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10.828802500445599</v>
      </c>
      <c r="T81">
        <v>0</v>
      </c>
      <c r="U81">
        <v>249.313613508191</v>
      </c>
      <c r="V81">
        <v>0.14267265815455299</v>
      </c>
      <c r="W81">
        <v>0</v>
      </c>
      <c r="X81">
        <v>0</v>
      </c>
      <c r="Y81">
        <v>194.77554754609699</v>
      </c>
      <c r="Z81">
        <v>0</v>
      </c>
      <c r="AA81">
        <v>0</v>
      </c>
      <c r="AB81">
        <v>0</v>
      </c>
      <c r="AC81">
        <v>0</v>
      </c>
      <c r="AD81">
        <v>560.45782949038903</v>
      </c>
      <c r="AE81">
        <v>0</v>
      </c>
      <c r="AF81">
        <v>0</v>
      </c>
      <c r="AG81">
        <v>0</v>
      </c>
      <c r="AH81">
        <v>515.930993250131</v>
      </c>
      <c r="AI81">
        <v>0</v>
      </c>
      <c r="AJ81">
        <v>43.583885042426402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1.7351363443241601</v>
      </c>
      <c r="AR81">
        <v>19.8578992915821</v>
      </c>
      <c r="AS81">
        <v>0</v>
      </c>
      <c r="AT81">
        <v>0</v>
      </c>
      <c r="AU81">
        <v>12.673380683934701</v>
      </c>
      <c r="AV81">
        <v>0</v>
      </c>
      <c r="AW81">
        <v>0</v>
      </c>
      <c r="AX81">
        <v>0</v>
      </c>
      <c r="BK81" s="117">
        <v>2811.7942991856398</v>
      </c>
      <c r="BL81">
        <f t="shared" si="5"/>
        <v>1202.4945388699621</v>
      </c>
      <c r="BM81">
        <f t="shared" si="6"/>
        <v>0</v>
      </c>
      <c r="BN81">
        <f t="shared" si="7"/>
        <v>1609.2997603156755</v>
      </c>
      <c r="BO81">
        <f t="shared" si="9"/>
        <v>-145.84429918563774</v>
      </c>
      <c r="BP81">
        <f t="shared" si="8"/>
        <v>1056.6502396843243</v>
      </c>
    </row>
    <row r="82" spans="1:68" x14ac:dyDescent="0.25">
      <c r="A82" t="s">
        <v>61</v>
      </c>
      <c r="B82" s="42">
        <v>44161</v>
      </c>
      <c r="C82" t="s">
        <v>60</v>
      </c>
      <c r="D82">
        <v>2510.52</v>
      </c>
      <c r="E82">
        <v>0</v>
      </c>
      <c r="F82">
        <v>1068.7333467920901</v>
      </c>
      <c r="G82">
        <v>0</v>
      </c>
      <c r="H82">
        <v>0</v>
      </c>
      <c r="I82">
        <v>0</v>
      </c>
      <c r="J82">
        <v>0</v>
      </c>
      <c r="K82">
        <v>0</v>
      </c>
      <c r="L82">
        <v>302.48265808152502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13.434171291575</v>
      </c>
      <c r="T82">
        <v>0</v>
      </c>
      <c r="U82">
        <v>227.30810212028501</v>
      </c>
      <c r="V82">
        <v>8.4314712830058799E-2</v>
      </c>
      <c r="W82">
        <v>0</v>
      </c>
      <c r="X82">
        <v>0</v>
      </c>
      <c r="Y82">
        <v>194.74803117296099</v>
      </c>
      <c r="Z82">
        <v>0</v>
      </c>
      <c r="AA82">
        <v>0</v>
      </c>
      <c r="AB82">
        <v>0</v>
      </c>
      <c r="AC82">
        <v>0</v>
      </c>
      <c r="AD82">
        <v>566.08376615076702</v>
      </c>
      <c r="AE82">
        <v>0</v>
      </c>
      <c r="AF82">
        <v>0</v>
      </c>
      <c r="AG82">
        <v>0</v>
      </c>
      <c r="AH82">
        <v>476.02421329389102</v>
      </c>
      <c r="AI82">
        <v>0</v>
      </c>
      <c r="AJ82">
        <v>36.733381638736397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1.7659080551506601</v>
      </c>
      <c r="AR82">
        <v>20.478555180837201</v>
      </c>
      <c r="AS82">
        <v>0</v>
      </c>
      <c r="AT82">
        <v>0</v>
      </c>
      <c r="AU82">
        <v>12.6986537470078</v>
      </c>
      <c r="AV82">
        <v>0</v>
      </c>
      <c r="AW82">
        <v>0</v>
      </c>
      <c r="AX82">
        <v>0</v>
      </c>
      <c r="BK82" s="117">
        <v>2920.5751022376498</v>
      </c>
      <c r="BL82">
        <f t="shared" si="5"/>
        <v>1371.216004873615</v>
      </c>
      <c r="BM82">
        <f t="shared" si="6"/>
        <v>0</v>
      </c>
      <c r="BN82">
        <f t="shared" si="7"/>
        <v>1549.3590973640412</v>
      </c>
      <c r="BO82">
        <f t="shared" si="9"/>
        <v>-410.05510223765623</v>
      </c>
      <c r="BP82">
        <f t="shared" si="8"/>
        <v>961.16090263595879</v>
      </c>
    </row>
    <row r="83" spans="1:68" x14ac:dyDescent="0.25">
      <c r="A83" t="s">
        <v>61</v>
      </c>
      <c r="B83" s="42">
        <v>44162</v>
      </c>
      <c r="C83" t="s">
        <v>60</v>
      </c>
      <c r="D83">
        <v>2527.11</v>
      </c>
      <c r="E83">
        <v>0</v>
      </c>
      <c r="F83">
        <v>1181.24713654831</v>
      </c>
      <c r="G83">
        <v>0</v>
      </c>
      <c r="H83">
        <v>201.514744603807</v>
      </c>
      <c r="I83">
        <v>0</v>
      </c>
      <c r="J83">
        <v>0</v>
      </c>
      <c r="K83">
        <v>0</v>
      </c>
      <c r="L83">
        <v>302.48265808152502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14.204599622154699</v>
      </c>
      <c r="T83">
        <v>0</v>
      </c>
      <c r="U83">
        <v>209.936201274246</v>
      </c>
      <c r="V83">
        <v>4.57117943961819E-2</v>
      </c>
      <c r="W83">
        <v>0</v>
      </c>
      <c r="X83">
        <v>0</v>
      </c>
      <c r="Y83">
        <v>191.395752206211</v>
      </c>
      <c r="Z83">
        <v>0</v>
      </c>
      <c r="AA83">
        <v>0</v>
      </c>
      <c r="AB83">
        <v>0</v>
      </c>
      <c r="AC83">
        <v>0</v>
      </c>
      <c r="AD83">
        <v>579.49033324492098</v>
      </c>
      <c r="AE83">
        <v>0</v>
      </c>
      <c r="AF83">
        <v>0</v>
      </c>
      <c r="AG83">
        <v>0</v>
      </c>
      <c r="AH83">
        <v>451.74905210755298</v>
      </c>
      <c r="AI83">
        <v>0</v>
      </c>
      <c r="AJ83">
        <v>30.581855471010002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1.83515258251657</v>
      </c>
      <c r="AR83">
        <v>20.431749717978299</v>
      </c>
      <c r="AS83">
        <v>0</v>
      </c>
      <c r="AT83">
        <v>0</v>
      </c>
      <c r="AU83">
        <v>12.693281482971299</v>
      </c>
      <c r="AV83">
        <v>0</v>
      </c>
      <c r="AW83">
        <v>0</v>
      </c>
      <c r="AX83">
        <v>0</v>
      </c>
      <c r="BK83" s="117">
        <v>3197.6082287376098</v>
      </c>
      <c r="BL83">
        <f t="shared" si="5"/>
        <v>1685.2445392336419</v>
      </c>
      <c r="BM83">
        <f t="shared" si="6"/>
        <v>0</v>
      </c>
      <c r="BN83">
        <f t="shared" si="7"/>
        <v>1512.3636895039581</v>
      </c>
      <c r="BO83">
        <f t="shared" si="9"/>
        <v>-670.49822873760013</v>
      </c>
      <c r="BP83">
        <f t="shared" si="8"/>
        <v>1014.7463104960418</v>
      </c>
    </row>
    <row r="84" spans="1:68" x14ac:dyDescent="0.25">
      <c r="A84" t="s">
        <v>61</v>
      </c>
      <c r="B84" s="42">
        <v>44163</v>
      </c>
      <c r="C84" t="s">
        <v>60</v>
      </c>
      <c r="D84">
        <v>2765.71</v>
      </c>
      <c r="E84">
        <v>0</v>
      </c>
      <c r="F84">
        <v>1209.40019330272</v>
      </c>
      <c r="G84">
        <v>198.102380012504</v>
      </c>
      <c r="H84">
        <v>0</v>
      </c>
      <c r="I84">
        <v>0</v>
      </c>
      <c r="J84">
        <v>0</v>
      </c>
      <c r="K84">
        <v>0</v>
      </c>
      <c r="L84">
        <v>302.48265808152502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16.925075883667802</v>
      </c>
      <c r="T84">
        <v>0</v>
      </c>
      <c r="U84">
        <v>177.15446773051801</v>
      </c>
      <c r="V84">
        <v>2.0158351175090801E-2</v>
      </c>
      <c r="W84">
        <v>0</v>
      </c>
      <c r="X84">
        <v>0</v>
      </c>
      <c r="Y84">
        <v>181.87576531045701</v>
      </c>
      <c r="Z84">
        <v>0</v>
      </c>
      <c r="AA84">
        <v>0</v>
      </c>
      <c r="AB84">
        <v>0</v>
      </c>
      <c r="AC84">
        <v>0</v>
      </c>
      <c r="AD84">
        <v>591.01293119574996</v>
      </c>
      <c r="AE84">
        <v>0</v>
      </c>
      <c r="AF84">
        <v>0</v>
      </c>
      <c r="AG84">
        <v>0</v>
      </c>
      <c r="AH84">
        <v>428.37954610137399</v>
      </c>
      <c r="AI84">
        <v>0</v>
      </c>
      <c r="AJ84">
        <v>26.248089047871201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2.0763325813777702</v>
      </c>
      <c r="AR84">
        <v>19.712145873382699</v>
      </c>
      <c r="AS84">
        <v>0</v>
      </c>
      <c r="AT84">
        <v>0</v>
      </c>
      <c r="AU84">
        <v>12.5058278935578</v>
      </c>
      <c r="AV84">
        <v>0</v>
      </c>
      <c r="AW84">
        <v>0</v>
      </c>
      <c r="AX84">
        <v>0</v>
      </c>
      <c r="BK84" s="117">
        <v>3165.8955713658802</v>
      </c>
      <c r="BL84">
        <f t="shared" si="5"/>
        <v>1709.985231396749</v>
      </c>
      <c r="BM84">
        <f t="shared" si="6"/>
        <v>0</v>
      </c>
      <c r="BN84">
        <f t="shared" si="7"/>
        <v>1455.9103399691312</v>
      </c>
      <c r="BO84">
        <f t="shared" si="9"/>
        <v>-400.18557136588015</v>
      </c>
      <c r="BP84">
        <f t="shared" si="8"/>
        <v>1309.7996600308688</v>
      </c>
    </row>
    <row r="85" spans="1:68" x14ac:dyDescent="0.25">
      <c r="A85" t="s">
        <v>61</v>
      </c>
      <c r="B85" s="42">
        <v>44164</v>
      </c>
      <c r="C85" t="s">
        <v>60</v>
      </c>
      <c r="D85">
        <v>2617.7800000000002</v>
      </c>
      <c r="E85">
        <v>0</v>
      </c>
      <c r="F85">
        <v>1223.47672167992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19.2137943944605</v>
      </c>
      <c r="T85">
        <v>0</v>
      </c>
      <c r="U85">
        <v>155.25218578709499</v>
      </c>
      <c r="V85">
        <v>5.2981693534142E-3</v>
      </c>
      <c r="W85">
        <v>0</v>
      </c>
      <c r="X85">
        <v>0</v>
      </c>
      <c r="Y85">
        <v>165.50486593310899</v>
      </c>
      <c r="Z85">
        <v>0</v>
      </c>
      <c r="AA85">
        <v>0</v>
      </c>
      <c r="AB85">
        <v>0</v>
      </c>
      <c r="AC85">
        <v>0</v>
      </c>
      <c r="AD85">
        <v>600.07979429720103</v>
      </c>
      <c r="AE85">
        <v>0</v>
      </c>
      <c r="AF85">
        <v>0</v>
      </c>
      <c r="AG85">
        <v>0</v>
      </c>
      <c r="AH85">
        <v>419.36676016121601</v>
      </c>
      <c r="AI85">
        <v>0</v>
      </c>
      <c r="AJ85">
        <v>22.7682674148875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2.1846643471339702</v>
      </c>
      <c r="AR85">
        <v>17.757556133009398</v>
      </c>
      <c r="AS85">
        <v>0</v>
      </c>
      <c r="AT85">
        <v>0</v>
      </c>
      <c r="AU85">
        <v>12.238187423744399</v>
      </c>
      <c r="AV85">
        <v>0</v>
      </c>
      <c r="AW85">
        <v>-500.11903729877298</v>
      </c>
      <c r="AX85">
        <v>0</v>
      </c>
      <c r="BK85" s="117">
        <v>2137.7290584423599</v>
      </c>
      <c r="BL85">
        <f t="shared" si="5"/>
        <v>723.35768438114701</v>
      </c>
      <c r="BM85">
        <f t="shared" si="6"/>
        <v>0</v>
      </c>
      <c r="BN85">
        <f t="shared" si="7"/>
        <v>1414.3713740612102</v>
      </c>
      <c r="BO85">
        <f t="shared" si="9"/>
        <v>480.050941557643</v>
      </c>
      <c r="BP85">
        <f t="shared" si="8"/>
        <v>1203.40862593879</v>
      </c>
    </row>
    <row r="86" spans="1:68" x14ac:dyDescent="0.25">
      <c r="A86" t="s">
        <v>61</v>
      </c>
      <c r="B86" s="42">
        <v>44165</v>
      </c>
      <c r="C86" t="s">
        <v>60</v>
      </c>
      <c r="D86">
        <v>2197.37</v>
      </c>
      <c r="E86">
        <v>0</v>
      </c>
      <c r="F86">
        <v>1237.4548127957401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21.403335601165399</v>
      </c>
      <c r="T86">
        <v>0</v>
      </c>
      <c r="U86">
        <v>147.997722075171</v>
      </c>
      <c r="V86">
        <v>8.41496282045969E-4</v>
      </c>
      <c r="W86">
        <v>0</v>
      </c>
      <c r="X86">
        <v>0</v>
      </c>
      <c r="Y86">
        <v>144.96545740002699</v>
      </c>
      <c r="Z86">
        <v>0</v>
      </c>
      <c r="AA86">
        <v>0</v>
      </c>
      <c r="AB86">
        <v>0</v>
      </c>
      <c r="AC86">
        <v>0</v>
      </c>
      <c r="AD86">
        <v>602.80233982839604</v>
      </c>
      <c r="AE86">
        <v>0</v>
      </c>
      <c r="AF86">
        <v>0</v>
      </c>
      <c r="AG86">
        <v>0</v>
      </c>
      <c r="AH86">
        <v>433.76307018282699</v>
      </c>
      <c r="AI86">
        <v>0</v>
      </c>
      <c r="AJ86">
        <v>21.144530392274199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2.9391427733961901</v>
      </c>
      <c r="AR86">
        <v>14.567141400303599</v>
      </c>
      <c r="AS86">
        <v>0</v>
      </c>
      <c r="AT86">
        <v>0</v>
      </c>
      <c r="AU86">
        <v>11.822515856602701</v>
      </c>
      <c r="AV86">
        <v>0</v>
      </c>
      <c r="AW86">
        <v>0</v>
      </c>
      <c r="AX86">
        <v>0</v>
      </c>
      <c r="BK86" s="117">
        <v>2638.8609098021798</v>
      </c>
      <c r="BL86">
        <f t="shared" si="5"/>
        <v>1237.4548127957401</v>
      </c>
      <c r="BM86">
        <f t="shared" si="6"/>
        <v>0</v>
      </c>
      <c r="BN86">
        <f t="shared" si="7"/>
        <v>1401.4060970064452</v>
      </c>
      <c r="BO86">
        <f t="shared" si="9"/>
        <v>-441.49090980218534</v>
      </c>
      <c r="BP86">
        <f t="shared" si="8"/>
        <v>795.96390299355471</v>
      </c>
    </row>
    <row r="87" spans="1:68" x14ac:dyDescent="0.25">
      <c r="A87" t="s">
        <v>61</v>
      </c>
      <c r="B87" s="42">
        <v>44166</v>
      </c>
      <c r="C87" t="s">
        <v>60</v>
      </c>
      <c r="D87">
        <v>2011.74</v>
      </c>
      <c r="E87">
        <v>0</v>
      </c>
      <c r="F87">
        <v>1237.4548127957401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24.251482710858699</v>
      </c>
      <c r="T87">
        <v>0</v>
      </c>
      <c r="U87">
        <v>136.27777647660699</v>
      </c>
      <c r="V87">
        <v>1.28385039873285E-4</v>
      </c>
      <c r="W87">
        <v>0</v>
      </c>
      <c r="X87">
        <v>0</v>
      </c>
      <c r="Y87">
        <v>122.846555323185</v>
      </c>
      <c r="Z87">
        <v>0</v>
      </c>
      <c r="AA87">
        <v>0</v>
      </c>
      <c r="AB87">
        <v>0</v>
      </c>
      <c r="AC87">
        <v>0</v>
      </c>
      <c r="AD87">
        <v>605.766798738018</v>
      </c>
      <c r="AE87">
        <v>0</v>
      </c>
      <c r="AF87">
        <v>0</v>
      </c>
      <c r="AG87">
        <v>0</v>
      </c>
      <c r="AH87">
        <v>466.65017999002902</v>
      </c>
      <c r="AI87">
        <v>0</v>
      </c>
      <c r="AJ87">
        <v>20.858862790051798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4.3909992131252</v>
      </c>
      <c r="AR87">
        <v>11.3463897102991</v>
      </c>
      <c r="AS87">
        <v>0</v>
      </c>
      <c r="AT87">
        <v>0</v>
      </c>
      <c r="AU87">
        <v>11.437384613660599</v>
      </c>
      <c r="AV87">
        <v>0</v>
      </c>
      <c r="AW87">
        <v>-500.11903729877298</v>
      </c>
      <c r="AX87">
        <v>0</v>
      </c>
      <c r="BK87" s="117">
        <v>2141.16233344784</v>
      </c>
      <c r="BL87">
        <f t="shared" si="5"/>
        <v>737.33577549696702</v>
      </c>
      <c r="BM87">
        <f t="shared" si="6"/>
        <v>0</v>
      </c>
      <c r="BN87">
        <f t="shared" si="7"/>
        <v>1403.8265579508743</v>
      </c>
      <c r="BO87">
        <f t="shared" si="9"/>
        <v>-129.42233344784131</v>
      </c>
      <c r="BP87">
        <f t="shared" si="8"/>
        <v>607.91344204912571</v>
      </c>
    </row>
    <row r="88" spans="1:68" x14ac:dyDescent="0.25">
      <c r="A88" t="s">
        <v>61</v>
      </c>
      <c r="B88" s="42">
        <v>44167</v>
      </c>
      <c r="C88" t="s">
        <v>60</v>
      </c>
      <c r="D88">
        <v>2297.31</v>
      </c>
      <c r="E88">
        <v>0</v>
      </c>
      <c r="F88">
        <v>1251.5313411729401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26.720896871134499</v>
      </c>
      <c r="T88">
        <v>0</v>
      </c>
      <c r="U88">
        <v>131.654873286098</v>
      </c>
      <c r="V88">
        <v>1.8288544497544199E-5</v>
      </c>
      <c r="W88">
        <v>0</v>
      </c>
      <c r="X88">
        <v>0</v>
      </c>
      <c r="Y88">
        <v>102.596189853442</v>
      </c>
      <c r="Z88">
        <v>0</v>
      </c>
      <c r="AA88">
        <v>0</v>
      </c>
      <c r="AB88">
        <v>0</v>
      </c>
      <c r="AC88">
        <v>0</v>
      </c>
      <c r="AD88">
        <v>611.23139043583706</v>
      </c>
      <c r="AE88">
        <v>0</v>
      </c>
      <c r="AF88">
        <v>0</v>
      </c>
      <c r="AG88">
        <v>0</v>
      </c>
      <c r="AH88">
        <v>493.90166599251302</v>
      </c>
      <c r="AI88">
        <v>0</v>
      </c>
      <c r="AJ88">
        <v>22.5767724861951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5.7292853920546403</v>
      </c>
      <c r="AR88">
        <v>8.8846044768530703</v>
      </c>
      <c r="AS88">
        <v>0</v>
      </c>
      <c r="AT88">
        <v>0</v>
      </c>
      <c r="AU88">
        <v>10.731359087248199</v>
      </c>
      <c r="AV88">
        <v>0</v>
      </c>
      <c r="AW88">
        <v>0</v>
      </c>
      <c r="AX88">
        <v>0</v>
      </c>
      <c r="BK88" s="117">
        <v>2665.5583973428602</v>
      </c>
      <c r="BL88">
        <f t="shared" si="5"/>
        <v>1251.5313411729401</v>
      </c>
      <c r="BM88">
        <f t="shared" si="6"/>
        <v>0</v>
      </c>
      <c r="BN88">
        <f t="shared" si="7"/>
        <v>1414.0270561699201</v>
      </c>
      <c r="BO88">
        <f t="shared" si="9"/>
        <v>-368.24839734286024</v>
      </c>
      <c r="BP88">
        <f t="shared" si="8"/>
        <v>883.28294383007983</v>
      </c>
    </row>
    <row r="89" spans="1:68" x14ac:dyDescent="0.25">
      <c r="A89" t="s">
        <v>61</v>
      </c>
      <c r="B89" s="42">
        <v>44168</v>
      </c>
      <c r="C89" t="s">
        <v>60</v>
      </c>
      <c r="D89">
        <v>2479.71</v>
      </c>
      <c r="E89">
        <v>0</v>
      </c>
      <c r="F89">
        <v>1082.8098751692901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28.849804838129302</v>
      </c>
      <c r="T89">
        <v>0</v>
      </c>
      <c r="U89">
        <v>128.06544057336899</v>
      </c>
      <c r="V89">
        <v>4.1725469998480898E-3</v>
      </c>
      <c r="W89">
        <v>0</v>
      </c>
      <c r="X89">
        <v>0</v>
      </c>
      <c r="Y89">
        <v>85.835505823764805</v>
      </c>
      <c r="Z89">
        <v>0</v>
      </c>
      <c r="AA89">
        <v>0</v>
      </c>
      <c r="AB89">
        <v>0</v>
      </c>
      <c r="AC89">
        <v>0</v>
      </c>
      <c r="AD89">
        <v>615.61781803992301</v>
      </c>
      <c r="AE89">
        <v>0</v>
      </c>
      <c r="AF89">
        <v>0</v>
      </c>
      <c r="AG89">
        <v>0</v>
      </c>
      <c r="AH89">
        <v>501.59042111807798</v>
      </c>
      <c r="AI89">
        <v>0</v>
      </c>
      <c r="AJ89">
        <v>49.143106111966702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7.6715219293802202</v>
      </c>
      <c r="AR89">
        <v>7.4195331369394104</v>
      </c>
      <c r="AS89">
        <v>0</v>
      </c>
      <c r="AT89">
        <v>0</v>
      </c>
      <c r="AU89">
        <v>10.060988949777901</v>
      </c>
      <c r="AV89">
        <v>0</v>
      </c>
      <c r="AW89">
        <v>0</v>
      </c>
      <c r="AX89">
        <v>0</v>
      </c>
      <c r="BK89" s="117">
        <v>2517.0681882376198</v>
      </c>
      <c r="BL89">
        <f t="shared" si="5"/>
        <v>1082.8098751692901</v>
      </c>
      <c r="BM89">
        <f t="shared" si="6"/>
        <v>0</v>
      </c>
      <c r="BN89">
        <f t="shared" si="7"/>
        <v>1434.2583130683283</v>
      </c>
      <c r="BO89">
        <f t="shared" si="9"/>
        <v>-37.358188237618378</v>
      </c>
      <c r="BP89">
        <f t="shared" si="8"/>
        <v>1045.4516869316717</v>
      </c>
    </row>
    <row r="90" spans="1:68" x14ac:dyDescent="0.25">
      <c r="A90" t="s">
        <v>61</v>
      </c>
      <c r="B90" s="42">
        <v>44169</v>
      </c>
      <c r="C90" t="s">
        <v>60</v>
      </c>
      <c r="D90">
        <v>1802.68</v>
      </c>
      <c r="E90">
        <v>0</v>
      </c>
      <c r="F90">
        <v>984.37261379026199</v>
      </c>
      <c r="G90">
        <v>0</v>
      </c>
      <c r="H90">
        <v>201.514744603807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30.267489860779801</v>
      </c>
      <c r="T90">
        <v>0</v>
      </c>
      <c r="U90">
        <v>131.485025413735</v>
      </c>
      <c r="V90">
        <v>2.1879204083128299E-2</v>
      </c>
      <c r="W90">
        <v>0</v>
      </c>
      <c r="X90">
        <v>0</v>
      </c>
      <c r="Y90">
        <v>73.198994534775295</v>
      </c>
      <c r="Z90">
        <v>0</v>
      </c>
      <c r="AA90">
        <v>0</v>
      </c>
      <c r="AB90">
        <v>0</v>
      </c>
      <c r="AC90">
        <v>0</v>
      </c>
      <c r="AD90">
        <v>618.61626541130704</v>
      </c>
      <c r="AE90">
        <v>0</v>
      </c>
      <c r="AF90">
        <v>0</v>
      </c>
      <c r="AG90">
        <v>0</v>
      </c>
      <c r="AH90">
        <v>486.74059284590498</v>
      </c>
      <c r="AI90">
        <v>0</v>
      </c>
      <c r="AJ90">
        <v>99.914122375961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10.145863795379499</v>
      </c>
      <c r="AR90">
        <v>5.9687038931051601</v>
      </c>
      <c r="AS90">
        <v>0</v>
      </c>
      <c r="AT90">
        <v>0</v>
      </c>
      <c r="AU90">
        <v>9.37959102461007</v>
      </c>
      <c r="AV90">
        <v>0</v>
      </c>
      <c r="AW90">
        <v>-500.11903729877298</v>
      </c>
      <c r="AX90">
        <v>0</v>
      </c>
      <c r="BK90" s="117">
        <v>2151.50684945494</v>
      </c>
      <c r="BL90">
        <f t="shared" si="5"/>
        <v>685.76832109529596</v>
      </c>
      <c r="BM90">
        <f t="shared" si="6"/>
        <v>0</v>
      </c>
      <c r="BN90">
        <f t="shared" si="7"/>
        <v>1465.7385283596409</v>
      </c>
      <c r="BO90">
        <f t="shared" si="9"/>
        <v>-348.82684945493679</v>
      </c>
      <c r="BP90">
        <f t="shared" si="8"/>
        <v>336.94147164035917</v>
      </c>
    </row>
    <row r="91" spans="1:68" x14ac:dyDescent="0.25">
      <c r="A91" t="s">
        <v>61</v>
      </c>
      <c r="B91" s="42">
        <v>44170</v>
      </c>
      <c r="C91" t="s">
        <v>60</v>
      </c>
      <c r="D91">
        <v>2818.6</v>
      </c>
      <c r="E91">
        <v>0</v>
      </c>
      <c r="F91">
        <v>970.29608541306197</v>
      </c>
      <c r="G91">
        <v>198.102380012504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31.4213554448868</v>
      </c>
      <c r="T91">
        <v>0</v>
      </c>
      <c r="U91">
        <v>122.38761363774</v>
      </c>
      <c r="V91">
        <v>6.0106047296036698E-2</v>
      </c>
      <c r="W91">
        <v>0</v>
      </c>
      <c r="X91">
        <v>0</v>
      </c>
      <c r="Y91">
        <v>65.836306714100999</v>
      </c>
      <c r="Z91">
        <v>0</v>
      </c>
      <c r="AA91">
        <v>0</v>
      </c>
      <c r="AB91">
        <v>0</v>
      </c>
      <c r="AC91">
        <v>0</v>
      </c>
      <c r="AD91">
        <v>623.97259934002795</v>
      </c>
      <c r="AE91">
        <v>0</v>
      </c>
      <c r="AF91">
        <v>0</v>
      </c>
      <c r="AG91">
        <v>0</v>
      </c>
      <c r="AH91">
        <v>480.06429577661601</v>
      </c>
      <c r="AI91">
        <v>0</v>
      </c>
      <c r="AJ91">
        <v>131.105854107537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12.2491632320555</v>
      </c>
      <c r="AR91">
        <v>4.9453320687125499</v>
      </c>
      <c r="AS91">
        <v>0</v>
      </c>
      <c r="AT91">
        <v>0</v>
      </c>
      <c r="AU91">
        <v>9.0790227364105807</v>
      </c>
      <c r="AV91">
        <v>0</v>
      </c>
      <c r="AW91">
        <v>0</v>
      </c>
      <c r="AX91">
        <v>0</v>
      </c>
      <c r="BK91" s="117">
        <v>2649.5201145309502</v>
      </c>
      <c r="BL91">
        <f t="shared" si="5"/>
        <v>1168.398465425566</v>
      </c>
      <c r="BM91">
        <f t="shared" si="6"/>
        <v>0</v>
      </c>
      <c r="BN91">
        <f t="shared" si="7"/>
        <v>1481.1216491053833</v>
      </c>
      <c r="BO91">
        <f t="shared" si="9"/>
        <v>169.07988546905062</v>
      </c>
      <c r="BP91">
        <f t="shared" si="8"/>
        <v>1337.4783508946166</v>
      </c>
    </row>
    <row r="92" spans="1:68" x14ac:dyDescent="0.25">
      <c r="A92" t="s">
        <v>61</v>
      </c>
      <c r="B92" s="42">
        <v>44171</v>
      </c>
      <c r="C92" t="s">
        <v>60</v>
      </c>
      <c r="D92">
        <v>2018.63</v>
      </c>
      <c r="E92">
        <v>0</v>
      </c>
      <c r="F92">
        <v>956.21955703586104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31.618552533626499</v>
      </c>
      <c r="T92">
        <v>0</v>
      </c>
      <c r="U92">
        <v>111.56515450081299</v>
      </c>
      <c r="V92">
        <v>8.9813421814083499E-2</v>
      </c>
      <c r="W92">
        <v>0</v>
      </c>
      <c r="X92">
        <v>0</v>
      </c>
      <c r="Y92">
        <v>62.939197394980702</v>
      </c>
      <c r="Z92">
        <v>0</v>
      </c>
      <c r="AA92">
        <v>0</v>
      </c>
      <c r="AB92">
        <v>0</v>
      </c>
      <c r="AC92">
        <v>0</v>
      </c>
      <c r="AD92">
        <v>637.60591341038196</v>
      </c>
      <c r="AE92">
        <v>0</v>
      </c>
      <c r="AF92">
        <v>0</v>
      </c>
      <c r="AG92">
        <v>0</v>
      </c>
      <c r="AH92">
        <v>464.093985619053</v>
      </c>
      <c r="AI92">
        <v>0</v>
      </c>
      <c r="AJ92">
        <v>145.15108700209399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13.8689566318169</v>
      </c>
      <c r="AR92">
        <v>4.3396128213914604</v>
      </c>
      <c r="AS92">
        <v>0</v>
      </c>
      <c r="AT92">
        <v>0</v>
      </c>
      <c r="AU92">
        <v>9.7730499290771</v>
      </c>
      <c r="AV92">
        <v>0</v>
      </c>
      <c r="AW92">
        <v>0</v>
      </c>
      <c r="AX92">
        <v>0</v>
      </c>
      <c r="BK92" s="117">
        <v>2437.2648803009101</v>
      </c>
      <c r="BL92">
        <f t="shared" si="5"/>
        <v>956.21955703586104</v>
      </c>
      <c r="BM92">
        <f t="shared" si="6"/>
        <v>0</v>
      </c>
      <c r="BN92">
        <f t="shared" si="7"/>
        <v>1481.0453232650489</v>
      </c>
      <c r="BO92">
        <f t="shared" si="9"/>
        <v>-418.63488030090957</v>
      </c>
      <c r="BP92">
        <f t="shared" si="8"/>
        <v>537.58467673495147</v>
      </c>
    </row>
    <row r="93" spans="1:68" x14ac:dyDescent="0.25">
      <c r="A93" t="s">
        <v>61</v>
      </c>
      <c r="B93" s="42">
        <v>44172</v>
      </c>
      <c r="C93" t="s">
        <v>60</v>
      </c>
      <c r="D93">
        <v>1962.11</v>
      </c>
      <c r="E93">
        <v>0</v>
      </c>
      <c r="F93">
        <v>942.14302865866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32.9587404315903</v>
      </c>
      <c r="T93">
        <v>0</v>
      </c>
      <c r="U93">
        <v>113.03322895652801</v>
      </c>
      <c r="V93">
        <v>0.10359759694496699</v>
      </c>
      <c r="W93">
        <v>0</v>
      </c>
      <c r="X93">
        <v>0</v>
      </c>
      <c r="Y93">
        <v>60.754690297233999</v>
      </c>
      <c r="Z93">
        <v>0</v>
      </c>
      <c r="AA93">
        <v>0</v>
      </c>
      <c r="AB93">
        <v>0</v>
      </c>
      <c r="AC93">
        <v>0</v>
      </c>
      <c r="AD93">
        <v>650.78972490082003</v>
      </c>
      <c r="AE93">
        <v>0</v>
      </c>
      <c r="AF93">
        <v>0</v>
      </c>
      <c r="AG93">
        <v>0</v>
      </c>
      <c r="AH93">
        <v>434.21426019698498</v>
      </c>
      <c r="AI93">
        <v>0</v>
      </c>
      <c r="AJ93">
        <v>152.554586622887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14.5960869719346</v>
      </c>
      <c r="AR93">
        <v>4.2479746454595499</v>
      </c>
      <c r="AS93">
        <v>0</v>
      </c>
      <c r="AT93">
        <v>0</v>
      </c>
      <c r="AU93">
        <v>11.471086335931901</v>
      </c>
      <c r="AV93">
        <v>0</v>
      </c>
      <c r="AW93">
        <v>0</v>
      </c>
      <c r="AX93">
        <v>0</v>
      </c>
      <c r="BK93" s="117">
        <v>2416.8670056149699</v>
      </c>
      <c r="BL93">
        <f t="shared" si="5"/>
        <v>942.14302865866</v>
      </c>
      <c r="BM93">
        <f t="shared" si="6"/>
        <v>0</v>
      </c>
      <c r="BN93">
        <f t="shared" si="7"/>
        <v>1474.7239769563155</v>
      </c>
      <c r="BO93">
        <f t="shared" si="9"/>
        <v>-454.75700561497547</v>
      </c>
      <c r="BP93">
        <f t="shared" si="8"/>
        <v>487.38602304368453</v>
      </c>
    </row>
    <row r="94" spans="1:68" x14ac:dyDescent="0.25">
      <c r="A94" t="s">
        <v>61</v>
      </c>
      <c r="B94" s="42">
        <v>44173</v>
      </c>
      <c r="C94" t="s">
        <v>60</v>
      </c>
      <c r="D94">
        <v>2353.63</v>
      </c>
      <c r="E94">
        <v>0</v>
      </c>
      <c r="F94">
        <v>942.14302865866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32.8203747816099</v>
      </c>
      <c r="T94">
        <v>0</v>
      </c>
      <c r="U94">
        <v>120.38380699922</v>
      </c>
      <c r="V94">
        <v>0.10948096310523101</v>
      </c>
      <c r="W94">
        <v>0</v>
      </c>
      <c r="X94">
        <v>0</v>
      </c>
      <c r="Y94">
        <v>59.080542895022603</v>
      </c>
      <c r="Z94">
        <v>0</v>
      </c>
      <c r="AA94">
        <v>0</v>
      </c>
      <c r="AB94">
        <v>0</v>
      </c>
      <c r="AC94">
        <v>0</v>
      </c>
      <c r="AD94">
        <v>652.76545978091099</v>
      </c>
      <c r="AE94">
        <v>0</v>
      </c>
      <c r="AF94">
        <v>0</v>
      </c>
      <c r="AG94">
        <v>0</v>
      </c>
      <c r="AH94">
        <v>390.96586164943602</v>
      </c>
      <c r="AI94">
        <v>0</v>
      </c>
      <c r="AJ94">
        <v>156.08078776245301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15.289599623845699</v>
      </c>
      <c r="AR94">
        <v>4.2909541861176796</v>
      </c>
      <c r="AS94">
        <v>0</v>
      </c>
      <c r="AT94">
        <v>0</v>
      </c>
      <c r="AU94">
        <v>12.443277703698101</v>
      </c>
      <c r="AV94">
        <v>0</v>
      </c>
      <c r="AW94">
        <v>0</v>
      </c>
      <c r="AX94">
        <v>0</v>
      </c>
      <c r="BK94" s="117">
        <v>2386.3731750040802</v>
      </c>
      <c r="BL94">
        <f t="shared" si="5"/>
        <v>942.14302865866</v>
      </c>
      <c r="BM94">
        <f t="shared" si="6"/>
        <v>0</v>
      </c>
      <c r="BN94">
        <f t="shared" si="7"/>
        <v>1444.2301463454194</v>
      </c>
      <c r="BO94">
        <f t="shared" si="9"/>
        <v>-32.743175004079148</v>
      </c>
      <c r="BP94">
        <f t="shared" si="8"/>
        <v>909.39985365458085</v>
      </c>
    </row>
    <row r="95" spans="1:68" x14ac:dyDescent="0.25">
      <c r="A95" t="s">
        <v>61</v>
      </c>
      <c r="B95" s="42">
        <v>44174</v>
      </c>
      <c r="C95" t="s">
        <v>60</v>
      </c>
      <c r="D95">
        <v>2296.37</v>
      </c>
      <c r="E95">
        <v>0</v>
      </c>
      <c r="F95">
        <v>942.14302865866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33.110302171264301</v>
      </c>
      <c r="T95">
        <v>0</v>
      </c>
      <c r="U95">
        <v>120.493703515584</v>
      </c>
      <c r="V95">
        <v>7.38851426302745E-2</v>
      </c>
      <c r="W95">
        <v>0</v>
      </c>
      <c r="X95">
        <v>0</v>
      </c>
      <c r="Y95">
        <v>58.0461963813176</v>
      </c>
      <c r="Z95">
        <v>0</v>
      </c>
      <c r="AA95">
        <v>0</v>
      </c>
      <c r="AB95">
        <v>0</v>
      </c>
      <c r="AC95">
        <v>0</v>
      </c>
      <c r="AD95">
        <v>650.720644854954</v>
      </c>
      <c r="AE95">
        <v>0</v>
      </c>
      <c r="AF95">
        <v>0</v>
      </c>
      <c r="AG95">
        <v>0</v>
      </c>
      <c r="AH95">
        <v>359.80057572674599</v>
      </c>
      <c r="AI95">
        <v>0</v>
      </c>
      <c r="AJ95">
        <v>156.023291245953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14.9057900823684</v>
      </c>
      <c r="AR95">
        <v>4.4396628025517497</v>
      </c>
      <c r="AS95">
        <v>0</v>
      </c>
      <c r="AT95">
        <v>0</v>
      </c>
      <c r="AU95">
        <v>13.0176935027163</v>
      </c>
      <c r="AV95">
        <v>0</v>
      </c>
      <c r="AW95">
        <v>0</v>
      </c>
      <c r="AX95">
        <v>0</v>
      </c>
      <c r="BK95" s="117">
        <v>2352.7747740847499</v>
      </c>
      <c r="BL95">
        <f t="shared" si="5"/>
        <v>942.14302865866</v>
      </c>
      <c r="BM95">
        <f t="shared" si="6"/>
        <v>0</v>
      </c>
      <c r="BN95">
        <f t="shared" si="7"/>
        <v>1410.6317454260857</v>
      </c>
      <c r="BO95">
        <f t="shared" si="9"/>
        <v>-56.404774084745895</v>
      </c>
      <c r="BP95">
        <f t="shared" si="8"/>
        <v>885.73825457391411</v>
      </c>
    </row>
    <row r="96" spans="1:68" x14ac:dyDescent="0.25">
      <c r="A96" t="s">
        <v>61</v>
      </c>
      <c r="B96" s="42">
        <v>44175</v>
      </c>
      <c r="C96" t="s">
        <v>60</v>
      </c>
      <c r="D96">
        <v>3316.95</v>
      </c>
      <c r="E96">
        <v>0</v>
      </c>
      <c r="F96">
        <v>942.14302865866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30.895163799039</v>
      </c>
      <c r="T96">
        <v>0</v>
      </c>
      <c r="U96">
        <v>117.280562699054</v>
      </c>
      <c r="V96">
        <v>3.5742042969867001E-2</v>
      </c>
      <c r="W96">
        <v>0</v>
      </c>
      <c r="X96">
        <v>0</v>
      </c>
      <c r="Y96">
        <v>59.476760452225399</v>
      </c>
      <c r="Z96">
        <v>0</v>
      </c>
      <c r="AA96">
        <v>0</v>
      </c>
      <c r="AB96">
        <v>1.4094401283707401</v>
      </c>
      <c r="AC96">
        <v>0</v>
      </c>
      <c r="AD96">
        <v>649.118625176161</v>
      </c>
      <c r="AE96">
        <v>0</v>
      </c>
      <c r="AF96">
        <v>0</v>
      </c>
      <c r="AG96">
        <v>0</v>
      </c>
      <c r="AH96">
        <v>367.01271114524599</v>
      </c>
      <c r="AI96">
        <v>0</v>
      </c>
      <c r="AJ96">
        <v>151.14416429376999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13.427383507935399</v>
      </c>
      <c r="AR96">
        <v>4.4511436675175897</v>
      </c>
      <c r="AS96">
        <v>0</v>
      </c>
      <c r="AT96">
        <v>0</v>
      </c>
      <c r="AU96">
        <v>13.367674268733801</v>
      </c>
      <c r="AV96">
        <v>0</v>
      </c>
      <c r="AW96">
        <v>0</v>
      </c>
      <c r="AX96">
        <v>0</v>
      </c>
      <c r="BK96" s="117">
        <v>2349.7623998396798</v>
      </c>
      <c r="BL96">
        <f t="shared" si="5"/>
        <v>942.14302865866</v>
      </c>
      <c r="BM96">
        <f t="shared" si="6"/>
        <v>0</v>
      </c>
      <c r="BN96">
        <f t="shared" si="7"/>
        <v>1407.6193711810226</v>
      </c>
      <c r="BO96">
        <f t="shared" si="9"/>
        <v>967.18760016031729</v>
      </c>
      <c r="BP96">
        <f t="shared" si="8"/>
        <v>1909.3306288189774</v>
      </c>
    </row>
    <row r="97" spans="1:68" x14ac:dyDescent="0.25">
      <c r="A97" t="s">
        <v>61</v>
      </c>
      <c r="B97" s="42">
        <v>44176</v>
      </c>
      <c r="C97" t="s">
        <v>60</v>
      </c>
      <c r="D97">
        <v>3484.21</v>
      </c>
      <c r="E97">
        <v>0</v>
      </c>
      <c r="F97">
        <v>942.14302865866</v>
      </c>
      <c r="G97">
        <v>0</v>
      </c>
      <c r="H97">
        <v>201.514744603807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26.850890281876499</v>
      </c>
      <c r="T97">
        <v>0</v>
      </c>
      <c r="U97">
        <v>112.94334304313401</v>
      </c>
      <c r="V97">
        <v>8.4239247722696E-3</v>
      </c>
      <c r="W97">
        <v>0</v>
      </c>
      <c r="X97">
        <v>0</v>
      </c>
      <c r="Y97">
        <v>62.049563656516</v>
      </c>
      <c r="Z97">
        <v>0</v>
      </c>
      <c r="AA97">
        <v>0</v>
      </c>
      <c r="AB97">
        <v>8.6612903989820698</v>
      </c>
      <c r="AC97">
        <v>0</v>
      </c>
      <c r="AD97">
        <v>639.54429219239</v>
      </c>
      <c r="AE97">
        <v>0</v>
      </c>
      <c r="AF97">
        <v>0</v>
      </c>
      <c r="AG97">
        <v>0</v>
      </c>
      <c r="AH97">
        <v>373.58053042227198</v>
      </c>
      <c r="AI97">
        <v>0</v>
      </c>
      <c r="AJ97">
        <v>141.90777181657401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11.7686172924418</v>
      </c>
      <c r="AR97">
        <v>3.8513117416173399</v>
      </c>
      <c r="AS97">
        <v>0</v>
      </c>
      <c r="AT97">
        <v>0</v>
      </c>
      <c r="AU97">
        <v>13.5156057029027</v>
      </c>
      <c r="AV97">
        <v>0</v>
      </c>
      <c r="AW97">
        <v>500.11903729877298</v>
      </c>
      <c r="AX97">
        <v>0</v>
      </c>
      <c r="BK97" s="117">
        <v>3038.4584510347199</v>
      </c>
      <c r="BL97">
        <f t="shared" si="5"/>
        <v>1643.7768105612399</v>
      </c>
      <c r="BM97">
        <f t="shared" si="6"/>
        <v>0</v>
      </c>
      <c r="BN97">
        <f t="shared" si="7"/>
        <v>1394.6816404734789</v>
      </c>
      <c r="BO97">
        <f t="shared" si="9"/>
        <v>445.75154896528147</v>
      </c>
      <c r="BP97">
        <f t="shared" si="8"/>
        <v>2089.5283595265214</v>
      </c>
    </row>
    <row r="98" spans="1:68" x14ac:dyDescent="0.25">
      <c r="A98" t="s">
        <v>61</v>
      </c>
      <c r="B98" s="42">
        <v>44177</v>
      </c>
      <c r="C98" t="s">
        <v>60</v>
      </c>
      <c r="D98">
        <v>2482.75</v>
      </c>
      <c r="E98">
        <v>0</v>
      </c>
      <c r="F98">
        <v>942.14302865866</v>
      </c>
      <c r="G98">
        <v>198.102380012504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22.2269027936794</v>
      </c>
      <c r="T98">
        <v>0</v>
      </c>
      <c r="U98">
        <v>100.648999095767</v>
      </c>
      <c r="V98">
        <v>1.36885035850261E-3</v>
      </c>
      <c r="W98">
        <v>0</v>
      </c>
      <c r="X98">
        <v>0</v>
      </c>
      <c r="Y98">
        <v>66.230052350048595</v>
      </c>
      <c r="Z98">
        <v>0</v>
      </c>
      <c r="AA98">
        <v>0</v>
      </c>
      <c r="AB98">
        <v>18.9961946566828</v>
      </c>
      <c r="AC98">
        <v>8.3967906433878099</v>
      </c>
      <c r="AD98">
        <v>612.77692117672404</v>
      </c>
      <c r="AE98">
        <v>0</v>
      </c>
      <c r="AF98">
        <v>0</v>
      </c>
      <c r="AG98">
        <v>0</v>
      </c>
      <c r="AH98">
        <v>384.61754654757601</v>
      </c>
      <c r="AI98">
        <v>0</v>
      </c>
      <c r="AJ98">
        <v>130.591167397752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9.5356659755163093</v>
      </c>
      <c r="AR98">
        <v>3.0547522037138202</v>
      </c>
      <c r="AS98">
        <v>0</v>
      </c>
      <c r="AT98">
        <v>0</v>
      </c>
      <c r="AU98">
        <v>13.4253951910251</v>
      </c>
      <c r="AV98">
        <v>0</v>
      </c>
      <c r="AW98">
        <v>0</v>
      </c>
      <c r="AX98">
        <v>0</v>
      </c>
      <c r="BK98" s="117">
        <v>2510.7471655534</v>
      </c>
      <c r="BL98">
        <f t="shared" si="5"/>
        <v>1140.2454086711641</v>
      </c>
      <c r="BM98">
        <f t="shared" si="6"/>
        <v>0</v>
      </c>
      <c r="BN98">
        <f t="shared" si="7"/>
        <v>1370.5017568822316</v>
      </c>
      <c r="BO98">
        <f t="shared" si="9"/>
        <v>-27.997165553395462</v>
      </c>
      <c r="BP98">
        <f t="shared" si="8"/>
        <v>1112.2482431177687</v>
      </c>
    </row>
    <row r="99" spans="1:68" x14ac:dyDescent="0.25">
      <c r="A99" t="s">
        <v>61</v>
      </c>
      <c r="B99" s="42">
        <v>44178</v>
      </c>
      <c r="C99" t="s">
        <v>60</v>
      </c>
      <c r="D99">
        <v>2349.0300000000002</v>
      </c>
      <c r="E99">
        <v>0</v>
      </c>
      <c r="F99">
        <v>956.21955703586104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15.165916154768</v>
      </c>
      <c r="T99">
        <v>0</v>
      </c>
      <c r="U99">
        <v>87.423475348328395</v>
      </c>
      <c r="V99">
        <v>2.1109953823014099E-2</v>
      </c>
      <c r="W99">
        <v>0</v>
      </c>
      <c r="X99">
        <v>0</v>
      </c>
      <c r="Y99">
        <v>71.195230968150298</v>
      </c>
      <c r="Z99">
        <v>0</v>
      </c>
      <c r="AA99">
        <v>0</v>
      </c>
      <c r="AB99">
        <v>29.3677750412966</v>
      </c>
      <c r="AC99">
        <v>88.437140918769401</v>
      </c>
      <c r="AD99">
        <v>579.05033832350796</v>
      </c>
      <c r="AE99">
        <v>0</v>
      </c>
      <c r="AF99">
        <v>0</v>
      </c>
      <c r="AG99">
        <v>0</v>
      </c>
      <c r="AH99">
        <v>387.00928489141398</v>
      </c>
      <c r="AI99">
        <v>0</v>
      </c>
      <c r="AJ99">
        <v>117.93082598691601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7.4815857411834399</v>
      </c>
      <c r="AR99">
        <v>2.5984978786684998</v>
      </c>
      <c r="AS99">
        <v>0</v>
      </c>
      <c r="AT99">
        <v>0</v>
      </c>
      <c r="AU99">
        <v>12.9425586223451</v>
      </c>
      <c r="AV99">
        <v>0</v>
      </c>
      <c r="AW99">
        <v>0</v>
      </c>
      <c r="AX99">
        <v>0</v>
      </c>
      <c r="BK99" s="117">
        <v>2354.84329686503</v>
      </c>
      <c r="BL99">
        <f t="shared" si="5"/>
        <v>956.21955703586104</v>
      </c>
      <c r="BM99">
        <f t="shared" si="6"/>
        <v>0</v>
      </c>
      <c r="BN99">
        <f t="shared" si="7"/>
        <v>1398.6237398291707</v>
      </c>
      <c r="BO99">
        <f t="shared" si="9"/>
        <v>-5.8132968650315888</v>
      </c>
      <c r="BP99">
        <f t="shared" si="8"/>
        <v>950.40626017082946</v>
      </c>
    </row>
    <row r="100" spans="1:68" x14ac:dyDescent="0.25">
      <c r="A100" t="s">
        <v>61</v>
      </c>
      <c r="B100" s="42">
        <v>44179</v>
      </c>
      <c r="C100" t="s">
        <v>60</v>
      </c>
      <c r="D100">
        <v>2906.81</v>
      </c>
      <c r="E100">
        <v>0</v>
      </c>
      <c r="F100">
        <v>956.21955703586104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8.8498623738106996</v>
      </c>
      <c r="T100">
        <v>0</v>
      </c>
      <c r="U100">
        <v>71.166873228336001</v>
      </c>
      <c r="V100">
        <v>3.7423647959807398E-2</v>
      </c>
      <c r="W100">
        <v>0</v>
      </c>
      <c r="X100">
        <v>0</v>
      </c>
      <c r="Y100">
        <v>77.324110943678505</v>
      </c>
      <c r="Z100">
        <v>0</v>
      </c>
      <c r="AA100">
        <v>0</v>
      </c>
      <c r="AB100">
        <v>38.355873624799301</v>
      </c>
      <c r="AC100">
        <v>283.24076451918501</v>
      </c>
      <c r="AD100">
        <v>560.17132525878299</v>
      </c>
      <c r="AE100">
        <v>0</v>
      </c>
      <c r="AF100">
        <v>0</v>
      </c>
      <c r="AG100">
        <v>0</v>
      </c>
      <c r="AH100">
        <v>391.74430802857898</v>
      </c>
      <c r="AI100">
        <v>0</v>
      </c>
      <c r="AJ100">
        <v>105.49301999946501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5.9899242633834797</v>
      </c>
      <c r="AR100">
        <v>3.14628314333001</v>
      </c>
      <c r="AS100">
        <v>0</v>
      </c>
      <c r="AT100">
        <v>0</v>
      </c>
      <c r="AU100">
        <v>12.5755486256765</v>
      </c>
      <c r="AV100">
        <v>0</v>
      </c>
      <c r="AW100">
        <v>0</v>
      </c>
      <c r="AX100">
        <v>0</v>
      </c>
      <c r="BK100" s="117">
        <v>2514.31487469285</v>
      </c>
      <c r="BL100">
        <f t="shared" si="5"/>
        <v>956.21955703586104</v>
      </c>
      <c r="BM100">
        <f t="shared" si="6"/>
        <v>0</v>
      </c>
      <c r="BN100">
        <f t="shared" si="7"/>
        <v>1558.0953176569865</v>
      </c>
      <c r="BO100">
        <f t="shared" si="9"/>
        <v>392.49512530715265</v>
      </c>
      <c r="BP100">
        <f t="shared" si="8"/>
        <v>1348.7146823430137</v>
      </c>
    </row>
    <row r="101" spans="1:68" x14ac:dyDescent="0.25">
      <c r="A101" t="s">
        <v>61</v>
      </c>
      <c r="B101" s="42">
        <v>44180</v>
      </c>
      <c r="C101" t="s">
        <v>60</v>
      </c>
      <c r="D101">
        <v>2146.6799999999998</v>
      </c>
      <c r="E101">
        <v>0</v>
      </c>
      <c r="F101">
        <v>956.21955703586104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3.42415420415514</v>
      </c>
      <c r="T101">
        <v>0</v>
      </c>
      <c r="U101">
        <v>62.890437820064598</v>
      </c>
      <c r="V101">
        <v>4.5376245057220002E-2</v>
      </c>
      <c r="W101">
        <v>0</v>
      </c>
      <c r="X101">
        <v>0</v>
      </c>
      <c r="Y101">
        <v>86.515416057947604</v>
      </c>
      <c r="Z101">
        <v>0</v>
      </c>
      <c r="AA101">
        <v>0</v>
      </c>
      <c r="AB101">
        <v>46.260428248436597</v>
      </c>
      <c r="AC101">
        <v>425.31396885275802</v>
      </c>
      <c r="AD101">
        <v>549.368669567795</v>
      </c>
      <c r="AE101">
        <v>0</v>
      </c>
      <c r="AF101">
        <v>0</v>
      </c>
      <c r="AG101">
        <v>0</v>
      </c>
      <c r="AH101">
        <v>396.191547253561</v>
      </c>
      <c r="AI101">
        <v>0</v>
      </c>
      <c r="AJ101">
        <v>93.295361353534105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6.94120338052576</v>
      </c>
      <c r="AR101">
        <v>3.8381083298394798</v>
      </c>
      <c r="AS101">
        <v>0</v>
      </c>
      <c r="AT101">
        <v>0</v>
      </c>
      <c r="AU101">
        <v>12.099618286470999</v>
      </c>
      <c r="AV101">
        <v>0</v>
      </c>
      <c r="AW101">
        <v>0</v>
      </c>
      <c r="AX101">
        <v>0</v>
      </c>
      <c r="BK101" s="117">
        <v>2642.4038466360098</v>
      </c>
      <c r="BL101">
        <f t="shared" si="5"/>
        <v>956.21955703586104</v>
      </c>
      <c r="BM101">
        <f t="shared" si="6"/>
        <v>0</v>
      </c>
      <c r="BN101">
        <f t="shared" si="7"/>
        <v>1686.184289600146</v>
      </c>
      <c r="BO101">
        <f t="shared" si="9"/>
        <v>-495.72384663600724</v>
      </c>
      <c r="BP101">
        <f t="shared" si="8"/>
        <v>460.49571039985381</v>
      </c>
    </row>
    <row r="102" spans="1:68" x14ac:dyDescent="0.25">
      <c r="A102" t="s">
        <v>61</v>
      </c>
      <c r="B102" s="42">
        <v>44181</v>
      </c>
      <c r="C102" t="s">
        <v>60</v>
      </c>
      <c r="D102">
        <v>1927.76</v>
      </c>
      <c r="E102">
        <v>0</v>
      </c>
      <c r="F102">
        <v>984.37261379026199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1.1505682987031001</v>
      </c>
      <c r="T102">
        <v>0</v>
      </c>
      <c r="U102">
        <v>56.083955662440999</v>
      </c>
      <c r="V102">
        <v>4.8878351573618202E-2</v>
      </c>
      <c r="W102">
        <v>0</v>
      </c>
      <c r="X102">
        <v>0</v>
      </c>
      <c r="Y102">
        <v>97.224998951012495</v>
      </c>
      <c r="Z102">
        <v>0</v>
      </c>
      <c r="AA102">
        <v>0</v>
      </c>
      <c r="AB102">
        <v>46.650869681149203</v>
      </c>
      <c r="AC102">
        <v>509.84527060815498</v>
      </c>
      <c r="AD102">
        <v>538.50670526980196</v>
      </c>
      <c r="AE102">
        <v>0</v>
      </c>
      <c r="AF102">
        <v>0</v>
      </c>
      <c r="AG102">
        <v>0</v>
      </c>
      <c r="AH102">
        <v>391.25748920823298</v>
      </c>
      <c r="AI102">
        <v>0</v>
      </c>
      <c r="AJ102">
        <v>83.2032093391378</v>
      </c>
      <c r="AK102">
        <v>0</v>
      </c>
      <c r="AL102">
        <v>4.0933056246982902E-2</v>
      </c>
      <c r="AM102">
        <v>0</v>
      </c>
      <c r="AN102">
        <v>0</v>
      </c>
      <c r="AO102">
        <v>0</v>
      </c>
      <c r="AP102">
        <v>0</v>
      </c>
      <c r="AQ102">
        <v>7.8837607269028904</v>
      </c>
      <c r="AR102">
        <v>4.8215297082141904</v>
      </c>
      <c r="AS102">
        <v>0</v>
      </c>
      <c r="AT102">
        <v>0</v>
      </c>
      <c r="AU102">
        <v>11.652365816197699</v>
      </c>
      <c r="AV102">
        <v>0</v>
      </c>
      <c r="AW102">
        <v>-500.11903729877298</v>
      </c>
      <c r="AX102">
        <v>0</v>
      </c>
      <c r="BK102" s="117">
        <v>2232.6241111692598</v>
      </c>
      <c r="BL102">
        <f t="shared" si="5"/>
        <v>484.25357649148901</v>
      </c>
      <c r="BM102">
        <f t="shared" si="6"/>
        <v>0</v>
      </c>
      <c r="BN102">
        <f t="shared" si="7"/>
        <v>1748.370534677769</v>
      </c>
      <c r="BO102">
        <f t="shared" si="9"/>
        <v>-304.86411116925797</v>
      </c>
      <c r="BP102">
        <f t="shared" si="8"/>
        <v>179.38946532223105</v>
      </c>
    </row>
    <row r="103" spans="1:68" x14ac:dyDescent="0.25">
      <c r="A103" t="s">
        <v>61</v>
      </c>
      <c r="B103" s="42">
        <v>44182</v>
      </c>
      <c r="C103" t="s">
        <v>60</v>
      </c>
      <c r="D103">
        <v>2278.9899999999998</v>
      </c>
      <c r="E103">
        <v>0</v>
      </c>
      <c r="F103">
        <v>1026.60219892186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0.33398128087656398</v>
      </c>
      <c r="T103">
        <v>0</v>
      </c>
      <c r="U103">
        <v>52.597118045168799</v>
      </c>
      <c r="V103">
        <v>5.0387533560590503E-2</v>
      </c>
      <c r="W103">
        <v>0</v>
      </c>
      <c r="X103">
        <v>0</v>
      </c>
      <c r="Y103">
        <v>107.349381864237</v>
      </c>
      <c r="Z103">
        <v>0</v>
      </c>
      <c r="AA103">
        <v>0</v>
      </c>
      <c r="AB103">
        <v>41.6744867430886</v>
      </c>
      <c r="AC103">
        <v>548.06782756775794</v>
      </c>
      <c r="AD103">
        <v>527.84605561941601</v>
      </c>
      <c r="AE103">
        <v>0</v>
      </c>
      <c r="AF103">
        <v>0</v>
      </c>
      <c r="AG103">
        <v>0</v>
      </c>
      <c r="AH103">
        <v>377.08908968716202</v>
      </c>
      <c r="AI103">
        <v>0</v>
      </c>
      <c r="AJ103">
        <v>76.847236038239799</v>
      </c>
      <c r="AK103">
        <v>0</v>
      </c>
      <c r="AL103">
        <v>0.61892050259972298</v>
      </c>
      <c r="AM103">
        <v>0</v>
      </c>
      <c r="AN103">
        <v>0</v>
      </c>
      <c r="AO103">
        <v>0</v>
      </c>
      <c r="AP103">
        <v>0</v>
      </c>
      <c r="AQ103">
        <v>9.28272560892173</v>
      </c>
      <c r="AR103">
        <v>5.9583166167769503</v>
      </c>
      <c r="AS103">
        <v>0</v>
      </c>
      <c r="AT103">
        <v>0</v>
      </c>
      <c r="AU103">
        <v>11.1621793717256</v>
      </c>
      <c r="AV103">
        <v>0</v>
      </c>
      <c r="AW103">
        <v>0</v>
      </c>
      <c r="AX103">
        <v>0</v>
      </c>
      <c r="BK103" s="117">
        <v>2785.4799054014002</v>
      </c>
      <c r="BL103">
        <f t="shared" si="5"/>
        <v>1026.60219892186</v>
      </c>
      <c r="BM103">
        <f t="shared" si="6"/>
        <v>0</v>
      </c>
      <c r="BN103">
        <f t="shared" si="7"/>
        <v>1758.8777064795311</v>
      </c>
      <c r="BO103">
        <f t="shared" si="9"/>
        <v>-506.4899054013913</v>
      </c>
      <c r="BP103">
        <f t="shared" si="8"/>
        <v>520.11229352046871</v>
      </c>
    </row>
    <row r="104" spans="1:68" x14ac:dyDescent="0.25">
      <c r="A104" t="s">
        <v>61</v>
      </c>
      <c r="B104" s="42">
        <v>44183</v>
      </c>
      <c r="C104" t="s">
        <v>60</v>
      </c>
      <c r="D104">
        <v>2236.91</v>
      </c>
      <c r="E104">
        <v>0</v>
      </c>
      <c r="F104">
        <v>1026.60219892186</v>
      </c>
      <c r="G104">
        <v>0</v>
      </c>
      <c r="H104">
        <v>201.514744603807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7.8936330365961593E-2</v>
      </c>
      <c r="T104">
        <v>0</v>
      </c>
      <c r="U104">
        <v>53.243496248983902</v>
      </c>
      <c r="V104">
        <v>5.1060187856958497E-2</v>
      </c>
      <c r="W104">
        <v>0</v>
      </c>
      <c r="X104">
        <v>0</v>
      </c>
      <c r="Y104">
        <v>116.427928867784</v>
      </c>
      <c r="Z104">
        <v>0</v>
      </c>
      <c r="AA104">
        <v>0</v>
      </c>
      <c r="AB104">
        <v>37.990869633582797</v>
      </c>
      <c r="AC104">
        <v>497.51751929319602</v>
      </c>
      <c r="AD104">
        <v>514.75726091647402</v>
      </c>
      <c r="AE104">
        <v>0</v>
      </c>
      <c r="AF104">
        <v>0</v>
      </c>
      <c r="AG104">
        <v>0</v>
      </c>
      <c r="AH104">
        <v>372.73564758586502</v>
      </c>
      <c r="AI104">
        <v>0</v>
      </c>
      <c r="AJ104">
        <v>72.125818991749</v>
      </c>
      <c r="AK104">
        <v>0</v>
      </c>
      <c r="AL104">
        <v>8.0633864322662099</v>
      </c>
      <c r="AM104">
        <v>0</v>
      </c>
      <c r="AN104">
        <v>0</v>
      </c>
      <c r="AO104">
        <v>0</v>
      </c>
      <c r="AP104">
        <v>0</v>
      </c>
      <c r="AQ104">
        <v>10.5982845246645</v>
      </c>
      <c r="AR104">
        <v>7.2983904180626498</v>
      </c>
      <c r="AS104">
        <v>0</v>
      </c>
      <c r="AT104">
        <v>0</v>
      </c>
      <c r="AU104">
        <v>10.7213324711838</v>
      </c>
      <c r="AV104">
        <v>0</v>
      </c>
      <c r="AW104">
        <v>0</v>
      </c>
      <c r="AX104">
        <v>0</v>
      </c>
      <c r="BK104" s="117">
        <v>2929.7268754277102</v>
      </c>
      <c r="BL104">
        <f t="shared" si="5"/>
        <v>1228.116943525667</v>
      </c>
      <c r="BM104">
        <f t="shared" si="6"/>
        <v>0</v>
      </c>
      <c r="BN104">
        <f t="shared" si="7"/>
        <v>1701.6099319020348</v>
      </c>
      <c r="BO104">
        <f t="shared" si="9"/>
        <v>-692.81687542770214</v>
      </c>
      <c r="BP104">
        <f t="shared" si="8"/>
        <v>535.30006809796487</v>
      </c>
    </row>
    <row r="105" spans="1:68" x14ac:dyDescent="0.25">
      <c r="A105" t="s">
        <v>61</v>
      </c>
      <c r="B105" s="42">
        <v>44184</v>
      </c>
      <c r="C105" t="s">
        <v>60</v>
      </c>
      <c r="D105">
        <v>2322.62</v>
      </c>
      <c r="E105">
        <v>0</v>
      </c>
      <c r="F105">
        <v>1026.60219892186</v>
      </c>
      <c r="G105">
        <v>198.102380012504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1.2004661663971201E-2</v>
      </c>
      <c r="T105">
        <v>0</v>
      </c>
      <c r="U105">
        <v>52.613077247732498</v>
      </c>
      <c r="V105">
        <v>9.2592354197436593E-3</v>
      </c>
      <c r="W105">
        <v>0</v>
      </c>
      <c r="X105">
        <v>0</v>
      </c>
      <c r="Y105">
        <v>123.164825459737</v>
      </c>
      <c r="Z105">
        <v>0</v>
      </c>
      <c r="AA105">
        <v>0</v>
      </c>
      <c r="AB105">
        <v>37.100569460131403</v>
      </c>
      <c r="AC105">
        <v>348.29667426304599</v>
      </c>
      <c r="AD105">
        <v>496.02094600716998</v>
      </c>
      <c r="AE105">
        <v>0</v>
      </c>
      <c r="AF105">
        <v>0</v>
      </c>
      <c r="AG105">
        <v>0</v>
      </c>
      <c r="AH105">
        <v>378.25994656231001</v>
      </c>
      <c r="AI105">
        <v>0</v>
      </c>
      <c r="AJ105">
        <v>65.880886832462195</v>
      </c>
      <c r="AK105">
        <v>0</v>
      </c>
      <c r="AL105">
        <v>29.284109342556398</v>
      </c>
      <c r="AM105">
        <v>0</v>
      </c>
      <c r="AN105">
        <v>0</v>
      </c>
      <c r="AO105">
        <v>0</v>
      </c>
      <c r="AP105">
        <v>0</v>
      </c>
      <c r="AQ105">
        <v>12.189193876013</v>
      </c>
      <c r="AR105">
        <v>8.2923950016721601</v>
      </c>
      <c r="AS105">
        <v>0</v>
      </c>
      <c r="AT105">
        <v>0</v>
      </c>
      <c r="AU105">
        <v>10.197276730052501</v>
      </c>
      <c r="AV105">
        <v>0</v>
      </c>
      <c r="AW105">
        <v>0</v>
      </c>
      <c r="AX105">
        <v>0</v>
      </c>
      <c r="BK105" s="117">
        <v>2786.0257436143402</v>
      </c>
      <c r="BL105">
        <f t="shared" si="5"/>
        <v>1224.704578934364</v>
      </c>
      <c r="BM105">
        <f t="shared" si="6"/>
        <v>0</v>
      </c>
      <c r="BN105">
        <f t="shared" si="7"/>
        <v>1561.3211646799666</v>
      </c>
      <c r="BO105">
        <f t="shared" si="9"/>
        <v>-463.40574361433073</v>
      </c>
      <c r="BP105">
        <f t="shared" si="8"/>
        <v>761.29883532003328</v>
      </c>
    </row>
    <row r="106" spans="1:68" x14ac:dyDescent="0.25">
      <c r="A106" t="s">
        <v>61</v>
      </c>
      <c r="B106" s="42">
        <v>44185</v>
      </c>
      <c r="C106" t="s">
        <v>60</v>
      </c>
      <c r="D106">
        <v>3354.39</v>
      </c>
      <c r="E106">
        <v>0</v>
      </c>
      <c r="F106">
        <v>1012.52567054466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160.137877807866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1.0096465017830499E-3</v>
      </c>
      <c r="T106">
        <v>0</v>
      </c>
      <c r="U106">
        <v>50.799283290013399</v>
      </c>
      <c r="V106">
        <v>1.51377786550341E-3</v>
      </c>
      <c r="W106">
        <v>0</v>
      </c>
      <c r="X106">
        <v>0</v>
      </c>
      <c r="Y106">
        <v>126.94580844135101</v>
      </c>
      <c r="Z106">
        <v>0</v>
      </c>
      <c r="AA106">
        <v>0</v>
      </c>
      <c r="AB106">
        <v>37.115837691356603</v>
      </c>
      <c r="AC106">
        <v>144.28684344963</v>
      </c>
      <c r="AD106">
        <v>474.05072118271102</v>
      </c>
      <c r="AE106">
        <v>0</v>
      </c>
      <c r="AF106">
        <v>0</v>
      </c>
      <c r="AG106">
        <v>0</v>
      </c>
      <c r="AH106">
        <v>390.57028706345602</v>
      </c>
      <c r="AI106">
        <v>0</v>
      </c>
      <c r="AJ106">
        <v>61.587026196686701</v>
      </c>
      <c r="AK106">
        <v>0</v>
      </c>
      <c r="AL106">
        <v>64.201669888706405</v>
      </c>
      <c r="AM106">
        <v>0</v>
      </c>
      <c r="AN106">
        <v>0</v>
      </c>
      <c r="AO106">
        <v>0</v>
      </c>
      <c r="AP106">
        <v>0</v>
      </c>
      <c r="AQ106">
        <v>13.139521085359201</v>
      </c>
      <c r="AR106">
        <v>8.1402125583761507</v>
      </c>
      <c r="AS106">
        <v>0</v>
      </c>
      <c r="AT106">
        <v>0</v>
      </c>
      <c r="AU106">
        <v>9.5799569547648797</v>
      </c>
      <c r="AV106">
        <v>0</v>
      </c>
      <c r="AW106">
        <v>500.11903729877298</v>
      </c>
      <c r="AX106">
        <v>0</v>
      </c>
      <c r="BK106" s="117">
        <v>3053.2022768780798</v>
      </c>
      <c r="BL106">
        <f t="shared" si="5"/>
        <v>1672.7825856512991</v>
      </c>
      <c r="BM106">
        <f t="shared" si="6"/>
        <v>0</v>
      </c>
      <c r="BN106">
        <f t="shared" si="7"/>
        <v>1380.4196912267787</v>
      </c>
      <c r="BO106">
        <f t="shared" si="9"/>
        <v>301.18772312192186</v>
      </c>
      <c r="BP106">
        <f t="shared" si="8"/>
        <v>1973.9703087732209</v>
      </c>
    </row>
    <row r="107" spans="1:68" x14ac:dyDescent="0.25">
      <c r="A107" t="s">
        <v>61</v>
      </c>
      <c r="B107" s="42">
        <v>44186</v>
      </c>
      <c r="C107" t="s">
        <v>60</v>
      </c>
      <c r="D107">
        <v>3115.3</v>
      </c>
      <c r="E107">
        <v>0</v>
      </c>
      <c r="F107">
        <v>998.44914216746304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160.137877807866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49.987163981324201</v>
      </c>
      <c r="V107">
        <v>2.42571218856417E-4</v>
      </c>
      <c r="W107">
        <v>0</v>
      </c>
      <c r="X107">
        <v>0</v>
      </c>
      <c r="Y107">
        <v>126.547336569088</v>
      </c>
      <c r="Z107">
        <v>0</v>
      </c>
      <c r="AA107">
        <v>0</v>
      </c>
      <c r="AB107">
        <v>37.651952387667102</v>
      </c>
      <c r="AC107">
        <v>46.838978767220297</v>
      </c>
      <c r="AD107">
        <v>459.755069746027</v>
      </c>
      <c r="AE107">
        <v>0</v>
      </c>
      <c r="AF107">
        <v>0</v>
      </c>
      <c r="AG107">
        <v>0</v>
      </c>
      <c r="AH107">
        <v>397.78103980177798</v>
      </c>
      <c r="AI107">
        <v>0</v>
      </c>
      <c r="AJ107">
        <v>61.2165333784029</v>
      </c>
      <c r="AK107">
        <v>0</v>
      </c>
      <c r="AL107">
        <v>105.871839437779</v>
      </c>
      <c r="AM107">
        <v>0</v>
      </c>
      <c r="AN107">
        <v>0</v>
      </c>
      <c r="AO107">
        <v>0</v>
      </c>
      <c r="AP107">
        <v>0</v>
      </c>
      <c r="AQ107">
        <v>12.011939507128499</v>
      </c>
      <c r="AR107">
        <v>7.7301211164001504</v>
      </c>
      <c r="AS107">
        <v>0</v>
      </c>
      <c r="AT107">
        <v>0</v>
      </c>
      <c r="AU107">
        <v>9.1937294561300895</v>
      </c>
      <c r="AV107">
        <v>0</v>
      </c>
      <c r="AW107">
        <v>0</v>
      </c>
      <c r="AX107">
        <v>0</v>
      </c>
      <c r="BK107" s="117">
        <v>2473.1729666954898</v>
      </c>
      <c r="BL107">
        <f t="shared" si="5"/>
        <v>1158.587019975329</v>
      </c>
      <c r="BM107">
        <f t="shared" si="6"/>
        <v>0</v>
      </c>
      <c r="BN107">
        <f t="shared" si="7"/>
        <v>1314.585946720164</v>
      </c>
      <c r="BO107">
        <f t="shared" si="9"/>
        <v>642.12703330450722</v>
      </c>
      <c r="BP107">
        <f t="shared" si="8"/>
        <v>1800.7140532798362</v>
      </c>
    </row>
    <row r="108" spans="1:68" x14ac:dyDescent="0.25">
      <c r="A108" t="s">
        <v>61</v>
      </c>
      <c r="B108" s="42">
        <v>44187</v>
      </c>
      <c r="C108" t="s">
        <v>60</v>
      </c>
      <c r="D108">
        <v>2468.69</v>
      </c>
      <c r="E108">
        <v>0</v>
      </c>
      <c r="F108">
        <v>984.37261379026199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160.137877807866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51.387045812045201</v>
      </c>
      <c r="V108">
        <v>3.7025461658291502E-5</v>
      </c>
      <c r="W108">
        <v>0</v>
      </c>
      <c r="X108">
        <v>0</v>
      </c>
      <c r="Y108">
        <v>122.444915855094</v>
      </c>
      <c r="Z108">
        <v>0</v>
      </c>
      <c r="AA108">
        <v>0</v>
      </c>
      <c r="AB108">
        <v>39.896396077403502</v>
      </c>
      <c r="AC108">
        <v>11.8166234761603</v>
      </c>
      <c r="AD108">
        <v>454.366792223419</v>
      </c>
      <c r="AE108">
        <v>0</v>
      </c>
      <c r="AF108">
        <v>0</v>
      </c>
      <c r="AG108">
        <v>0</v>
      </c>
      <c r="AH108">
        <v>388.58825519783301</v>
      </c>
      <c r="AI108">
        <v>0</v>
      </c>
      <c r="AJ108">
        <v>62.881141981784701</v>
      </c>
      <c r="AK108">
        <v>0</v>
      </c>
      <c r="AL108">
        <v>147.53612659765</v>
      </c>
      <c r="AM108">
        <v>0</v>
      </c>
      <c r="AN108">
        <v>0</v>
      </c>
      <c r="AO108">
        <v>0</v>
      </c>
      <c r="AP108">
        <v>0</v>
      </c>
      <c r="AQ108">
        <v>12.408335998641601</v>
      </c>
      <c r="AR108">
        <v>7.3432719379408598</v>
      </c>
      <c r="AS108">
        <v>0</v>
      </c>
      <c r="AT108">
        <v>0</v>
      </c>
      <c r="AU108">
        <v>8.9057971635146007</v>
      </c>
      <c r="AV108">
        <v>0</v>
      </c>
      <c r="AW108">
        <v>0</v>
      </c>
      <c r="AX108">
        <v>0</v>
      </c>
      <c r="BK108" s="117">
        <v>2452.0852309450802</v>
      </c>
      <c r="BL108">
        <f t="shared" si="5"/>
        <v>1144.5104915981281</v>
      </c>
      <c r="BM108">
        <f t="shared" si="6"/>
        <v>0</v>
      </c>
      <c r="BN108">
        <f t="shared" si="7"/>
        <v>1307.5747393469485</v>
      </c>
      <c r="BO108">
        <f t="shared" si="9"/>
        <v>16.604769054923509</v>
      </c>
      <c r="BP108">
        <f t="shared" si="8"/>
        <v>1161.1152606530516</v>
      </c>
    </row>
    <row r="109" spans="1:68" x14ac:dyDescent="0.25">
      <c r="A109" t="s">
        <v>61</v>
      </c>
      <c r="B109" s="42">
        <v>44188</v>
      </c>
      <c r="C109" t="s">
        <v>60</v>
      </c>
      <c r="D109">
        <v>3003.5</v>
      </c>
      <c r="E109">
        <v>0</v>
      </c>
      <c r="F109">
        <v>942.14302865866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160.137877807866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0.156716123264075</v>
      </c>
      <c r="T109">
        <v>0</v>
      </c>
      <c r="U109">
        <v>54.8334929347197</v>
      </c>
      <c r="V109">
        <v>4.9550387270611401E-6</v>
      </c>
      <c r="W109">
        <v>0</v>
      </c>
      <c r="X109">
        <v>0</v>
      </c>
      <c r="Y109">
        <v>118.932203949594</v>
      </c>
      <c r="Z109">
        <v>0</v>
      </c>
      <c r="AA109">
        <v>0</v>
      </c>
      <c r="AB109">
        <v>37.268582671822102</v>
      </c>
      <c r="AC109">
        <v>3.5882210638198102</v>
      </c>
      <c r="AD109">
        <v>450.77297039143798</v>
      </c>
      <c r="AE109">
        <v>0</v>
      </c>
      <c r="AF109">
        <v>0</v>
      </c>
      <c r="AG109">
        <v>0</v>
      </c>
      <c r="AH109">
        <v>400.91239929618303</v>
      </c>
      <c r="AI109">
        <v>0</v>
      </c>
      <c r="AJ109">
        <v>63.744417459789403</v>
      </c>
      <c r="AK109">
        <v>0</v>
      </c>
      <c r="AL109">
        <v>183.391088763293</v>
      </c>
      <c r="AM109">
        <v>0</v>
      </c>
      <c r="AN109">
        <v>0</v>
      </c>
      <c r="AO109">
        <v>0</v>
      </c>
      <c r="AP109">
        <v>0</v>
      </c>
      <c r="AQ109">
        <v>13.1328021008758</v>
      </c>
      <c r="AR109">
        <v>6.9657181693349504</v>
      </c>
      <c r="AS109">
        <v>0</v>
      </c>
      <c r="AT109">
        <v>0</v>
      </c>
      <c r="AU109">
        <v>8.64072136275073</v>
      </c>
      <c r="AV109">
        <v>0</v>
      </c>
      <c r="AW109">
        <v>0</v>
      </c>
      <c r="AX109">
        <v>0</v>
      </c>
      <c r="BK109" s="117">
        <v>2444.6202457084501</v>
      </c>
      <c r="BL109">
        <f t="shared" si="5"/>
        <v>1102.2809064665259</v>
      </c>
      <c r="BM109">
        <f t="shared" si="6"/>
        <v>0</v>
      </c>
      <c r="BN109">
        <f t="shared" si="7"/>
        <v>1342.3393392419234</v>
      </c>
      <c r="BO109">
        <f t="shared" si="9"/>
        <v>558.87975429155085</v>
      </c>
      <c r="BP109">
        <f t="shared" si="8"/>
        <v>1661.1606607580768</v>
      </c>
    </row>
    <row r="110" spans="1:68" x14ac:dyDescent="0.25">
      <c r="A110" t="s">
        <v>61</v>
      </c>
      <c r="B110" s="42">
        <v>44189</v>
      </c>
      <c r="C110" t="s">
        <v>60</v>
      </c>
      <c r="D110">
        <v>2727.53</v>
      </c>
      <c r="E110">
        <v>0</v>
      </c>
      <c r="F110">
        <v>970.29608541306197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160.137877807866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1.29699550236137</v>
      </c>
      <c r="T110">
        <v>0</v>
      </c>
      <c r="U110">
        <v>60.442110352991499</v>
      </c>
      <c r="V110">
        <v>4.3164732279706399E-7</v>
      </c>
      <c r="W110">
        <v>0</v>
      </c>
      <c r="X110">
        <v>0</v>
      </c>
      <c r="Y110">
        <v>117.209991308127</v>
      </c>
      <c r="Z110">
        <v>0</v>
      </c>
      <c r="AA110">
        <v>0</v>
      </c>
      <c r="AB110">
        <v>29.142398597253202</v>
      </c>
      <c r="AC110">
        <v>2.7092035042437699</v>
      </c>
      <c r="AD110">
        <v>450.016019309988</v>
      </c>
      <c r="AE110">
        <v>0</v>
      </c>
      <c r="AF110">
        <v>0</v>
      </c>
      <c r="AG110">
        <v>0</v>
      </c>
      <c r="AH110">
        <v>411.04317854388302</v>
      </c>
      <c r="AI110">
        <v>0</v>
      </c>
      <c r="AJ110">
        <v>63.361449588461902</v>
      </c>
      <c r="AK110">
        <v>0</v>
      </c>
      <c r="AL110">
        <v>204.76868219725199</v>
      </c>
      <c r="AM110">
        <v>0</v>
      </c>
      <c r="AN110">
        <v>0</v>
      </c>
      <c r="AO110">
        <v>0</v>
      </c>
      <c r="AP110">
        <v>0</v>
      </c>
      <c r="AQ110">
        <v>14.2248100848885</v>
      </c>
      <c r="AR110">
        <v>6.29718726507698</v>
      </c>
      <c r="AS110">
        <v>0</v>
      </c>
      <c r="AT110">
        <v>0</v>
      </c>
      <c r="AU110">
        <v>8.3199787100404095</v>
      </c>
      <c r="AV110">
        <v>0</v>
      </c>
      <c r="AW110">
        <v>0</v>
      </c>
      <c r="AX110">
        <v>0</v>
      </c>
      <c r="BK110" s="117">
        <v>2499.2659686171401</v>
      </c>
      <c r="BL110">
        <f t="shared" si="5"/>
        <v>1130.433963220928</v>
      </c>
      <c r="BM110">
        <f t="shared" si="6"/>
        <v>0</v>
      </c>
      <c r="BN110">
        <f t="shared" si="7"/>
        <v>1368.832005396215</v>
      </c>
      <c r="BO110">
        <f t="shared" si="9"/>
        <v>228.26403138285741</v>
      </c>
      <c r="BP110">
        <f t="shared" si="8"/>
        <v>1358.6979946037854</v>
      </c>
    </row>
    <row r="111" spans="1:68" x14ac:dyDescent="0.25">
      <c r="A111" t="s">
        <v>61</v>
      </c>
      <c r="B111" s="42">
        <v>44190</v>
      </c>
      <c r="C111" t="s">
        <v>60</v>
      </c>
      <c r="D111">
        <v>2123.4</v>
      </c>
      <c r="E111">
        <v>0</v>
      </c>
      <c r="F111">
        <v>1181.24713654831</v>
      </c>
      <c r="G111">
        <v>0</v>
      </c>
      <c r="H111">
        <v>201.514744603807</v>
      </c>
      <c r="I111">
        <v>0</v>
      </c>
      <c r="J111">
        <v>0</v>
      </c>
      <c r="K111">
        <v>0</v>
      </c>
      <c r="L111">
        <v>160.137877807866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3.9686838476991202</v>
      </c>
      <c r="T111">
        <v>0</v>
      </c>
      <c r="U111">
        <v>62.624970174954598</v>
      </c>
      <c r="V111">
        <v>3.6396732308333702E-10</v>
      </c>
      <c r="W111">
        <v>0</v>
      </c>
      <c r="X111">
        <v>0</v>
      </c>
      <c r="Y111">
        <v>117.476296845425</v>
      </c>
      <c r="Z111">
        <v>0</v>
      </c>
      <c r="AA111">
        <v>0</v>
      </c>
      <c r="AB111">
        <v>19.633515642978299</v>
      </c>
      <c r="AC111">
        <v>2.2875342107283601</v>
      </c>
      <c r="AD111">
        <v>450.665096890732</v>
      </c>
      <c r="AE111">
        <v>0</v>
      </c>
      <c r="AF111">
        <v>0</v>
      </c>
      <c r="AG111">
        <v>0</v>
      </c>
      <c r="AH111">
        <v>425.26361643320502</v>
      </c>
      <c r="AI111">
        <v>0</v>
      </c>
      <c r="AJ111">
        <v>61.927293503389599</v>
      </c>
      <c r="AK111">
        <v>0</v>
      </c>
      <c r="AL111">
        <v>215.01505253502901</v>
      </c>
      <c r="AM111">
        <v>0</v>
      </c>
      <c r="AN111">
        <v>0</v>
      </c>
      <c r="AO111">
        <v>0</v>
      </c>
      <c r="AP111">
        <v>0</v>
      </c>
      <c r="AQ111">
        <v>16.243601286066198</v>
      </c>
      <c r="AR111">
        <v>5.4955585391890498</v>
      </c>
      <c r="AS111">
        <v>0</v>
      </c>
      <c r="AT111">
        <v>0</v>
      </c>
      <c r="AU111">
        <v>8.0595095942972996</v>
      </c>
      <c r="AV111">
        <v>0</v>
      </c>
      <c r="AW111">
        <v>0</v>
      </c>
      <c r="AX111">
        <v>0</v>
      </c>
      <c r="BK111" s="117">
        <v>2931.5604884640502</v>
      </c>
      <c r="BL111">
        <f t="shared" si="5"/>
        <v>1542.899758959983</v>
      </c>
      <c r="BM111">
        <f t="shared" si="6"/>
        <v>0</v>
      </c>
      <c r="BN111">
        <f t="shared" si="7"/>
        <v>1388.6607295040576</v>
      </c>
      <c r="BO111">
        <f t="shared" si="9"/>
        <v>-808.16048846404055</v>
      </c>
      <c r="BP111">
        <f t="shared" si="8"/>
        <v>734.73927049594249</v>
      </c>
    </row>
    <row r="112" spans="1:68" x14ac:dyDescent="0.25">
      <c r="A112" t="s">
        <v>61</v>
      </c>
      <c r="B112" s="42">
        <v>44191</v>
      </c>
      <c r="C112" t="s">
        <v>60</v>
      </c>
      <c r="D112">
        <v>3155.7</v>
      </c>
      <c r="E112">
        <v>0</v>
      </c>
      <c r="F112">
        <v>1223.47672167992</v>
      </c>
      <c r="G112">
        <v>198.102380012504</v>
      </c>
      <c r="H112">
        <v>0</v>
      </c>
      <c r="I112">
        <v>0</v>
      </c>
      <c r="J112">
        <v>0</v>
      </c>
      <c r="K112">
        <v>0</v>
      </c>
      <c r="L112">
        <v>160.137877807866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8.1040718639239699</v>
      </c>
      <c r="T112">
        <v>0</v>
      </c>
      <c r="U112">
        <v>65.192275850805302</v>
      </c>
      <c r="V112">
        <v>0</v>
      </c>
      <c r="W112">
        <v>0</v>
      </c>
      <c r="X112">
        <v>0</v>
      </c>
      <c r="Y112">
        <v>117.958322776998</v>
      </c>
      <c r="Z112">
        <v>0</v>
      </c>
      <c r="AA112">
        <v>0</v>
      </c>
      <c r="AB112">
        <v>11.4927966539019</v>
      </c>
      <c r="AC112">
        <v>2.0879745659224</v>
      </c>
      <c r="AD112">
        <v>449.75930902591898</v>
      </c>
      <c r="AE112">
        <v>0</v>
      </c>
      <c r="AF112">
        <v>0</v>
      </c>
      <c r="AG112">
        <v>0</v>
      </c>
      <c r="AH112">
        <v>450.03520728644799</v>
      </c>
      <c r="AI112">
        <v>0</v>
      </c>
      <c r="AJ112">
        <v>59.436411289226797</v>
      </c>
      <c r="AK112">
        <v>0</v>
      </c>
      <c r="AL112">
        <v>221.47227803143599</v>
      </c>
      <c r="AM112">
        <v>0</v>
      </c>
      <c r="AN112">
        <v>0</v>
      </c>
      <c r="AO112">
        <v>0</v>
      </c>
      <c r="AP112">
        <v>0</v>
      </c>
      <c r="AQ112">
        <v>18.552535714668</v>
      </c>
      <c r="AR112">
        <v>4.5530417569292299</v>
      </c>
      <c r="AS112">
        <v>0</v>
      </c>
      <c r="AT112">
        <v>0</v>
      </c>
      <c r="AU112">
        <v>7.7163027295962898</v>
      </c>
      <c r="AV112">
        <v>0</v>
      </c>
      <c r="AW112">
        <v>0</v>
      </c>
      <c r="AX112">
        <v>0</v>
      </c>
      <c r="BK112" s="117">
        <v>2998.07750704606</v>
      </c>
      <c r="BL112">
        <f t="shared" si="5"/>
        <v>1581.7169795002901</v>
      </c>
      <c r="BM112">
        <f t="shared" si="6"/>
        <v>0</v>
      </c>
      <c r="BN112">
        <f t="shared" si="7"/>
        <v>1416.3605275457746</v>
      </c>
      <c r="BO112">
        <f t="shared" si="9"/>
        <v>157.62249295393485</v>
      </c>
      <c r="BP112">
        <f t="shared" si="8"/>
        <v>1739.339472454225</v>
      </c>
    </row>
    <row r="113" spans="1:68" x14ac:dyDescent="0.25">
      <c r="A113" t="s">
        <v>61</v>
      </c>
      <c r="B113" s="42">
        <v>44192</v>
      </c>
      <c r="C113" t="s">
        <v>60</v>
      </c>
      <c r="D113">
        <v>2508.67</v>
      </c>
      <c r="E113">
        <v>0</v>
      </c>
      <c r="F113">
        <v>1251.5313411729401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13.544106759118799</v>
      </c>
      <c r="T113">
        <v>0</v>
      </c>
      <c r="U113">
        <v>66.775093444922803</v>
      </c>
      <c r="V113">
        <v>0</v>
      </c>
      <c r="W113">
        <v>0</v>
      </c>
      <c r="X113">
        <v>0</v>
      </c>
      <c r="Y113">
        <v>117.710643746584</v>
      </c>
      <c r="Z113">
        <v>0</v>
      </c>
      <c r="AA113">
        <v>0</v>
      </c>
      <c r="AB113">
        <v>5.0556748820231396</v>
      </c>
      <c r="AC113">
        <v>1.9430614910496999</v>
      </c>
      <c r="AD113">
        <v>453.26933709819502</v>
      </c>
      <c r="AE113">
        <v>0</v>
      </c>
      <c r="AF113">
        <v>0</v>
      </c>
      <c r="AG113">
        <v>0</v>
      </c>
      <c r="AH113">
        <v>479.70088296063801</v>
      </c>
      <c r="AI113">
        <v>0</v>
      </c>
      <c r="AJ113">
        <v>56.2251089951951</v>
      </c>
      <c r="AK113">
        <v>0</v>
      </c>
      <c r="AL113">
        <v>225.068767839874</v>
      </c>
      <c r="AM113">
        <v>0</v>
      </c>
      <c r="AN113">
        <v>0</v>
      </c>
      <c r="AO113">
        <v>0</v>
      </c>
      <c r="AP113">
        <v>0</v>
      </c>
      <c r="AQ113">
        <v>20.442034223918199</v>
      </c>
      <c r="AR113">
        <v>3.73787918194123</v>
      </c>
      <c r="AS113">
        <v>0</v>
      </c>
      <c r="AT113">
        <v>0</v>
      </c>
      <c r="AU113">
        <v>7.5397440209369302</v>
      </c>
      <c r="AV113">
        <v>0</v>
      </c>
      <c r="AW113">
        <v>0</v>
      </c>
      <c r="AX113">
        <v>0</v>
      </c>
      <c r="BK113" s="117">
        <v>2702.54367581734</v>
      </c>
      <c r="BL113">
        <f t="shared" si="5"/>
        <v>1251.5313411729401</v>
      </c>
      <c r="BM113">
        <f t="shared" si="6"/>
        <v>0</v>
      </c>
      <c r="BN113">
        <f t="shared" si="7"/>
        <v>1451.012334644397</v>
      </c>
      <c r="BO113">
        <f t="shared" si="9"/>
        <v>-193.87367581733724</v>
      </c>
      <c r="BP113">
        <f t="shared" si="8"/>
        <v>1057.6576653556028</v>
      </c>
    </row>
    <row r="114" spans="1:68" x14ac:dyDescent="0.25">
      <c r="A114" t="s">
        <v>61</v>
      </c>
      <c r="B114" s="42">
        <v>44193</v>
      </c>
      <c r="C114" t="s">
        <v>60</v>
      </c>
      <c r="D114">
        <v>3234.45</v>
      </c>
      <c r="E114">
        <v>0</v>
      </c>
      <c r="F114">
        <v>1307.8374546817399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20.253792034851401</v>
      </c>
      <c r="T114">
        <v>0</v>
      </c>
      <c r="U114">
        <v>64.291892527910306</v>
      </c>
      <c r="V114">
        <v>0</v>
      </c>
      <c r="W114">
        <v>0</v>
      </c>
      <c r="X114">
        <v>0</v>
      </c>
      <c r="Y114">
        <v>118.03748598206499</v>
      </c>
      <c r="Z114">
        <v>0</v>
      </c>
      <c r="AA114">
        <v>0</v>
      </c>
      <c r="AB114">
        <v>0.56729656009454499</v>
      </c>
      <c r="AC114">
        <v>1.86774875449416</v>
      </c>
      <c r="AD114">
        <v>466.670803022862</v>
      </c>
      <c r="AE114">
        <v>0</v>
      </c>
      <c r="AF114">
        <v>0</v>
      </c>
      <c r="AG114">
        <v>0</v>
      </c>
      <c r="AH114">
        <v>517.46402832662795</v>
      </c>
      <c r="AI114">
        <v>0</v>
      </c>
      <c r="AJ114">
        <v>51.037172145899497</v>
      </c>
      <c r="AK114">
        <v>0</v>
      </c>
      <c r="AL114">
        <v>220.69984970909101</v>
      </c>
      <c r="AM114">
        <v>0</v>
      </c>
      <c r="AN114">
        <v>0</v>
      </c>
      <c r="AO114">
        <v>0</v>
      </c>
      <c r="AP114">
        <v>0</v>
      </c>
      <c r="AQ114">
        <v>21.0313331682258</v>
      </c>
      <c r="AR114">
        <v>2.94111080684204</v>
      </c>
      <c r="AS114">
        <v>0</v>
      </c>
      <c r="AT114">
        <v>0</v>
      </c>
      <c r="AU114">
        <v>7.5783867741206903</v>
      </c>
      <c r="AV114">
        <v>0</v>
      </c>
      <c r="AW114">
        <v>0</v>
      </c>
      <c r="AX114">
        <v>0</v>
      </c>
      <c r="BK114" s="117">
        <v>2800.2783544948302</v>
      </c>
      <c r="BL114">
        <f t="shared" si="5"/>
        <v>1307.8374546817399</v>
      </c>
      <c r="BM114">
        <f t="shared" si="6"/>
        <v>0</v>
      </c>
      <c r="BN114">
        <f t="shared" si="7"/>
        <v>1492.4408998130843</v>
      </c>
      <c r="BO114">
        <f t="shared" si="9"/>
        <v>434.17164550517555</v>
      </c>
      <c r="BP114">
        <f t="shared" si="8"/>
        <v>1742.0091001869155</v>
      </c>
    </row>
    <row r="115" spans="1:68" x14ac:dyDescent="0.25">
      <c r="A115" t="s">
        <v>61</v>
      </c>
      <c r="B115" s="42">
        <v>44194</v>
      </c>
      <c r="C115" t="s">
        <v>60</v>
      </c>
      <c r="D115">
        <v>2643.71</v>
      </c>
      <c r="E115">
        <v>0</v>
      </c>
      <c r="F115">
        <v>1364.04513092917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25.0995453028955</v>
      </c>
      <c r="T115">
        <v>0</v>
      </c>
      <c r="U115">
        <v>59.573347013818001</v>
      </c>
      <c r="V115">
        <v>0</v>
      </c>
      <c r="W115">
        <v>0</v>
      </c>
      <c r="X115">
        <v>0</v>
      </c>
      <c r="Y115">
        <v>118.843396260353</v>
      </c>
      <c r="Z115">
        <v>0</v>
      </c>
      <c r="AA115">
        <v>0</v>
      </c>
      <c r="AB115">
        <v>0</v>
      </c>
      <c r="AC115">
        <v>1.798455824633</v>
      </c>
      <c r="AD115">
        <v>480.87471139065701</v>
      </c>
      <c r="AE115">
        <v>0</v>
      </c>
      <c r="AF115">
        <v>0</v>
      </c>
      <c r="AG115">
        <v>0</v>
      </c>
      <c r="AH115">
        <v>539.31775734994699</v>
      </c>
      <c r="AI115">
        <v>0</v>
      </c>
      <c r="AJ115">
        <v>44.998885815460604</v>
      </c>
      <c r="AK115">
        <v>0</v>
      </c>
      <c r="AL115">
        <v>210.23993128687701</v>
      </c>
      <c r="AM115">
        <v>0</v>
      </c>
      <c r="AN115">
        <v>0</v>
      </c>
      <c r="AO115">
        <v>0</v>
      </c>
      <c r="AP115">
        <v>0</v>
      </c>
      <c r="AQ115">
        <v>20.8930848195509</v>
      </c>
      <c r="AR115">
        <v>2.3131759692015899</v>
      </c>
      <c r="AS115">
        <v>0</v>
      </c>
      <c r="AT115">
        <v>0</v>
      </c>
      <c r="AU115">
        <v>7.8558177030552301</v>
      </c>
      <c r="AV115">
        <v>0</v>
      </c>
      <c r="AW115">
        <v>0</v>
      </c>
      <c r="AX115">
        <v>0</v>
      </c>
      <c r="BK115" s="117">
        <v>2875.8532396656201</v>
      </c>
      <c r="BL115">
        <f t="shared" si="5"/>
        <v>1364.04513092917</v>
      </c>
      <c r="BM115">
        <f t="shared" si="6"/>
        <v>0</v>
      </c>
      <c r="BN115">
        <f t="shared" si="7"/>
        <v>1511.808108736449</v>
      </c>
      <c r="BO115">
        <f t="shared" si="9"/>
        <v>-232.14323966561915</v>
      </c>
      <c r="BP115">
        <f t="shared" si="8"/>
        <v>1131.9018912635509</v>
      </c>
    </row>
    <row r="116" spans="1:68" x14ac:dyDescent="0.25">
      <c r="A116" t="s">
        <v>61</v>
      </c>
      <c r="B116" s="42">
        <v>44195</v>
      </c>
      <c r="C116" t="s">
        <v>60</v>
      </c>
      <c r="D116">
        <v>2350.81</v>
      </c>
      <c r="E116">
        <v>0</v>
      </c>
      <c r="F116">
        <v>1420.3512444379701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27.973753040216899</v>
      </c>
      <c r="T116">
        <v>0</v>
      </c>
      <c r="U116">
        <v>52.191078562163</v>
      </c>
      <c r="V116">
        <v>0</v>
      </c>
      <c r="W116">
        <v>0</v>
      </c>
      <c r="X116">
        <v>0</v>
      </c>
      <c r="Y116">
        <v>116.215647498574</v>
      </c>
      <c r="Z116">
        <v>0</v>
      </c>
      <c r="AA116">
        <v>0</v>
      </c>
      <c r="AB116">
        <v>0</v>
      </c>
      <c r="AC116">
        <v>1.7330837586904799</v>
      </c>
      <c r="AD116">
        <v>493.98006587466199</v>
      </c>
      <c r="AE116">
        <v>0</v>
      </c>
      <c r="AF116">
        <v>0</v>
      </c>
      <c r="AG116">
        <v>0</v>
      </c>
      <c r="AH116">
        <v>572.118412222443</v>
      </c>
      <c r="AI116">
        <v>0</v>
      </c>
      <c r="AJ116">
        <v>39.506848315269501</v>
      </c>
      <c r="AK116">
        <v>0</v>
      </c>
      <c r="AL116">
        <v>191.080091003875</v>
      </c>
      <c r="AM116">
        <v>0</v>
      </c>
      <c r="AN116">
        <v>0</v>
      </c>
      <c r="AO116">
        <v>0</v>
      </c>
      <c r="AP116">
        <v>0</v>
      </c>
      <c r="AQ116">
        <v>20.116565952402301</v>
      </c>
      <c r="AR116">
        <v>1.82089041561543</v>
      </c>
      <c r="AS116">
        <v>0</v>
      </c>
      <c r="AT116">
        <v>0</v>
      </c>
      <c r="AU116">
        <v>8.1921504102075708</v>
      </c>
      <c r="AV116">
        <v>0</v>
      </c>
      <c r="AW116">
        <v>-500.11903729877298</v>
      </c>
      <c r="AX116">
        <v>0</v>
      </c>
      <c r="BK116" s="117">
        <v>2445.1607941933198</v>
      </c>
      <c r="BL116">
        <f t="shared" si="5"/>
        <v>920.23220713919704</v>
      </c>
      <c r="BM116">
        <f t="shared" si="6"/>
        <v>0</v>
      </c>
      <c r="BN116">
        <f t="shared" si="7"/>
        <v>1524.9285870541189</v>
      </c>
      <c r="BO116">
        <f t="shared" si="9"/>
        <v>-94.350794193316233</v>
      </c>
      <c r="BP116">
        <f t="shared" si="8"/>
        <v>825.88141294588081</v>
      </c>
    </row>
    <row r="117" spans="1:68" x14ac:dyDescent="0.25">
      <c r="A117" t="s">
        <v>61</v>
      </c>
      <c r="B117" s="42">
        <v>44196</v>
      </c>
      <c r="C117" t="s">
        <v>60</v>
      </c>
      <c r="D117">
        <v>3000.3</v>
      </c>
      <c r="E117">
        <v>0</v>
      </c>
      <c r="F117">
        <v>1406.2747160607701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29.343500008337202</v>
      </c>
      <c r="T117">
        <v>0</v>
      </c>
      <c r="U117">
        <v>46.9068832787041</v>
      </c>
      <c r="V117">
        <v>0</v>
      </c>
      <c r="W117">
        <v>0</v>
      </c>
      <c r="X117">
        <v>0</v>
      </c>
      <c r="Y117">
        <v>113.86257193543899</v>
      </c>
      <c r="Z117">
        <v>0</v>
      </c>
      <c r="AA117">
        <v>0</v>
      </c>
      <c r="AB117">
        <v>0</v>
      </c>
      <c r="AC117">
        <v>1.7074193612552799</v>
      </c>
      <c r="AD117">
        <v>509.04674076746699</v>
      </c>
      <c r="AE117">
        <v>0</v>
      </c>
      <c r="AF117">
        <v>0</v>
      </c>
      <c r="AG117">
        <v>0</v>
      </c>
      <c r="AH117">
        <v>591.71533375113097</v>
      </c>
      <c r="AI117">
        <v>0</v>
      </c>
      <c r="AJ117">
        <v>35.6548245647515</v>
      </c>
      <c r="AK117">
        <v>0</v>
      </c>
      <c r="AL117">
        <v>170.793301138483</v>
      </c>
      <c r="AM117">
        <v>0</v>
      </c>
      <c r="AN117">
        <v>0</v>
      </c>
      <c r="AO117">
        <v>0</v>
      </c>
      <c r="AP117">
        <v>0</v>
      </c>
      <c r="AQ117">
        <v>17.866724385038701</v>
      </c>
      <c r="AR117">
        <v>1.6329727393317199</v>
      </c>
      <c r="AS117">
        <v>0</v>
      </c>
      <c r="AT117">
        <v>0</v>
      </c>
      <c r="AU117">
        <v>8.5877708619895596</v>
      </c>
      <c r="AV117">
        <v>0</v>
      </c>
      <c r="AW117">
        <v>0</v>
      </c>
      <c r="AX117">
        <v>0</v>
      </c>
      <c r="BK117" s="117">
        <v>2933.3927588526999</v>
      </c>
      <c r="BL117">
        <f t="shared" si="5"/>
        <v>1406.2747160607701</v>
      </c>
      <c r="BM117">
        <f t="shared" si="6"/>
        <v>0</v>
      </c>
      <c r="BN117">
        <f t="shared" si="7"/>
        <v>1527.1180427919282</v>
      </c>
      <c r="BO117">
        <f t="shared" si="9"/>
        <v>66.907241147301647</v>
      </c>
      <c r="BP117">
        <f t="shared" si="8"/>
        <v>1473.1819572080717</v>
      </c>
    </row>
    <row r="118" spans="1:68" x14ac:dyDescent="0.25">
      <c r="A118" t="s">
        <v>61</v>
      </c>
      <c r="B118" s="42">
        <v>44197</v>
      </c>
      <c r="C118" t="s">
        <v>60</v>
      </c>
      <c r="D118">
        <v>3528.2</v>
      </c>
      <c r="E118">
        <v>0</v>
      </c>
      <c r="F118">
        <v>1406.2747160607701</v>
      </c>
      <c r="G118">
        <v>0</v>
      </c>
      <c r="H118">
        <v>201.514744603807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28.9353393800757</v>
      </c>
      <c r="T118">
        <v>0</v>
      </c>
      <c r="U118">
        <v>41.3641956317161</v>
      </c>
      <c r="V118">
        <v>0</v>
      </c>
      <c r="W118">
        <v>0</v>
      </c>
      <c r="X118">
        <v>0</v>
      </c>
      <c r="Y118">
        <v>116.593437788804</v>
      </c>
      <c r="Z118">
        <v>0</v>
      </c>
      <c r="AA118">
        <v>0</v>
      </c>
      <c r="AB118">
        <v>0</v>
      </c>
      <c r="AC118">
        <v>1.7055068448155</v>
      </c>
      <c r="AD118">
        <v>523.98526836468102</v>
      </c>
      <c r="AE118">
        <v>0</v>
      </c>
      <c r="AF118">
        <v>0</v>
      </c>
      <c r="AG118">
        <v>0</v>
      </c>
      <c r="AH118">
        <v>606.78082269025901</v>
      </c>
      <c r="AI118">
        <v>0</v>
      </c>
      <c r="AJ118">
        <v>34.330999822869799</v>
      </c>
      <c r="AK118">
        <v>0</v>
      </c>
      <c r="AL118">
        <v>157.32644029729801</v>
      </c>
      <c r="AM118">
        <v>0</v>
      </c>
      <c r="AN118">
        <v>0</v>
      </c>
      <c r="AO118">
        <v>0</v>
      </c>
      <c r="AP118">
        <v>0</v>
      </c>
      <c r="AQ118">
        <v>14.781963700001899</v>
      </c>
      <c r="AR118">
        <v>1.66501448267888</v>
      </c>
      <c r="AS118">
        <v>0</v>
      </c>
      <c r="AT118">
        <v>0</v>
      </c>
      <c r="AU118">
        <v>8.9958599615244506</v>
      </c>
      <c r="AV118">
        <v>0</v>
      </c>
      <c r="AW118">
        <v>250.05951864938601</v>
      </c>
      <c r="AX118">
        <v>0</v>
      </c>
      <c r="BK118" s="117">
        <v>3394.3138282786899</v>
      </c>
      <c r="BL118">
        <f t="shared" si="5"/>
        <v>1857.8489793139631</v>
      </c>
      <c r="BM118">
        <f t="shared" si="6"/>
        <v>0</v>
      </c>
      <c r="BN118">
        <f t="shared" si="7"/>
        <v>1536.4648489647243</v>
      </c>
      <c r="BO118">
        <f t="shared" si="9"/>
        <v>133.88617172131217</v>
      </c>
      <c r="BP118">
        <f t="shared" si="8"/>
        <v>1991.7351510352753</v>
      </c>
    </row>
    <row r="119" spans="1:68" x14ac:dyDescent="0.25">
      <c r="A119" t="s">
        <v>61</v>
      </c>
      <c r="B119" s="42">
        <v>44198</v>
      </c>
      <c r="C119" t="s">
        <v>60</v>
      </c>
      <c r="D119">
        <v>2605.7600000000002</v>
      </c>
      <c r="E119">
        <v>0</v>
      </c>
      <c r="F119">
        <v>1406.2747160607701</v>
      </c>
      <c r="G119">
        <v>198.102380012504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28.966703039280699</v>
      </c>
      <c r="T119">
        <v>0</v>
      </c>
      <c r="U119">
        <v>31.744744422048601</v>
      </c>
      <c r="V119">
        <v>0</v>
      </c>
      <c r="W119">
        <v>1.73186150224741E-3</v>
      </c>
      <c r="X119">
        <v>0</v>
      </c>
      <c r="Y119">
        <v>109.35163737925799</v>
      </c>
      <c r="Z119">
        <v>0</v>
      </c>
      <c r="AA119">
        <v>0.356595425219839</v>
      </c>
      <c r="AB119">
        <v>0</v>
      </c>
      <c r="AC119">
        <v>1.7295282787695201</v>
      </c>
      <c r="AD119">
        <v>538.14858809488396</v>
      </c>
      <c r="AE119">
        <v>0</v>
      </c>
      <c r="AF119">
        <v>0</v>
      </c>
      <c r="AG119">
        <v>0</v>
      </c>
      <c r="AH119">
        <v>639.44409017580006</v>
      </c>
      <c r="AI119">
        <v>0</v>
      </c>
      <c r="AJ119">
        <v>33.630979369263102</v>
      </c>
      <c r="AK119">
        <v>0</v>
      </c>
      <c r="AL119">
        <v>142.22153978850801</v>
      </c>
      <c r="AM119">
        <v>0</v>
      </c>
      <c r="AN119">
        <v>0</v>
      </c>
      <c r="AO119">
        <v>0</v>
      </c>
      <c r="AP119">
        <v>0</v>
      </c>
      <c r="AQ119">
        <v>12.605993097852201</v>
      </c>
      <c r="AR119">
        <v>1.8691595388235001</v>
      </c>
      <c r="AS119">
        <v>0</v>
      </c>
      <c r="AT119">
        <v>0</v>
      </c>
      <c r="AU119">
        <v>9.4547798685215199</v>
      </c>
      <c r="AV119">
        <v>0</v>
      </c>
      <c r="AW119">
        <v>-250.05951864938601</v>
      </c>
      <c r="AX119">
        <v>0</v>
      </c>
      <c r="BK119" s="117">
        <v>2903.8436477636201</v>
      </c>
      <c r="BL119">
        <f t="shared" si="5"/>
        <v>1354.317577423888</v>
      </c>
      <c r="BM119">
        <f t="shared" si="6"/>
        <v>0</v>
      </c>
      <c r="BN119">
        <f t="shared" si="7"/>
        <v>1549.5260703397309</v>
      </c>
      <c r="BO119">
        <f t="shared" si="9"/>
        <v>-298.0836477636185</v>
      </c>
      <c r="BP119">
        <f t="shared" si="8"/>
        <v>1056.2339296602695</v>
      </c>
    </row>
    <row r="120" spans="1:68" x14ac:dyDescent="0.25">
      <c r="A120" t="s">
        <v>61</v>
      </c>
      <c r="B120" s="42">
        <v>44199</v>
      </c>
      <c r="C120" t="s">
        <v>60</v>
      </c>
      <c r="D120">
        <v>2886.12</v>
      </c>
      <c r="E120">
        <v>0</v>
      </c>
      <c r="F120">
        <v>1406.2747160607701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29.279664770222102</v>
      </c>
      <c r="T120">
        <v>0</v>
      </c>
      <c r="U120">
        <v>22.252659495362199</v>
      </c>
      <c r="V120">
        <v>0</v>
      </c>
      <c r="W120">
        <v>1.1548043820499799E-2</v>
      </c>
      <c r="X120">
        <v>0</v>
      </c>
      <c r="Y120">
        <v>95.107067375836706</v>
      </c>
      <c r="Z120">
        <v>0</v>
      </c>
      <c r="AA120">
        <v>2.6381776262739001</v>
      </c>
      <c r="AB120">
        <v>0</v>
      </c>
      <c r="AC120">
        <v>1.8077813789253701</v>
      </c>
      <c r="AD120">
        <v>560.44280302439199</v>
      </c>
      <c r="AE120">
        <v>0</v>
      </c>
      <c r="AF120">
        <v>0</v>
      </c>
      <c r="AG120">
        <v>0</v>
      </c>
      <c r="AH120">
        <v>669.61448080947002</v>
      </c>
      <c r="AI120">
        <v>0</v>
      </c>
      <c r="AJ120">
        <v>37.839422814796698</v>
      </c>
      <c r="AK120">
        <v>0</v>
      </c>
      <c r="AL120">
        <v>134.02587789044199</v>
      </c>
      <c r="AM120">
        <v>0</v>
      </c>
      <c r="AN120">
        <v>0</v>
      </c>
      <c r="AO120">
        <v>0</v>
      </c>
      <c r="AP120">
        <v>0</v>
      </c>
      <c r="AQ120">
        <v>12.1409284959782</v>
      </c>
      <c r="AR120">
        <v>2.2001307597910902</v>
      </c>
      <c r="AS120">
        <v>0</v>
      </c>
      <c r="AT120">
        <v>0</v>
      </c>
      <c r="AU120">
        <v>9.9714771654794596</v>
      </c>
      <c r="AV120">
        <v>0</v>
      </c>
      <c r="AW120">
        <v>0</v>
      </c>
      <c r="AX120">
        <v>0</v>
      </c>
      <c r="BK120" s="117">
        <v>2983.6067357115598</v>
      </c>
      <c r="BL120">
        <f t="shared" si="5"/>
        <v>1406.2747160607701</v>
      </c>
      <c r="BM120">
        <f t="shared" si="6"/>
        <v>0</v>
      </c>
      <c r="BN120">
        <f t="shared" si="7"/>
        <v>1577.3320196507902</v>
      </c>
      <c r="BO120">
        <f t="shared" si="9"/>
        <v>-97.486735711560414</v>
      </c>
      <c r="BP120">
        <f t="shared" si="8"/>
        <v>1308.7879803492096</v>
      </c>
    </row>
    <row r="121" spans="1:68" x14ac:dyDescent="0.25">
      <c r="A121" t="s">
        <v>61</v>
      </c>
      <c r="B121" s="42">
        <v>44200</v>
      </c>
      <c r="C121" t="s">
        <v>60</v>
      </c>
      <c r="D121">
        <v>2938.33</v>
      </c>
      <c r="E121">
        <v>0</v>
      </c>
      <c r="F121">
        <v>1378.12165930637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29.347251955932201</v>
      </c>
      <c r="T121">
        <v>0</v>
      </c>
      <c r="U121">
        <v>13.360751793234201</v>
      </c>
      <c r="V121">
        <v>0</v>
      </c>
      <c r="W121">
        <v>3.6423444633276E-2</v>
      </c>
      <c r="X121">
        <v>0</v>
      </c>
      <c r="Y121">
        <v>74.024927688669393</v>
      </c>
      <c r="Z121">
        <v>0</v>
      </c>
      <c r="AA121">
        <v>10.2386885891828</v>
      </c>
      <c r="AB121">
        <v>0</v>
      </c>
      <c r="AC121">
        <v>1.9250751371068799</v>
      </c>
      <c r="AD121">
        <v>589.74517058391405</v>
      </c>
      <c r="AE121">
        <v>0</v>
      </c>
      <c r="AF121">
        <v>0</v>
      </c>
      <c r="AG121">
        <v>0</v>
      </c>
      <c r="AH121">
        <v>713.47535425866295</v>
      </c>
      <c r="AI121">
        <v>0</v>
      </c>
      <c r="AJ121">
        <v>45.675985614941602</v>
      </c>
      <c r="AK121">
        <v>0</v>
      </c>
      <c r="AL121">
        <v>133.55667002196699</v>
      </c>
      <c r="AM121">
        <v>0</v>
      </c>
      <c r="AN121">
        <v>0</v>
      </c>
      <c r="AO121">
        <v>0</v>
      </c>
      <c r="AP121">
        <v>0</v>
      </c>
      <c r="AQ121">
        <v>12.8420101947468</v>
      </c>
      <c r="AR121">
        <v>3.1155550159416499</v>
      </c>
      <c r="AS121">
        <v>0</v>
      </c>
      <c r="AT121">
        <v>0</v>
      </c>
      <c r="AU121">
        <v>10.4123366765987</v>
      </c>
      <c r="AV121">
        <v>0</v>
      </c>
      <c r="AW121">
        <v>0</v>
      </c>
      <c r="AX121">
        <v>0</v>
      </c>
      <c r="BK121" s="117">
        <v>3015.8778602819002</v>
      </c>
      <c r="BL121">
        <f t="shared" si="5"/>
        <v>1378.12165930637</v>
      </c>
      <c r="BM121">
        <f t="shared" si="6"/>
        <v>0</v>
      </c>
      <c r="BN121">
        <f t="shared" si="7"/>
        <v>1637.7562009755313</v>
      </c>
      <c r="BO121">
        <f t="shared" si="9"/>
        <v>-77.547860281901194</v>
      </c>
      <c r="BP121">
        <f t="shared" si="8"/>
        <v>1300.5737990244688</v>
      </c>
    </row>
    <row r="122" spans="1:68" x14ac:dyDescent="0.25">
      <c r="A122" t="s">
        <v>61</v>
      </c>
      <c r="B122" s="42">
        <v>44201</v>
      </c>
      <c r="C122" t="s">
        <v>60</v>
      </c>
      <c r="D122">
        <v>3644.4</v>
      </c>
      <c r="E122">
        <v>0</v>
      </c>
      <c r="F122">
        <v>1349.96860255197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29.913631471370898</v>
      </c>
      <c r="T122">
        <v>0</v>
      </c>
      <c r="U122">
        <v>6.8629851491897904</v>
      </c>
      <c r="V122">
        <v>0</v>
      </c>
      <c r="W122">
        <v>7.8210280703992302E-2</v>
      </c>
      <c r="X122">
        <v>0</v>
      </c>
      <c r="Y122">
        <v>49.614778189169897</v>
      </c>
      <c r="Z122">
        <v>0</v>
      </c>
      <c r="AA122">
        <v>27.8788769133477</v>
      </c>
      <c r="AB122">
        <v>0</v>
      </c>
      <c r="AC122">
        <v>2.0974147193776802</v>
      </c>
      <c r="AD122">
        <v>611.91651518195602</v>
      </c>
      <c r="AE122">
        <v>0</v>
      </c>
      <c r="AF122">
        <v>0</v>
      </c>
      <c r="AG122">
        <v>0</v>
      </c>
      <c r="AH122">
        <v>759.11307581303902</v>
      </c>
      <c r="AI122">
        <v>0</v>
      </c>
      <c r="AJ122">
        <v>55.615594502760302</v>
      </c>
      <c r="AK122">
        <v>0</v>
      </c>
      <c r="AL122">
        <v>141.57826496255799</v>
      </c>
      <c r="AM122">
        <v>0</v>
      </c>
      <c r="AN122">
        <v>0</v>
      </c>
      <c r="AO122">
        <v>0</v>
      </c>
      <c r="AP122">
        <v>0</v>
      </c>
      <c r="AQ122">
        <v>13.4177555020841</v>
      </c>
      <c r="AR122">
        <v>4.3920331754696198</v>
      </c>
      <c r="AS122">
        <v>0</v>
      </c>
      <c r="AT122">
        <v>0</v>
      </c>
      <c r="AU122">
        <v>10.634490906181099</v>
      </c>
      <c r="AV122">
        <v>0</v>
      </c>
      <c r="AW122">
        <v>0</v>
      </c>
      <c r="AX122">
        <v>0</v>
      </c>
      <c r="BK122" s="117">
        <v>3063.08222931917</v>
      </c>
      <c r="BL122">
        <f t="shared" si="5"/>
        <v>1349.96860255197</v>
      </c>
      <c r="BM122">
        <f t="shared" si="6"/>
        <v>0</v>
      </c>
      <c r="BN122">
        <f t="shared" si="7"/>
        <v>1713.113626767208</v>
      </c>
      <c r="BO122">
        <f t="shared" si="9"/>
        <v>581.31777068082238</v>
      </c>
      <c r="BP122">
        <f t="shared" si="8"/>
        <v>1931.2863732327924</v>
      </c>
    </row>
    <row r="123" spans="1:68" x14ac:dyDescent="0.25">
      <c r="A123" t="s">
        <v>61</v>
      </c>
      <c r="B123" s="42">
        <v>44202</v>
      </c>
      <c r="C123" t="s">
        <v>60</v>
      </c>
      <c r="D123">
        <v>3212.01</v>
      </c>
      <c r="E123">
        <v>0</v>
      </c>
      <c r="F123">
        <v>1335.89207417477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33.718310084140299</v>
      </c>
      <c r="T123">
        <v>4.1854840564636397</v>
      </c>
      <c r="U123">
        <v>2.9083750941742301</v>
      </c>
      <c r="V123">
        <v>0</v>
      </c>
      <c r="W123">
        <v>0.139694164730435</v>
      </c>
      <c r="X123">
        <v>0</v>
      </c>
      <c r="Y123">
        <v>27.566697644055601</v>
      </c>
      <c r="Z123">
        <v>0</v>
      </c>
      <c r="AA123">
        <v>60.960153903467301</v>
      </c>
      <c r="AB123">
        <v>0</v>
      </c>
      <c r="AC123">
        <v>2.6735637400383401</v>
      </c>
      <c r="AD123">
        <v>625.88090753499205</v>
      </c>
      <c r="AE123">
        <v>0</v>
      </c>
      <c r="AF123">
        <v>0</v>
      </c>
      <c r="AG123">
        <v>0</v>
      </c>
      <c r="AH123">
        <v>810.29671561130897</v>
      </c>
      <c r="AI123">
        <v>0</v>
      </c>
      <c r="AJ123">
        <v>61.843864938825803</v>
      </c>
      <c r="AK123">
        <v>0</v>
      </c>
      <c r="AL123">
        <v>159.627836235931</v>
      </c>
      <c r="AM123">
        <v>0</v>
      </c>
      <c r="AN123">
        <v>0</v>
      </c>
      <c r="AO123">
        <v>0</v>
      </c>
      <c r="AP123">
        <v>0</v>
      </c>
      <c r="AQ123">
        <v>14.1785941507858</v>
      </c>
      <c r="AR123">
        <v>8.0969617948686192</v>
      </c>
      <c r="AS123">
        <v>0</v>
      </c>
      <c r="AT123">
        <v>0</v>
      </c>
      <c r="AU123">
        <v>10.657090115163101</v>
      </c>
      <c r="AV123">
        <v>0</v>
      </c>
      <c r="AW123">
        <v>0</v>
      </c>
      <c r="AX123">
        <v>0</v>
      </c>
      <c r="BK123" s="117">
        <v>3158.62632324371</v>
      </c>
      <c r="BL123">
        <f t="shared" si="5"/>
        <v>1335.89207417477</v>
      </c>
      <c r="BM123">
        <f t="shared" si="6"/>
        <v>0</v>
      </c>
      <c r="BN123">
        <f t="shared" si="7"/>
        <v>1822.7342490689452</v>
      </c>
      <c r="BO123">
        <f t="shared" si="9"/>
        <v>53.38367675628524</v>
      </c>
      <c r="BP123">
        <f t="shared" si="8"/>
        <v>1389.2757509310552</v>
      </c>
    </row>
    <row r="124" spans="1:68" x14ac:dyDescent="0.25">
      <c r="A124" t="s">
        <v>61</v>
      </c>
      <c r="B124" s="42">
        <v>44203</v>
      </c>
      <c r="C124" t="s">
        <v>60</v>
      </c>
      <c r="D124">
        <v>3981.54</v>
      </c>
      <c r="E124">
        <v>0</v>
      </c>
      <c r="F124">
        <v>1307.8374546817399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38.437649390435197</v>
      </c>
      <c r="T124">
        <v>10.819011477322499</v>
      </c>
      <c r="U124">
        <v>0.80083692957595498</v>
      </c>
      <c r="V124">
        <v>0</v>
      </c>
      <c r="W124">
        <v>0.2189938642822</v>
      </c>
      <c r="X124">
        <v>0</v>
      </c>
      <c r="Y124">
        <v>9.0449300844020097</v>
      </c>
      <c r="Z124">
        <v>0</v>
      </c>
      <c r="AA124">
        <v>114.12690634092</v>
      </c>
      <c r="AB124">
        <v>0</v>
      </c>
      <c r="AC124">
        <v>3.4573006295048399</v>
      </c>
      <c r="AD124">
        <v>633.79845177005996</v>
      </c>
      <c r="AE124">
        <v>0</v>
      </c>
      <c r="AF124">
        <v>0</v>
      </c>
      <c r="AG124">
        <v>0</v>
      </c>
      <c r="AH124">
        <v>852.93850195868902</v>
      </c>
      <c r="AI124">
        <v>0</v>
      </c>
      <c r="AJ124">
        <v>64.197803547227196</v>
      </c>
      <c r="AK124">
        <v>0</v>
      </c>
      <c r="AL124">
        <v>155.99376040153601</v>
      </c>
      <c r="AM124">
        <v>0</v>
      </c>
      <c r="AN124">
        <v>0</v>
      </c>
      <c r="AO124">
        <v>0</v>
      </c>
      <c r="AP124">
        <v>0</v>
      </c>
      <c r="AQ124">
        <v>15.5029161656871</v>
      </c>
      <c r="AR124">
        <v>12.186097209983201</v>
      </c>
      <c r="AS124">
        <v>0</v>
      </c>
      <c r="AT124">
        <v>0</v>
      </c>
      <c r="AU124">
        <v>10.712628423816801</v>
      </c>
      <c r="AV124">
        <v>0</v>
      </c>
      <c r="AW124">
        <v>0</v>
      </c>
      <c r="AX124">
        <v>0</v>
      </c>
      <c r="BK124" s="117">
        <v>3230.0732428751899</v>
      </c>
      <c r="BL124">
        <f t="shared" si="5"/>
        <v>1307.8374546817399</v>
      </c>
      <c r="BM124">
        <f t="shared" si="6"/>
        <v>0</v>
      </c>
      <c r="BN124">
        <f t="shared" si="7"/>
        <v>1922.2357881934422</v>
      </c>
      <c r="BO124">
        <f t="shared" si="9"/>
        <v>751.46675712481783</v>
      </c>
      <c r="BP124">
        <f t="shared" si="8"/>
        <v>2059.3042118065578</v>
      </c>
    </row>
    <row r="125" spans="1:68" x14ac:dyDescent="0.25">
      <c r="A125" t="s">
        <v>61</v>
      </c>
      <c r="B125" s="42">
        <v>44204</v>
      </c>
      <c r="C125" t="s">
        <v>60</v>
      </c>
      <c r="D125">
        <v>3223.43</v>
      </c>
      <c r="E125">
        <v>0</v>
      </c>
      <c r="F125">
        <v>1110.9629319236899</v>
      </c>
      <c r="G125">
        <v>0</v>
      </c>
      <c r="H125">
        <v>201.514744603807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38.540225152760399</v>
      </c>
      <c r="T125">
        <v>14.387772674028399</v>
      </c>
      <c r="U125">
        <v>0.20262357591680999</v>
      </c>
      <c r="V125">
        <v>0</v>
      </c>
      <c r="W125">
        <v>0.26990010630646399</v>
      </c>
      <c r="X125">
        <v>0</v>
      </c>
      <c r="Y125">
        <v>2.1155493017851601</v>
      </c>
      <c r="Z125">
        <v>0</v>
      </c>
      <c r="AA125">
        <v>180.38069135061701</v>
      </c>
      <c r="AB125">
        <v>0</v>
      </c>
      <c r="AC125">
        <v>4.5210739284125303</v>
      </c>
      <c r="AD125">
        <v>636.63567752562301</v>
      </c>
      <c r="AE125">
        <v>0</v>
      </c>
      <c r="AF125">
        <v>0</v>
      </c>
      <c r="AG125">
        <v>0</v>
      </c>
      <c r="AH125">
        <v>887.68580076738499</v>
      </c>
      <c r="AI125">
        <v>0</v>
      </c>
      <c r="AJ125">
        <v>64.404726608307698</v>
      </c>
      <c r="AK125">
        <v>0</v>
      </c>
      <c r="AL125">
        <v>145.228188663152</v>
      </c>
      <c r="AM125">
        <v>0</v>
      </c>
      <c r="AN125">
        <v>0</v>
      </c>
      <c r="AO125">
        <v>0</v>
      </c>
      <c r="AP125">
        <v>0</v>
      </c>
      <c r="AQ125">
        <v>15.8599863913732</v>
      </c>
      <c r="AR125">
        <v>14.812238363271801</v>
      </c>
      <c r="AS125">
        <v>0</v>
      </c>
      <c r="AT125">
        <v>0</v>
      </c>
      <c r="AU125">
        <v>10.5867218489389</v>
      </c>
      <c r="AV125">
        <v>0</v>
      </c>
      <c r="AW125">
        <v>0</v>
      </c>
      <c r="AX125">
        <v>0</v>
      </c>
      <c r="BK125" s="117">
        <v>3328.1088527853799</v>
      </c>
      <c r="BL125">
        <f t="shared" si="5"/>
        <v>1312.4776765274969</v>
      </c>
      <c r="BM125">
        <f t="shared" si="6"/>
        <v>0</v>
      </c>
      <c r="BN125">
        <f t="shared" si="7"/>
        <v>2015.6311762578785</v>
      </c>
      <c r="BO125">
        <f t="shared" si="9"/>
        <v>-104.67885278537551</v>
      </c>
      <c r="BP125">
        <f t="shared" si="8"/>
        <v>1207.7988237421214</v>
      </c>
    </row>
    <row r="126" spans="1:68" x14ac:dyDescent="0.25">
      <c r="A126" t="s">
        <v>61</v>
      </c>
      <c r="B126" s="42">
        <v>44205</v>
      </c>
      <c r="C126" t="s">
        <v>60</v>
      </c>
      <c r="D126">
        <v>3774.77</v>
      </c>
      <c r="E126">
        <v>0</v>
      </c>
      <c r="F126">
        <v>1096.8864035464901</v>
      </c>
      <c r="G126">
        <v>198.102380012504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35.385376828220998</v>
      </c>
      <c r="T126">
        <v>16.6516068349409</v>
      </c>
      <c r="U126">
        <v>4.5860052917405102E-2</v>
      </c>
      <c r="V126">
        <v>0</v>
      </c>
      <c r="W126">
        <v>0.37428613526509402</v>
      </c>
      <c r="X126">
        <v>0</v>
      </c>
      <c r="Y126">
        <v>0.22462115440914401</v>
      </c>
      <c r="Z126">
        <v>0</v>
      </c>
      <c r="AA126">
        <v>254.73660813629999</v>
      </c>
      <c r="AB126">
        <v>0</v>
      </c>
      <c r="AC126">
        <v>5.6157277829902901</v>
      </c>
      <c r="AD126">
        <v>632.25381318882103</v>
      </c>
      <c r="AE126">
        <v>0</v>
      </c>
      <c r="AF126">
        <v>0</v>
      </c>
      <c r="AG126">
        <v>10.6413325075097</v>
      </c>
      <c r="AH126">
        <v>921.742269977364</v>
      </c>
      <c r="AI126">
        <v>0</v>
      </c>
      <c r="AJ126">
        <v>60.6901918743146</v>
      </c>
      <c r="AK126">
        <v>0</v>
      </c>
      <c r="AL126">
        <v>129.110617378336</v>
      </c>
      <c r="AM126">
        <v>0</v>
      </c>
      <c r="AN126">
        <v>0</v>
      </c>
      <c r="AO126">
        <v>0</v>
      </c>
      <c r="AP126">
        <v>0</v>
      </c>
      <c r="AQ126">
        <v>14.622116672097199</v>
      </c>
      <c r="AR126">
        <v>16.415566109118199</v>
      </c>
      <c r="AS126">
        <v>0</v>
      </c>
      <c r="AT126">
        <v>0</v>
      </c>
      <c r="AU126">
        <v>10.0934908527378</v>
      </c>
      <c r="AV126">
        <v>0</v>
      </c>
      <c r="AW126">
        <v>0</v>
      </c>
      <c r="AX126">
        <v>0</v>
      </c>
      <c r="BK126" s="117">
        <v>3403.5922690443399</v>
      </c>
      <c r="BL126">
        <f t="shared" si="5"/>
        <v>1294.9887835589941</v>
      </c>
      <c r="BM126">
        <f t="shared" si="6"/>
        <v>0</v>
      </c>
      <c r="BN126">
        <f t="shared" si="7"/>
        <v>2108.6034854853424</v>
      </c>
      <c r="BO126">
        <f t="shared" si="9"/>
        <v>371.17773095566326</v>
      </c>
      <c r="BP126">
        <f t="shared" si="8"/>
        <v>1666.1665145146574</v>
      </c>
    </row>
    <row r="127" spans="1:68" x14ac:dyDescent="0.25">
      <c r="A127" t="s">
        <v>61</v>
      </c>
      <c r="B127" s="42">
        <v>44206</v>
      </c>
      <c r="C127" t="s">
        <v>60</v>
      </c>
      <c r="D127">
        <v>3232.21</v>
      </c>
      <c r="E127">
        <v>0</v>
      </c>
      <c r="F127">
        <v>1096.8864035464901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289.13783493086999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30.952722559091999</v>
      </c>
      <c r="T127">
        <v>18.881451015760401</v>
      </c>
      <c r="U127">
        <v>8.4507702969018293E-3</v>
      </c>
      <c r="V127">
        <v>0</v>
      </c>
      <c r="W127">
        <v>0.48847268714800801</v>
      </c>
      <c r="X127">
        <v>0</v>
      </c>
      <c r="Y127">
        <v>0</v>
      </c>
      <c r="Z127">
        <v>0</v>
      </c>
      <c r="AA127">
        <v>331.39985121168502</v>
      </c>
      <c r="AB127">
        <v>0</v>
      </c>
      <c r="AC127">
        <v>6.5774465655745198</v>
      </c>
      <c r="AD127">
        <v>626.393344460923</v>
      </c>
      <c r="AE127">
        <v>0</v>
      </c>
      <c r="AF127">
        <v>0</v>
      </c>
      <c r="AG127">
        <v>52.200176779360199</v>
      </c>
      <c r="AH127">
        <v>946.35324449580503</v>
      </c>
      <c r="AI127">
        <v>0</v>
      </c>
      <c r="AJ127">
        <v>54.257298137534697</v>
      </c>
      <c r="AK127">
        <v>0</v>
      </c>
      <c r="AL127">
        <v>107.606894820981</v>
      </c>
      <c r="AM127">
        <v>0</v>
      </c>
      <c r="AN127">
        <v>0</v>
      </c>
      <c r="AO127">
        <v>0</v>
      </c>
      <c r="AP127">
        <v>0</v>
      </c>
      <c r="AQ127">
        <v>12.346951788956201</v>
      </c>
      <c r="AR127">
        <v>17.220013897540099</v>
      </c>
      <c r="AS127">
        <v>0</v>
      </c>
      <c r="AT127">
        <v>0</v>
      </c>
      <c r="AU127">
        <v>9.3465287318008805</v>
      </c>
      <c r="AV127">
        <v>0</v>
      </c>
      <c r="AW127">
        <v>0</v>
      </c>
      <c r="AX127">
        <v>0</v>
      </c>
      <c r="BK127" s="117">
        <v>3600.05708639982</v>
      </c>
      <c r="BL127">
        <f t="shared" si="5"/>
        <v>1386.0242384773601</v>
      </c>
      <c r="BM127">
        <f t="shared" si="6"/>
        <v>0</v>
      </c>
      <c r="BN127">
        <f t="shared" si="7"/>
        <v>2214.0328479224577</v>
      </c>
      <c r="BO127">
        <f t="shared" si="9"/>
        <v>-367.84708639981773</v>
      </c>
      <c r="BP127">
        <f t="shared" si="8"/>
        <v>1018.1771520775424</v>
      </c>
    </row>
    <row r="128" spans="1:68" x14ac:dyDescent="0.25">
      <c r="A128" t="s">
        <v>61</v>
      </c>
      <c r="B128" s="42">
        <v>44207</v>
      </c>
      <c r="C128" t="s">
        <v>60</v>
      </c>
      <c r="D128">
        <v>3503.23</v>
      </c>
      <c r="E128">
        <v>0</v>
      </c>
      <c r="F128">
        <v>1096.8864035464901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289.13783493086999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24.990131797346599</v>
      </c>
      <c r="T128">
        <v>20.556309138316699</v>
      </c>
      <c r="U128">
        <v>1.1250460723419E-3</v>
      </c>
      <c r="V128">
        <v>0</v>
      </c>
      <c r="W128">
        <v>0.63513056410978697</v>
      </c>
      <c r="X128">
        <v>0</v>
      </c>
      <c r="Y128">
        <v>0</v>
      </c>
      <c r="Z128">
        <v>0</v>
      </c>
      <c r="AA128">
        <v>404.92271471322499</v>
      </c>
      <c r="AB128">
        <v>0</v>
      </c>
      <c r="AC128">
        <v>7.4256225705088497</v>
      </c>
      <c r="AD128">
        <v>628.20868854074297</v>
      </c>
      <c r="AE128">
        <v>0</v>
      </c>
      <c r="AF128">
        <v>0</v>
      </c>
      <c r="AG128">
        <v>148.883842215984</v>
      </c>
      <c r="AH128">
        <v>959.688865307828</v>
      </c>
      <c r="AI128">
        <v>0</v>
      </c>
      <c r="AJ128">
        <v>45.648498995100901</v>
      </c>
      <c r="AK128">
        <v>0</v>
      </c>
      <c r="AL128">
        <v>78.942139085665502</v>
      </c>
      <c r="AM128">
        <v>0</v>
      </c>
      <c r="AN128">
        <v>0</v>
      </c>
      <c r="AO128">
        <v>0</v>
      </c>
      <c r="AP128">
        <v>0</v>
      </c>
      <c r="AQ128">
        <v>10.4097501615664</v>
      </c>
      <c r="AR128">
        <v>18.349363039345501</v>
      </c>
      <c r="AS128">
        <v>0</v>
      </c>
      <c r="AT128">
        <v>0</v>
      </c>
      <c r="AU128">
        <v>8.8111594853202408</v>
      </c>
      <c r="AV128">
        <v>0</v>
      </c>
      <c r="AW128">
        <v>0</v>
      </c>
      <c r="AX128">
        <v>0</v>
      </c>
      <c r="BK128" s="117">
        <v>3743.49757913849</v>
      </c>
      <c r="BL128">
        <f t="shared" si="5"/>
        <v>1386.0242384773601</v>
      </c>
      <c r="BM128">
        <f t="shared" si="6"/>
        <v>0</v>
      </c>
      <c r="BN128">
        <f t="shared" si="7"/>
        <v>2357.4733406611331</v>
      </c>
      <c r="BO128">
        <f t="shared" si="9"/>
        <v>-240.26757913849315</v>
      </c>
      <c r="BP128">
        <f t="shared" si="8"/>
        <v>1145.7566593388669</v>
      </c>
    </row>
    <row r="129" spans="1:68" x14ac:dyDescent="0.25">
      <c r="A129" t="s">
        <v>61</v>
      </c>
      <c r="B129" s="42">
        <v>44208</v>
      </c>
      <c r="C129" t="s">
        <v>60</v>
      </c>
      <c r="D129">
        <v>3013.54</v>
      </c>
      <c r="E129">
        <v>0</v>
      </c>
      <c r="F129">
        <v>1096.8864035464901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289.13783493086999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15.4642052482232</v>
      </c>
      <c r="T129">
        <v>17.6757799100669</v>
      </c>
      <c r="U129">
        <v>7.1651788873564206E-5</v>
      </c>
      <c r="V129">
        <v>0</v>
      </c>
      <c r="W129">
        <v>0.76881298086885497</v>
      </c>
      <c r="X129">
        <v>0</v>
      </c>
      <c r="Y129">
        <v>0</v>
      </c>
      <c r="Z129">
        <v>0</v>
      </c>
      <c r="AA129">
        <v>491.65025885009999</v>
      </c>
      <c r="AB129">
        <v>0</v>
      </c>
      <c r="AC129">
        <v>7.5695364851529297</v>
      </c>
      <c r="AD129">
        <v>632.76903144182199</v>
      </c>
      <c r="AE129">
        <v>0</v>
      </c>
      <c r="AF129">
        <v>0</v>
      </c>
      <c r="AG129">
        <v>270.26368495443302</v>
      </c>
      <c r="AH129">
        <v>968.004385459481</v>
      </c>
      <c r="AI129">
        <v>0</v>
      </c>
      <c r="AJ129">
        <v>40.246806701886797</v>
      </c>
      <c r="AK129">
        <v>0</v>
      </c>
      <c r="AL129">
        <v>42.226387776368398</v>
      </c>
      <c r="AM129">
        <v>0</v>
      </c>
      <c r="AN129">
        <v>0</v>
      </c>
      <c r="AO129">
        <v>0</v>
      </c>
      <c r="AP129">
        <v>0</v>
      </c>
      <c r="AQ129">
        <v>8.7855465423602901</v>
      </c>
      <c r="AR129">
        <v>17.261541058356801</v>
      </c>
      <c r="AS129">
        <v>0</v>
      </c>
      <c r="AT129">
        <v>0</v>
      </c>
      <c r="AU129">
        <v>8.3159795302448192</v>
      </c>
      <c r="AV129">
        <v>0</v>
      </c>
      <c r="AW129">
        <v>-500.11903729877298</v>
      </c>
      <c r="AX129">
        <v>0</v>
      </c>
      <c r="BK129" s="117">
        <v>3406.9072297697398</v>
      </c>
      <c r="BL129">
        <f t="shared" si="5"/>
        <v>885.90520117858705</v>
      </c>
      <c r="BM129">
        <f t="shared" si="6"/>
        <v>0</v>
      </c>
      <c r="BN129">
        <f t="shared" si="7"/>
        <v>2521.0020285911542</v>
      </c>
      <c r="BO129">
        <f t="shared" si="9"/>
        <v>-393.36722976974124</v>
      </c>
      <c r="BP129">
        <f t="shared" si="8"/>
        <v>492.53797140884581</v>
      </c>
    </row>
    <row r="130" spans="1:68" x14ac:dyDescent="0.25">
      <c r="A130" t="s">
        <v>61</v>
      </c>
      <c r="B130" s="42">
        <v>44209</v>
      </c>
      <c r="C130" t="s">
        <v>60</v>
      </c>
      <c r="D130">
        <v>4413.2299999999996</v>
      </c>
      <c r="E130">
        <v>0</v>
      </c>
      <c r="F130">
        <v>1082.8098751692901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289.13783493086999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6.4575573863996896</v>
      </c>
      <c r="T130">
        <v>14.204230509060499</v>
      </c>
      <c r="U130">
        <v>0</v>
      </c>
      <c r="V130">
        <v>0</v>
      </c>
      <c r="W130">
        <v>0.90854659565446505</v>
      </c>
      <c r="X130">
        <v>0</v>
      </c>
      <c r="Y130">
        <v>0</v>
      </c>
      <c r="Z130">
        <v>0</v>
      </c>
      <c r="AA130">
        <v>591.07849141331405</v>
      </c>
      <c r="AB130">
        <v>0</v>
      </c>
      <c r="AC130">
        <v>8.6654282007828396</v>
      </c>
      <c r="AD130">
        <v>634.21215053230196</v>
      </c>
      <c r="AE130">
        <v>0</v>
      </c>
      <c r="AF130">
        <v>0</v>
      </c>
      <c r="AG130">
        <v>405.88293330942599</v>
      </c>
      <c r="AH130">
        <v>963.18879048168105</v>
      </c>
      <c r="AI130">
        <v>0</v>
      </c>
      <c r="AJ130">
        <v>36.428615245596703</v>
      </c>
      <c r="AK130">
        <v>0</v>
      </c>
      <c r="AL130">
        <v>19.133267906029001</v>
      </c>
      <c r="AM130">
        <v>0</v>
      </c>
      <c r="AN130">
        <v>0</v>
      </c>
      <c r="AO130">
        <v>0</v>
      </c>
      <c r="AP130">
        <v>0</v>
      </c>
      <c r="AQ130">
        <v>7.3989647214742797</v>
      </c>
      <c r="AR130">
        <v>17.6053372845636</v>
      </c>
      <c r="AS130">
        <v>0</v>
      </c>
      <c r="AT130">
        <v>0</v>
      </c>
      <c r="AU130">
        <v>7.6960444455316397</v>
      </c>
      <c r="AV130">
        <v>0</v>
      </c>
      <c r="AW130">
        <v>0</v>
      </c>
      <c r="AX130">
        <v>0</v>
      </c>
      <c r="BK130" s="117">
        <v>4084.8080681319698</v>
      </c>
      <c r="BL130">
        <f t="shared" si="5"/>
        <v>1371.9477101001601</v>
      </c>
      <c r="BM130">
        <f t="shared" si="6"/>
        <v>0</v>
      </c>
      <c r="BN130">
        <f t="shared" si="7"/>
        <v>2712.8603580318158</v>
      </c>
      <c r="BO130">
        <f t="shared" si="9"/>
        <v>328.42193186802342</v>
      </c>
      <c r="BP130">
        <f t="shared" si="8"/>
        <v>1700.3696419681835</v>
      </c>
    </row>
    <row r="131" spans="1:68" x14ac:dyDescent="0.25">
      <c r="A131" t="s">
        <v>61</v>
      </c>
      <c r="B131" s="42">
        <v>44210</v>
      </c>
      <c r="C131" t="s">
        <v>60</v>
      </c>
      <c r="D131">
        <v>4194.8599999999997</v>
      </c>
      <c r="E131">
        <v>0</v>
      </c>
      <c r="F131">
        <v>1068.7333467920901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289.13783493086999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2.2940243351517999</v>
      </c>
      <c r="T131">
        <v>13.4483301169037</v>
      </c>
      <c r="U131">
        <v>0</v>
      </c>
      <c r="V131">
        <v>0</v>
      </c>
      <c r="W131">
        <v>1.0297713103552499</v>
      </c>
      <c r="X131">
        <v>0</v>
      </c>
      <c r="Y131">
        <v>0</v>
      </c>
      <c r="Z131">
        <v>0</v>
      </c>
      <c r="AA131">
        <v>713.44155632952902</v>
      </c>
      <c r="AB131">
        <v>0</v>
      </c>
      <c r="AC131">
        <v>10.063681402155099</v>
      </c>
      <c r="AD131">
        <v>629.33787998709397</v>
      </c>
      <c r="AE131">
        <v>0</v>
      </c>
      <c r="AF131">
        <v>0</v>
      </c>
      <c r="AG131">
        <v>547.88996445195301</v>
      </c>
      <c r="AH131">
        <v>953.93185405352006</v>
      </c>
      <c r="AI131">
        <v>0</v>
      </c>
      <c r="AJ131">
        <v>33.170942001006402</v>
      </c>
      <c r="AK131">
        <v>0</v>
      </c>
      <c r="AL131">
        <v>7.8165003949388403</v>
      </c>
      <c r="AM131">
        <v>0</v>
      </c>
      <c r="AN131">
        <v>0</v>
      </c>
      <c r="AO131">
        <v>0</v>
      </c>
      <c r="AP131">
        <v>0</v>
      </c>
      <c r="AQ131">
        <v>6.5052106358832003</v>
      </c>
      <c r="AR131">
        <v>20.083775974207001</v>
      </c>
      <c r="AS131">
        <v>0</v>
      </c>
      <c r="AT131">
        <v>0</v>
      </c>
      <c r="AU131">
        <v>7.3740041260711404</v>
      </c>
      <c r="AV131">
        <v>0</v>
      </c>
      <c r="AW131">
        <v>0</v>
      </c>
      <c r="AX131">
        <v>0</v>
      </c>
      <c r="BK131" s="117">
        <v>4304.2586768417304</v>
      </c>
      <c r="BL131">
        <f t="shared" ref="BL131:BL194" si="10">SUM(AV131:AX131,L131,E131:H131)</f>
        <v>1357.87118172296</v>
      </c>
      <c r="BM131">
        <f t="shared" ref="BM131:BM194" si="11">SUM(I131:K131,M131:R131)</f>
        <v>0</v>
      </c>
      <c r="BN131">
        <f t="shared" ref="BN131:BN194" si="12">SUM(S131:AU131)</f>
        <v>2946.3874951187686</v>
      </c>
      <c r="BO131">
        <f t="shared" si="9"/>
        <v>-109.39867684172896</v>
      </c>
      <c r="BP131">
        <f t="shared" ref="BP131:BP194" si="13">BO131+BL131</f>
        <v>1248.4725048812311</v>
      </c>
    </row>
    <row r="132" spans="1:68" x14ac:dyDescent="0.25">
      <c r="A132" t="s">
        <v>61</v>
      </c>
      <c r="B132" s="42">
        <v>44211</v>
      </c>
      <c r="C132" t="s">
        <v>60</v>
      </c>
      <c r="D132">
        <v>5526.67</v>
      </c>
      <c r="E132">
        <v>0</v>
      </c>
      <c r="F132">
        <v>1068.7333467920901</v>
      </c>
      <c r="G132">
        <v>0</v>
      </c>
      <c r="H132">
        <v>201.514744603807</v>
      </c>
      <c r="I132">
        <v>0</v>
      </c>
      <c r="J132">
        <v>0</v>
      </c>
      <c r="K132">
        <v>0</v>
      </c>
      <c r="L132">
        <v>289.13783493086999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0.70077280837733802</v>
      </c>
      <c r="T132">
        <v>13.963402593319501</v>
      </c>
      <c r="U132">
        <v>0</v>
      </c>
      <c r="V132">
        <v>0</v>
      </c>
      <c r="W132">
        <v>1.0187575790502399</v>
      </c>
      <c r="X132">
        <v>0</v>
      </c>
      <c r="Y132">
        <v>0</v>
      </c>
      <c r="Z132">
        <v>0</v>
      </c>
      <c r="AA132">
        <v>879.33901375139601</v>
      </c>
      <c r="AB132">
        <v>0</v>
      </c>
      <c r="AC132">
        <v>11.847881088711601</v>
      </c>
      <c r="AD132">
        <v>619.22171865678104</v>
      </c>
      <c r="AE132">
        <v>0</v>
      </c>
      <c r="AF132">
        <v>0</v>
      </c>
      <c r="AG132">
        <v>620.21061730794099</v>
      </c>
      <c r="AH132">
        <v>950.71660405022203</v>
      </c>
      <c r="AI132">
        <v>0</v>
      </c>
      <c r="AJ132">
        <v>31.266265297413199</v>
      </c>
      <c r="AK132">
        <v>0</v>
      </c>
      <c r="AL132">
        <v>2.62624653423036</v>
      </c>
      <c r="AM132">
        <v>0</v>
      </c>
      <c r="AN132">
        <v>0</v>
      </c>
      <c r="AO132">
        <v>0</v>
      </c>
      <c r="AP132">
        <v>0</v>
      </c>
      <c r="AQ132">
        <v>6.3009188451282299</v>
      </c>
      <c r="AR132">
        <v>23.9706894608188</v>
      </c>
      <c r="AS132">
        <v>0</v>
      </c>
      <c r="AT132">
        <v>0</v>
      </c>
      <c r="AU132">
        <v>7.4190387213951601</v>
      </c>
      <c r="AV132">
        <v>0</v>
      </c>
      <c r="AW132">
        <v>250.05951864938601</v>
      </c>
      <c r="AX132">
        <v>0</v>
      </c>
      <c r="BK132" s="117">
        <v>4978.0473716709403</v>
      </c>
      <c r="BL132">
        <f t="shared" si="10"/>
        <v>1809.4454449761531</v>
      </c>
      <c r="BM132">
        <f t="shared" si="11"/>
        <v>0</v>
      </c>
      <c r="BN132">
        <f t="shared" si="12"/>
        <v>3168.6019266947847</v>
      </c>
      <c r="BO132">
        <f t="shared" si="9"/>
        <v>548.62262832906254</v>
      </c>
      <c r="BP132">
        <f t="shared" si="13"/>
        <v>2358.0680733052159</v>
      </c>
    </row>
    <row r="133" spans="1:68" x14ac:dyDescent="0.25">
      <c r="A133" t="s">
        <v>61</v>
      </c>
      <c r="B133" s="42">
        <v>44212</v>
      </c>
      <c r="C133" t="s">
        <v>60</v>
      </c>
      <c r="D133">
        <v>5054.3100000000004</v>
      </c>
      <c r="E133">
        <v>0</v>
      </c>
      <c r="F133">
        <v>1054.65681841489</v>
      </c>
      <c r="G133">
        <v>198.102380012504</v>
      </c>
      <c r="H133">
        <v>0</v>
      </c>
      <c r="I133">
        <v>0</v>
      </c>
      <c r="J133">
        <v>0</v>
      </c>
      <c r="K133">
        <v>0</v>
      </c>
      <c r="L133">
        <v>289.13783493086999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0.176862514844881</v>
      </c>
      <c r="T133">
        <v>15.0743797450743</v>
      </c>
      <c r="U133">
        <v>0</v>
      </c>
      <c r="V133">
        <v>1.5146404342192E-4</v>
      </c>
      <c r="W133">
        <v>0.96276638041065998</v>
      </c>
      <c r="X133">
        <v>0</v>
      </c>
      <c r="Y133">
        <v>0</v>
      </c>
      <c r="Z133">
        <v>0</v>
      </c>
      <c r="AA133">
        <v>1087.39549403148</v>
      </c>
      <c r="AB133">
        <v>0</v>
      </c>
      <c r="AC133">
        <v>14.3401694341579</v>
      </c>
      <c r="AD133">
        <v>602.13496075114995</v>
      </c>
      <c r="AE133">
        <v>0</v>
      </c>
      <c r="AF133">
        <v>0</v>
      </c>
      <c r="AG133">
        <v>637.48909393825295</v>
      </c>
      <c r="AH133">
        <v>930.23956664006698</v>
      </c>
      <c r="AI133">
        <v>0</v>
      </c>
      <c r="AJ133">
        <v>29.189904153242701</v>
      </c>
      <c r="AK133">
        <v>0</v>
      </c>
      <c r="AL133">
        <v>0.63519407833453101</v>
      </c>
      <c r="AM133">
        <v>0</v>
      </c>
      <c r="AN133">
        <v>0</v>
      </c>
      <c r="AO133">
        <v>0</v>
      </c>
      <c r="AP133">
        <v>0</v>
      </c>
      <c r="AQ133">
        <v>6.5730128609501701</v>
      </c>
      <c r="AR133">
        <v>26.380204757637902</v>
      </c>
      <c r="AS133">
        <v>0</v>
      </c>
      <c r="AT133">
        <v>0</v>
      </c>
      <c r="AU133">
        <v>7.84255362915557</v>
      </c>
      <c r="AV133">
        <v>0</v>
      </c>
      <c r="AW133">
        <v>0</v>
      </c>
      <c r="AX133">
        <v>0</v>
      </c>
      <c r="BK133" s="117">
        <v>4900.3313477370602</v>
      </c>
      <c r="BL133">
        <f t="shared" si="10"/>
        <v>1541.897033358264</v>
      </c>
      <c r="BM133">
        <f t="shared" si="11"/>
        <v>0</v>
      </c>
      <c r="BN133">
        <f t="shared" si="12"/>
        <v>3358.4343143788024</v>
      </c>
      <c r="BO133">
        <f t="shared" ref="BO133:BO196" si="14">D133-SUM(BL133:BN133)</f>
        <v>153.97865226293379</v>
      </c>
      <c r="BP133">
        <f t="shared" si="13"/>
        <v>1695.8756856211978</v>
      </c>
    </row>
    <row r="134" spans="1:68" x14ac:dyDescent="0.25">
      <c r="A134" t="s">
        <v>61</v>
      </c>
      <c r="B134" s="42">
        <v>44213</v>
      </c>
      <c r="C134" t="s">
        <v>60</v>
      </c>
      <c r="D134">
        <v>5055.1400000000003</v>
      </c>
      <c r="E134">
        <v>0</v>
      </c>
      <c r="F134">
        <v>1040.58029003769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3.0476555473233299E-2</v>
      </c>
      <c r="T134">
        <v>16.73357195721</v>
      </c>
      <c r="U134">
        <v>0</v>
      </c>
      <c r="V134">
        <v>8.9186841108443101E-4</v>
      </c>
      <c r="W134">
        <v>0.85900901797468798</v>
      </c>
      <c r="X134">
        <v>0</v>
      </c>
      <c r="Y134">
        <v>0</v>
      </c>
      <c r="Z134">
        <v>0</v>
      </c>
      <c r="AA134">
        <v>1339.1245066696199</v>
      </c>
      <c r="AB134">
        <v>0</v>
      </c>
      <c r="AC134">
        <v>17.2040893009892</v>
      </c>
      <c r="AD134">
        <v>577.82294908707195</v>
      </c>
      <c r="AE134">
        <v>0</v>
      </c>
      <c r="AF134">
        <v>0</v>
      </c>
      <c r="AG134">
        <v>584.96558058039398</v>
      </c>
      <c r="AH134">
        <v>908.89278034159997</v>
      </c>
      <c r="AI134">
        <v>0</v>
      </c>
      <c r="AJ134">
        <v>27.7695217117178</v>
      </c>
      <c r="AK134">
        <v>0</v>
      </c>
      <c r="AL134">
        <v>7.0039996884390998E-2</v>
      </c>
      <c r="AM134">
        <v>0</v>
      </c>
      <c r="AN134">
        <v>0</v>
      </c>
      <c r="AO134">
        <v>0</v>
      </c>
      <c r="AP134">
        <v>0</v>
      </c>
      <c r="AQ134">
        <v>6.8539468302754303</v>
      </c>
      <c r="AR134">
        <v>29.3209403073567</v>
      </c>
      <c r="AS134">
        <v>0</v>
      </c>
      <c r="AT134">
        <v>0</v>
      </c>
      <c r="AU134">
        <v>8.2803978182841806</v>
      </c>
      <c r="AV134">
        <v>0</v>
      </c>
      <c r="AW134">
        <v>0</v>
      </c>
      <c r="AX134">
        <v>0</v>
      </c>
      <c r="BK134" s="117">
        <v>4558.5089920809496</v>
      </c>
      <c r="BL134">
        <f t="shared" si="10"/>
        <v>1040.58029003769</v>
      </c>
      <c r="BM134">
        <f t="shared" si="11"/>
        <v>0</v>
      </c>
      <c r="BN134">
        <f t="shared" si="12"/>
        <v>3517.928702043263</v>
      </c>
      <c r="BO134">
        <f t="shared" si="14"/>
        <v>496.63100791904708</v>
      </c>
      <c r="BP134">
        <f t="shared" si="13"/>
        <v>1537.2112979567371</v>
      </c>
    </row>
    <row r="135" spans="1:68" x14ac:dyDescent="0.25">
      <c r="A135" t="s">
        <v>61</v>
      </c>
      <c r="B135" s="42">
        <v>44214</v>
      </c>
      <c r="C135" t="s">
        <v>60</v>
      </c>
      <c r="D135">
        <v>5399.58</v>
      </c>
      <c r="E135">
        <v>699.857532462221</v>
      </c>
      <c r="F135">
        <v>1068.7333467920901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1.84108408620524E-3</v>
      </c>
      <c r="T135">
        <v>18.706420539593399</v>
      </c>
      <c r="U135">
        <v>0</v>
      </c>
      <c r="V135">
        <v>2.0468277347800001E-3</v>
      </c>
      <c r="W135">
        <v>0.78733515250086294</v>
      </c>
      <c r="X135">
        <v>0</v>
      </c>
      <c r="Y135">
        <v>0</v>
      </c>
      <c r="Z135">
        <v>0</v>
      </c>
      <c r="AA135">
        <v>1594.9478861780999</v>
      </c>
      <c r="AB135">
        <v>0</v>
      </c>
      <c r="AC135">
        <v>19.824686649619899</v>
      </c>
      <c r="AD135">
        <v>557.96212741756403</v>
      </c>
      <c r="AE135">
        <v>0</v>
      </c>
      <c r="AF135">
        <v>0</v>
      </c>
      <c r="AG135">
        <v>503.733491893485</v>
      </c>
      <c r="AH135">
        <v>890.71956699343798</v>
      </c>
      <c r="AI135">
        <v>0</v>
      </c>
      <c r="AJ135">
        <v>26.1942248701287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7.0975969302328803</v>
      </c>
      <c r="AR135">
        <v>30.029736948968001</v>
      </c>
      <c r="AS135">
        <v>0</v>
      </c>
      <c r="AT135">
        <v>0</v>
      </c>
      <c r="AU135">
        <v>8.8803168177725702</v>
      </c>
      <c r="AV135">
        <v>0</v>
      </c>
      <c r="AW135">
        <v>0</v>
      </c>
      <c r="AX135">
        <v>0</v>
      </c>
      <c r="BK135" s="117">
        <v>5427.4781575575298</v>
      </c>
      <c r="BL135">
        <f t="shared" si="10"/>
        <v>1768.5908792543109</v>
      </c>
      <c r="BM135">
        <f t="shared" si="11"/>
        <v>0</v>
      </c>
      <c r="BN135">
        <f t="shared" si="12"/>
        <v>3658.8872783032248</v>
      </c>
      <c r="BO135">
        <f t="shared" si="14"/>
        <v>-27.898157557536251</v>
      </c>
      <c r="BP135">
        <f t="shared" si="13"/>
        <v>1740.6927216967747</v>
      </c>
    </row>
    <row r="136" spans="1:68" x14ac:dyDescent="0.25">
      <c r="A136" t="s">
        <v>61</v>
      </c>
      <c r="B136" s="42">
        <v>44215</v>
      </c>
      <c r="C136" t="s">
        <v>60</v>
      </c>
      <c r="D136">
        <v>5307.43</v>
      </c>
      <c r="E136">
        <v>0</v>
      </c>
      <c r="F136">
        <v>1068.7333467920901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451.78455823019601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19.821116682482401</v>
      </c>
      <c r="U136">
        <v>0</v>
      </c>
      <c r="V136">
        <v>2.6514739881939799E-3</v>
      </c>
      <c r="W136">
        <v>0.72665437419022905</v>
      </c>
      <c r="X136">
        <v>0</v>
      </c>
      <c r="Y136">
        <v>0</v>
      </c>
      <c r="Z136">
        <v>0</v>
      </c>
      <c r="AA136">
        <v>1833.19601439656</v>
      </c>
      <c r="AB136">
        <v>0</v>
      </c>
      <c r="AC136">
        <v>20.630764003602099</v>
      </c>
      <c r="AD136">
        <v>546.85122003836102</v>
      </c>
      <c r="AE136">
        <v>0</v>
      </c>
      <c r="AF136">
        <v>0</v>
      </c>
      <c r="AG136">
        <v>399.40592561133201</v>
      </c>
      <c r="AH136">
        <v>945.03011236037901</v>
      </c>
      <c r="AI136">
        <v>0</v>
      </c>
      <c r="AJ136">
        <v>24.148676439941699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7.0728288817060898</v>
      </c>
      <c r="AR136">
        <v>28.089422789602601</v>
      </c>
      <c r="AS136">
        <v>0</v>
      </c>
      <c r="AT136">
        <v>0</v>
      </c>
      <c r="AU136">
        <v>9.2840047195747797</v>
      </c>
      <c r="AV136">
        <v>0</v>
      </c>
      <c r="AW136">
        <v>0</v>
      </c>
      <c r="AX136">
        <v>0</v>
      </c>
      <c r="BK136" s="117">
        <v>5354.777296794</v>
      </c>
      <c r="BL136">
        <f t="shared" si="10"/>
        <v>1068.7333467920901</v>
      </c>
      <c r="BM136">
        <f t="shared" si="11"/>
        <v>451.78455823019601</v>
      </c>
      <c r="BN136">
        <f t="shared" si="12"/>
        <v>3834.2593917717195</v>
      </c>
      <c r="BO136">
        <f t="shared" si="14"/>
        <v>-47.34729679400516</v>
      </c>
      <c r="BP136">
        <f t="shared" si="13"/>
        <v>1021.3860499980849</v>
      </c>
    </row>
    <row r="137" spans="1:68" x14ac:dyDescent="0.25">
      <c r="A137" t="s">
        <v>61</v>
      </c>
      <c r="B137" s="42">
        <v>44216</v>
      </c>
      <c r="C137" t="s">
        <v>60</v>
      </c>
      <c r="D137">
        <v>5233.96</v>
      </c>
      <c r="E137">
        <v>0</v>
      </c>
      <c r="F137">
        <v>1068.7333467920901</v>
      </c>
      <c r="G137">
        <v>0</v>
      </c>
      <c r="H137">
        <v>0</v>
      </c>
      <c r="I137">
        <v>202.03588554751201</v>
      </c>
      <c r="J137">
        <v>0</v>
      </c>
      <c r="K137">
        <v>0</v>
      </c>
      <c r="L137">
        <v>0</v>
      </c>
      <c r="M137">
        <v>302.840245871055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19.984456007415801</v>
      </c>
      <c r="U137">
        <v>0</v>
      </c>
      <c r="V137">
        <v>2.9196203335884298E-3</v>
      </c>
      <c r="W137">
        <v>0.71756948712192004</v>
      </c>
      <c r="X137">
        <v>0</v>
      </c>
      <c r="Y137">
        <v>0</v>
      </c>
      <c r="Z137">
        <v>0</v>
      </c>
      <c r="AA137">
        <v>2015.9025763745401</v>
      </c>
      <c r="AB137">
        <v>0</v>
      </c>
      <c r="AC137">
        <v>20.3049610037538</v>
      </c>
      <c r="AD137">
        <v>540.856440325785</v>
      </c>
      <c r="AE137">
        <v>0</v>
      </c>
      <c r="AF137">
        <v>0</v>
      </c>
      <c r="AG137">
        <v>276.30951328840598</v>
      </c>
      <c r="AH137">
        <v>1041.9629788621201</v>
      </c>
      <c r="AI137">
        <v>0</v>
      </c>
      <c r="AJ137">
        <v>22.188229378456199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6.8886534837947604</v>
      </c>
      <c r="AR137">
        <v>27.481576626243999</v>
      </c>
      <c r="AS137">
        <v>0</v>
      </c>
      <c r="AT137">
        <v>0</v>
      </c>
      <c r="AU137">
        <v>9.2728011732818505</v>
      </c>
      <c r="AV137">
        <v>0</v>
      </c>
      <c r="AW137">
        <v>0</v>
      </c>
      <c r="AX137">
        <v>0</v>
      </c>
      <c r="BK137" s="117">
        <v>5555.4821538419001</v>
      </c>
      <c r="BL137">
        <f t="shared" si="10"/>
        <v>1068.7333467920901</v>
      </c>
      <c r="BM137">
        <f t="shared" si="11"/>
        <v>504.87613141856701</v>
      </c>
      <c r="BN137">
        <f t="shared" si="12"/>
        <v>3981.8726756312535</v>
      </c>
      <c r="BO137">
        <f t="shared" si="14"/>
        <v>-321.52215384191095</v>
      </c>
      <c r="BP137">
        <f t="shared" si="13"/>
        <v>747.21119295017911</v>
      </c>
    </row>
    <row r="138" spans="1:68" x14ac:dyDescent="0.25">
      <c r="A138" t="s">
        <v>61</v>
      </c>
      <c r="B138" s="42">
        <v>44217</v>
      </c>
      <c r="C138" t="s">
        <v>60</v>
      </c>
      <c r="D138">
        <v>5403.54</v>
      </c>
      <c r="E138">
        <v>0</v>
      </c>
      <c r="F138">
        <v>1068.7333467920901</v>
      </c>
      <c r="G138">
        <v>0</v>
      </c>
      <c r="H138">
        <v>0</v>
      </c>
      <c r="I138">
        <v>462.587395689711</v>
      </c>
      <c r="J138">
        <v>0</v>
      </c>
      <c r="K138">
        <v>0</v>
      </c>
      <c r="L138">
        <v>0</v>
      </c>
      <c r="M138">
        <v>202.999887553729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20.137423608342999</v>
      </c>
      <c r="U138">
        <v>0</v>
      </c>
      <c r="V138">
        <v>3.0323284139054602E-3</v>
      </c>
      <c r="W138">
        <v>0.76504446008598803</v>
      </c>
      <c r="X138">
        <v>0</v>
      </c>
      <c r="Y138">
        <v>0</v>
      </c>
      <c r="Z138">
        <v>0</v>
      </c>
      <c r="AA138">
        <v>2133.75716254797</v>
      </c>
      <c r="AB138">
        <v>0</v>
      </c>
      <c r="AC138">
        <v>20.634763763902001</v>
      </c>
      <c r="AD138">
        <v>535.70099999532204</v>
      </c>
      <c r="AE138">
        <v>0</v>
      </c>
      <c r="AF138">
        <v>0</v>
      </c>
      <c r="AG138">
        <v>151.757441390232</v>
      </c>
      <c r="AH138">
        <v>1142.0233778931499</v>
      </c>
      <c r="AI138">
        <v>0</v>
      </c>
      <c r="AJ138">
        <v>19.502090222163599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6.9557265753372697</v>
      </c>
      <c r="AR138">
        <v>29.779494380271601</v>
      </c>
      <c r="AS138">
        <v>0</v>
      </c>
      <c r="AT138">
        <v>0</v>
      </c>
      <c r="AU138">
        <v>9.1191005691483493</v>
      </c>
      <c r="AV138">
        <v>0</v>
      </c>
      <c r="AW138">
        <v>0</v>
      </c>
      <c r="AX138">
        <v>0</v>
      </c>
      <c r="BK138" s="117">
        <v>5804.45628776987</v>
      </c>
      <c r="BL138">
        <f t="shared" si="10"/>
        <v>1068.7333467920901</v>
      </c>
      <c r="BM138">
        <f t="shared" si="11"/>
        <v>665.58728324343997</v>
      </c>
      <c r="BN138">
        <f t="shared" si="12"/>
        <v>4070.1356577343399</v>
      </c>
      <c r="BO138">
        <f t="shared" si="14"/>
        <v>-400.91628776987</v>
      </c>
      <c r="BP138">
        <f t="shared" si="13"/>
        <v>667.81705902222006</v>
      </c>
    </row>
    <row r="139" spans="1:68" x14ac:dyDescent="0.25">
      <c r="A139" t="s">
        <v>61</v>
      </c>
      <c r="B139" s="42">
        <v>44218</v>
      </c>
      <c r="C139" t="s">
        <v>60</v>
      </c>
      <c r="D139">
        <v>6199.87</v>
      </c>
      <c r="E139">
        <v>0</v>
      </c>
      <c r="F139">
        <v>1054.65681841489</v>
      </c>
      <c r="G139">
        <v>0</v>
      </c>
      <c r="H139">
        <v>201.514744603807</v>
      </c>
      <c r="I139">
        <v>716.46074115465694</v>
      </c>
      <c r="J139">
        <v>0</v>
      </c>
      <c r="K139">
        <v>0</v>
      </c>
      <c r="L139">
        <v>0</v>
      </c>
      <c r="M139">
        <v>136.07489397024599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19.704693347357601</v>
      </c>
      <c r="U139">
        <v>0</v>
      </c>
      <c r="V139">
        <v>1.8655067577422E-3</v>
      </c>
      <c r="W139">
        <v>0.89467755869211296</v>
      </c>
      <c r="X139">
        <v>0</v>
      </c>
      <c r="Y139">
        <v>0</v>
      </c>
      <c r="Z139">
        <v>0</v>
      </c>
      <c r="AA139">
        <v>2188.8746747438499</v>
      </c>
      <c r="AB139">
        <v>0</v>
      </c>
      <c r="AC139">
        <v>20.882076063536601</v>
      </c>
      <c r="AD139">
        <v>530.30988116111598</v>
      </c>
      <c r="AE139">
        <v>0</v>
      </c>
      <c r="AF139">
        <v>0</v>
      </c>
      <c r="AG139">
        <v>69.133111207068893</v>
      </c>
      <c r="AH139">
        <v>1255.8934079046901</v>
      </c>
      <c r="AI139">
        <v>0</v>
      </c>
      <c r="AJ139">
        <v>17.559642814805901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7.1195278061930001</v>
      </c>
      <c r="AR139">
        <v>29.6608507098566</v>
      </c>
      <c r="AS139">
        <v>0</v>
      </c>
      <c r="AT139">
        <v>0</v>
      </c>
      <c r="AU139">
        <v>8.92844364062341</v>
      </c>
      <c r="AV139">
        <v>0</v>
      </c>
      <c r="AW139">
        <v>0</v>
      </c>
      <c r="AX139">
        <v>0</v>
      </c>
      <c r="BK139" s="117">
        <v>6257.6700506081497</v>
      </c>
      <c r="BL139">
        <f t="shared" si="10"/>
        <v>1256.171563018697</v>
      </c>
      <c r="BM139">
        <f t="shared" si="11"/>
        <v>852.53563512490291</v>
      </c>
      <c r="BN139">
        <f t="shared" si="12"/>
        <v>4148.9628524645468</v>
      </c>
      <c r="BO139">
        <f t="shared" si="14"/>
        <v>-57.800050608147103</v>
      </c>
      <c r="BP139">
        <f t="shared" si="13"/>
        <v>1198.3715124105499</v>
      </c>
    </row>
    <row r="140" spans="1:68" x14ac:dyDescent="0.25">
      <c r="A140" t="s">
        <v>61</v>
      </c>
      <c r="B140" s="42">
        <v>44219</v>
      </c>
      <c r="C140" t="s">
        <v>60</v>
      </c>
      <c r="D140">
        <v>6613.8</v>
      </c>
      <c r="E140">
        <v>0</v>
      </c>
      <c r="F140">
        <v>1054.65681841489</v>
      </c>
      <c r="G140">
        <v>198.102380012504</v>
      </c>
      <c r="H140">
        <v>0</v>
      </c>
      <c r="I140">
        <v>937.93104848237999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18.998476695315201</v>
      </c>
      <c r="U140">
        <v>0</v>
      </c>
      <c r="V140">
        <v>6.6502045469571196E-4</v>
      </c>
      <c r="W140">
        <v>1.07302678983651</v>
      </c>
      <c r="X140">
        <v>0</v>
      </c>
      <c r="Y140">
        <v>0</v>
      </c>
      <c r="Z140">
        <v>0</v>
      </c>
      <c r="AA140">
        <v>2177.0927559279698</v>
      </c>
      <c r="AB140">
        <v>0</v>
      </c>
      <c r="AC140">
        <v>20.581317556686201</v>
      </c>
      <c r="AD140">
        <v>530.036395962283</v>
      </c>
      <c r="AE140">
        <v>0</v>
      </c>
      <c r="AF140">
        <v>0</v>
      </c>
      <c r="AG140">
        <v>26.460954603222898</v>
      </c>
      <c r="AH140">
        <v>1364.0404165933801</v>
      </c>
      <c r="AI140">
        <v>0</v>
      </c>
      <c r="AJ140">
        <v>15.003682929200901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7.1162519199350003</v>
      </c>
      <c r="AR140">
        <v>29.501811491331502</v>
      </c>
      <c r="AS140">
        <v>0</v>
      </c>
      <c r="AT140">
        <v>0</v>
      </c>
      <c r="AU140">
        <v>8.6987220529157092</v>
      </c>
      <c r="AV140">
        <v>0</v>
      </c>
      <c r="AW140">
        <v>0</v>
      </c>
      <c r="AX140">
        <v>0</v>
      </c>
      <c r="BK140" s="117">
        <v>6389.2947244523102</v>
      </c>
      <c r="BL140">
        <f t="shared" si="10"/>
        <v>1252.759198427394</v>
      </c>
      <c r="BM140">
        <f t="shared" si="11"/>
        <v>937.93104848237999</v>
      </c>
      <c r="BN140">
        <f t="shared" si="12"/>
        <v>4198.6044775425325</v>
      </c>
      <c r="BO140">
        <f t="shared" si="14"/>
        <v>224.5052755476936</v>
      </c>
      <c r="BP140">
        <f t="shared" si="13"/>
        <v>1477.2644739750876</v>
      </c>
    </row>
    <row r="141" spans="1:68" x14ac:dyDescent="0.25">
      <c r="A141" t="s">
        <v>61</v>
      </c>
      <c r="B141" s="42">
        <v>44220</v>
      </c>
      <c r="C141" t="s">
        <v>60</v>
      </c>
      <c r="D141">
        <v>6299.11</v>
      </c>
      <c r="E141">
        <v>0</v>
      </c>
      <c r="F141">
        <v>1068.7333467920901</v>
      </c>
      <c r="G141">
        <v>0</v>
      </c>
      <c r="H141">
        <v>0</v>
      </c>
      <c r="I141">
        <v>1041.1482481652699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18.2788021951378</v>
      </c>
      <c r="U141">
        <v>0</v>
      </c>
      <c r="V141">
        <v>1.0900962841133799E-4</v>
      </c>
      <c r="W141">
        <v>1.2913951829439101</v>
      </c>
      <c r="X141">
        <v>0</v>
      </c>
      <c r="Y141">
        <v>0</v>
      </c>
      <c r="Z141">
        <v>0</v>
      </c>
      <c r="AA141">
        <v>2102.4032575799401</v>
      </c>
      <c r="AB141">
        <v>0</v>
      </c>
      <c r="AC141">
        <v>20.669238284315401</v>
      </c>
      <c r="AD141">
        <v>529.89040148758602</v>
      </c>
      <c r="AE141">
        <v>0</v>
      </c>
      <c r="AF141">
        <v>0</v>
      </c>
      <c r="AG141">
        <v>8.7642721032073894</v>
      </c>
      <c r="AH141">
        <v>1483.1671131563</v>
      </c>
      <c r="AI141">
        <v>0</v>
      </c>
      <c r="AJ141">
        <v>13.518681850305899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7.2718021067313199</v>
      </c>
      <c r="AR141">
        <v>30.127070567225498</v>
      </c>
      <c r="AS141">
        <v>0</v>
      </c>
      <c r="AT141">
        <v>0</v>
      </c>
      <c r="AU141">
        <v>8.8240446803495303</v>
      </c>
      <c r="AV141">
        <v>0</v>
      </c>
      <c r="AW141">
        <v>0</v>
      </c>
      <c r="AX141">
        <v>0</v>
      </c>
      <c r="BK141" s="117">
        <v>6334.0877831610296</v>
      </c>
      <c r="BL141">
        <f t="shared" si="10"/>
        <v>1068.7333467920901</v>
      </c>
      <c r="BM141">
        <f t="shared" si="11"/>
        <v>1041.1482481652699</v>
      </c>
      <c r="BN141">
        <f t="shared" si="12"/>
        <v>4224.2061882036714</v>
      </c>
      <c r="BO141">
        <f t="shared" si="14"/>
        <v>-34.977783161031766</v>
      </c>
      <c r="BP141">
        <f t="shared" si="13"/>
        <v>1033.7555636310583</v>
      </c>
    </row>
    <row r="142" spans="1:68" x14ac:dyDescent="0.25">
      <c r="A142" t="s">
        <v>61</v>
      </c>
      <c r="B142" s="42">
        <v>44221</v>
      </c>
      <c r="C142" t="s">
        <v>60</v>
      </c>
      <c r="D142">
        <v>5614.03</v>
      </c>
      <c r="E142">
        <v>0</v>
      </c>
      <c r="F142">
        <v>1040.58029003769</v>
      </c>
      <c r="G142">
        <v>0</v>
      </c>
      <c r="H142">
        <v>0</v>
      </c>
      <c r="I142">
        <v>1084.2171231162299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17.739644766491999</v>
      </c>
      <c r="U142">
        <v>0</v>
      </c>
      <c r="V142">
        <v>1.7509080101363799E-5</v>
      </c>
      <c r="W142">
        <v>1.6149412327175301</v>
      </c>
      <c r="X142">
        <v>0</v>
      </c>
      <c r="Y142">
        <v>0</v>
      </c>
      <c r="Z142">
        <v>0</v>
      </c>
      <c r="AA142">
        <v>1990.6568452959</v>
      </c>
      <c r="AB142">
        <v>0</v>
      </c>
      <c r="AC142">
        <v>20.752619155376401</v>
      </c>
      <c r="AD142">
        <v>532.82200312180498</v>
      </c>
      <c r="AE142">
        <v>0</v>
      </c>
      <c r="AF142">
        <v>0</v>
      </c>
      <c r="AG142">
        <v>2.1287193741742598</v>
      </c>
      <c r="AH142">
        <v>1579.58032917995</v>
      </c>
      <c r="AI142">
        <v>0</v>
      </c>
      <c r="AJ142">
        <v>13.957544749049401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8.4384535649100005</v>
      </c>
      <c r="AR142">
        <v>33.734031660509203</v>
      </c>
      <c r="AS142">
        <v>0</v>
      </c>
      <c r="AT142">
        <v>0</v>
      </c>
      <c r="AU142">
        <v>9.2476315314768307</v>
      </c>
      <c r="AV142">
        <v>0</v>
      </c>
      <c r="AW142">
        <v>0</v>
      </c>
      <c r="AX142">
        <v>0</v>
      </c>
      <c r="BK142" s="117">
        <v>6335.4701942953598</v>
      </c>
      <c r="BL142">
        <f t="shared" si="10"/>
        <v>1040.58029003769</v>
      </c>
      <c r="BM142">
        <f t="shared" si="11"/>
        <v>1084.2171231162299</v>
      </c>
      <c r="BN142">
        <f t="shared" si="12"/>
        <v>4210.6727811414412</v>
      </c>
      <c r="BO142">
        <f t="shared" si="14"/>
        <v>-721.44019429536183</v>
      </c>
      <c r="BP142">
        <f t="shared" si="13"/>
        <v>319.14009574232819</v>
      </c>
    </row>
    <row r="143" spans="1:68" x14ac:dyDescent="0.25">
      <c r="A143" t="s">
        <v>61</v>
      </c>
      <c r="B143" s="42">
        <v>44222</v>
      </c>
      <c r="C143" t="s">
        <v>60</v>
      </c>
      <c r="D143">
        <v>6989.61</v>
      </c>
      <c r="E143">
        <v>0</v>
      </c>
      <c r="F143">
        <v>1054.65681841489</v>
      </c>
      <c r="G143">
        <v>0</v>
      </c>
      <c r="H143">
        <v>0</v>
      </c>
      <c r="I143">
        <v>895.75916284876905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17.319646173151401</v>
      </c>
      <c r="U143">
        <v>0</v>
      </c>
      <c r="V143">
        <v>2.6911661515576999E-6</v>
      </c>
      <c r="W143">
        <v>1.90187796841359</v>
      </c>
      <c r="X143">
        <v>0</v>
      </c>
      <c r="Y143">
        <v>0</v>
      </c>
      <c r="Z143">
        <v>0</v>
      </c>
      <c r="AA143">
        <v>1874.55907089269</v>
      </c>
      <c r="AB143">
        <v>0</v>
      </c>
      <c r="AC143">
        <v>22.091838142864201</v>
      </c>
      <c r="AD143">
        <v>539.44169453724396</v>
      </c>
      <c r="AE143">
        <v>0</v>
      </c>
      <c r="AF143">
        <v>0</v>
      </c>
      <c r="AG143">
        <v>0.29140304890801699</v>
      </c>
      <c r="AH143">
        <v>1633.87094010951</v>
      </c>
      <c r="AI143">
        <v>0</v>
      </c>
      <c r="AJ143">
        <v>16.898762355972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9.6373031588410996</v>
      </c>
      <c r="AR143">
        <v>35.631459886015598</v>
      </c>
      <c r="AS143">
        <v>0</v>
      </c>
      <c r="AT143">
        <v>0</v>
      </c>
      <c r="AU143">
        <v>9.9371435847071297</v>
      </c>
      <c r="AV143">
        <v>0</v>
      </c>
      <c r="AW143">
        <v>0</v>
      </c>
      <c r="AX143">
        <v>0</v>
      </c>
      <c r="BK143" s="117">
        <v>6111.9971238131402</v>
      </c>
      <c r="BL143">
        <f t="shared" si="10"/>
        <v>1054.65681841489</v>
      </c>
      <c r="BM143">
        <f t="shared" si="11"/>
        <v>895.75916284876905</v>
      </c>
      <c r="BN143">
        <f t="shared" si="12"/>
        <v>4161.581142549483</v>
      </c>
      <c r="BO143">
        <f t="shared" si="14"/>
        <v>877.61287618685765</v>
      </c>
      <c r="BP143">
        <f t="shared" si="13"/>
        <v>1932.2696946017477</v>
      </c>
    </row>
    <row r="144" spans="1:68" x14ac:dyDescent="0.25">
      <c r="A144" t="s">
        <v>61</v>
      </c>
      <c r="B144" s="42">
        <v>44223</v>
      </c>
      <c r="C144" t="s">
        <v>60</v>
      </c>
      <c r="D144">
        <v>7559.2</v>
      </c>
      <c r="E144">
        <v>0</v>
      </c>
      <c r="F144">
        <v>1054.65681841489</v>
      </c>
      <c r="G144">
        <v>0</v>
      </c>
      <c r="H144">
        <v>0</v>
      </c>
      <c r="I144">
        <v>635.20765270657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3572.49657219958</v>
      </c>
      <c r="S144">
        <v>0</v>
      </c>
      <c r="T144">
        <v>16.491160867714498</v>
      </c>
      <c r="U144">
        <v>0</v>
      </c>
      <c r="V144">
        <v>3.6742982982733002E-7</v>
      </c>
      <c r="W144">
        <v>2.05355324017229</v>
      </c>
      <c r="X144">
        <v>0</v>
      </c>
      <c r="Y144">
        <v>0</v>
      </c>
      <c r="Z144">
        <v>0</v>
      </c>
      <c r="AA144">
        <v>1767.49644245579</v>
      </c>
      <c r="AB144">
        <v>0</v>
      </c>
      <c r="AC144">
        <v>22.717758219740801</v>
      </c>
      <c r="AD144">
        <v>542.73332993910196</v>
      </c>
      <c r="AE144">
        <v>0</v>
      </c>
      <c r="AF144">
        <v>0</v>
      </c>
      <c r="AG144">
        <v>9.6460700539500593E-3</v>
      </c>
      <c r="AH144">
        <v>1681.4223212931199</v>
      </c>
      <c r="AI144">
        <v>0</v>
      </c>
      <c r="AJ144">
        <v>20.507292969180401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10.0467461127745</v>
      </c>
      <c r="AR144">
        <v>34.867565678899602</v>
      </c>
      <c r="AS144">
        <v>0</v>
      </c>
      <c r="AT144">
        <v>0</v>
      </c>
      <c r="AU144">
        <v>10.699119928514699</v>
      </c>
      <c r="AV144">
        <v>0</v>
      </c>
      <c r="AW144">
        <v>0</v>
      </c>
      <c r="AX144">
        <v>0</v>
      </c>
      <c r="BK144" s="117">
        <v>9371.4059804635199</v>
      </c>
      <c r="BL144">
        <f t="shared" si="10"/>
        <v>1054.65681841489</v>
      </c>
      <c r="BM144">
        <f t="shared" si="11"/>
        <v>4207.7042249061496</v>
      </c>
      <c r="BN144">
        <f t="shared" si="12"/>
        <v>4109.044937142492</v>
      </c>
      <c r="BO144">
        <f t="shared" si="14"/>
        <v>-1812.2059804635328</v>
      </c>
      <c r="BP144">
        <f t="shared" si="13"/>
        <v>-757.54916204864276</v>
      </c>
    </row>
    <row r="145" spans="1:68" x14ac:dyDescent="0.25">
      <c r="A145" t="s">
        <v>61</v>
      </c>
      <c r="B145" s="42">
        <v>44224</v>
      </c>
      <c r="C145" t="s">
        <v>60</v>
      </c>
      <c r="D145">
        <v>8296.5400000000009</v>
      </c>
      <c r="E145">
        <v>0</v>
      </c>
      <c r="F145">
        <v>1054.65681841489</v>
      </c>
      <c r="G145">
        <v>0</v>
      </c>
      <c r="H145">
        <v>0</v>
      </c>
      <c r="I145">
        <v>381.33430724162503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2394.7160667389899</v>
      </c>
      <c r="S145">
        <v>0</v>
      </c>
      <c r="T145">
        <v>15.953497193634901</v>
      </c>
      <c r="U145">
        <v>0</v>
      </c>
      <c r="V145">
        <v>3.4458824664690498E-8</v>
      </c>
      <c r="W145">
        <v>1.98944712402313</v>
      </c>
      <c r="X145">
        <v>0</v>
      </c>
      <c r="Y145">
        <v>0</v>
      </c>
      <c r="Z145">
        <v>0</v>
      </c>
      <c r="AA145">
        <v>1672.78612714427</v>
      </c>
      <c r="AB145">
        <v>0</v>
      </c>
      <c r="AC145">
        <v>22.793440231949202</v>
      </c>
      <c r="AD145">
        <v>545.30223519619506</v>
      </c>
      <c r="AE145">
        <v>0</v>
      </c>
      <c r="AF145">
        <v>0</v>
      </c>
      <c r="AG145">
        <v>0</v>
      </c>
      <c r="AH145">
        <v>1720.12745148474</v>
      </c>
      <c r="AI145">
        <v>0</v>
      </c>
      <c r="AJ145">
        <v>24.095787559919899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10.307650577183001</v>
      </c>
      <c r="AR145">
        <v>38.063519121315998</v>
      </c>
      <c r="AS145">
        <v>0</v>
      </c>
      <c r="AT145">
        <v>0</v>
      </c>
      <c r="AU145">
        <v>11.3048245452134</v>
      </c>
      <c r="AV145">
        <v>0</v>
      </c>
      <c r="AW145">
        <v>0</v>
      </c>
      <c r="AX145">
        <v>0</v>
      </c>
      <c r="BK145" s="117">
        <v>7893.4311726083997</v>
      </c>
      <c r="BL145">
        <f t="shared" si="10"/>
        <v>1054.65681841489</v>
      </c>
      <c r="BM145">
        <f t="shared" si="11"/>
        <v>2776.0503739806149</v>
      </c>
      <c r="BN145">
        <f t="shared" si="12"/>
        <v>4062.7239802129029</v>
      </c>
      <c r="BO145">
        <f t="shared" si="14"/>
        <v>403.10882739159297</v>
      </c>
      <c r="BP145">
        <f t="shared" si="13"/>
        <v>1457.765645806483</v>
      </c>
    </row>
    <row r="146" spans="1:68" x14ac:dyDescent="0.25">
      <c r="A146" t="s">
        <v>61</v>
      </c>
      <c r="B146" s="42">
        <v>44225</v>
      </c>
      <c r="C146" t="s">
        <v>60</v>
      </c>
      <c r="D146">
        <v>9508.84</v>
      </c>
      <c r="E146">
        <v>0</v>
      </c>
      <c r="F146">
        <v>1054.65681841489</v>
      </c>
      <c r="G146">
        <v>0</v>
      </c>
      <c r="H146">
        <v>201.514744603807</v>
      </c>
      <c r="I146">
        <v>159.86399991390101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1605.2261840987601</v>
      </c>
      <c r="S146">
        <v>0</v>
      </c>
      <c r="T146">
        <v>15.0046138760153</v>
      </c>
      <c r="U146">
        <v>0</v>
      </c>
      <c r="V146">
        <v>1.3881632443288401E-9</v>
      </c>
      <c r="W146">
        <v>1.8305471707012799</v>
      </c>
      <c r="X146">
        <v>0</v>
      </c>
      <c r="Y146">
        <v>0</v>
      </c>
      <c r="Z146">
        <v>0</v>
      </c>
      <c r="AA146">
        <v>1606.94971078345</v>
      </c>
      <c r="AB146">
        <v>0</v>
      </c>
      <c r="AC146">
        <v>23.6206071890294</v>
      </c>
      <c r="AD146">
        <v>548.21843411340797</v>
      </c>
      <c r="AE146">
        <v>0</v>
      </c>
      <c r="AF146">
        <v>0</v>
      </c>
      <c r="AG146">
        <v>0</v>
      </c>
      <c r="AH146">
        <v>1761.2709622379</v>
      </c>
      <c r="AI146">
        <v>0</v>
      </c>
      <c r="AJ146">
        <v>27.6749283521719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10.634243730505901</v>
      </c>
      <c r="AR146">
        <v>38.648028277020103</v>
      </c>
      <c r="AS146">
        <v>0</v>
      </c>
      <c r="AT146">
        <v>0</v>
      </c>
      <c r="AU146">
        <v>11.784749029875901</v>
      </c>
      <c r="AV146">
        <v>0</v>
      </c>
      <c r="AW146">
        <v>0</v>
      </c>
      <c r="AX146">
        <v>0</v>
      </c>
      <c r="BK146" s="117">
        <v>7066.8985717928199</v>
      </c>
      <c r="BL146">
        <f t="shared" si="10"/>
        <v>1256.171563018697</v>
      </c>
      <c r="BM146">
        <f t="shared" si="11"/>
        <v>1765.0901840126612</v>
      </c>
      <c r="BN146">
        <f t="shared" si="12"/>
        <v>4045.636824761466</v>
      </c>
      <c r="BO146">
        <f t="shared" si="14"/>
        <v>2441.9414282071757</v>
      </c>
      <c r="BP146">
        <f t="shared" si="13"/>
        <v>3698.112991225873</v>
      </c>
    </row>
    <row r="147" spans="1:68" x14ac:dyDescent="0.25">
      <c r="A147" t="s">
        <v>61</v>
      </c>
      <c r="B147" s="42">
        <v>44226</v>
      </c>
      <c r="C147" t="s">
        <v>60</v>
      </c>
      <c r="D147">
        <v>7119.09</v>
      </c>
      <c r="E147">
        <v>0</v>
      </c>
      <c r="F147">
        <v>1040.58029003769</v>
      </c>
      <c r="G147">
        <v>198.102380012504</v>
      </c>
      <c r="H147">
        <v>0</v>
      </c>
      <c r="I147">
        <v>56.6468002310109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1076.01528962269</v>
      </c>
      <c r="S147">
        <v>0</v>
      </c>
      <c r="T147">
        <v>13.880360132463499</v>
      </c>
      <c r="U147">
        <v>0</v>
      </c>
      <c r="V147">
        <v>0</v>
      </c>
      <c r="W147">
        <v>1.5732056971856101</v>
      </c>
      <c r="X147">
        <v>0</v>
      </c>
      <c r="Y147">
        <v>0</v>
      </c>
      <c r="Z147">
        <v>0</v>
      </c>
      <c r="AA147">
        <v>1573.3354764534699</v>
      </c>
      <c r="AB147">
        <v>0</v>
      </c>
      <c r="AC147">
        <v>26.477346986152298</v>
      </c>
      <c r="AD147">
        <v>548.51593872773105</v>
      </c>
      <c r="AE147">
        <v>0</v>
      </c>
      <c r="AF147">
        <v>0</v>
      </c>
      <c r="AG147">
        <v>0</v>
      </c>
      <c r="AH147">
        <v>1800.26712925178</v>
      </c>
      <c r="AI147">
        <v>0</v>
      </c>
      <c r="AJ147">
        <v>29.763177676004101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10.734191255270201</v>
      </c>
      <c r="AR147">
        <v>39.063223730632998</v>
      </c>
      <c r="AS147">
        <v>0</v>
      </c>
      <c r="AT147">
        <v>0</v>
      </c>
      <c r="AU147">
        <v>11.959347576431099</v>
      </c>
      <c r="AV147">
        <v>0</v>
      </c>
      <c r="AW147">
        <v>0</v>
      </c>
      <c r="AX147">
        <v>0</v>
      </c>
      <c r="BK147" s="117">
        <v>6426.9141573910101</v>
      </c>
      <c r="BL147">
        <f t="shared" si="10"/>
        <v>1238.682670050194</v>
      </c>
      <c r="BM147">
        <f t="shared" si="11"/>
        <v>1132.662089853701</v>
      </c>
      <c r="BN147">
        <f t="shared" si="12"/>
        <v>4055.5693974871206</v>
      </c>
      <c r="BO147">
        <f t="shared" si="14"/>
        <v>692.17584260898457</v>
      </c>
      <c r="BP147">
        <f t="shared" si="13"/>
        <v>1930.8585126591786</v>
      </c>
    </row>
    <row r="148" spans="1:68" x14ac:dyDescent="0.25">
      <c r="A148" t="s">
        <v>61</v>
      </c>
      <c r="B148" s="42">
        <v>44227</v>
      </c>
      <c r="C148" t="s">
        <v>60</v>
      </c>
      <c r="D148">
        <v>7453.4</v>
      </c>
      <c r="E148">
        <v>0</v>
      </c>
      <c r="F148">
        <v>1040.58029003769</v>
      </c>
      <c r="G148">
        <v>0</v>
      </c>
      <c r="H148">
        <v>0</v>
      </c>
      <c r="I148">
        <v>13.5779252800499</v>
      </c>
      <c r="J148">
        <v>0</v>
      </c>
      <c r="K148">
        <v>0</v>
      </c>
      <c r="L148">
        <v>284.68956054731802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721.27461847493703</v>
      </c>
      <c r="S148">
        <v>0</v>
      </c>
      <c r="T148">
        <v>13.7253817221738</v>
      </c>
      <c r="U148">
        <v>0</v>
      </c>
      <c r="V148">
        <v>0</v>
      </c>
      <c r="W148">
        <v>1.2069129231481699</v>
      </c>
      <c r="X148">
        <v>0</v>
      </c>
      <c r="Y148">
        <v>0</v>
      </c>
      <c r="Z148">
        <v>0</v>
      </c>
      <c r="AA148">
        <v>1568.7068387387999</v>
      </c>
      <c r="AB148">
        <v>0</v>
      </c>
      <c r="AC148">
        <v>33.270422564591101</v>
      </c>
      <c r="AD148">
        <v>545.57270588976201</v>
      </c>
      <c r="AE148">
        <v>0</v>
      </c>
      <c r="AF148">
        <v>0</v>
      </c>
      <c r="AG148">
        <v>0</v>
      </c>
      <c r="AH148">
        <v>1806.1472634680599</v>
      </c>
      <c r="AI148">
        <v>0</v>
      </c>
      <c r="AJ148">
        <v>31.419218436514701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9.6088808629189408</v>
      </c>
      <c r="AR148">
        <v>37.906516584464804</v>
      </c>
      <c r="AS148">
        <v>0</v>
      </c>
      <c r="AT148">
        <v>0</v>
      </c>
      <c r="AU148">
        <v>12.087090525402401</v>
      </c>
      <c r="AV148">
        <v>0</v>
      </c>
      <c r="AW148">
        <v>250.05951864938601</v>
      </c>
      <c r="AX148">
        <v>0</v>
      </c>
      <c r="BK148" s="117">
        <v>6369.8331447052096</v>
      </c>
      <c r="BL148">
        <f t="shared" si="10"/>
        <v>1575.3293692343941</v>
      </c>
      <c r="BM148">
        <f t="shared" si="11"/>
        <v>734.85254375498698</v>
      </c>
      <c r="BN148">
        <f t="shared" si="12"/>
        <v>4059.6512317158358</v>
      </c>
      <c r="BO148">
        <f t="shared" si="14"/>
        <v>1083.5668552947827</v>
      </c>
      <c r="BP148">
        <f t="shared" si="13"/>
        <v>2658.8962245291768</v>
      </c>
    </row>
    <row r="149" spans="1:68" x14ac:dyDescent="0.25">
      <c r="A149" t="s">
        <v>61</v>
      </c>
      <c r="B149" s="42">
        <v>44228</v>
      </c>
      <c r="C149" t="s">
        <v>60</v>
      </c>
      <c r="D149">
        <v>7785.95</v>
      </c>
      <c r="E149">
        <v>0</v>
      </c>
      <c r="F149">
        <v>1068.7333467920901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284.68956054731802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483.48483546045799</v>
      </c>
      <c r="S149">
        <v>0</v>
      </c>
      <c r="T149">
        <v>14.367591220391301</v>
      </c>
      <c r="U149">
        <v>0</v>
      </c>
      <c r="V149">
        <v>0</v>
      </c>
      <c r="W149">
        <v>0.86801331410915605</v>
      </c>
      <c r="X149">
        <v>0</v>
      </c>
      <c r="Y149">
        <v>0</v>
      </c>
      <c r="Z149">
        <v>0</v>
      </c>
      <c r="AA149">
        <v>1580.6686004569999</v>
      </c>
      <c r="AB149">
        <v>0</v>
      </c>
      <c r="AC149">
        <v>46.975946640001801</v>
      </c>
      <c r="AD149">
        <v>547.10305987980905</v>
      </c>
      <c r="AE149">
        <v>0</v>
      </c>
      <c r="AF149">
        <v>0</v>
      </c>
      <c r="AG149">
        <v>0</v>
      </c>
      <c r="AH149">
        <v>1806.2637856449301</v>
      </c>
      <c r="AI149">
        <v>0</v>
      </c>
      <c r="AJ149">
        <v>31.849746757880901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8.0941272970562892</v>
      </c>
      <c r="AR149">
        <v>37.068962502401</v>
      </c>
      <c r="AS149">
        <v>0</v>
      </c>
      <c r="AT149">
        <v>0</v>
      </c>
      <c r="AU149">
        <v>12.274403279728499</v>
      </c>
      <c r="AV149">
        <v>0</v>
      </c>
      <c r="AW149">
        <v>450.10713356889499</v>
      </c>
      <c r="AX149">
        <v>0</v>
      </c>
      <c r="BK149" s="117">
        <v>6372.5491133620699</v>
      </c>
      <c r="BL149">
        <f t="shared" si="10"/>
        <v>1803.5300409083031</v>
      </c>
      <c r="BM149">
        <f t="shared" si="11"/>
        <v>483.48483546045799</v>
      </c>
      <c r="BN149">
        <f t="shared" si="12"/>
        <v>4085.5342369933082</v>
      </c>
      <c r="BO149">
        <f t="shared" si="14"/>
        <v>1413.4008866379309</v>
      </c>
      <c r="BP149">
        <f t="shared" si="13"/>
        <v>3216.9309275462338</v>
      </c>
    </row>
    <row r="150" spans="1:68" x14ac:dyDescent="0.25">
      <c r="A150" t="s">
        <v>61</v>
      </c>
      <c r="B150" s="42">
        <v>44229</v>
      </c>
      <c r="C150" t="s">
        <v>60</v>
      </c>
      <c r="D150">
        <v>7685.31</v>
      </c>
      <c r="E150">
        <v>0</v>
      </c>
      <c r="F150">
        <v>1068.7333467920901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284.68956054731802</v>
      </c>
      <c r="M150">
        <v>0</v>
      </c>
      <c r="N150">
        <v>2024.0622196245999</v>
      </c>
      <c r="O150">
        <v>0</v>
      </c>
      <c r="P150">
        <v>0</v>
      </c>
      <c r="Q150">
        <v>0</v>
      </c>
      <c r="R150">
        <v>324.08957716338801</v>
      </c>
      <c r="S150">
        <v>0</v>
      </c>
      <c r="T150">
        <v>15.334924085734199</v>
      </c>
      <c r="U150">
        <v>0</v>
      </c>
      <c r="V150">
        <v>4.6916683928226101E-5</v>
      </c>
      <c r="W150">
        <v>0.64488248528127301</v>
      </c>
      <c r="X150">
        <v>0</v>
      </c>
      <c r="Y150">
        <v>0</v>
      </c>
      <c r="Z150">
        <v>0</v>
      </c>
      <c r="AA150">
        <v>1600.3138895520499</v>
      </c>
      <c r="AB150">
        <v>0</v>
      </c>
      <c r="AC150">
        <v>82.345954910020396</v>
      </c>
      <c r="AD150">
        <v>559.08434173332796</v>
      </c>
      <c r="AE150">
        <v>0</v>
      </c>
      <c r="AF150">
        <v>0</v>
      </c>
      <c r="AG150">
        <v>0</v>
      </c>
      <c r="AH150">
        <v>1815.09538229704</v>
      </c>
      <c r="AI150">
        <v>0</v>
      </c>
      <c r="AJ150">
        <v>30.982769141698601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6.8224739626866899</v>
      </c>
      <c r="AR150">
        <v>34.702735176538297</v>
      </c>
      <c r="AS150">
        <v>0</v>
      </c>
      <c r="AT150">
        <v>0</v>
      </c>
      <c r="AU150">
        <v>12.291066967547</v>
      </c>
      <c r="AV150">
        <v>0</v>
      </c>
      <c r="AW150">
        <v>0</v>
      </c>
      <c r="AX150">
        <v>0</v>
      </c>
      <c r="BK150" s="117">
        <v>7859.1931713560198</v>
      </c>
      <c r="BL150">
        <f t="shared" si="10"/>
        <v>1353.4229073394081</v>
      </c>
      <c r="BM150">
        <f t="shared" si="11"/>
        <v>2348.1517967879881</v>
      </c>
      <c r="BN150">
        <f t="shared" si="12"/>
        <v>4157.6184672286081</v>
      </c>
      <c r="BO150">
        <f t="shared" si="14"/>
        <v>-173.88317135600391</v>
      </c>
      <c r="BP150">
        <f t="shared" si="13"/>
        <v>1179.5397359834042</v>
      </c>
    </row>
    <row r="151" spans="1:68" x14ac:dyDescent="0.25">
      <c r="A151" t="s">
        <v>61</v>
      </c>
      <c r="B151" s="42">
        <v>44230</v>
      </c>
      <c r="C151" t="s">
        <v>60</v>
      </c>
      <c r="D151">
        <v>7229.52</v>
      </c>
      <c r="E151">
        <v>0</v>
      </c>
      <c r="F151">
        <v>1054.65681841489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284.68956054731802</v>
      </c>
      <c r="M151">
        <v>0</v>
      </c>
      <c r="N151">
        <v>1110.82889830829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15.895654524890499</v>
      </c>
      <c r="U151">
        <v>0</v>
      </c>
      <c r="V151">
        <v>2.57039967085301E-3</v>
      </c>
      <c r="W151">
        <v>0.50024958194292202</v>
      </c>
      <c r="X151">
        <v>0</v>
      </c>
      <c r="Y151">
        <v>0</v>
      </c>
      <c r="Z151">
        <v>0</v>
      </c>
      <c r="AA151">
        <v>1713.1815407405099</v>
      </c>
      <c r="AB151">
        <v>0</v>
      </c>
      <c r="AC151">
        <v>139.59952251702299</v>
      </c>
      <c r="AD151">
        <v>574.033330363461</v>
      </c>
      <c r="AE151">
        <v>0</v>
      </c>
      <c r="AF151">
        <v>0</v>
      </c>
      <c r="AG151">
        <v>0</v>
      </c>
      <c r="AH151">
        <v>1827.6316174311301</v>
      </c>
      <c r="AI151">
        <v>0</v>
      </c>
      <c r="AJ151">
        <v>29.388888212401699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5.6104209059881596</v>
      </c>
      <c r="AR151">
        <v>31.612227536008</v>
      </c>
      <c r="AS151">
        <v>0</v>
      </c>
      <c r="AT151">
        <v>0</v>
      </c>
      <c r="AU151">
        <v>12.182841274462699</v>
      </c>
      <c r="AV151">
        <v>0</v>
      </c>
      <c r="AW151">
        <v>0</v>
      </c>
      <c r="AX151">
        <v>0</v>
      </c>
      <c r="BK151" s="117">
        <v>6799.8141407579797</v>
      </c>
      <c r="BL151">
        <f t="shared" si="10"/>
        <v>1339.3463789622081</v>
      </c>
      <c r="BM151">
        <f t="shared" si="11"/>
        <v>1110.82889830829</v>
      </c>
      <c r="BN151">
        <f t="shared" si="12"/>
        <v>4349.6388634874884</v>
      </c>
      <c r="BO151">
        <f t="shared" si="14"/>
        <v>429.70585924201441</v>
      </c>
      <c r="BP151">
        <f t="shared" si="13"/>
        <v>1769.0522382042225</v>
      </c>
    </row>
    <row r="152" spans="1:68" x14ac:dyDescent="0.25">
      <c r="A152" t="s">
        <v>61</v>
      </c>
      <c r="B152" s="42">
        <v>44231</v>
      </c>
      <c r="C152" t="s">
        <v>60</v>
      </c>
      <c r="D152">
        <v>6560.11</v>
      </c>
      <c r="E152">
        <v>0</v>
      </c>
      <c r="F152">
        <v>1040.58029003769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284.68956054731802</v>
      </c>
      <c r="M152">
        <v>0</v>
      </c>
      <c r="N152">
        <v>609.63582510109597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16.125288338603099</v>
      </c>
      <c r="U152">
        <v>0</v>
      </c>
      <c r="V152">
        <v>0.11914952173115299</v>
      </c>
      <c r="W152">
        <v>0.43997193330092899</v>
      </c>
      <c r="X152">
        <v>0</v>
      </c>
      <c r="Y152">
        <v>0</v>
      </c>
      <c r="Z152">
        <v>0</v>
      </c>
      <c r="AA152">
        <v>1916.2602929754401</v>
      </c>
      <c r="AB152">
        <v>0</v>
      </c>
      <c r="AC152">
        <v>198.355591763456</v>
      </c>
      <c r="AD152">
        <v>584.21427170370202</v>
      </c>
      <c r="AE152">
        <v>0</v>
      </c>
      <c r="AF152">
        <v>0</v>
      </c>
      <c r="AG152">
        <v>0</v>
      </c>
      <c r="AH152">
        <v>1832.9942971980499</v>
      </c>
      <c r="AI152">
        <v>0</v>
      </c>
      <c r="AJ152">
        <v>27.908907332766699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5.1894085381440496</v>
      </c>
      <c r="AR152">
        <v>29.731416721814998</v>
      </c>
      <c r="AS152">
        <v>0</v>
      </c>
      <c r="AT152">
        <v>0</v>
      </c>
      <c r="AU152">
        <v>12.010434178004999</v>
      </c>
      <c r="AV152">
        <v>0</v>
      </c>
      <c r="AW152">
        <v>0</v>
      </c>
      <c r="AX152">
        <v>0</v>
      </c>
      <c r="BK152" s="117">
        <v>6558.2547058911196</v>
      </c>
      <c r="BL152">
        <f t="shared" si="10"/>
        <v>1325.269850585008</v>
      </c>
      <c r="BM152">
        <f t="shared" si="11"/>
        <v>609.63582510109597</v>
      </c>
      <c r="BN152">
        <f t="shared" si="12"/>
        <v>4623.3490302050141</v>
      </c>
      <c r="BO152">
        <f t="shared" si="14"/>
        <v>1.8552941088810257</v>
      </c>
      <c r="BP152">
        <f t="shared" si="13"/>
        <v>1327.1251446938891</v>
      </c>
    </row>
    <row r="153" spans="1:68" x14ac:dyDescent="0.25">
      <c r="A153" t="s">
        <v>61</v>
      </c>
      <c r="B153" s="42">
        <v>44232</v>
      </c>
      <c r="C153" t="s">
        <v>60</v>
      </c>
      <c r="D153">
        <v>7549.73</v>
      </c>
      <c r="E153">
        <v>0</v>
      </c>
      <c r="F153">
        <v>1026.60219892186</v>
      </c>
      <c r="G153">
        <v>0</v>
      </c>
      <c r="H153">
        <v>201.514744603807</v>
      </c>
      <c r="I153">
        <v>0</v>
      </c>
      <c r="J153">
        <v>0</v>
      </c>
      <c r="K153">
        <v>0</v>
      </c>
      <c r="L153">
        <v>284.68956054731802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16.162104569479801</v>
      </c>
      <c r="U153">
        <v>0</v>
      </c>
      <c r="V153">
        <v>0.51985312566183295</v>
      </c>
      <c r="W153">
        <v>0.43760489215463699</v>
      </c>
      <c r="X153">
        <v>0</v>
      </c>
      <c r="Y153">
        <v>0</v>
      </c>
      <c r="Z153">
        <v>0</v>
      </c>
      <c r="AA153">
        <v>2200.22537250491</v>
      </c>
      <c r="AB153">
        <v>0</v>
      </c>
      <c r="AC153">
        <v>234.78845519068199</v>
      </c>
      <c r="AD153">
        <v>589.921231560661</v>
      </c>
      <c r="AE153">
        <v>0</v>
      </c>
      <c r="AF153">
        <v>0</v>
      </c>
      <c r="AG153">
        <v>0</v>
      </c>
      <c r="AH153">
        <v>1854.9171889700399</v>
      </c>
      <c r="AI153">
        <v>0</v>
      </c>
      <c r="AJ153">
        <v>27.397980515676199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4.8598406571154404</v>
      </c>
      <c r="AR153">
        <v>27.176659979642501</v>
      </c>
      <c r="AS153">
        <v>0</v>
      </c>
      <c r="AT153">
        <v>0</v>
      </c>
      <c r="AU153">
        <v>11.820118203517</v>
      </c>
      <c r="AV153">
        <v>0</v>
      </c>
      <c r="AW153">
        <v>0</v>
      </c>
      <c r="AX153">
        <v>0</v>
      </c>
      <c r="BK153" s="117">
        <v>6481.0329142425298</v>
      </c>
      <c r="BL153">
        <f t="shared" si="10"/>
        <v>1512.806504072985</v>
      </c>
      <c r="BM153">
        <f t="shared" si="11"/>
        <v>0</v>
      </c>
      <c r="BN153">
        <f t="shared" si="12"/>
        <v>4968.22641016954</v>
      </c>
      <c r="BO153">
        <f t="shared" si="14"/>
        <v>1068.6970857574743</v>
      </c>
      <c r="BP153">
        <f t="shared" si="13"/>
        <v>2581.5035898304595</v>
      </c>
    </row>
    <row r="154" spans="1:68" x14ac:dyDescent="0.25">
      <c r="A154" t="s">
        <v>61</v>
      </c>
      <c r="B154" s="42">
        <v>44233</v>
      </c>
      <c r="C154" t="s">
        <v>60</v>
      </c>
      <c r="D154">
        <v>9317.24</v>
      </c>
      <c r="E154">
        <v>0</v>
      </c>
      <c r="F154">
        <v>1026.60219892186</v>
      </c>
      <c r="G154">
        <v>198.102380012504</v>
      </c>
      <c r="H154">
        <v>0</v>
      </c>
      <c r="I154">
        <v>0</v>
      </c>
      <c r="J154">
        <v>0</v>
      </c>
      <c r="K154">
        <v>0</v>
      </c>
      <c r="L154">
        <v>284.68956054731802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16.085252168610001</v>
      </c>
      <c r="U154">
        <v>0</v>
      </c>
      <c r="V154">
        <v>1.18631738575643</v>
      </c>
      <c r="W154">
        <v>0.46259610940975698</v>
      </c>
      <c r="X154">
        <v>0</v>
      </c>
      <c r="Y154">
        <v>0</v>
      </c>
      <c r="Z154">
        <v>0</v>
      </c>
      <c r="AA154">
        <v>2520.1106582102798</v>
      </c>
      <c r="AB154">
        <v>0</v>
      </c>
      <c r="AC154">
        <v>250.556380388706</v>
      </c>
      <c r="AD154">
        <v>593.778230447699</v>
      </c>
      <c r="AE154">
        <v>0</v>
      </c>
      <c r="AF154">
        <v>0</v>
      </c>
      <c r="AG154">
        <v>0</v>
      </c>
      <c r="AH154">
        <v>1894.5319778283399</v>
      </c>
      <c r="AI154">
        <v>0</v>
      </c>
      <c r="AJ154">
        <v>26.388205235567799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4.4734531186197604</v>
      </c>
      <c r="AR154">
        <v>25.649088614025199</v>
      </c>
      <c r="AS154">
        <v>0</v>
      </c>
      <c r="AT154">
        <v>0</v>
      </c>
      <c r="AU154">
        <v>11.647441107281599</v>
      </c>
      <c r="AV154">
        <v>2735.5190264682101</v>
      </c>
      <c r="AW154">
        <v>0</v>
      </c>
      <c r="AX154">
        <v>0</v>
      </c>
      <c r="BK154" s="117">
        <v>9589.7827665641908</v>
      </c>
      <c r="BL154">
        <f t="shared" si="10"/>
        <v>4244.9131659498917</v>
      </c>
      <c r="BM154">
        <f t="shared" si="11"/>
        <v>0</v>
      </c>
      <c r="BN154">
        <f t="shared" si="12"/>
        <v>5344.8696006142955</v>
      </c>
      <c r="BO154">
        <f t="shared" si="14"/>
        <v>-272.54276656418733</v>
      </c>
      <c r="BP154">
        <f t="shared" si="13"/>
        <v>3972.3703993857043</v>
      </c>
    </row>
    <row r="155" spans="1:68" x14ac:dyDescent="0.25">
      <c r="A155" t="s">
        <v>61</v>
      </c>
      <c r="B155" s="42">
        <v>44234</v>
      </c>
      <c r="C155" t="s">
        <v>60</v>
      </c>
      <c r="D155">
        <v>7551.67</v>
      </c>
      <c r="E155">
        <v>0</v>
      </c>
      <c r="F155">
        <v>1012.52567054466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289.13783493086999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15.8374950034724</v>
      </c>
      <c r="U155">
        <v>0</v>
      </c>
      <c r="V155">
        <v>2.0521432285866501</v>
      </c>
      <c r="W155">
        <v>0.51716847161177004</v>
      </c>
      <c r="X155">
        <v>0</v>
      </c>
      <c r="Y155">
        <v>0</v>
      </c>
      <c r="Z155">
        <v>0</v>
      </c>
      <c r="AA155">
        <v>2862.7508939750601</v>
      </c>
      <c r="AB155">
        <v>0</v>
      </c>
      <c r="AC155">
        <v>244.510172680365</v>
      </c>
      <c r="AD155">
        <v>596.62884150848595</v>
      </c>
      <c r="AE155">
        <v>0</v>
      </c>
      <c r="AF155">
        <v>0</v>
      </c>
      <c r="AG155">
        <v>0</v>
      </c>
      <c r="AH155">
        <v>1942.4692509327599</v>
      </c>
      <c r="AI155">
        <v>0</v>
      </c>
      <c r="AJ155">
        <v>25.5940801316559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4.2653193618714296</v>
      </c>
      <c r="AR155">
        <v>23.602032415719801</v>
      </c>
      <c r="AS155">
        <v>0</v>
      </c>
      <c r="AT155">
        <v>0</v>
      </c>
      <c r="AU155">
        <v>11.375785314682799</v>
      </c>
      <c r="AV155">
        <v>0</v>
      </c>
      <c r="AW155">
        <v>0</v>
      </c>
      <c r="AX155">
        <v>0</v>
      </c>
      <c r="BK155" s="117">
        <v>7031.2666884998098</v>
      </c>
      <c r="BL155">
        <f t="shared" si="10"/>
        <v>1301.66350547553</v>
      </c>
      <c r="BM155">
        <f t="shared" si="11"/>
        <v>0</v>
      </c>
      <c r="BN155">
        <f t="shared" si="12"/>
        <v>5729.6031830242719</v>
      </c>
      <c r="BO155">
        <f t="shared" si="14"/>
        <v>520.40331150019847</v>
      </c>
      <c r="BP155">
        <f t="shared" si="13"/>
        <v>1822.0668169757284</v>
      </c>
    </row>
    <row r="156" spans="1:68" x14ac:dyDescent="0.25">
      <c r="A156" t="s">
        <v>61</v>
      </c>
      <c r="B156" s="42">
        <v>44235</v>
      </c>
      <c r="C156" t="s">
        <v>60</v>
      </c>
      <c r="D156">
        <v>8827.1299999999992</v>
      </c>
      <c r="E156">
        <v>0</v>
      </c>
      <c r="F156">
        <v>970.29608541306197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289.13783493086999</v>
      </c>
      <c r="M156">
        <v>0</v>
      </c>
      <c r="N156">
        <v>0</v>
      </c>
      <c r="O156">
        <v>0</v>
      </c>
      <c r="P156">
        <v>1369.6624374918799</v>
      </c>
      <c r="Q156">
        <v>0</v>
      </c>
      <c r="R156">
        <v>0</v>
      </c>
      <c r="S156">
        <v>0</v>
      </c>
      <c r="T156">
        <v>15.509023513748501</v>
      </c>
      <c r="U156">
        <v>0</v>
      </c>
      <c r="V156">
        <v>2.8745545073516601</v>
      </c>
      <c r="W156">
        <v>0.549800853555934</v>
      </c>
      <c r="X156">
        <v>0</v>
      </c>
      <c r="Y156">
        <v>0</v>
      </c>
      <c r="Z156">
        <v>0</v>
      </c>
      <c r="AA156">
        <v>3222.6378519101499</v>
      </c>
      <c r="AB156">
        <v>0</v>
      </c>
      <c r="AC156">
        <v>205.76957660993699</v>
      </c>
      <c r="AD156">
        <v>600.96291542833501</v>
      </c>
      <c r="AE156">
        <v>0</v>
      </c>
      <c r="AF156">
        <v>0</v>
      </c>
      <c r="AG156">
        <v>0</v>
      </c>
      <c r="AH156">
        <v>1984.25671237491</v>
      </c>
      <c r="AI156">
        <v>0</v>
      </c>
      <c r="AJ156">
        <v>26.075618937942998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4.1469314006524298</v>
      </c>
      <c r="AR156">
        <v>22.884317553815901</v>
      </c>
      <c r="AS156">
        <v>0</v>
      </c>
      <c r="AT156">
        <v>0</v>
      </c>
      <c r="AU156">
        <v>11.2492566714849</v>
      </c>
      <c r="AV156">
        <v>0</v>
      </c>
      <c r="AW156">
        <v>0</v>
      </c>
      <c r="AX156">
        <v>0</v>
      </c>
      <c r="BK156" s="117">
        <v>8726.0129175976999</v>
      </c>
      <c r="BL156">
        <f t="shared" si="10"/>
        <v>1259.433920343932</v>
      </c>
      <c r="BM156">
        <f t="shared" si="11"/>
        <v>1369.6624374918799</v>
      </c>
      <c r="BN156">
        <f t="shared" si="12"/>
        <v>6096.916559761883</v>
      </c>
      <c r="BO156">
        <f t="shared" si="14"/>
        <v>101.11708240230473</v>
      </c>
      <c r="BP156">
        <f t="shared" si="13"/>
        <v>1360.5510027462367</v>
      </c>
    </row>
    <row r="157" spans="1:68" x14ac:dyDescent="0.25">
      <c r="A157" t="s">
        <v>61</v>
      </c>
      <c r="B157" s="42">
        <v>44236</v>
      </c>
      <c r="C157" t="s">
        <v>60</v>
      </c>
      <c r="D157">
        <v>8320.24</v>
      </c>
      <c r="E157">
        <v>0</v>
      </c>
      <c r="F157">
        <v>956.21955703586104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289.13783493086999</v>
      </c>
      <c r="M157">
        <v>0</v>
      </c>
      <c r="N157">
        <v>0</v>
      </c>
      <c r="O157">
        <v>0</v>
      </c>
      <c r="P157">
        <v>751.68668321645202</v>
      </c>
      <c r="Q157">
        <v>0</v>
      </c>
      <c r="R157">
        <v>0</v>
      </c>
      <c r="S157">
        <v>0</v>
      </c>
      <c r="T157">
        <v>15.582370028103499</v>
      </c>
      <c r="U157">
        <v>0</v>
      </c>
      <c r="V157">
        <v>3.1061728106462398</v>
      </c>
      <c r="W157">
        <v>0.56760596671137897</v>
      </c>
      <c r="X157">
        <v>0</v>
      </c>
      <c r="Y157">
        <v>0</v>
      </c>
      <c r="Z157">
        <v>0</v>
      </c>
      <c r="AA157">
        <v>3527.8494427435899</v>
      </c>
      <c r="AB157">
        <v>0</v>
      </c>
      <c r="AC157">
        <v>154.39502178275501</v>
      </c>
      <c r="AD157">
        <v>604.57451888816297</v>
      </c>
      <c r="AE157">
        <v>0</v>
      </c>
      <c r="AF157">
        <v>0</v>
      </c>
      <c r="AG157">
        <v>0</v>
      </c>
      <c r="AH157">
        <v>2027.55002358609</v>
      </c>
      <c r="AI157">
        <v>0</v>
      </c>
      <c r="AJ157">
        <v>26.898536868134901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4.0327378377318999</v>
      </c>
      <c r="AR157">
        <v>21.965512690291</v>
      </c>
      <c r="AS157">
        <v>0</v>
      </c>
      <c r="AT157">
        <v>0</v>
      </c>
      <c r="AU157">
        <v>11.328749640557</v>
      </c>
      <c r="AV157">
        <v>0</v>
      </c>
      <c r="AW157">
        <v>0</v>
      </c>
      <c r="AX157">
        <v>0</v>
      </c>
      <c r="BK157" s="117">
        <v>8394.8947680259498</v>
      </c>
      <c r="BL157">
        <f t="shared" si="10"/>
        <v>1245.357391966731</v>
      </c>
      <c r="BM157">
        <f t="shared" si="11"/>
        <v>751.68668321645202</v>
      </c>
      <c r="BN157">
        <f t="shared" si="12"/>
        <v>6397.8506928427742</v>
      </c>
      <c r="BO157">
        <f t="shared" si="14"/>
        <v>-74.65476802595731</v>
      </c>
      <c r="BP157">
        <f t="shared" si="13"/>
        <v>1170.7026239407737</v>
      </c>
    </row>
    <row r="158" spans="1:68" x14ac:dyDescent="0.25">
      <c r="A158" t="s">
        <v>61</v>
      </c>
      <c r="B158" s="42">
        <v>44237</v>
      </c>
      <c r="C158" t="s">
        <v>60</v>
      </c>
      <c r="D158">
        <v>7250.11</v>
      </c>
      <c r="E158">
        <v>0</v>
      </c>
      <c r="F158">
        <v>956.21955703586104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289.13783493086999</v>
      </c>
      <c r="M158">
        <v>0</v>
      </c>
      <c r="N158">
        <v>0</v>
      </c>
      <c r="O158">
        <v>0</v>
      </c>
      <c r="P158">
        <v>412.53439844611398</v>
      </c>
      <c r="Q158">
        <v>0</v>
      </c>
      <c r="R158">
        <v>0</v>
      </c>
      <c r="S158">
        <v>0</v>
      </c>
      <c r="T158">
        <v>16.076910698539201</v>
      </c>
      <c r="U158">
        <v>0</v>
      </c>
      <c r="V158">
        <v>2.31648102213091</v>
      </c>
      <c r="W158">
        <v>0.53917269335145002</v>
      </c>
      <c r="X158">
        <v>0</v>
      </c>
      <c r="Y158">
        <v>0</v>
      </c>
      <c r="Z158">
        <v>0</v>
      </c>
      <c r="AA158">
        <v>3758.7732722914402</v>
      </c>
      <c r="AB158">
        <v>0</v>
      </c>
      <c r="AC158">
        <v>116.519610804338</v>
      </c>
      <c r="AD158">
        <v>609.86094028639104</v>
      </c>
      <c r="AE158">
        <v>0</v>
      </c>
      <c r="AF158">
        <v>0</v>
      </c>
      <c r="AG158">
        <v>0</v>
      </c>
      <c r="AH158">
        <v>2074.97973036035</v>
      </c>
      <c r="AI158">
        <v>0</v>
      </c>
      <c r="AJ158">
        <v>28.048052510794001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3.3749072282445201</v>
      </c>
      <c r="AR158">
        <v>20.756842052602401</v>
      </c>
      <c r="AS158">
        <v>0</v>
      </c>
      <c r="AT158">
        <v>0</v>
      </c>
      <c r="AU158">
        <v>11.4756469569848</v>
      </c>
      <c r="AV158">
        <v>0</v>
      </c>
      <c r="AW158">
        <v>-750.17855594815899</v>
      </c>
      <c r="AX158">
        <v>0</v>
      </c>
      <c r="BK158" s="117">
        <v>7550.43480136984</v>
      </c>
      <c r="BL158">
        <f t="shared" si="10"/>
        <v>495.17883601857204</v>
      </c>
      <c r="BM158">
        <f t="shared" si="11"/>
        <v>412.53439844611398</v>
      </c>
      <c r="BN158">
        <f t="shared" si="12"/>
        <v>6642.7215669051666</v>
      </c>
      <c r="BO158">
        <f t="shared" si="14"/>
        <v>-300.32480136985305</v>
      </c>
      <c r="BP158">
        <f t="shared" si="13"/>
        <v>194.85403464871899</v>
      </c>
    </row>
    <row r="159" spans="1:68" x14ac:dyDescent="0.25">
      <c r="A159" t="s">
        <v>61</v>
      </c>
      <c r="B159" s="42">
        <v>44238</v>
      </c>
      <c r="C159" t="s">
        <v>60</v>
      </c>
      <c r="D159">
        <v>9779.83</v>
      </c>
      <c r="E159">
        <v>0</v>
      </c>
      <c r="F159">
        <v>984.37261379026199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289.13783493086999</v>
      </c>
      <c r="M159">
        <v>0</v>
      </c>
      <c r="N159">
        <v>0</v>
      </c>
      <c r="O159">
        <v>0</v>
      </c>
      <c r="P159">
        <v>226.40367815627599</v>
      </c>
      <c r="Q159">
        <v>0</v>
      </c>
      <c r="R159">
        <v>0</v>
      </c>
      <c r="S159">
        <v>0</v>
      </c>
      <c r="T159">
        <v>16.739302870796902</v>
      </c>
      <c r="U159">
        <v>0</v>
      </c>
      <c r="V159">
        <v>1.37086969902503</v>
      </c>
      <c r="W159">
        <v>0.48538513313315501</v>
      </c>
      <c r="X159">
        <v>0</v>
      </c>
      <c r="Y159">
        <v>0</v>
      </c>
      <c r="Z159">
        <v>0</v>
      </c>
      <c r="AA159">
        <v>3924.5399945485301</v>
      </c>
      <c r="AB159">
        <v>0</v>
      </c>
      <c r="AC159">
        <v>102.92499153799</v>
      </c>
      <c r="AD159">
        <v>615.16316609413002</v>
      </c>
      <c r="AE159">
        <v>0</v>
      </c>
      <c r="AF159">
        <v>0</v>
      </c>
      <c r="AG159">
        <v>0</v>
      </c>
      <c r="AH159">
        <v>2094.0971594604798</v>
      </c>
      <c r="AI159">
        <v>0</v>
      </c>
      <c r="AJ159">
        <v>28.519239775996901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2.70900588190693</v>
      </c>
      <c r="AR159">
        <v>20.563442247961898</v>
      </c>
      <c r="AS159">
        <v>0</v>
      </c>
      <c r="AT159">
        <v>0</v>
      </c>
      <c r="AU159">
        <v>11.6105738048386</v>
      </c>
      <c r="AV159">
        <v>0</v>
      </c>
      <c r="AW159">
        <v>750.17855594815899</v>
      </c>
      <c r="AX159">
        <v>0</v>
      </c>
      <c r="BK159" s="117">
        <v>9068.8158138803501</v>
      </c>
      <c r="BL159">
        <f t="shared" si="10"/>
        <v>2023.6890046692909</v>
      </c>
      <c r="BM159">
        <f t="shared" si="11"/>
        <v>226.40367815627599</v>
      </c>
      <c r="BN159">
        <f t="shared" si="12"/>
        <v>6818.7231310547877</v>
      </c>
      <c r="BO159">
        <f t="shared" si="14"/>
        <v>711.01418611964436</v>
      </c>
      <c r="BP159">
        <f t="shared" si="13"/>
        <v>2734.703190788935</v>
      </c>
    </row>
    <row r="160" spans="1:68" x14ac:dyDescent="0.25">
      <c r="A160" t="s">
        <v>61</v>
      </c>
      <c r="B160" s="42">
        <v>44239</v>
      </c>
      <c r="C160" t="s">
        <v>60</v>
      </c>
      <c r="D160">
        <v>9679.33</v>
      </c>
      <c r="E160">
        <v>0</v>
      </c>
      <c r="F160">
        <v>1012.52567054466</v>
      </c>
      <c r="G160">
        <v>0</v>
      </c>
      <c r="H160">
        <v>201.514744603807</v>
      </c>
      <c r="I160">
        <v>0</v>
      </c>
      <c r="J160">
        <v>0</v>
      </c>
      <c r="K160">
        <v>0</v>
      </c>
      <c r="L160">
        <v>289.13783493086999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17.6128827033594</v>
      </c>
      <c r="U160">
        <v>0</v>
      </c>
      <c r="V160">
        <v>0.656381543018282</v>
      </c>
      <c r="W160">
        <v>0.43442233379835699</v>
      </c>
      <c r="X160">
        <v>0</v>
      </c>
      <c r="Y160">
        <v>0</v>
      </c>
      <c r="Z160">
        <v>0</v>
      </c>
      <c r="AA160">
        <v>4044.1642553117299</v>
      </c>
      <c r="AB160">
        <v>0</v>
      </c>
      <c r="AC160">
        <v>101.597335272284</v>
      </c>
      <c r="AD160">
        <v>616.39951374658801</v>
      </c>
      <c r="AE160">
        <v>0</v>
      </c>
      <c r="AF160">
        <v>0</v>
      </c>
      <c r="AG160">
        <v>0</v>
      </c>
      <c r="AH160">
        <v>2091.0001942343401</v>
      </c>
      <c r="AI160">
        <v>0</v>
      </c>
      <c r="AJ160">
        <v>29.2787169744057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2.2585584681246398</v>
      </c>
      <c r="AR160">
        <v>19.269156514988399</v>
      </c>
      <c r="AS160">
        <v>0</v>
      </c>
      <c r="AT160">
        <v>0</v>
      </c>
      <c r="AU160">
        <v>11.6263351114307</v>
      </c>
      <c r="AV160">
        <v>0</v>
      </c>
      <c r="AW160">
        <v>0</v>
      </c>
      <c r="AX160">
        <v>0</v>
      </c>
      <c r="BK160" s="117">
        <v>8437.4760022934097</v>
      </c>
      <c r="BL160">
        <f t="shared" si="10"/>
        <v>1503.178250079337</v>
      </c>
      <c r="BM160">
        <f t="shared" si="11"/>
        <v>0</v>
      </c>
      <c r="BN160">
        <f t="shared" si="12"/>
        <v>6934.2977522140682</v>
      </c>
      <c r="BO160">
        <f t="shared" si="14"/>
        <v>1241.8539977065939</v>
      </c>
      <c r="BP160">
        <f t="shared" si="13"/>
        <v>2745.0322477859308</v>
      </c>
    </row>
    <row r="161" spans="1:68" x14ac:dyDescent="0.25">
      <c r="A161" t="s">
        <v>61</v>
      </c>
      <c r="B161" s="42">
        <v>44240</v>
      </c>
      <c r="C161" t="s">
        <v>60</v>
      </c>
      <c r="D161">
        <v>8734.84</v>
      </c>
      <c r="E161">
        <v>0</v>
      </c>
      <c r="F161">
        <v>1040.58029003769</v>
      </c>
      <c r="G161">
        <v>198.102380012504</v>
      </c>
      <c r="H161">
        <v>0</v>
      </c>
      <c r="I161">
        <v>0</v>
      </c>
      <c r="J161">
        <v>0</v>
      </c>
      <c r="K161">
        <v>0</v>
      </c>
      <c r="L161">
        <v>289.13783493086999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17.9955775912162</v>
      </c>
      <c r="U161">
        <v>0</v>
      </c>
      <c r="V161">
        <v>0.21550378182010699</v>
      </c>
      <c r="W161">
        <v>0.40097624395412201</v>
      </c>
      <c r="X161">
        <v>0</v>
      </c>
      <c r="Y161">
        <v>0</v>
      </c>
      <c r="Z161">
        <v>0</v>
      </c>
      <c r="AA161">
        <v>4127.5168482735698</v>
      </c>
      <c r="AB161">
        <v>0</v>
      </c>
      <c r="AC161">
        <v>105.75782882445699</v>
      </c>
      <c r="AD161">
        <v>613.30979597923999</v>
      </c>
      <c r="AE161">
        <v>0</v>
      </c>
      <c r="AF161">
        <v>0</v>
      </c>
      <c r="AG161">
        <v>0</v>
      </c>
      <c r="AH161">
        <v>2061.9767916942201</v>
      </c>
      <c r="AI161">
        <v>0</v>
      </c>
      <c r="AJ161">
        <v>28.5548158799173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2.1472180430374199</v>
      </c>
      <c r="AR161">
        <v>17.693725346727799</v>
      </c>
      <c r="AS161">
        <v>0</v>
      </c>
      <c r="AT161">
        <v>0</v>
      </c>
      <c r="AU161">
        <v>11.5362039105999</v>
      </c>
      <c r="AV161">
        <v>0</v>
      </c>
      <c r="AW161">
        <v>0</v>
      </c>
      <c r="AX161">
        <v>0</v>
      </c>
      <c r="BK161" s="117">
        <v>8514.9257905498198</v>
      </c>
      <c r="BL161">
        <f t="shared" si="10"/>
        <v>1527.820504981064</v>
      </c>
      <c r="BM161">
        <f t="shared" si="11"/>
        <v>0</v>
      </c>
      <c r="BN161">
        <f t="shared" si="12"/>
        <v>6987.1052855687603</v>
      </c>
      <c r="BO161">
        <f t="shared" si="14"/>
        <v>219.91420945017671</v>
      </c>
      <c r="BP161">
        <f t="shared" si="13"/>
        <v>1747.7347144312407</v>
      </c>
    </row>
    <row r="162" spans="1:68" x14ac:dyDescent="0.25">
      <c r="A162" t="s">
        <v>61</v>
      </c>
      <c r="B162" s="42">
        <v>44241</v>
      </c>
      <c r="C162" t="s">
        <v>60</v>
      </c>
      <c r="D162">
        <v>8629.7099999999991</v>
      </c>
      <c r="E162">
        <v>0</v>
      </c>
      <c r="F162">
        <v>1054.65681841489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293.586109314422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18.444563303885399</v>
      </c>
      <c r="U162">
        <v>0</v>
      </c>
      <c r="V162">
        <v>3.51512284071787E-2</v>
      </c>
      <c r="W162">
        <v>0.37665161012235798</v>
      </c>
      <c r="X162">
        <v>0</v>
      </c>
      <c r="Y162">
        <v>0</v>
      </c>
      <c r="Z162">
        <v>0</v>
      </c>
      <c r="AA162">
        <v>4184.7441289182498</v>
      </c>
      <c r="AB162">
        <v>0</v>
      </c>
      <c r="AC162">
        <v>111.74219794353699</v>
      </c>
      <c r="AD162">
        <v>605.13000293929895</v>
      </c>
      <c r="AE162">
        <v>0</v>
      </c>
      <c r="AF162">
        <v>0</v>
      </c>
      <c r="AG162">
        <v>0</v>
      </c>
      <c r="AH162">
        <v>2012.5574915709401</v>
      </c>
      <c r="AI162">
        <v>0</v>
      </c>
      <c r="AJ162">
        <v>27.691191371158201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2.7615112336437302</v>
      </c>
      <c r="AR162">
        <v>15.6253875628252</v>
      </c>
      <c r="AS162">
        <v>0</v>
      </c>
      <c r="AT162">
        <v>0</v>
      </c>
      <c r="AU162">
        <v>11.4696857030019</v>
      </c>
      <c r="AV162">
        <v>0</v>
      </c>
      <c r="AW162">
        <v>0</v>
      </c>
      <c r="AX162">
        <v>0</v>
      </c>
      <c r="BK162" s="117">
        <v>8338.8208911143702</v>
      </c>
      <c r="BL162">
        <f t="shared" si="10"/>
        <v>1348.242927729312</v>
      </c>
      <c r="BM162">
        <f t="shared" si="11"/>
        <v>0</v>
      </c>
      <c r="BN162">
        <f t="shared" si="12"/>
        <v>6990.5779633850698</v>
      </c>
      <c r="BO162">
        <f t="shared" si="14"/>
        <v>290.88910888561804</v>
      </c>
      <c r="BP162">
        <f t="shared" si="13"/>
        <v>1639.13203661493</v>
      </c>
    </row>
    <row r="163" spans="1:68" x14ac:dyDescent="0.25">
      <c r="A163" t="s">
        <v>61</v>
      </c>
      <c r="B163" s="42">
        <v>44242</v>
      </c>
      <c r="C163" t="s">
        <v>60</v>
      </c>
      <c r="D163">
        <v>8702.67</v>
      </c>
      <c r="E163">
        <v>0</v>
      </c>
      <c r="F163">
        <v>1153.0940797939099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293.586109314422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18.478770211085902</v>
      </c>
      <c r="U163">
        <v>0</v>
      </c>
      <c r="V163">
        <v>5.51135199819653E-3</v>
      </c>
      <c r="W163">
        <v>0.37661119626865602</v>
      </c>
      <c r="X163">
        <v>0</v>
      </c>
      <c r="Y163">
        <v>0</v>
      </c>
      <c r="Z163">
        <v>0</v>
      </c>
      <c r="AA163">
        <v>4202.6713793993904</v>
      </c>
      <c r="AB163">
        <v>0</v>
      </c>
      <c r="AC163">
        <v>115.262853647276</v>
      </c>
      <c r="AD163">
        <v>601.68987110016599</v>
      </c>
      <c r="AE163">
        <v>0</v>
      </c>
      <c r="AF163">
        <v>0</v>
      </c>
      <c r="AG163">
        <v>0</v>
      </c>
      <c r="AH163">
        <v>1954.8185250930401</v>
      </c>
      <c r="AI163">
        <v>0</v>
      </c>
      <c r="AJ163">
        <v>27.291614686727002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3.4609111706055198</v>
      </c>
      <c r="AR163">
        <v>13.3981735920296</v>
      </c>
      <c r="AS163">
        <v>0</v>
      </c>
      <c r="AT163">
        <v>0</v>
      </c>
      <c r="AU163">
        <v>11.286828823456799</v>
      </c>
      <c r="AV163">
        <v>0</v>
      </c>
      <c r="AW163">
        <v>0</v>
      </c>
      <c r="AX163">
        <v>0</v>
      </c>
      <c r="BK163" s="117">
        <v>8395.4212393803791</v>
      </c>
      <c r="BL163">
        <f t="shared" si="10"/>
        <v>1446.6801891083319</v>
      </c>
      <c r="BM163">
        <f t="shared" si="11"/>
        <v>0</v>
      </c>
      <c r="BN163">
        <f t="shared" si="12"/>
        <v>6948.741050272045</v>
      </c>
      <c r="BO163">
        <f t="shared" si="14"/>
        <v>307.24876061962277</v>
      </c>
      <c r="BP163">
        <f t="shared" si="13"/>
        <v>1753.9289497279547</v>
      </c>
    </row>
    <row r="164" spans="1:68" x14ac:dyDescent="0.25">
      <c r="A164" t="s">
        <v>61</v>
      </c>
      <c r="B164" s="42">
        <v>44243</v>
      </c>
      <c r="C164" t="s">
        <v>60</v>
      </c>
      <c r="D164">
        <v>7468.43</v>
      </c>
      <c r="E164">
        <v>0</v>
      </c>
      <c r="F164">
        <v>1209.40019330272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293.586109314422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18.938599912892499</v>
      </c>
      <c r="U164">
        <v>0</v>
      </c>
      <c r="V164">
        <v>7.9453886070254896E-4</v>
      </c>
      <c r="W164">
        <v>0.379738546088565</v>
      </c>
      <c r="X164">
        <v>0</v>
      </c>
      <c r="Y164">
        <v>0</v>
      </c>
      <c r="Z164">
        <v>0</v>
      </c>
      <c r="AA164">
        <v>4193.5382469487004</v>
      </c>
      <c r="AB164">
        <v>0</v>
      </c>
      <c r="AC164">
        <v>114.62145941601599</v>
      </c>
      <c r="AD164">
        <v>597.80854425002099</v>
      </c>
      <c r="AE164">
        <v>0</v>
      </c>
      <c r="AF164">
        <v>0</v>
      </c>
      <c r="AG164">
        <v>0</v>
      </c>
      <c r="AH164">
        <v>1873.7550101197401</v>
      </c>
      <c r="AI164">
        <v>0</v>
      </c>
      <c r="AJ164">
        <v>26.478977603594601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4.2087006047434103</v>
      </c>
      <c r="AR164">
        <v>11.635749916939901</v>
      </c>
      <c r="AS164">
        <v>0</v>
      </c>
      <c r="AT164">
        <v>0</v>
      </c>
      <c r="AU164">
        <v>11.048873642095099</v>
      </c>
      <c r="AV164">
        <v>0</v>
      </c>
      <c r="AW164">
        <v>-500.11903729877298</v>
      </c>
      <c r="AX164">
        <v>0</v>
      </c>
      <c r="BK164" s="117">
        <v>7855.2819608180598</v>
      </c>
      <c r="BL164">
        <f t="shared" si="10"/>
        <v>1002.867265318369</v>
      </c>
      <c r="BM164">
        <f t="shared" si="11"/>
        <v>0</v>
      </c>
      <c r="BN164">
        <f t="shared" si="12"/>
        <v>6852.4146954996913</v>
      </c>
      <c r="BO164">
        <f t="shared" si="14"/>
        <v>-386.85196081806043</v>
      </c>
      <c r="BP164">
        <f t="shared" si="13"/>
        <v>616.01530450030862</v>
      </c>
    </row>
    <row r="165" spans="1:68" x14ac:dyDescent="0.25">
      <c r="A165" t="s">
        <v>61</v>
      </c>
      <c r="B165" s="42">
        <v>44244</v>
      </c>
      <c r="C165" t="s">
        <v>60</v>
      </c>
      <c r="D165">
        <v>7646.97</v>
      </c>
      <c r="E165">
        <v>0</v>
      </c>
      <c r="F165">
        <v>1237.4548127957401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293.586109314422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19.6336307560547</v>
      </c>
      <c r="U165">
        <v>0</v>
      </c>
      <c r="V165">
        <v>9.9226943744600102E-5</v>
      </c>
      <c r="W165">
        <v>0.38669838096349701</v>
      </c>
      <c r="X165">
        <v>0</v>
      </c>
      <c r="Y165">
        <v>0</v>
      </c>
      <c r="Z165">
        <v>0</v>
      </c>
      <c r="AA165">
        <v>4157.18919994926</v>
      </c>
      <c r="AB165">
        <v>0</v>
      </c>
      <c r="AC165">
        <v>96.991271808987705</v>
      </c>
      <c r="AD165">
        <v>592.59598936242503</v>
      </c>
      <c r="AE165">
        <v>0</v>
      </c>
      <c r="AF165">
        <v>0</v>
      </c>
      <c r="AG165">
        <v>0</v>
      </c>
      <c r="AH165">
        <v>1803.8769743467201</v>
      </c>
      <c r="AI165">
        <v>0</v>
      </c>
      <c r="AJ165">
        <v>25.324582634525399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12.375683834017201</v>
      </c>
      <c r="AQ165">
        <v>5.0146692778514304</v>
      </c>
      <c r="AR165">
        <v>10.3936436997079</v>
      </c>
      <c r="AS165">
        <v>0</v>
      </c>
      <c r="AT165">
        <v>0</v>
      </c>
      <c r="AU165">
        <v>10.7988329262558</v>
      </c>
      <c r="AV165">
        <v>0</v>
      </c>
      <c r="AW165">
        <v>0</v>
      </c>
      <c r="AX165">
        <v>0</v>
      </c>
      <c r="BK165" s="117">
        <v>8265.6221983138803</v>
      </c>
      <c r="BL165">
        <f t="shared" si="10"/>
        <v>1531.040922110162</v>
      </c>
      <c r="BM165">
        <f t="shared" si="11"/>
        <v>0</v>
      </c>
      <c r="BN165">
        <f t="shared" si="12"/>
        <v>6734.581276203714</v>
      </c>
      <c r="BO165">
        <f t="shared" si="14"/>
        <v>-618.6521983138764</v>
      </c>
      <c r="BP165">
        <f t="shared" si="13"/>
        <v>912.3887237962856</v>
      </c>
    </row>
    <row r="166" spans="1:68" x14ac:dyDescent="0.25">
      <c r="A166" t="s">
        <v>61</v>
      </c>
      <c r="B166" s="42">
        <v>44245</v>
      </c>
      <c r="C166" t="s">
        <v>60</v>
      </c>
      <c r="D166">
        <v>8856.59</v>
      </c>
      <c r="E166">
        <v>0</v>
      </c>
      <c r="F166">
        <v>1293.7609263045399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293.586109314422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19.680053733286599</v>
      </c>
      <c r="U166">
        <v>0</v>
      </c>
      <c r="V166">
        <v>9.1599572825585304E-6</v>
      </c>
      <c r="W166">
        <v>0.39828531159349501</v>
      </c>
      <c r="X166">
        <v>0</v>
      </c>
      <c r="Y166">
        <v>0</v>
      </c>
      <c r="Z166">
        <v>0</v>
      </c>
      <c r="AA166">
        <v>4103.5394644180296</v>
      </c>
      <c r="AB166">
        <v>0</v>
      </c>
      <c r="AC166">
        <v>72.5566826532595</v>
      </c>
      <c r="AD166">
        <v>590.14927534824096</v>
      </c>
      <c r="AE166">
        <v>0</v>
      </c>
      <c r="AF166">
        <v>0</v>
      </c>
      <c r="AG166">
        <v>0</v>
      </c>
      <c r="AH166">
        <v>1783.70189875035</v>
      </c>
      <c r="AI166">
        <v>0</v>
      </c>
      <c r="AJ166">
        <v>23.561936283610699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87.718801996382595</v>
      </c>
      <c r="AQ166">
        <v>5.56359147517575</v>
      </c>
      <c r="AR166">
        <v>9.0770676615471793</v>
      </c>
      <c r="AS166">
        <v>0</v>
      </c>
      <c r="AT166">
        <v>0</v>
      </c>
      <c r="AU166">
        <v>10.5591222288216</v>
      </c>
      <c r="AV166">
        <v>0</v>
      </c>
      <c r="AW166">
        <v>0</v>
      </c>
      <c r="AX166">
        <v>0</v>
      </c>
      <c r="BK166" s="117">
        <v>8293.8532246392097</v>
      </c>
      <c r="BL166">
        <f t="shared" si="10"/>
        <v>1587.3470356189619</v>
      </c>
      <c r="BM166">
        <f t="shared" si="11"/>
        <v>0</v>
      </c>
      <c r="BN166">
        <f t="shared" si="12"/>
        <v>6706.5061890202542</v>
      </c>
      <c r="BO166">
        <f t="shared" si="14"/>
        <v>562.73677536078321</v>
      </c>
      <c r="BP166">
        <f t="shared" si="13"/>
        <v>2150.0838109797451</v>
      </c>
    </row>
    <row r="167" spans="1:68" x14ac:dyDescent="0.25">
      <c r="A167" t="s">
        <v>61</v>
      </c>
      <c r="B167" s="42">
        <v>44246</v>
      </c>
      <c r="C167" t="s">
        <v>60</v>
      </c>
      <c r="D167">
        <v>9330.4599999999991</v>
      </c>
      <c r="E167">
        <v>0</v>
      </c>
      <c r="F167">
        <v>1307.8374546817399</v>
      </c>
      <c r="G167">
        <v>0</v>
      </c>
      <c r="H167">
        <v>201.514744603807</v>
      </c>
      <c r="I167">
        <v>0</v>
      </c>
      <c r="J167">
        <v>0</v>
      </c>
      <c r="K167">
        <v>0</v>
      </c>
      <c r="L167">
        <v>293.586109314422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20.3035151889564</v>
      </c>
      <c r="U167">
        <v>0</v>
      </c>
      <c r="V167">
        <v>3.7571810494162899E-7</v>
      </c>
      <c r="W167">
        <v>0.41486313096972299</v>
      </c>
      <c r="X167">
        <v>0</v>
      </c>
      <c r="Y167">
        <v>0</v>
      </c>
      <c r="Z167">
        <v>0</v>
      </c>
      <c r="AA167">
        <v>4027.06883912284</v>
      </c>
      <c r="AB167">
        <v>0</v>
      </c>
      <c r="AC167">
        <v>48.281206869093197</v>
      </c>
      <c r="AD167">
        <v>586.16250874046295</v>
      </c>
      <c r="AE167">
        <v>0</v>
      </c>
      <c r="AF167">
        <v>0</v>
      </c>
      <c r="AG167">
        <v>0</v>
      </c>
      <c r="AH167">
        <v>1806.4663751591499</v>
      </c>
      <c r="AI167">
        <v>0</v>
      </c>
      <c r="AJ167">
        <v>21.457942194721699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274.947318960139</v>
      </c>
      <c r="AQ167">
        <v>5.6733703771638702</v>
      </c>
      <c r="AR167">
        <v>8.2224476517897696</v>
      </c>
      <c r="AS167">
        <v>0</v>
      </c>
      <c r="AT167">
        <v>0</v>
      </c>
      <c r="AU167">
        <v>10.509782932051801</v>
      </c>
      <c r="AV167">
        <v>0</v>
      </c>
      <c r="AW167">
        <v>0</v>
      </c>
      <c r="AX167">
        <v>0</v>
      </c>
      <c r="BK167" s="117">
        <v>8612.4464793030293</v>
      </c>
      <c r="BL167">
        <f t="shared" si="10"/>
        <v>1802.9383085999689</v>
      </c>
      <c r="BM167">
        <f t="shared" si="11"/>
        <v>0</v>
      </c>
      <c r="BN167">
        <f t="shared" si="12"/>
        <v>6809.5081707030558</v>
      </c>
      <c r="BO167">
        <f t="shared" si="14"/>
        <v>718.01352069697532</v>
      </c>
      <c r="BP167">
        <f t="shared" si="13"/>
        <v>2520.9518292969442</v>
      </c>
    </row>
    <row r="168" spans="1:68" x14ac:dyDescent="0.25">
      <c r="A168" t="s">
        <v>61</v>
      </c>
      <c r="B168" s="42">
        <v>44247</v>
      </c>
      <c r="C168" t="s">
        <v>60</v>
      </c>
      <c r="D168">
        <v>9623.64</v>
      </c>
      <c r="E168">
        <v>0</v>
      </c>
      <c r="F168">
        <v>1279.6843979273399</v>
      </c>
      <c r="G168">
        <v>198.102380012504</v>
      </c>
      <c r="H168">
        <v>0</v>
      </c>
      <c r="I168">
        <v>0</v>
      </c>
      <c r="J168">
        <v>0</v>
      </c>
      <c r="K168">
        <v>0</v>
      </c>
      <c r="L168">
        <v>293.586109314422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20.497215936860901</v>
      </c>
      <c r="U168">
        <v>0</v>
      </c>
      <c r="V168">
        <v>0</v>
      </c>
      <c r="W168">
        <v>0.44554418023077802</v>
      </c>
      <c r="X168">
        <v>0</v>
      </c>
      <c r="Y168">
        <v>0</v>
      </c>
      <c r="Z168">
        <v>0</v>
      </c>
      <c r="AA168">
        <v>3908.7224170393802</v>
      </c>
      <c r="AB168">
        <v>0</v>
      </c>
      <c r="AC168">
        <v>27.316034787349999</v>
      </c>
      <c r="AD168">
        <v>577.64781650499901</v>
      </c>
      <c r="AE168">
        <v>0</v>
      </c>
      <c r="AF168">
        <v>0</v>
      </c>
      <c r="AG168">
        <v>0</v>
      </c>
      <c r="AH168">
        <v>1820.9488356133299</v>
      </c>
      <c r="AI168">
        <v>0</v>
      </c>
      <c r="AJ168">
        <v>19.138720816044099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599.51956741902404</v>
      </c>
      <c r="AQ168">
        <v>4.8118646027432597</v>
      </c>
      <c r="AR168">
        <v>7.5496221497149198</v>
      </c>
      <c r="AS168">
        <v>0</v>
      </c>
      <c r="AT168">
        <v>0</v>
      </c>
      <c r="AU168">
        <v>10.3715741036225</v>
      </c>
      <c r="AV168">
        <v>0</v>
      </c>
      <c r="AW168">
        <v>500.11903729877298</v>
      </c>
      <c r="AX168">
        <v>0</v>
      </c>
      <c r="BK168" s="117">
        <v>9268.4611377063393</v>
      </c>
      <c r="BL168">
        <f t="shared" si="10"/>
        <v>2271.4919245530391</v>
      </c>
      <c r="BM168">
        <f t="shared" si="11"/>
        <v>0</v>
      </c>
      <c r="BN168">
        <f t="shared" si="12"/>
        <v>6996.9692131532993</v>
      </c>
      <c r="BO168">
        <f t="shared" si="14"/>
        <v>355.17886229366195</v>
      </c>
      <c r="BP168">
        <f t="shared" si="13"/>
        <v>2626.670786846701</v>
      </c>
    </row>
    <row r="169" spans="1:68" x14ac:dyDescent="0.25">
      <c r="A169" t="s">
        <v>61</v>
      </c>
      <c r="B169" s="42">
        <v>44248</v>
      </c>
      <c r="C169" t="s">
        <v>60</v>
      </c>
      <c r="D169">
        <v>9163.39</v>
      </c>
      <c r="E169">
        <v>0</v>
      </c>
      <c r="F169">
        <v>1251.5313411729401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146.793054657211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20.666295027071701</v>
      </c>
      <c r="U169">
        <v>0</v>
      </c>
      <c r="V169">
        <v>0</v>
      </c>
      <c r="W169">
        <v>0.48946492561069499</v>
      </c>
      <c r="X169">
        <v>0</v>
      </c>
      <c r="Y169">
        <v>0</v>
      </c>
      <c r="Z169">
        <v>0</v>
      </c>
      <c r="AA169">
        <v>3762.3978141941502</v>
      </c>
      <c r="AB169">
        <v>0</v>
      </c>
      <c r="AC169">
        <v>12.190654071351601</v>
      </c>
      <c r="AD169">
        <v>564.29537879413897</v>
      </c>
      <c r="AE169">
        <v>0</v>
      </c>
      <c r="AF169">
        <v>0</v>
      </c>
      <c r="AG169">
        <v>0</v>
      </c>
      <c r="AH169">
        <v>1833.18903285596</v>
      </c>
      <c r="AI169">
        <v>0</v>
      </c>
      <c r="AJ169">
        <v>17.2292566331576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969.76452236451905</v>
      </c>
      <c r="AQ169">
        <v>3.7674004353557802</v>
      </c>
      <c r="AR169">
        <v>7.5411342999337503</v>
      </c>
      <c r="AS169">
        <v>0</v>
      </c>
      <c r="AT169">
        <v>0</v>
      </c>
      <c r="AU169">
        <v>10.3805578580732</v>
      </c>
      <c r="AV169">
        <v>0</v>
      </c>
      <c r="AW169">
        <v>0</v>
      </c>
      <c r="AX169">
        <v>0</v>
      </c>
      <c r="BK169" s="117">
        <v>8600.2359072894706</v>
      </c>
      <c r="BL169">
        <f t="shared" si="10"/>
        <v>1398.3243958301512</v>
      </c>
      <c r="BM169">
        <f t="shared" si="11"/>
        <v>0</v>
      </c>
      <c r="BN169">
        <f t="shared" si="12"/>
        <v>7201.9115114593233</v>
      </c>
      <c r="BO169">
        <f t="shared" si="14"/>
        <v>563.15409271052522</v>
      </c>
      <c r="BP169">
        <f t="shared" si="13"/>
        <v>1961.4784885406764</v>
      </c>
    </row>
    <row r="170" spans="1:68" x14ac:dyDescent="0.25">
      <c r="A170" t="s">
        <v>61</v>
      </c>
      <c r="B170" s="42">
        <v>44249</v>
      </c>
      <c r="C170" t="s">
        <v>60</v>
      </c>
      <c r="D170">
        <v>8236.3799999999992</v>
      </c>
      <c r="E170">
        <v>0</v>
      </c>
      <c r="F170">
        <v>1153.0940797939099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146.793054657211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20.319385633640699</v>
      </c>
      <c r="U170">
        <v>0</v>
      </c>
      <c r="V170">
        <v>0</v>
      </c>
      <c r="W170">
        <v>0.54279547230543301</v>
      </c>
      <c r="X170">
        <v>0</v>
      </c>
      <c r="Y170">
        <v>0</v>
      </c>
      <c r="Z170">
        <v>0</v>
      </c>
      <c r="AA170">
        <v>3590.4299698723098</v>
      </c>
      <c r="AB170">
        <v>0</v>
      </c>
      <c r="AC170">
        <v>2.9053215699094701</v>
      </c>
      <c r="AD170">
        <v>553.95427162951296</v>
      </c>
      <c r="AE170">
        <v>0</v>
      </c>
      <c r="AF170">
        <v>0</v>
      </c>
      <c r="AG170">
        <v>0</v>
      </c>
      <c r="AH170">
        <v>1853.73540270437</v>
      </c>
      <c r="AI170">
        <v>0</v>
      </c>
      <c r="AJ170">
        <v>15.8129255291406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1341.27329967694</v>
      </c>
      <c r="AQ170">
        <v>2.81865303818992</v>
      </c>
      <c r="AR170">
        <v>7.71039132284454</v>
      </c>
      <c r="AS170">
        <v>0</v>
      </c>
      <c r="AT170">
        <v>0</v>
      </c>
      <c r="AU170">
        <v>10.552527573024999</v>
      </c>
      <c r="AV170">
        <v>0</v>
      </c>
      <c r="AW170">
        <v>0</v>
      </c>
      <c r="AX170">
        <v>0</v>
      </c>
      <c r="BK170" s="117">
        <v>8699.9420784733193</v>
      </c>
      <c r="BL170">
        <f t="shared" si="10"/>
        <v>1299.887134451121</v>
      </c>
      <c r="BM170">
        <f t="shared" si="11"/>
        <v>0</v>
      </c>
      <c r="BN170">
        <f t="shared" si="12"/>
        <v>7400.0549440221894</v>
      </c>
      <c r="BO170">
        <f t="shared" si="14"/>
        <v>-463.56207847331098</v>
      </c>
      <c r="BP170">
        <f t="shared" si="13"/>
        <v>836.32505597781005</v>
      </c>
    </row>
    <row r="171" spans="1:68" x14ac:dyDescent="0.25">
      <c r="A171" t="s">
        <v>61</v>
      </c>
      <c r="B171" s="42">
        <v>44250</v>
      </c>
      <c r="C171" t="s">
        <v>60</v>
      </c>
      <c r="D171">
        <v>8384.94</v>
      </c>
      <c r="E171">
        <v>0</v>
      </c>
      <c r="F171">
        <v>1068.7333467920901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146.793054657211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19.3115875135646</v>
      </c>
      <c r="U171">
        <v>0</v>
      </c>
      <c r="V171">
        <v>0</v>
      </c>
      <c r="W171">
        <v>0.60608904447618595</v>
      </c>
      <c r="X171">
        <v>0</v>
      </c>
      <c r="Y171">
        <v>0</v>
      </c>
      <c r="Z171">
        <v>0</v>
      </c>
      <c r="AA171">
        <v>3394.2314434765999</v>
      </c>
      <c r="AB171">
        <v>0</v>
      </c>
      <c r="AC171">
        <v>3.1482191647387698</v>
      </c>
      <c r="AD171">
        <v>544.18556212870601</v>
      </c>
      <c r="AE171">
        <v>0</v>
      </c>
      <c r="AF171">
        <v>0</v>
      </c>
      <c r="AG171">
        <v>0</v>
      </c>
      <c r="AH171">
        <v>1844.0367052597201</v>
      </c>
      <c r="AI171">
        <v>0</v>
      </c>
      <c r="AJ171">
        <v>14.5121496871094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1476.6839086454099</v>
      </c>
      <c r="AQ171">
        <v>1.9762863662912999</v>
      </c>
      <c r="AR171">
        <v>8.4749070410371896</v>
      </c>
      <c r="AS171">
        <v>0</v>
      </c>
      <c r="AT171">
        <v>0</v>
      </c>
      <c r="AU171">
        <v>10.5287263434585</v>
      </c>
      <c r="AV171">
        <v>0</v>
      </c>
      <c r="AW171">
        <v>0</v>
      </c>
      <c r="AX171">
        <v>0</v>
      </c>
      <c r="BK171" s="117">
        <v>8533.2219861203994</v>
      </c>
      <c r="BL171">
        <f t="shared" si="10"/>
        <v>1215.5264014493011</v>
      </c>
      <c r="BM171">
        <f t="shared" si="11"/>
        <v>0</v>
      </c>
      <c r="BN171">
        <f t="shared" si="12"/>
        <v>7317.6955846711116</v>
      </c>
      <c r="BO171">
        <f t="shared" si="14"/>
        <v>-148.2819861204116</v>
      </c>
      <c r="BP171">
        <f t="shared" si="13"/>
        <v>1067.2444153288895</v>
      </c>
    </row>
    <row r="172" spans="1:68" x14ac:dyDescent="0.25">
      <c r="A172" t="s">
        <v>61</v>
      </c>
      <c r="B172" s="42">
        <v>44251</v>
      </c>
      <c r="C172" t="s">
        <v>60</v>
      </c>
      <c r="D172">
        <v>6970.6</v>
      </c>
      <c r="E172">
        <v>0</v>
      </c>
      <c r="F172">
        <v>1026.60219892186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146.793054657211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18.783319048095699</v>
      </c>
      <c r="U172">
        <v>0</v>
      </c>
      <c r="V172">
        <v>9.49201288340569E-6</v>
      </c>
      <c r="W172">
        <v>2.8253366451433202</v>
      </c>
      <c r="X172">
        <v>0</v>
      </c>
      <c r="Y172">
        <v>0</v>
      </c>
      <c r="Z172">
        <v>0</v>
      </c>
      <c r="AA172">
        <v>3204.9470062073301</v>
      </c>
      <c r="AB172">
        <v>0</v>
      </c>
      <c r="AC172">
        <v>9.3746585095727006</v>
      </c>
      <c r="AD172">
        <v>530.90608376617502</v>
      </c>
      <c r="AE172">
        <v>0</v>
      </c>
      <c r="AF172">
        <v>0</v>
      </c>
      <c r="AG172">
        <v>0</v>
      </c>
      <c r="AH172">
        <v>1800.6015807276301</v>
      </c>
      <c r="AI172">
        <v>0</v>
      </c>
      <c r="AJ172">
        <v>13.455118757996299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1424.78930030181</v>
      </c>
      <c r="AQ172">
        <v>1.39019781896887</v>
      </c>
      <c r="AR172">
        <v>9.1145612496164894</v>
      </c>
      <c r="AS172">
        <v>0</v>
      </c>
      <c r="AT172">
        <v>0</v>
      </c>
      <c r="AU172">
        <v>10.4283408451745</v>
      </c>
      <c r="AV172">
        <v>0</v>
      </c>
      <c r="AW172">
        <v>0</v>
      </c>
      <c r="AX172">
        <v>0</v>
      </c>
      <c r="BK172" s="117">
        <v>8200.0107669486006</v>
      </c>
      <c r="BL172">
        <f t="shared" si="10"/>
        <v>1173.3952535790711</v>
      </c>
      <c r="BM172">
        <f t="shared" si="11"/>
        <v>0</v>
      </c>
      <c r="BN172">
        <f t="shared" si="12"/>
        <v>7026.6155133695265</v>
      </c>
      <c r="BO172">
        <f t="shared" si="14"/>
        <v>-1229.4107669485966</v>
      </c>
      <c r="BP172">
        <f t="shared" si="13"/>
        <v>-56.015513369525479</v>
      </c>
    </row>
    <row r="173" spans="1:68" x14ac:dyDescent="0.25">
      <c r="A173" t="s">
        <v>61</v>
      </c>
      <c r="B173" s="42">
        <v>44252</v>
      </c>
      <c r="C173" t="s">
        <v>60</v>
      </c>
      <c r="D173">
        <v>6286.35</v>
      </c>
      <c r="E173">
        <v>0</v>
      </c>
      <c r="F173">
        <v>928.16493754283897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146.793054657211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17.630711533311501</v>
      </c>
      <c r="U173">
        <v>0</v>
      </c>
      <c r="V173">
        <v>3.8470826292194202E-5</v>
      </c>
      <c r="W173">
        <v>9.4586410899642193</v>
      </c>
      <c r="X173">
        <v>0</v>
      </c>
      <c r="Y173">
        <v>0</v>
      </c>
      <c r="Z173">
        <v>0</v>
      </c>
      <c r="AA173">
        <v>3019.1576505386101</v>
      </c>
      <c r="AB173">
        <v>0</v>
      </c>
      <c r="AC173">
        <v>24.376561446059199</v>
      </c>
      <c r="AD173">
        <v>517.06237614760596</v>
      </c>
      <c r="AE173">
        <v>0</v>
      </c>
      <c r="AF173">
        <v>0</v>
      </c>
      <c r="AG173">
        <v>0</v>
      </c>
      <c r="AH173">
        <v>1746.9028166947701</v>
      </c>
      <c r="AI173">
        <v>0</v>
      </c>
      <c r="AJ173">
        <v>12.760452766677901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1213.27531766116</v>
      </c>
      <c r="AQ173">
        <v>1.0138141545588499</v>
      </c>
      <c r="AR173">
        <v>9.4273054002917398</v>
      </c>
      <c r="AS173">
        <v>0</v>
      </c>
      <c r="AT173">
        <v>0</v>
      </c>
      <c r="AU173">
        <v>10.1690808433241</v>
      </c>
      <c r="AV173">
        <v>0</v>
      </c>
      <c r="AW173">
        <v>0</v>
      </c>
      <c r="AX173">
        <v>0</v>
      </c>
      <c r="BK173" s="117">
        <v>7656.1927589472098</v>
      </c>
      <c r="BL173">
        <f t="shared" si="10"/>
        <v>1074.9579922000501</v>
      </c>
      <c r="BM173">
        <f t="shared" si="11"/>
        <v>0</v>
      </c>
      <c r="BN173">
        <f t="shared" si="12"/>
        <v>6581.2347667471586</v>
      </c>
      <c r="BO173">
        <f t="shared" si="14"/>
        <v>-1369.8427589472085</v>
      </c>
      <c r="BP173">
        <f t="shared" si="13"/>
        <v>-294.88476674715844</v>
      </c>
    </row>
    <row r="174" spans="1:68" x14ac:dyDescent="0.25">
      <c r="A174" t="s">
        <v>61</v>
      </c>
      <c r="B174" s="42">
        <v>44253</v>
      </c>
      <c r="C174" t="s">
        <v>60</v>
      </c>
      <c r="D174">
        <v>7321.79</v>
      </c>
      <c r="E174">
        <v>0</v>
      </c>
      <c r="F174">
        <v>871.85882403403502</v>
      </c>
      <c r="G174">
        <v>0</v>
      </c>
      <c r="H174">
        <v>201.514744603807</v>
      </c>
      <c r="I174">
        <v>0</v>
      </c>
      <c r="J174">
        <v>0</v>
      </c>
      <c r="K174">
        <v>0</v>
      </c>
      <c r="L174">
        <v>146.793054657211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17.2339312850238</v>
      </c>
      <c r="U174">
        <v>0</v>
      </c>
      <c r="V174">
        <v>9.6396669263883194E-5</v>
      </c>
      <c r="W174">
        <v>28.269851744520501</v>
      </c>
      <c r="X174">
        <v>0</v>
      </c>
      <c r="Y174">
        <v>0</v>
      </c>
      <c r="Z174">
        <v>0</v>
      </c>
      <c r="AA174">
        <v>2852.3632844017602</v>
      </c>
      <c r="AB174">
        <v>0</v>
      </c>
      <c r="AC174">
        <v>48.766081510511803</v>
      </c>
      <c r="AD174">
        <v>502.90830330388098</v>
      </c>
      <c r="AE174">
        <v>0</v>
      </c>
      <c r="AF174">
        <v>0</v>
      </c>
      <c r="AG174">
        <v>0</v>
      </c>
      <c r="AH174">
        <v>1736.67826005554</v>
      </c>
      <c r="AI174">
        <v>0</v>
      </c>
      <c r="AJ174">
        <v>12.064596522508699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847.35439939661603</v>
      </c>
      <c r="AQ174">
        <v>0.76563414716941103</v>
      </c>
      <c r="AR174">
        <v>9.6581500930511304</v>
      </c>
      <c r="AS174">
        <v>0</v>
      </c>
      <c r="AT174">
        <v>0</v>
      </c>
      <c r="AU174">
        <v>9.8714933209120606</v>
      </c>
      <c r="AV174">
        <v>0</v>
      </c>
      <c r="AW174">
        <v>0</v>
      </c>
      <c r="AX174">
        <v>0</v>
      </c>
      <c r="BK174" s="117">
        <v>7286.1007054732199</v>
      </c>
      <c r="BL174">
        <f t="shared" si="10"/>
        <v>1220.1666232950529</v>
      </c>
      <c r="BM174">
        <f t="shared" si="11"/>
        <v>0</v>
      </c>
      <c r="BN174">
        <f t="shared" si="12"/>
        <v>6065.9340821781643</v>
      </c>
      <c r="BO174">
        <f t="shared" si="14"/>
        <v>35.68929452678276</v>
      </c>
      <c r="BP174">
        <f t="shared" si="13"/>
        <v>1255.8559178218356</v>
      </c>
    </row>
    <row r="175" spans="1:68" x14ac:dyDescent="0.25">
      <c r="A175" t="s">
        <v>61</v>
      </c>
      <c r="B175" s="42">
        <v>44254</v>
      </c>
      <c r="C175" t="s">
        <v>60</v>
      </c>
      <c r="D175">
        <v>6837.73</v>
      </c>
      <c r="E175">
        <v>0</v>
      </c>
      <c r="F175">
        <v>857.782295656835</v>
      </c>
      <c r="G175">
        <v>198.102380012504</v>
      </c>
      <c r="H175">
        <v>0</v>
      </c>
      <c r="I175">
        <v>0</v>
      </c>
      <c r="J175">
        <v>0</v>
      </c>
      <c r="K175">
        <v>0</v>
      </c>
      <c r="L175">
        <v>146.793054657211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17.0875522479555</v>
      </c>
      <c r="U175">
        <v>0</v>
      </c>
      <c r="V175">
        <v>1.7199874752488599E-4</v>
      </c>
      <c r="W175">
        <v>61.212549275551602</v>
      </c>
      <c r="X175">
        <v>0</v>
      </c>
      <c r="Y175">
        <v>0</v>
      </c>
      <c r="Z175">
        <v>0</v>
      </c>
      <c r="AA175">
        <v>2702.4186094664001</v>
      </c>
      <c r="AB175">
        <v>0</v>
      </c>
      <c r="AC175">
        <v>78.273058190061704</v>
      </c>
      <c r="AD175">
        <v>486.09564576938402</v>
      </c>
      <c r="AE175">
        <v>0</v>
      </c>
      <c r="AF175">
        <v>0</v>
      </c>
      <c r="AG175">
        <v>0</v>
      </c>
      <c r="AH175">
        <v>1689.56462152888</v>
      </c>
      <c r="AI175">
        <v>0</v>
      </c>
      <c r="AJ175">
        <v>11.038064059113401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484.66490162645903</v>
      </c>
      <c r="AQ175">
        <v>0.59209769545019697</v>
      </c>
      <c r="AR175">
        <v>10.353261024487299</v>
      </c>
      <c r="AS175">
        <v>0</v>
      </c>
      <c r="AT175">
        <v>0</v>
      </c>
      <c r="AU175">
        <v>9.57969414946683</v>
      </c>
      <c r="AV175">
        <v>0</v>
      </c>
      <c r="AW175">
        <v>0</v>
      </c>
      <c r="AX175">
        <v>0</v>
      </c>
      <c r="BK175" s="117">
        <v>6753.5579573585101</v>
      </c>
      <c r="BL175">
        <f t="shared" si="10"/>
        <v>1202.6777303265499</v>
      </c>
      <c r="BM175">
        <f t="shared" si="11"/>
        <v>0</v>
      </c>
      <c r="BN175">
        <f t="shared" si="12"/>
        <v>5550.8802270319575</v>
      </c>
      <c r="BO175">
        <f t="shared" si="14"/>
        <v>84.172042641492226</v>
      </c>
      <c r="BP175">
        <f t="shared" si="13"/>
        <v>1286.8497729680421</v>
      </c>
    </row>
    <row r="176" spans="1:68" x14ac:dyDescent="0.25">
      <c r="A176" t="s">
        <v>61</v>
      </c>
      <c r="B176" s="42">
        <v>44255</v>
      </c>
      <c r="C176" t="s">
        <v>60</v>
      </c>
      <c r="D176">
        <v>5337.07</v>
      </c>
      <c r="E176">
        <v>0</v>
      </c>
      <c r="F176">
        <v>843.70576727963396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146.793054657211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16.569175099352201</v>
      </c>
      <c r="U176">
        <v>0</v>
      </c>
      <c r="V176">
        <v>2.4495833596148198E-4</v>
      </c>
      <c r="W176">
        <v>150.52897877928399</v>
      </c>
      <c r="X176">
        <v>0</v>
      </c>
      <c r="Y176">
        <v>0</v>
      </c>
      <c r="Z176">
        <v>0</v>
      </c>
      <c r="AA176">
        <v>2570.80326035298</v>
      </c>
      <c r="AB176">
        <v>0</v>
      </c>
      <c r="AC176">
        <v>114.607504981218</v>
      </c>
      <c r="AD176">
        <v>468.93664627244999</v>
      </c>
      <c r="AE176">
        <v>0</v>
      </c>
      <c r="AF176">
        <v>0</v>
      </c>
      <c r="AG176">
        <v>0</v>
      </c>
      <c r="AH176">
        <v>1589.8358976582399</v>
      </c>
      <c r="AI176">
        <v>0</v>
      </c>
      <c r="AJ176">
        <v>10.5970725869161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178.84935304114799</v>
      </c>
      <c r="AQ176">
        <v>0.50913647629454695</v>
      </c>
      <c r="AR176">
        <v>10.672432059415</v>
      </c>
      <c r="AS176">
        <v>0</v>
      </c>
      <c r="AT176">
        <v>0</v>
      </c>
      <c r="AU176">
        <v>9.2492757206207994</v>
      </c>
      <c r="AV176">
        <v>0</v>
      </c>
      <c r="AW176">
        <v>-250.05951864938601</v>
      </c>
      <c r="AX176">
        <v>0</v>
      </c>
      <c r="BK176" s="117">
        <v>5861.5982812737102</v>
      </c>
      <c r="BL176">
        <f t="shared" si="10"/>
        <v>740.43930328745898</v>
      </c>
      <c r="BM176">
        <f t="shared" si="11"/>
        <v>0</v>
      </c>
      <c r="BN176">
        <f t="shared" si="12"/>
        <v>5121.1589779862552</v>
      </c>
      <c r="BO176">
        <f t="shared" si="14"/>
        <v>-524.52828127371413</v>
      </c>
      <c r="BP176">
        <f t="shared" si="13"/>
        <v>215.91102201374486</v>
      </c>
    </row>
    <row r="177" spans="1:68" x14ac:dyDescent="0.25">
      <c r="A177" t="s">
        <v>61</v>
      </c>
      <c r="B177" s="42">
        <v>44256</v>
      </c>
      <c r="C177" t="s">
        <v>60</v>
      </c>
      <c r="D177">
        <v>5962.75</v>
      </c>
      <c r="E177">
        <v>0</v>
      </c>
      <c r="F177">
        <v>815.65114778661098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146.793054657211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16.190248212339501</v>
      </c>
      <c r="U177">
        <v>0</v>
      </c>
      <c r="V177">
        <v>3.2746885263871102E-4</v>
      </c>
      <c r="W177">
        <v>312.30192786701201</v>
      </c>
      <c r="X177">
        <v>0</v>
      </c>
      <c r="Y177">
        <v>0</v>
      </c>
      <c r="Z177">
        <v>0</v>
      </c>
      <c r="AA177">
        <v>2468.5411160153299</v>
      </c>
      <c r="AB177">
        <v>0</v>
      </c>
      <c r="AC177">
        <v>136.844827570913</v>
      </c>
      <c r="AD177">
        <v>463.19734990156201</v>
      </c>
      <c r="AE177">
        <v>0</v>
      </c>
      <c r="AF177">
        <v>0</v>
      </c>
      <c r="AG177">
        <v>0</v>
      </c>
      <c r="AH177">
        <v>1477.2493120643401</v>
      </c>
      <c r="AI177">
        <v>0</v>
      </c>
      <c r="AJ177">
        <v>11.0394588843671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42.110257922456299</v>
      </c>
      <c r="AQ177">
        <v>0.585457714876778</v>
      </c>
      <c r="AR177">
        <v>9.7410588034119705</v>
      </c>
      <c r="AS177">
        <v>0</v>
      </c>
      <c r="AT177">
        <v>0</v>
      </c>
      <c r="AU177">
        <v>9.44948047175534</v>
      </c>
      <c r="AV177">
        <v>0</v>
      </c>
      <c r="AW177">
        <v>0</v>
      </c>
      <c r="AX177">
        <v>0</v>
      </c>
      <c r="BK177" s="117">
        <v>5909.6950253410396</v>
      </c>
      <c r="BL177">
        <f t="shared" si="10"/>
        <v>962.44420244382195</v>
      </c>
      <c r="BM177">
        <f t="shared" si="11"/>
        <v>0</v>
      </c>
      <c r="BN177">
        <f t="shared" si="12"/>
        <v>4947.2508228972165</v>
      </c>
      <c r="BO177">
        <f t="shared" si="14"/>
        <v>53.054974658961328</v>
      </c>
      <c r="BP177">
        <f t="shared" si="13"/>
        <v>1015.4991771027833</v>
      </c>
    </row>
    <row r="178" spans="1:68" x14ac:dyDescent="0.25">
      <c r="A178" t="s">
        <v>61</v>
      </c>
      <c r="B178" s="42">
        <v>44257</v>
      </c>
      <c r="C178" t="s">
        <v>60</v>
      </c>
      <c r="D178">
        <v>6139.8</v>
      </c>
      <c r="E178">
        <v>0</v>
      </c>
      <c r="F178">
        <v>815.65114778661098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146.793054657211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14.733358799715701</v>
      </c>
      <c r="U178">
        <v>0</v>
      </c>
      <c r="V178">
        <v>3.4984666310935601E-4</v>
      </c>
      <c r="W178">
        <v>577.54995104674504</v>
      </c>
      <c r="X178">
        <v>0</v>
      </c>
      <c r="Y178">
        <v>0</v>
      </c>
      <c r="Z178">
        <v>0</v>
      </c>
      <c r="AA178">
        <v>2349.9661789960001</v>
      </c>
      <c r="AB178">
        <v>0</v>
      </c>
      <c r="AC178">
        <v>146.64914311870001</v>
      </c>
      <c r="AD178">
        <v>463.64536762528201</v>
      </c>
      <c r="AE178">
        <v>0</v>
      </c>
      <c r="AF178">
        <v>0</v>
      </c>
      <c r="AG178">
        <v>0</v>
      </c>
      <c r="AH178">
        <v>1397.50030278494</v>
      </c>
      <c r="AI178">
        <v>0</v>
      </c>
      <c r="AJ178">
        <v>11.087722413786601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4.2358096331681603</v>
      </c>
      <c r="AQ178">
        <v>0.75725342013357899</v>
      </c>
      <c r="AR178">
        <v>9.3451732646751804</v>
      </c>
      <c r="AS178">
        <v>0</v>
      </c>
      <c r="AT178">
        <v>0</v>
      </c>
      <c r="AU178">
        <v>9.6456480383853602</v>
      </c>
      <c r="AV178">
        <v>0</v>
      </c>
      <c r="AW178">
        <v>0</v>
      </c>
      <c r="AX178">
        <v>0</v>
      </c>
      <c r="BK178" s="117">
        <v>5947.56046143202</v>
      </c>
      <c r="BL178">
        <f t="shared" si="10"/>
        <v>962.44420244382195</v>
      </c>
      <c r="BM178">
        <f t="shared" si="11"/>
        <v>0</v>
      </c>
      <c r="BN178">
        <f t="shared" si="12"/>
        <v>4985.1162589881942</v>
      </c>
      <c r="BO178">
        <f t="shared" si="14"/>
        <v>192.2395385679838</v>
      </c>
      <c r="BP178">
        <f t="shared" si="13"/>
        <v>1154.6837410118058</v>
      </c>
    </row>
    <row r="179" spans="1:68" x14ac:dyDescent="0.25">
      <c r="A179" t="s">
        <v>61</v>
      </c>
      <c r="B179" s="42">
        <v>44258</v>
      </c>
      <c r="C179" t="s">
        <v>60</v>
      </c>
      <c r="D179">
        <v>6374.36</v>
      </c>
      <c r="E179">
        <v>0</v>
      </c>
      <c r="F179">
        <v>801.57461940941096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146.793054657211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13.503017476046001</v>
      </c>
      <c r="U179">
        <v>0</v>
      </c>
      <c r="V179">
        <v>3.96505879878822E-4</v>
      </c>
      <c r="W179">
        <v>845.63819926808901</v>
      </c>
      <c r="X179">
        <v>0</v>
      </c>
      <c r="Y179">
        <v>0</v>
      </c>
      <c r="Z179">
        <v>0</v>
      </c>
      <c r="AA179">
        <v>2228.3742669686999</v>
      </c>
      <c r="AB179">
        <v>0</v>
      </c>
      <c r="AC179">
        <v>146.395624535168</v>
      </c>
      <c r="AD179">
        <v>455.81698068292599</v>
      </c>
      <c r="AE179">
        <v>0</v>
      </c>
      <c r="AF179">
        <v>0</v>
      </c>
      <c r="AG179">
        <v>0</v>
      </c>
      <c r="AH179">
        <v>1359.3399127513101</v>
      </c>
      <c r="AI179">
        <v>0</v>
      </c>
      <c r="AJ179">
        <v>11.4389176125087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1.0225451678989299</v>
      </c>
      <c r="AR179">
        <v>10.7743486102991</v>
      </c>
      <c r="AS179">
        <v>0</v>
      </c>
      <c r="AT179">
        <v>0</v>
      </c>
      <c r="AU179">
        <v>9.7954442870585208</v>
      </c>
      <c r="AV179">
        <v>0</v>
      </c>
      <c r="AW179">
        <v>0</v>
      </c>
      <c r="AX179">
        <v>0</v>
      </c>
      <c r="BK179" s="117">
        <v>6030.4673279324998</v>
      </c>
      <c r="BL179">
        <f t="shared" si="10"/>
        <v>948.36767406662193</v>
      </c>
      <c r="BM179">
        <f t="shared" si="11"/>
        <v>0</v>
      </c>
      <c r="BN179">
        <f t="shared" si="12"/>
        <v>5082.0996538658837</v>
      </c>
      <c r="BO179">
        <f t="shared" si="14"/>
        <v>343.89267206749446</v>
      </c>
      <c r="BP179">
        <f t="shared" si="13"/>
        <v>1292.2603461341164</v>
      </c>
    </row>
    <row r="180" spans="1:68" x14ac:dyDescent="0.25">
      <c r="A180" t="s">
        <v>61</v>
      </c>
      <c r="B180" s="42">
        <v>44259</v>
      </c>
      <c r="C180" t="s">
        <v>60</v>
      </c>
      <c r="D180">
        <v>5177.4399999999996</v>
      </c>
      <c r="E180">
        <v>0</v>
      </c>
      <c r="F180">
        <v>787.49809103221003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146.793054657211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12.9145102960206</v>
      </c>
      <c r="U180">
        <v>0</v>
      </c>
      <c r="V180">
        <v>4.0640729302276497E-4</v>
      </c>
      <c r="W180">
        <v>1078.6465007730201</v>
      </c>
      <c r="X180">
        <v>0</v>
      </c>
      <c r="Y180">
        <v>0</v>
      </c>
      <c r="Z180">
        <v>0</v>
      </c>
      <c r="AA180">
        <v>2099.4642965143098</v>
      </c>
      <c r="AB180">
        <v>0</v>
      </c>
      <c r="AC180">
        <v>141.15981460858299</v>
      </c>
      <c r="AD180">
        <v>444.97299985081401</v>
      </c>
      <c r="AE180">
        <v>0</v>
      </c>
      <c r="AF180">
        <v>0</v>
      </c>
      <c r="AG180">
        <v>0</v>
      </c>
      <c r="AH180">
        <v>1313.38600374571</v>
      </c>
      <c r="AI180">
        <v>0</v>
      </c>
      <c r="AJ180">
        <v>12.2603199216575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1.34359466888919</v>
      </c>
      <c r="AR180">
        <v>13.5338654285238</v>
      </c>
      <c r="AS180">
        <v>0</v>
      </c>
      <c r="AT180">
        <v>0</v>
      </c>
      <c r="AU180">
        <v>9.8936627562689807</v>
      </c>
      <c r="AV180">
        <v>0</v>
      </c>
      <c r="AW180">
        <v>0</v>
      </c>
      <c r="AX180">
        <v>0</v>
      </c>
      <c r="BK180" s="117">
        <v>6061.8671206605104</v>
      </c>
      <c r="BL180">
        <f t="shared" si="10"/>
        <v>934.291145689421</v>
      </c>
      <c r="BM180">
        <f t="shared" si="11"/>
        <v>0</v>
      </c>
      <c r="BN180">
        <f t="shared" si="12"/>
        <v>5127.5759749710905</v>
      </c>
      <c r="BO180">
        <f t="shared" si="14"/>
        <v>-884.42712066051172</v>
      </c>
      <c r="BP180">
        <f t="shared" si="13"/>
        <v>49.864025028909282</v>
      </c>
    </row>
    <row r="181" spans="1:68" x14ac:dyDescent="0.25">
      <c r="A181" t="s">
        <v>61</v>
      </c>
      <c r="B181" s="42">
        <v>44260</v>
      </c>
      <c r="C181" t="s">
        <v>60</v>
      </c>
      <c r="D181">
        <v>5692.36</v>
      </c>
      <c r="E181">
        <v>0</v>
      </c>
      <c r="F181">
        <v>773.42156265500898</v>
      </c>
      <c r="G181">
        <v>0</v>
      </c>
      <c r="H181">
        <v>201.514744603807</v>
      </c>
      <c r="I181">
        <v>0</v>
      </c>
      <c r="J181">
        <v>0</v>
      </c>
      <c r="K181">
        <v>0</v>
      </c>
      <c r="L181">
        <v>146.793054657211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11.140185132699299</v>
      </c>
      <c r="U181">
        <v>0</v>
      </c>
      <c r="V181">
        <v>4.2025947935287399E-4</v>
      </c>
      <c r="W181">
        <v>1250.9414562337199</v>
      </c>
      <c r="X181">
        <v>0</v>
      </c>
      <c r="Y181">
        <v>0</v>
      </c>
      <c r="Z181">
        <v>0</v>
      </c>
      <c r="AA181">
        <v>1959.6909968166001</v>
      </c>
      <c r="AB181">
        <v>0</v>
      </c>
      <c r="AC181">
        <v>134.665879267961</v>
      </c>
      <c r="AD181">
        <v>433.24370283212198</v>
      </c>
      <c r="AE181">
        <v>0</v>
      </c>
      <c r="AF181">
        <v>0</v>
      </c>
      <c r="AG181">
        <v>0</v>
      </c>
      <c r="AH181">
        <v>1300.18179331735</v>
      </c>
      <c r="AI181">
        <v>0</v>
      </c>
      <c r="AJ181">
        <v>13.5911671584032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1.73188706535174</v>
      </c>
      <c r="AR181">
        <v>15.221468282538201</v>
      </c>
      <c r="AS181">
        <v>0</v>
      </c>
      <c r="AT181">
        <v>0</v>
      </c>
      <c r="AU181">
        <v>9.8726843345648092</v>
      </c>
      <c r="AV181">
        <v>0</v>
      </c>
      <c r="AW181">
        <v>-500.11903729877298</v>
      </c>
      <c r="AX181">
        <v>0</v>
      </c>
      <c r="BK181" s="117">
        <v>5751.8919653180401</v>
      </c>
      <c r="BL181">
        <f t="shared" si="10"/>
        <v>621.61032461725404</v>
      </c>
      <c r="BM181">
        <f t="shared" si="11"/>
        <v>0</v>
      </c>
      <c r="BN181">
        <f t="shared" si="12"/>
        <v>5130.2816407007895</v>
      </c>
      <c r="BO181">
        <f t="shared" si="14"/>
        <v>-59.531965318044058</v>
      </c>
      <c r="BP181">
        <f t="shared" si="13"/>
        <v>562.07835929920998</v>
      </c>
    </row>
    <row r="182" spans="1:68" x14ac:dyDescent="0.25">
      <c r="A182" t="s">
        <v>61</v>
      </c>
      <c r="B182" s="42">
        <v>44261</v>
      </c>
      <c r="C182" t="s">
        <v>60</v>
      </c>
      <c r="D182">
        <v>5010.18</v>
      </c>
      <c r="E182">
        <v>0</v>
      </c>
      <c r="F182">
        <v>759.34503427780896</v>
      </c>
      <c r="G182">
        <v>198.102380012504</v>
      </c>
      <c r="H182">
        <v>0</v>
      </c>
      <c r="I182">
        <v>0</v>
      </c>
      <c r="J182">
        <v>0</v>
      </c>
      <c r="K182">
        <v>0</v>
      </c>
      <c r="L182">
        <v>146.793054657211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10.001699996166501</v>
      </c>
      <c r="U182">
        <v>0</v>
      </c>
      <c r="V182">
        <v>4.6598836863938201E-4</v>
      </c>
      <c r="W182">
        <v>1317.05187010913</v>
      </c>
      <c r="X182">
        <v>0</v>
      </c>
      <c r="Y182">
        <v>0</v>
      </c>
      <c r="Z182">
        <v>0</v>
      </c>
      <c r="AA182">
        <v>1815.3854997179001</v>
      </c>
      <c r="AB182">
        <v>0</v>
      </c>
      <c r="AC182">
        <v>124.809268479624</v>
      </c>
      <c r="AD182">
        <v>414.84051579132</v>
      </c>
      <c r="AE182">
        <v>0</v>
      </c>
      <c r="AF182">
        <v>0</v>
      </c>
      <c r="AG182">
        <v>0</v>
      </c>
      <c r="AH182">
        <v>1353.14621166497</v>
      </c>
      <c r="AI182">
        <v>0</v>
      </c>
      <c r="AJ182">
        <v>14.8616649451413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2.0866708107065901</v>
      </c>
      <c r="AR182">
        <v>16.114939661209402</v>
      </c>
      <c r="AS182">
        <v>0</v>
      </c>
      <c r="AT182">
        <v>0</v>
      </c>
      <c r="AU182">
        <v>9.7921784287382394</v>
      </c>
      <c r="AV182">
        <v>0</v>
      </c>
      <c r="AW182">
        <v>-500.11903729877298</v>
      </c>
      <c r="AX182">
        <v>0</v>
      </c>
      <c r="BK182" s="117">
        <v>5682.2124172420299</v>
      </c>
      <c r="BL182">
        <f t="shared" si="10"/>
        <v>604.12143164875101</v>
      </c>
      <c r="BM182">
        <f t="shared" si="11"/>
        <v>0</v>
      </c>
      <c r="BN182">
        <f t="shared" si="12"/>
        <v>5078.090985593275</v>
      </c>
      <c r="BO182">
        <f t="shared" si="14"/>
        <v>-672.03241724202599</v>
      </c>
      <c r="BP182">
        <f t="shared" si="13"/>
        <v>-67.910985593274972</v>
      </c>
    </row>
    <row r="183" spans="1:68" x14ac:dyDescent="0.25">
      <c r="A183" t="s">
        <v>61</v>
      </c>
      <c r="B183" s="42">
        <v>44262</v>
      </c>
      <c r="C183" t="s">
        <v>60</v>
      </c>
      <c r="D183">
        <v>5149.3</v>
      </c>
      <c r="E183">
        <v>0</v>
      </c>
      <c r="F183">
        <v>745.26850590060803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11.3437172816454</v>
      </c>
      <c r="U183">
        <v>0</v>
      </c>
      <c r="V183">
        <v>5.6803414889626904E-4</v>
      </c>
      <c r="W183">
        <v>1307.3048921811401</v>
      </c>
      <c r="X183">
        <v>0</v>
      </c>
      <c r="Y183">
        <v>0</v>
      </c>
      <c r="Z183">
        <v>0</v>
      </c>
      <c r="AA183">
        <v>1673.3438240205201</v>
      </c>
      <c r="AB183">
        <v>0</v>
      </c>
      <c r="AC183">
        <v>113.092304570574</v>
      </c>
      <c r="AD183">
        <v>389.34182210887099</v>
      </c>
      <c r="AE183">
        <v>0</v>
      </c>
      <c r="AF183">
        <v>0</v>
      </c>
      <c r="AG183">
        <v>0</v>
      </c>
      <c r="AH183">
        <v>1457.20213955028</v>
      </c>
      <c r="AI183">
        <v>0</v>
      </c>
      <c r="AJ183">
        <v>17.204649769433701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2.1891890777359801</v>
      </c>
      <c r="AR183">
        <v>16.3275067066497</v>
      </c>
      <c r="AS183">
        <v>0</v>
      </c>
      <c r="AT183">
        <v>0</v>
      </c>
      <c r="AU183">
        <v>9.5799192324751594</v>
      </c>
      <c r="AV183">
        <v>0</v>
      </c>
      <c r="AW183">
        <v>0</v>
      </c>
      <c r="AX183">
        <v>0</v>
      </c>
      <c r="BK183" s="117">
        <v>5742.1990384340797</v>
      </c>
      <c r="BL183">
        <f t="shared" si="10"/>
        <v>745.26850590060803</v>
      </c>
      <c r="BM183">
        <f t="shared" si="11"/>
        <v>0</v>
      </c>
      <c r="BN183">
        <f t="shared" si="12"/>
        <v>4996.9305325334735</v>
      </c>
      <c r="BO183">
        <f t="shared" si="14"/>
        <v>-592.89903843408138</v>
      </c>
      <c r="BP183">
        <f t="shared" si="13"/>
        <v>152.36946746652666</v>
      </c>
    </row>
    <row r="184" spans="1:68" x14ac:dyDescent="0.25">
      <c r="A184" t="s">
        <v>61</v>
      </c>
      <c r="B184" s="42">
        <v>44263</v>
      </c>
      <c r="C184" t="s">
        <v>60</v>
      </c>
      <c r="D184">
        <v>4528.66</v>
      </c>
      <c r="E184">
        <v>0</v>
      </c>
      <c r="F184">
        <v>745.26850590060803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15.1942096392017</v>
      </c>
      <c r="U184">
        <v>0</v>
      </c>
      <c r="V184">
        <v>6.2807265710839897E-4</v>
      </c>
      <c r="W184">
        <v>1193.7502904215</v>
      </c>
      <c r="X184">
        <v>0</v>
      </c>
      <c r="Y184">
        <v>0</v>
      </c>
      <c r="Z184">
        <v>0</v>
      </c>
      <c r="AA184">
        <v>1547.16710231961</v>
      </c>
      <c r="AB184">
        <v>0</v>
      </c>
      <c r="AC184">
        <v>101.41111275244501</v>
      </c>
      <c r="AD184">
        <v>367.73062924522497</v>
      </c>
      <c r="AE184">
        <v>0</v>
      </c>
      <c r="AF184">
        <v>0</v>
      </c>
      <c r="AG184">
        <v>0</v>
      </c>
      <c r="AH184">
        <v>1524.9934622384301</v>
      </c>
      <c r="AI184">
        <v>0</v>
      </c>
      <c r="AJ184">
        <v>21.299608800228199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2.07412468890581</v>
      </c>
      <c r="AR184">
        <v>15.3954457713241</v>
      </c>
      <c r="AS184">
        <v>0</v>
      </c>
      <c r="AT184">
        <v>0</v>
      </c>
      <c r="AU184">
        <v>9.5239966938028005</v>
      </c>
      <c r="AV184">
        <v>0</v>
      </c>
      <c r="AW184">
        <v>0</v>
      </c>
      <c r="AX184">
        <v>0</v>
      </c>
      <c r="BK184" s="117">
        <v>5543.80911654395</v>
      </c>
      <c r="BL184">
        <f t="shared" si="10"/>
        <v>745.26850590060803</v>
      </c>
      <c r="BM184">
        <f t="shared" si="11"/>
        <v>0</v>
      </c>
      <c r="BN184">
        <f t="shared" si="12"/>
        <v>4798.5406106433302</v>
      </c>
      <c r="BO184">
        <f t="shared" si="14"/>
        <v>-1015.1491165439384</v>
      </c>
      <c r="BP184">
        <f t="shared" si="13"/>
        <v>-269.88061064333033</v>
      </c>
    </row>
    <row r="185" spans="1:68" x14ac:dyDescent="0.25">
      <c r="A185" t="s">
        <v>61</v>
      </c>
      <c r="B185" s="42">
        <v>44264</v>
      </c>
      <c r="C185" t="s">
        <v>60</v>
      </c>
      <c r="D185">
        <v>5269</v>
      </c>
      <c r="E185">
        <v>0</v>
      </c>
      <c r="F185">
        <v>731.29041478478598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18.589111504342299</v>
      </c>
      <c r="U185">
        <v>0</v>
      </c>
      <c r="V185">
        <v>6.9262345347789799E-4</v>
      </c>
      <c r="W185">
        <v>1008.38635533562</v>
      </c>
      <c r="X185">
        <v>0</v>
      </c>
      <c r="Y185">
        <v>0</v>
      </c>
      <c r="Z185">
        <v>0</v>
      </c>
      <c r="AA185">
        <v>1439.5505449515299</v>
      </c>
      <c r="AB185">
        <v>0</v>
      </c>
      <c r="AC185">
        <v>93.156518216359501</v>
      </c>
      <c r="AD185">
        <v>360.30080177190001</v>
      </c>
      <c r="AE185">
        <v>0</v>
      </c>
      <c r="AF185">
        <v>20.134375559420501</v>
      </c>
      <c r="AG185">
        <v>0</v>
      </c>
      <c r="AH185">
        <v>1423.6022138763001</v>
      </c>
      <c r="AI185">
        <v>0</v>
      </c>
      <c r="AJ185">
        <v>25.216714227455299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1.77417519373101</v>
      </c>
      <c r="AR185">
        <v>12.7539521060112</v>
      </c>
      <c r="AS185">
        <v>0</v>
      </c>
      <c r="AT185">
        <v>0</v>
      </c>
      <c r="AU185">
        <v>9.3509371518749393</v>
      </c>
      <c r="AV185">
        <v>0</v>
      </c>
      <c r="AW185">
        <v>-250.05951864938601</v>
      </c>
      <c r="AX185">
        <v>0</v>
      </c>
      <c r="BK185" s="117">
        <v>4894.0472886533998</v>
      </c>
      <c r="BL185">
        <f t="shared" si="10"/>
        <v>481.23089613539997</v>
      </c>
      <c r="BM185">
        <f t="shared" si="11"/>
        <v>0</v>
      </c>
      <c r="BN185">
        <f t="shared" si="12"/>
        <v>4412.8163925179988</v>
      </c>
      <c r="BO185">
        <f t="shared" si="14"/>
        <v>374.95271134660106</v>
      </c>
      <c r="BP185">
        <f t="shared" si="13"/>
        <v>856.18360748200098</v>
      </c>
    </row>
    <row r="186" spans="1:68" x14ac:dyDescent="0.25">
      <c r="A186" t="s">
        <v>61</v>
      </c>
      <c r="B186" s="42">
        <v>44265</v>
      </c>
      <c r="C186" t="s">
        <v>60</v>
      </c>
      <c r="D186">
        <v>5507.71</v>
      </c>
      <c r="E186">
        <v>0</v>
      </c>
      <c r="F186">
        <v>731.29041478478598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20.161665812494999</v>
      </c>
      <c r="U186">
        <v>0</v>
      </c>
      <c r="V186">
        <v>9.0604737200634998E-4</v>
      </c>
      <c r="W186">
        <v>748.03973222647403</v>
      </c>
      <c r="X186">
        <v>0</v>
      </c>
      <c r="Y186">
        <v>0</v>
      </c>
      <c r="Z186">
        <v>0</v>
      </c>
      <c r="AA186">
        <v>1338.4518708840101</v>
      </c>
      <c r="AB186">
        <v>0</v>
      </c>
      <c r="AC186">
        <v>96.057216170340098</v>
      </c>
      <c r="AD186">
        <v>358.17783977617398</v>
      </c>
      <c r="AE186">
        <v>0</v>
      </c>
      <c r="AF186">
        <v>165.21641594639499</v>
      </c>
      <c r="AG186">
        <v>0</v>
      </c>
      <c r="AH186">
        <v>1222.8119043338099</v>
      </c>
      <c r="AI186">
        <v>0</v>
      </c>
      <c r="AJ186">
        <v>29.208904487012699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1.46159534084808</v>
      </c>
      <c r="AR186">
        <v>9.1404112819160304</v>
      </c>
      <c r="AS186">
        <v>0</v>
      </c>
      <c r="AT186">
        <v>0</v>
      </c>
      <c r="AU186">
        <v>9.2065758332862497</v>
      </c>
      <c r="AV186">
        <v>0</v>
      </c>
      <c r="AW186">
        <v>0</v>
      </c>
      <c r="AX186">
        <v>0</v>
      </c>
      <c r="BK186" s="117">
        <v>4729.2254529249303</v>
      </c>
      <c r="BL186">
        <f t="shared" si="10"/>
        <v>731.29041478478598</v>
      </c>
      <c r="BM186">
        <f t="shared" si="11"/>
        <v>0</v>
      </c>
      <c r="BN186">
        <f t="shared" si="12"/>
        <v>3997.9350381401332</v>
      </c>
      <c r="BO186">
        <f t="shared" si="14"/>
        <v>778.48454707508063</v>
      </c>
      <c r="BP186">
        <f t="shared" si="13"/>
        <v>1509.7749618598666</v>
      </c>
    </row>
    <row r="187" spans="1:68" x14ac:dyDescent="0.25">
      <c r="A187" t="s">
        <v>61</v>
      </c>
      <c r="B187" s="42">
        <v>44266</v>
      </c>
      <c r="C187" t="s">
        <v>60</v>
      </c>
      <c r="D187">
        <v>6783.07</v>
      </c>
      <c r="E187">
        <v>0</v>
      </c>
      <c r="F187">
        <v>731.29041478478598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1615.5280194234499</v>
      </c>
      <c r="P187">
        <v>0</v>
      </c>
      <c r="Q187">
        <v>0</v>
      </c>
      <c r="R187">
        <v>0</v>
      </c>
      <c r="S187">
        <v>0</v>
      </c>
      <c r="T187">
        <v>21.443997342060499</v>
      </c>
      <c r="U187">
        <v>0</v>
      </c>
      <c r="V187">
        <v>1.17213196308193E-3</v>
      </c>
      <c r="W187">
        <v>465.59483923294198</v>
      </c>
      <c r="X187">
        <v>0</v>
      </c>
      <c r="Y187">
        <v>0</v>
      </c>
      <c r="Z187">
        <v>0</v>
      </c>
      <c r="AA187">
        <v>1260.2543971053201</v>
      </c>
      <c r="AB187">
        <v>0</v>
      </c>
      <c r="AC187">
        <v>110.804333566642</v>
      </c>
      <c r="AD187">
        <v>359.33166392676401</v>
      </c>
      <c r="AE187">
        <v>0</v>
      </c>
      <c r="AF187">
        <v>529.16339496248895</v>
      </c>
      <c r="AG187">
        <v>0</v>
      </c>
      <c r="AH187">
        <v>974.19723549547405</v>
      </c>
      <c r="AI187">
        <v>0</v>
      </c>
      <c r="AJ187">
        <v>32.1614223432722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1.2692357963149199</v>
      </c>
      <c r="AR187">
        <v>6.4227446509555204</v>
      </c>
      <c r="AS187">
        <v>0</v>
      </c>
      <c r="AT187">
        <v>0</v>
      </c>
      <c r="AU187">
        <v>8.9598220988017303</v>
      </c>
      <c r="AV187">
        <v>0</v>
      </c>
      <c r="AW187">
        <v>0</v>
      </c>
      <c r="AX187">
        <v>0</v>
      </c>
      <c r="BK187" s="117">
        <v>6116.4226928612397</v>
      </c>
      <c r="BL187">
        <f t="shared" si="10"/>
        <v>731.29041478478598</v>
      </c>
      <c r="BM187">
        <f t="shared" si="11"/>
        <v>1615.5280194234499</v>
      </c>
      <c r="BN187">
        <f t="shared" si="12"/>
        <v>3769.6042586529993</v>
      </c>
      <c r="BO187">
        <f t="shared" si="14"/>
        <v>666.64730713876452</v>
      </c>
      <c r="BP187">
        <f t="shared" si="13"/>
        <v>1397.9377219235505</v>
      </c>
    </row>
    <row r="188" spans="1:68" x14ac:dyDescent="0.25">
      <c r="A188" t="s">
        <v>61</v>
      </c>
      <c r="B188" s="42">
        <v>44267</v>
      </c>
      <c r="C188" t="s">
        <v>60</v>
      </c>
      <c r="D188">
        <v>5792.43</v>
      </c>
      <c r="E188">
        <v>0</v>
      </c>
      <c r="F188">
        <v>731.29041478478598</v>
      </c>
      <c r="G188">
        <v>0</v>
      </c>
      <c r="H188">
        <v>201.514744603807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1082.9208163517901</v>
      </c>
      <c r="P188">
        <v>0</v>
      </c>
      <c r="Q188">
        <v>0</v>
      </c>
      <c r="R188">
        <v>0</v>
      </c>
      <c r="S188">
        <v>0</v>
      </c>
      <c r="T188">
        <v>23.014530962605001</v>
      </c>
      <c r="U188">
        <v>0</v>
      </c>
      <c r="V188">
        <v>1.4672322094685399E-3</v>
      </c>
      <c r="W188">
        <v>252.09821648904</v>
      </c>
      <c r="X188">
        <v>0</v>
      </c>
      <c r="Y188">
        <v>0</v>
      </c>
      <c r="Z188">
        <v>0</v>
      </c>
      <c r="AA188">
        <v>1206.5436424516199</v>
      </c>
      <c r="AB188">
        <v>0</v>
      </c>
      <c r="AC188">
        <v>131.72221741737201</v>
      </c>
      <c r="AD188">
        <v>362.96122357207298</v>
      </c>
      <c r="AE188">
        <v>0</v>
      </c>
      <c r="AF188">
        <v>1092.1505633756601</v>
      </c>
      <c r="AG188">
        <v>0</v>
      </c>
      <c r="AH188">
        <v>678.02330885165395</v>
      </c>
      <c r="AI188">
        <v>0</v>
      </c>
      <c r="AJ188">
        <v>34.038726014286198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1.1397472358610199</v>
      </c>
      <c r="AR188">
        <v>5.0347968418446802</v>
      </c>
      <c r="AS188">
        <v>0</v>
      </c>
      <c r="AT188">
        <v>0</v>
      </c>
      <c r="AU188">
        <v>8.5720866898425001</v>
      </c>
      <c r="AV188">
        <v>0</v>
      </c>
      <c r="AW188">
        <v>0</v>
      </c>
      <c r="AX188">
        <v>0</v>
      </c>
      <c r="BK188" s="117">
        <v>5811.0265028744598</v>
      </c>
      <c r="BL188">
        <f t="shared" si="10"/>
        <v>932.80515938859298</v>
      </c>
      <c r="BM188">
        <f t="shared" si="11"/>
        <v>1082.9208163517901</v>
      </c>
      <c r="BN188">
        <f t="shared" si="12"/>
        <v>3795.3005271340671</v>
      </c>
      <c r="BO188">
        <f t="shared" si="14"/>
        <v>-18.59650287445038</v>
      </c>
      <c r="BP188">
        <f t="shared" si="13"/>
        <v>914.2086565141426</v>
      </c>
    </row>
    <row r="189" spans="1:68" x14ac:dyDescent="0.25">
      <c r="A189" t="s">
        <v>61</v>
      </c>
      <c r="B189" s="42">
        <v>44268</v>
      </c>
      <c r="C189" t="s">
        <v>60</v>
      </c>
      <c r="D189">
        <v>5733.77</v>
      </c>
      <c r="E189">
        <v>0</v>
      </c>
      <c r="F189">
        <v>717.21388640758505</v>
      </c>
      <c r="G189">
        <v>198.102380012504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23.930367526245298</v>
      </c>
      <c r="U189">
        <v>0</v>
      </c>
      <c r="V189">
        <v>1.63984983218106E-3</v>
      </c>
      <c r="W189">
        <v>123.839385379639</v>
      </c>
      <c r="X189">
        <v>0</v>
      </c>
      <c r="Y189">
        <v>0</v>
      </c>
      <c r="Z189">
        <v>0</v>
      </c>
      <c r="AA189">
        <v>1168.55050524425</v>
      </c>
      <c r="AB189">
        <v>0</v>
      </c>
      <c r="AC189">
        <v>166.515053429772</v>
      </c>
      <c r="AD189">
        <v>363.26823314819302</v>
      </c>
      <c r="AE189">
        <v>0</v>
      </c>
      <c r="AF189">
        <v>1754.45241236682</v>
      </c>
      <c r="AG189">
        <v>0</v>
      </c>
      <c r="AH189">
        <v>353.01052972050201</v>
      </c>
      <c r="AI189">
        <v>0</v>
      </c>
      <c r="AJ189">
        <v>33.312162767174001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1.08500755510363</v>
      </c>
      <c r="AR189">
        <v>4.5922670186555399</v>
      </c>
      <c r="AS189">
        <v>0</v>
      </c>
      <c r="AT189">
        <v>0</v>
      </c>
      <c r="AU189">
        <v>7.9649552615971899</v>
      </c>
      <c r="AV189">
        <v>0</v>
      </c>
      <c r="AW189">
        <v>0</v>
      </c>
      <c r="AX189">
        <v>0</v>
      </c>
      <c r="BK189" s="117">
        <v>4915.8387856878699</v>
      </c>
      <c r="BL189">
        <f t="shared" si="10"/>
        <v>915.31626642008905</v>
      </c>
      <c r="BM189">
        <f t="shared" si="11"/>
        <v>0</v>
      </c>
      <c r="BN189">
        <f t="shared" si="12"/>
        <v>4000.522519267784</v>
      </c>
      <c r="BO189">
        <f t="shared" si="14"/>
        <v>817.93121431212785</v>
      </c>
      <c r="BP189">
        <f t="shared" si="13"/>
        <v>1733.2474807322169</v>
      </c>
    </row>
    <row r="190" spans="1:68" x14ac:dyDescent="0.25">
      <c r="A190" t="s">
        <v>61</v>
      </c>
      <c r="B190" s="42">
        <v>44269</v>
      </c>
      <c r="C190" t="s">
        <v>60</v>
      </c>
      <c r="D190">
        <v>4867.9799999999996</v>
      </c>
      <c r="E190">
        <v>0</v>
      </c>
      <c r="F190">
        <v>731.29041478478598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133.448231506555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24.036854343870999</v>
      </c>
      <c r="U190">
        <v>0</v>
      </c>
      <c r="V190">
        <v>1.73947019571008E-3</v>
      </c>
      <c r="W190">
        <v>56.949549674377899</v>
      </c>
      <c r="X190">
        <v>0</v>
      </c>
      <c r="Y190">
        <v>0</v>
      </c>
      <c r="Z190">
        <v>0</v>
      </c>
      <c r="AA190">
        <v>1142.9354324339999</v>
      </c>
      <c r="AB190">
        <v>0</v>
      </c>
      <c r="AC190">
        <v>207.75441871436399</v>
      </c>
      <c r="AD190">
        <v>360.922726996633</v>
      </c>
      <c r="AE190">
        <v>0</v>
      </c>
      <c r="AF190">
        <v>2434.7856445123198</v>
      </c>
      <c r="AG190">
        <v>0</v>
      </c>
      <c r="AH190">
        <v>87.929266536985693</v>
      </c>
      <c r="AI190">
        <v>0</v>
      </c>
      <c r="AJ190">
        <v>31.250613730996399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1.05067368732808</v>
      </c>
      <c r="AR190">
        <v>4.52920140073297</v>
      </c>
      <c r="AS190">
        <v>0</v>
      </c>
      <c r="AT190">
        <v>0</v>
      </c>
      <c r="AU190">
        <v>7.5424471881123099</v>
      </c>
      <c r="AV190">
        <v>0</v>
      </c>
      <c r="AW190">
        <v>-500.11903729877298</v>
      </c>
      <c r="AX190">
        <v>0</v>
      </c>
      <c r="BK190" s="117">
        <v>4724.3081776824802</v>
      </c>
      <c r="BL190">
        <f t="shared" si="10"/>
        <v>364.61960899256803</v>
      </c>
      <c r="BM190">
        <f t="shared" si="11"/>
        <v>0</v>
      </c>
      <c r="BN190">
        <f t="shared" si="12"/>
        <v>4359.6885686899177</v>
      </c>
      <c r="BO190">
        <f t="shared" si="14"/>
        <v>143.67182231751394</v>
      </c>
      <c r="BP190">
        <f t="shared" si="13"/>
        <v>508.29143131008198</v>
      </c>
    </row>
    <row r="191" spans="1:68" x14ac:dyDescent="0.25">
      <c r="A191" t="s">
        <v>61</v>
      </c>
      <c r="B191" s="42">
        <v>44270</v>
      </c>
      <c r="C191" t="s">
        <v>60</v>
      </c>
      <c r="D191">
        <v>5789.63</v>
      </c>
      <c r="E191">
        <v>0</v>
      </c>
      <c r="F191">
        <v>745.26850590060803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133.448231506555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23.881698951521599</v>
      </c>
      <c r="U191">
        <v>0</v>
      </c>
      <c r="V191">
        <v>1.76596719826601E-3</v>
      </c>
      <c r="W191">
        <v>28.877354851802099</v>
      </c>
      <c r="X191">
        <v>0</v>
      </c>
      <c r="Y191">
        <v>0</v>
      </c>
      <c r="Z191">
        <v>0</v>
      </c>
      <c r="AA191">
        <v>1123.54867313163</v>
      </c>
      <c r="AB191">
        <v>0</v>
      </c>
      <c r="AC191">
        <v>253.87102559170501</v>
      </c>
      <c r="AD191">
        <v>359.47599378426997</v>
      </c>
      <c r="AE191">
        <v>0</v>
      </c>
      <c r="AF191">
        <v>2907.5194740332399</v>
      </c>
      <c r="AG191">
        <v>0</v>
      </c>
      <c r="AH191">
        <v>18.494092226405499</v>
      </c>
      <c r="AI191">
        <v>0</v>
      </c>
      <c r="AJ191">
        <v>29.290084500476699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1.0582843816306</v>
      </c>
      <c r="AR191">
        <v>4.7509091121879203</v>
      </c>
      <c r="AS191">
        <v>0</v>
      </c>
      <c r="AT191">
        <v>0</v>
      </c>
      <c r="AU191">
        <v>7.5101150982205302</v>
      </c>
      <c r="AV191">
        <v>0</v>
      </c>
      <c r="AW191">
        <v>0</v>
      </c>
      <c r="AX191">
        <v>0</v>
      </c>
      <c r="BK191" s="117">
        <v>5636.9962090374502</v>
      </c>
      <c r="BL191">
        <f t="shared" si="10"/>
        <v>878.71673740716301</v>
      </c>
      <c r="BM191">
        <f t="shared" si="11"/>
        <v>0</v>
      </c>
      <c r="BN191">
        <f t="shared" si="12"/>
        <v>4758.2794716302906</v>
      </c>
      <c r="BO191">
        <f t="shared" si="14"/>
        <v>152.6337909625463</v>
      </c>
      <c r="BP191">
        <f t="shared" si="13"/>
        <v>1031.3505283697093</v>
      </c>
    </row>
    <row r="192" spans="1:68" x14ac:dyDescent="0.25">
      <c r="A192" t="s">
        <v>61</v>
      </c>
      <c r="B192" s="42">
        <v>44271</v>
      </c>
      <c r="C192" t="s">
        <v>60</v>
      </c>
      <c r="D192">
        <v>5859.06</v>
      </c>
      <c r="E192">
        <v>0</v>
      </c>
      <c r="F192">
        <v>745.26850590060803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133.448231506555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23.358046252043</v>
      </c>
      <c r="U192">
        <v>0</v>
      </c>
      <c r="V192">
        <v>2.2430453390926398E-2</v>
      </c>
      <c r="W192">
        <v>17.791358012843499</v>
      </c>
      <c r="X192">
        <v>0</v>
      </c>
      <c r="Y192">
        <v>0</v>
      </c>
      <c r="Z192">
        <v>0</v>
      </c>
      <c r="AA192">
        <v>1127.09779355766</v>
      </c>
      <c r="AB192">
        <v>0</v>
      </c>
      <c r="AC192">
        <v>299.84544942940801</v>
      </c>
      <c r="AD192">
        <v>355.51985465665302</v>
      </c>
      <c r="AE192">
        <v>0</v>
      </c>
      <c r="AF192">
        <v>2984.0440392361602</v>
      </c>
      <c r="AG192">
        <v>0</v>
      </c>
      <c r="AH192">
        <v>98.395135671334103</v>
      </c>
      <c r="AI192">
        <v>0</v>
      </c>
      <c r="AJ192">
        <v>26.120150063553002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1.0540453293543799</v>
      </c>
      <c r="AR192">
        <v>4.9364717742862902</v>
      </c>
      <c r="AS192">
        <v>0</v>
      </c>
      <c r="AT192">
        <v>0</v>
      </c>
      <c r="AU192">
        <v>7.3989541788054698</v>
      </c>
      <c r="AV192">
        <v>0</v>
      </c>
      <c r="AW192">
        <v>0</v>
      </c>
      <c r="AX192">
        <v>0</v>
      </c>
      <c r="BK192" s="117">
        <v>5824.3004660226497</v>
      </c>
      <c r="BL192">
        <f t="shared" si="10"/>
        <v>878.71673740716301</v>
      </c>
      <c r="BM192">
        <f t="shared" si="11"/>
        <v>0</v>
      </c>
      <c r="BN192">
        <f t="shared" si="12"/>
        <v>4945.583728615492</v>
      </c>
      <c r="BO192">
        <f t="shared" si="14"/>
        <v>34.7595339773452</v>
      </c>
      <c r="BP192">
        <f t="shared" si="13"/>
        <v>913.47627138450821</v>
      </c>
    </row>
    <row r="193" spans="1:68" x14ac:dyDescent="0.25">
      <c r="A193" t="s">
        <v>61</v>
      </c>
      <c r="B193" s="42">
        <v>44272</v>
      </c>
      <c r="C193" t="s">
        <v>60</v>
      </c>
      <c r="D193">
        <v>5685.2</v>
      </c>
      <c r="E193">
        <v>0</v>
      </c>
      <c r="F193">
        <v>731.29041478478598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133.448231506555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22.8070431118607</v>
      </c>
      <c r="U193">
        <v>0</v>
      </c>
      <c r="V193">
        <v>0.22971020694472599</v>
      </c>
      <c r="W193">
        <v>13.8235305005737</v>
      </c>
      <c r="X193">
        <v>0</v>
      </c>
      <c r="Y193">
        <v>0</v>
      </c>
      <c r="Z193">
        <v>0</v>
      </c>
      <c r="AA193">
        <v>1150.1427506980799</v>
      </c>
      <c r="AB193">
        <v>0</v>
      </c>
      <c r="AC193">
        <v>327.864954433474</v>
      </c>
      <c r="AD193">
        <v>345.87885755888101</v>
      </c>
      <c r="AE193">
        <v>0</v>
      </c>
      <c r="AF193">
        <v>2768.7828902575002</v>
      </c>
      <c r="AG193">
        <v>0</v>
      </c>
      <c r="AH193">
        <v>348.20892339431799</v>
      </c>
      <c r="AI193">
        <v>0</v>
      </c>
      <c r="AJ193">
        <v>22.851886848743799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0.92366824391506896</v>
      </c>
      <c r="AR193">
        <v>5.1463535117399699</v>
      </c>
      <c r="AS193">
        <v>0</v>
      </c>
      <c r="AT193">
        <v>0</v>
      </c>
      <c r="AU193">
        <v>7.3766460430539196</v>
      </c>
      <c r="AV193">
        <v>0</v>
      </c>
      <c r="AW193">
        <v>0</v>
      </c>
      <c r="AX193">
        <v>0</v>
      </c>
      <c r="BK193" s="117">
        <v>5878.7758611004301</v>
      </c>
      <c r="BL193">
        <f t="shared" si="10"/>
        <v>864.73864629134096</v>
      </c>
      <c r="BM193">
        <f t="shared" si="11"/>
        <v>0</v>
      </c>
      <c r="BN193">
        <f t="shared" si="12"/>
        <v>5014.0372148090846</v>
      </c>
      <c r="BO193">
        <f t="shared" si="14"/>
        <v>-193.57586110042575</v>
      </c>
      <c r="BP193">
        <f t="shared" si="13"/>
        <v>671.1627851909152</v>
      </c>
    </row>
    <row r="194" spans="1:68" x14ac:dyDescent="0.25">
      <c r="A194" t="s">
        <v>61</v>
      </c>
      <c r="B194" s="42">
        <v>44273</v>
      </c>
      <c r="C194" t="s">
        <v>60</v>
      </c>
      <c r="D194">
        <v>5738.37</v>
      </c>
      <c r="E194">
        <v>0</v>
      </c>
      <c r="F194">
        <v>745.26850590060803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133.448231506555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22.1990115317546</v>
      </c>
      <c r="U194">
        <v>0</v>
      </c>
      <c r="V194">
        <v>0.72507399773140302</v>
      </c>
      <c r="W194">
        <v>12.412350647744899</v>
      </c>
      <c r="X194">
        <v>0</v>
      </c>
      <c r="Y194">
        <v>0</v>
      </c>
      <c r="Z194">
        <v>0</v>
      </c>
      <c r="AA194">
        <v>1177.76685051192</v>
      </c>
      <c r="AB194">
        <v>0</v>
      </c>
      <c r="AC194">
        <v>363.06796280957099</v>
      </c>
      <c r="AD194">
        <v>336.05933310403799</v>
      </c>
      <c r="AE194">
        <v>0</v>
      </c>
      <c r="AF194">
        <v>2347.91974958836</v>
      </c>
      <c r="AG194">
        <v>0</v>
      </c>
      <c r="AH194">
        <v>708.71826143542899</v>
      </c>
      <c r="AI194">
        <v>0</v>
      </c>
      <c r="AJ194">
        <v>19.492527648238699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0.768349387251404</v>
      </c>
      <c r="AR194">
        <v>5.0959917950789801</v>
      </c>
      <c r="AS194">
        <v>0</v>
      </c>
      <c r="AT194">
        <v>0</v>
      </c>
      <c r="AU194">
        <v>7.3174502770723997</v>
      </c>
      <c r="AV194">
        <v>0</v>
      </c>
      <c r="AW194">
        <v>0</v>
      </c>
      <c r="AX194">
        <v>0</v>
      </c>
      <c r="BK194" s="117">
        <v>5880.25965014135</v>
      </c>
      <c r="BL194">
        <f t="shared" si="10"/>
        <v>878.71673740716301</v>
      </c>
      <c r="BM194">
        <f t="shared" si="11"/>
        <v>0</v>
      </c>
      <c r="BN194">
        <f t="shared" si="12"/>
        <v>5001.5429127341895</v>
      </c>
      <c r="BO194">
        <f t="shared" si="14"/>
        <v>-141.88965014135283</v>
      </c>
      <c r="BP194">
        <f t="shared" si="13"/>
        <v>736.82708726581018</v>
      </c>
    </row>
    <row r="195" spans="1:68" x14ac:dyDescent="0.25">
      <c r="A195" t="s">
        <v>61</v>
      </c>
      <c r="B195" s="42">
        <v>44274</v>
      </c>
      <c r="C195" t="s">
        <v>60</v>
      </c>
      <c r="D195">
        <v>6888.57</v>
      </c>
      <c r="E195">
        <v>0</v>
      </c>
      <c r="F195">
        <v>731.29041478478598</v>
      </c>
      <c r="G195">
        <v>0</v>
      </c>
      <c r="H195">
        <v>201.514744603807</v>
      </c>
      <c r="I195">
        <v>0</v>
      </c>
      <c r="J195">
        <v>0</v>
      </c>
      <c r="K195">
        <v>0</v>
      </c>
      <c r="L195">
        <v>133.448231506555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20.917367441276699</v>
      </c>
      <c r="U195">
        <v>0</v>
      </c>
      <c r="V195">
        <v>1.60266855868141</v>
      </c>
      <c r="W195">
        <v>11.9288179351502</v>
      </c>
      <c r="X195">
        <v>0</v>
      </c>
      <c r="Y195">
        <v>0</v>
      </c>
      <c r="Z195">
        <v>0</v>
      </c>
      <c r="AA195">
        <v>1210.89414360861</v>
      </c>
      <c r="AB195">
        <v>0</v>
      </c>
      <c r="AC195">
        <v>385.04808813907499</v>
      </c>
      <c r="AD195">
        <v>328.85774382004701</v>
      </c>
      <c r="AE195">
        <v>0</v>
      </c>
      <c r="AF195">
        <v>1802.81922745306</v>
      </c>
      <c r="AG195">
        <v>0</v>
      </c>
      <c r="AH195">
        <v>1106.5275817857901</v>
      </c>
      <c r="AI195">
        <v>0</v>
      </c>
      <c r="AJ195">
        <v>16.462018810305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0.61165531330932699</v>
      </c>
      <c r="AR195">
        <v>4.8675544202131498</v>
      </c>
      <c r="AS195">
        <v>0</v>
      </c>
      <c r="AT195">
        <v>0</v>
      </c>
      <c r="AU195">
        <v>7.21693601010724</v>
      </c>
      <c r="AV195">
        <v>0</v>
      </c>
      <c r="AW195">
        <v>0</v>
      </c>
      <c r="AX195">
        <v>0</v>
      </c>
      <c r="BK195" s="117">
        <v>5964.00719419078</v>
      </c>
      <c r="BL195">
        <f t="shared" ref="BL195:BL258" si="15">SUM(AV195:AX195,L195,E195:H195)</f>
        <v>1066.253390895148</v>
      </c>
      <c r="BM195">
        <f t="shared" ref="BM195:BM258" si="16">SUM(I195:K195,M195:R195)</f>
        <v>0</v>
      </c>
      <c r="BN195">
        <f t="shared" ref="BN195:BN258" si="17">SUM(S195:AU195)</f>
        <v>4897.7538032956254</v>
      </c>
      <c r="BO195">
        <f t="shared" si="14"/>
        <v>924.56280580922612</v>
      </c>
      <c r="BP195">
        <f t="shared" ref="BP195:BP258" si="18">BO195+BL195</f>
        <v>1990.8161967043741</v>
      </c>
    </row>
    <row r="196" spans="1:68" x14ac:dyDescent="0.25">
      <c r="A196" t="s">
        <v>61</v>
      </c>
      <c r="B196" s="42">
        <v>44275</v>
      </c>
      <c r="C196" t="s">
        <v>60</v>
      </c>
      <c r="D196">
        <v>7053.77</v>
      </c>
      <c r="E196">
        <v>0</v>
      </c>
      <c r="F196">
        <v>717.21388640758505</v>
      </c>
      <c r="G196">
        <v>198.102380012504</v>
      </c>
      <c r="H196">
        <v>0</v>
      </c>
      <c r="I196">
        <v>0</v>
      </c>
      <c r="J196">
        <v>0</v>
      </c>
      <c r="K196">
        <v>0</v>
      </c>
      <c r="L196">
        <v>133.448231506555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19.605633422075702</v>
      </c>
      <c r="U196">
        <v>0</v>
      </c>
      <c r="V196">
        <v>2.7261500953856399</v>
      </c>
      <c r="W196">
        <v>12.5031421607264</v>
      </c>
      <c r="X196">
        <v>0</v>
      </c>
      <c r="Y196">
        <v>0</v>
      </c>
      <c r="Z196">
        <v>0</v>
      </c>
      <c r="AA196">
        <v>1258.0613748906201</v>
      </c>
      <c r="AB196">
        <v>0</v>
      </c>
      <c r="AC196">
        <v>397.28380113153798</v>
      </c>
      <c r="AD196">
        <v>319.000592121853</v>
      </c>
      <c r="AE196">
        <v>0</v>
      </c>
      <c r="AF196">
        <v>1199.91599011279</v>
      </c>
      <c r="AG196">
        <v>0</v>
      </c>
      <c r="AH196">
        <v>1471.0304943850599</v>
      </c>
      <c r="AI196">
        <v>0</v>
      </c>
      <c r="AJ196">
        <v>13.476701889649499</v>
      </c>
      <c r="AK196">
        <v>48.004804388529301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0.50535815389024996</v>
      </c>
      <c r="AR196">
        <v>4.6446933355189701</v>
      </c>
      <c r="AS196">
        <v>0</v>
      </c>
      <c r="AT196">
        <v>0</v>
      </c>
      <c r="AU196">
        <v>6.7822619556641603</v>
      </c>
      <c r="AV196">
        <v>0</v>
      </c>
      <c r="AW196">
        <v>500.11903729877298</v>
      </c>
      <c r="AX196">
        <v>0</v>
      </c>
      <c r="BK196" s="117">
        <v>6302.4245332687196</v>
      </c>
      <c r="BL196">
        <f t="shared" si="15"/>
        <v>1548.8835352254171</v>
      </c>
      <c r="BM196">
        <f t="shared" si="16"/>
        <v>0</v>
      </c>
      <c r="BN196">
        <f t="shared" si="17"/>
        <v>4753.5409980433014</v>
      </c>
      <c r="BO196">
        <f t="shared" si="14"/>
        <v>751.3454667312817</v>
      </c>
      <c r="BP196">
        <f t="shared" si="18"/>
        <v>2300.229001956699</v>
      </c>
    </row>
    <row r="197" spans="1:68" x14ac:dyDescent="0.25">
      <c r="A197" t="s">
        <v>61</v>
      </c>
      <c r="B197" s="42">
        <v>44276</v>
      </c>
      <c r="C197" t="s">
        <v>60</v>
      </c>
      <c r="D197">
        <v>6352.41</v>
      </c>
      <c r="E197">
        <v>0</v>
      </c>
      <c r="F197">
        <v>689.06082965318399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18.528849593945399</v>
      </c>
      <c r="U197">
        <v>0</v>
      </c>
      <c r="V197">
        <v>3.9346939720528198</v>
      </c>
      <c r="W197">
        <v>13.4742419385963</v>
      </c>
      <c r="X197">
        <v>0</v>
      </c>
      <c r="Y197">
        <v>0</v>
      </c>
      <c r="Z197">
        <v>0</v>
      </c>
      <c r="AA197">
        <v>1317.80593560954</v>
      </c>
      <c r="AB197">
        <v>0</v>
      </c>
      <c r="AC197">
        <v>408.89803981554201</v>
      </c>
      <c r="AD197">
        <v>305.60543686963098</v>
      </c>
      <c r="AE197">
        <v>0</v>
      </c>
      <c r="AF197">
        <v>606.45520917152601</v>
      </c>
      <c r="AG197">
        <v>0</v>
      </c>
      <c r="AH197">
        <v>1747.46613594214</v>
      </c>
      <c r="AI197">
        <v>0</v>
      </c>
      <c r="AJ197">
        <v>11.610712100459899</v>
      </c>
      <c r="AK197">
        <v>124.71491657566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0.418827210117038</v>
      </c>
      <c r="AR197">
        <v>4.2836090895259504</v>
      </c>
      <c r="AS197">
        <v>0</v>
      </c>
      <c r="AT197">
        <v>0</v>
      </c>
      <c r="AU197">
        <v>6.2489157515536498</v>
      </c>
      <c r="AV197">
        <v>0</v>
      </c>
      <c r="AW197">
        <v>0</v>
      </c>
      <c r="AX197">
        <v>0</v>
      </c>
      <c r="BK197" s="117">
        <v>5258.5063532934801</v>
      </c>
      <c r="BL197">
        <f t="shared" si="15"/>
        <v>689.06082965318399</v>
      </c>
      <c r="BM197">
        <f t="shared" si="16"/>
        <v>0</v>
      </c>
      <c r="BN197">
        <f t="shared" si="17"/>
        <v>4569.445523640291</v>
      </c>
      <c r="BO197">
        <f t="shared" ref="BO197:BO260" si="19">D197-SUM(BL197:BN197)</f>
        <v>1093.9036467065253</v>
      </c>
      <c r="BP197">
        <f t="shared" si="18"/>
        <v>1782.9644763597094</v>
      </c>
    </row>
    <row r="198" spans="1:68" x14ac:dyDescent="0.25">
      <c r="A198" t="s">
        <v>61</v>
      </c>
      <c r="B198" s="42">
        <v>44277</v>
      </c>
      <c r="C198" t="s">
        <v>60</v>
      </c>
      <c r="D198">
        <v>5238.54</v>
      </c>
      <c r="E198">
        <v>0</v>
      </c>
      <c r="F198">
        <v>660.90777289878201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17.7477860978249</v>
      </c>
      <c r="U198">
        <v>0</v>
      </c>
      <c r="V198">
        <v>4.7672206909332404</v>
      </c>
      <c r="W198">
        <v>14.089413553262499</v>
      </c>
      <c r="X198">
        <v>0</v>
      </c>
      <c r="Y198">
        <v>0</v>
      </c>
      <c r="Z198">
        <v>0</v>
      </c>
      <c r="AA198">
        <v>1373.5715017882801</v>
      </c>
      <c r="AB198">
        <v>0</v>
      </c>
      <c r="AC198">
        <v>409.84984671348502</v>
      </c>
      <c r="AD198">
        <v>298.162725188477</v>
      </c>
      <c r="AE198">
        <v>0</v>
      </c>
      <c r="AF198">
        <v>257.54961341618503</v>
      </c>
      <c r="AG198">
        <v>0</v>
      </c>
      <c r="AH198">
        <v>1840.8006817886701</v>
      </c>
      <c r="AI198">
        <v>0</v>
      </c>
      <c r="AJ198">
        <v>10.547362219231699</v>
      </c>
      <c r="AK198">
        <v>196.040347766233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0.34049074317817601</v>
      </c>
      <c r="AR198">
        <v>4.0416064187920604</v>
      </c>
      <c r="AS198">
        <v>0</v>
      </c>
      <c r="AT198">
        <v>0</v>
      </c>
      <c r="AU198">
        <v>5.9263885625035799</v>
      </c>
      <c r="AV198">
        <v>0</v>
      </c>
      <c r="AW198">
        <v>-50.011903729877297</v>
      </c>
      <c r="AX198">
        <v>0</v>
      </c>
      <c r="BK198" s="117">
        <v>5044.3308541159604</v>
      </c>
      <c r="BL198">
        <f t="shared" si="15"/>
        <v>610.89586916890471</v>
      </c>
      <c r="BM198">
        <f t="shared" si="16"/>
        <v>0</v>
      </c>
      <c r="BN198">
        <f t="shared" si="17"/>
        <v>4433.4349849470555</v>
      </c>
      <c r="BO198">
        <f t="shared" si="19"/>
        <v>194.20914588403957</v>
      </c>
      <c r="BP198">
        <f t="shared" si="18"/>
        <v>805.10501505294428</v>
      </c>
    </row>
    <row r="199" spans="1:68" x14ac:dyDescent="0.25">
      <c r="A199" t="s">
        <v>61</v>
      </c>
      <c r="B199" s="42">
        <v>44278</v>
      </c>
      <c r="C199" t="s">
        <v>60</v>
      </c>
      <c r="D199">
        <v>6611.65</v>
      </c>
      <c r="E199">
        <v>0</v>
      </c>
      <c r="F199">
        <v>646.83124452158097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16.982390241017299</v>
      </c>
      <c r="U199">
        <v>0</v>
      </c>
      <c r="V199">
        <v>4.5462082987247596</v>
      </c>
      <c r="W199">
        <v>14.014254975257099</v>
      </c>
      <c r="X199">
        <v>0</v>
      </c>
      <c r="Y199">
        <v>0</v>
      </c>
      <c r="Z199">
        <v>0</v>
      </c>
      <c r="AA199">
        <v>1397.2609095928999</v>
      </c>
      <c r="AB199">
        <v>0</v>
      </c>
      <c r="AC199">
        <v>422.83399832985799</v>
      </c>
      <c r="AD199">
        <v>294.19596450823701</v>
      </c>
      <c r="AE199">
        <v>0</v>
      </c>
      <c r="AF199">
        <v>92.212792937400593</v>
      </c>
      <c r="AG199">
        <v>0</v>
      </c>
      <c r="AH199">
        <v>1868.3214438150701</v>
      </c>
      <c r="AI199">
        <v>0</v>
      </c>
      <c r="AJ199">
        <v>9.6571744262368302</v>
      </c>
      <c r="AK199">
        <v>258.75714010770099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0.27407468637940202</v>
      </c>
      <c r="AR199">
        <v>3.89633635701058</v>
      </c>
      <c r="AS199">
        <v>0</v>
      </c>
      <c r="AT199">
        <v>0</v>
      </c>
      <c r="AU199">
        <v>5.3575979520832497</v>
      </c>
      <c r="AV199">
        <v>0</v>
      </c>
      <c r="AW199">
        <v>1000.2380745975501</v>
      </c>
      <c r="AX199">
        <v>0</v>
      </c>
      <c r="BK199" s="117">
        <v>6035.3796053469996</v>
      </c>
      <c r="BL199">
        <f t="shared" si="15"/>
        <v>1647.069319119131</v>
      </c>
      <c r="BM199">
        <f t="shared" si="16"/>
        <v>0</v>
      </c>
      <c r="BN199">
        <f t="shared" si="17"/>
        <v>4388.3102862278756</v>
      </c>
      <c r="BO199">
        <f t="shared" si="19"/>
        <v>576.27039465299276</v>
      </c>
      <c r="BP199">
        <f t="shared" si="18"/>
        <v>2223.339713772124</v>
      </c>
    </row>
    <row r="200" spans="1:68" x14ac:dyDescent="0.25">
      <c r="A200" t="s">
        <v>61</v>
      </c>
      <c r="B200" s="42">
        <v>44279</v>
      </c>
      <c r="C200" t="s">
        <v>60</v>
      </c>
      <c r="D200">
        <v>6267.28</v>
      </c>
      <c r="E200">
        <v>0</v>
      </c>
      <c r="F200">
        <v>660.90777289878201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15.2213154698232</v>
      </c>
      <c r="U200">
        <v>0</v>
      </c>
      <c r="V200">
        <v>4.0328208992135597</v>
      </c>
      <c r="W200">
        <v>12.918091242902699</v>
      </c>
      <c r="X200">
        <v>0</v>
      </c>
      <c r="Y200">
        <v>0</v>
      </c>
      <c r="Z200">
        <v>0</v>
      </c>
      <c r="AA200">
        <v>1395.56060527012</v>
      </c>
      <c r="AB200">
        <v>0</v>
      </c>
      <c r="AC200">
        <v>445.93846421769803</v>
      </c>
      <c r="AD200">
        <v>286.74731578999399</v>
      </c>
      <c r="AE200">
        <v>0</v>
      </c>
      <c r="AF200">
        <v>26.443554323367799</v>
      </c>
      <c r="AG200">
        <v>0</v>
      </c>
      <c r="AH200">
        <v>1861.79648946309</v>
      </c>
      <c r="AI200">
        <v>0</v>
      </c>
      <c r="AJ200">
        <v>8.98919220852218</v>
      </c>
      <c r="AK200">
        <v>315.73306635489303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0.20896677769090599</v>
      </c>
      <c r="AR200">
        <v>3.92271412847386</v>
      </c>
      <c r="AS200">
        <v>0</v>
      </c>
      <c r="AT200">
        <v>0</v>
      </c>
      <c r="AU200">
        <v>4.7847838401935698</v>
      </c>
      <c r="AV200">
        <v>0</v>
      </c>
      <c r="AW200">
        <v>250.05951864938601</v>
      </c>
      <c r="AX200">
        <v>0</v>
      </c>
      <c r="BK200" s="117">
        <v>5293.2646715341498</v>
      </c>
      <c r="BL200">
        <f t="shared" si="15"/>
        <v>910.96729154816808</v>
      </c>
      <c r="BM200">
        <f t="shared" si="16"/>
        <v>0</v>
      </c>
      <c r="BN200">
        <f t="shared" si="17"/>
        <v>4382.2973799859828</v>
      </c>
      <c r="BO200">
        <f t="shared" si="19"/>
        <v>974.01532846584905</v>
      </c>
      <c r="BP200">
        <f t="shared" si="18"/>
        <v>1884.9826200140171</v>
      </c>
    </row>
    <row r="201" spans="1:68" x14ac:dyDescent="0.25">
      <c r="A201" t="s">
        <v>61</v>
      </c>
      <c r="B201" s="42">
        <v>44280</v>
      </c>
      <c r="C201" t="s">
        <v>60</v>
      </c>
      <c r="D201">
        <v>6253.23</v>
      </c>
      <c r="E201">
        <v>0</v>
      </c>
      <c r="F201">
        <v>646.83124452158097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13.0779799997848</v>
      </c>
      <c r="U201">
        <v>0</v>
      </c>
      <c r="V201">
        <v>3.3837305816816099</v>
      </c>
      <c r="W201">
        <v>10.910109161791</v>
      </c>
      <c r="X201">
        <v>0</v>
      </c>
      <c r="Y201">
        <v>0</v>
      </c>
      <c r="Z201">
        <v>0</v>
      </c>
      <c r="AA201">
        <v>1371.8915201243001</v>
      </c>
      <c r="AB201">
        <v>0</v>
      </c>
      <c r="AC201">
        <v>488.26879350341699</v>
      </c>
      <c r="AD201">
        <v>275.27529992688102</v>
      </c>
      <c r="AE201">
        <v>0</v>
      </c>
      <c r="AF201">
        <v>5.3433386300794403</v>
      </c>
      <c r="AG201">
        <v>0</v>
      </c>
      <c r="AH201">
        <v>1803.28374239901</v>
      </c>
      <c r="AI201">
        <v>0</v>
      </c>
      <c r="AJ201">
        <v>8.4017926807503507</v>
      </c>
      <c r="AK201">
        <v>352.26439848380397</v>
      </c>
      <c r="AL201">
        <v>0</v>
      </c>
      <c r="AM201">
        <v>0.76419354417034602</v>
      </c>
      <c r="AN201">
        <v>0</v>
      </c>
      <c r="AO201">
        <v>0</v>
      </c>
      <c r="AP201">
        <v>0</v>
      </c>
      <c r="AQ201">
        <v>0.15338216792655901</v>
      </c>
      <c r="AR201">
        <v>4.0366796210719498</v>
      </c>
      <c r="AS201">
        <v>0</v>
      </c>
      <c r="AT201">
        <v>0</v>
      </c>
      <c r="AU201">
        <v>4.1698089847874096</v>
      </c>
      <c r="AV201">
        <v>0</v>
      </c>
      <c r="AW201">
        <v>1000.2380745975501</v>
      </c>
      <c r="AX201">
        <v>0</v>
      </c>
      <c r="BK201" s="117">
        <v>5988.2940889285801</v>
      </c>
      <c r="BL201">
        <f t="shared" si="15"/>
        <v>1647.069319119131</v>
      </c>
      <c r="BM201">
        <f t="shared" si="16"/>
        <v>0</v>
      </c>
      <c r="BN201">
        <f t="shared" si="17"/>
        <v>4341.2247698094561</v>
      </c>
      <c r="BO201">
        <f t="shared" si="19"/>
        <v>264.93591107141219</v>
      </c>
      <c r="BP201">
        <f t="shared" si="18"/>
        <v>1912.0052301905432</v>
      </c>
    </row>
    <row r="202" spans="1:68" x14ac:dyDescent="0.25">
      <c r="A202" t="s">
        <v>61</v>
      </c>
      <c r="B202" s="42">
        <v>44281</v>
      </c>
      <c r="C202" t="s">
        <v>60</v>
      </c>
      <c r="D202">
        <v>6597.54</v>
      </c>
      <c r="E202">
        <v>0</v>
      </c>
      <c r="F202">
        <v>646.83124452158097</v>
      </c>
      <c r="G202">
        <v>0</v>
      </c>
      <c r="H202">
        <v>201.514744603807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10.0689046268696</v>
      </c>
      <c r="U202">
        <v>0</v>
      </c>
      <c r="V202">
        <v>2.8298550171812198</v>
      </c>
      <c r="W202">
        <v>8.3533093224809605</v>
      </c>
      <c r="X202">
        <v>0</v>
      </c>
      <c r="Y202">
        <v>0</v>
      </c>
      <c r="Z202">
        <v>0</v>
      </c>
      <c r="AA202">
        <v>1308.96902202263</v>
      </c>
      <c r="AB202">
        <v>0</v>
      </c>
      <c r="AC202">
        <v>543.52750785225805</v>
      </c>
      <c r="AD202">
        <v>263.57375158916898</v>
      </c>
      <c r="AE202">
        <v>0</v>
      </c>
      <c r="AF202">
        <v>0.492486436215399</v>
      </c>
      <c r="AG202">
        <v>0</v>
      </c>
      <c r="AH202">
        <v>1688.2690083534101</v>
      </c>
      <c r="AI202">
        <v>0</v>
      </c>
      <c r="AJ202">
        <v>7.73377206151339</v>
      </c>
      <c r="AK202">
        <v>268.30860300834797</v>
      </c>
      <c r="AL202">
        <v>0</v>
      </c>
      <c r="AM202">
        <v>2.2688531579679898</v>
      </c>
      <c r="AN202">
        <v>0</v>
      </c>
      <c r="AO202">
        <v>0</v>
      </c>
      <c r="AP202">
        <v>0</v>
      </c>
      <c r="AQ202">
        <v>0.11014639756318099</v>
      </c>
      <c r="AR202">
        <v>4.0772472943202001</v>
      </c>
      <c r="AS202">
        <v>0</v>
      </c>
      <c r="AT202">
        <v>0</v>
      </c>
      <c r="AU202">
        <v>3.5657950029159302</v>
      </c>
      <c r="AV202">
        <v>0</v>
      </c>
      <c r="AW202">
        <v>0</v>
      </c>
      <c r="AX202">
        <v>0</v>
      </c>
      <c r="BK202" s="117">
        <v>4960.4942512682301</v>
      </c>
      <c r="BL202">
        <f t="shared" si="15"/>
        <v>848.34598912538797</v>
      </c>
      <c r="BM202">
        <f t="shared" si="16"/>
        <v>0</v>
      </c>
      <c r="BN202">
        <f t="shared" si="17"/>
        <v>4112.1482621428422</v>
      </c>
      <c r="BO202">
        <f t="shared" si="19"/>
        <v>1637.0457487317699</v>
      </c>
      <c r="BP202">
        <f t="shared" si="18"/>
        <v>2485.3917378571578</v>
      </c>
    </row>
    <row r="203" spans="1:68" x14ac:dyDescent="0.25">
      <c r="A203" t="s">
        <v>61</v>
      </c>
      <c r="B203" s="42">
        <v>44282</v>
      </c>
      <c r="C203" t="s">
        <v>60</v>
      </c>
      <c r="D203">
        <v>5592.17</v>
      </c>
      <c r="E203">
        <v>0</v>
      </c>
      <c r="F203">
        <v>646.83124452158097</v>
      </c>
      <c r="G203">
        <v>198.102380012504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6.4163205234480296</v>
      </c>
      <c r="U203">
        <v>0</v>
      </c>
      <c r="V203">
        <v>2.5856133038896898</v>
      </c>
      <c r="W203">
        <v>5.7454274745266103</v>
      </c>
      <c r="X203">
        <v>0</v>
      </c>
      <c r="Y203">
        <v>0</v>
      </c>
      <c r="Z203">
        <v>0</v>
      </c>
      <c r="AA203">
        <v>1202.9122931250999</v>
      </c>
      <c r="AB203">
        <v>0</v>
      </c>
      <c r="AC203">
        <v>590.34736990154397</v>
      </c>
      <c r="AD203">
        <v>251.57118576653701</v>
      </c>
      <c r="AE203">
        <v>0</v>
      </c>
      <c r="AF203">
        <v>0</v>
      </c>
      <c r="AG203">
        <v>0</v>
      </c>
      <c r="AH203">
        <v>1546.88325405149</v>
      </c>
      <c r="AI203">
        <v>0</v>
      </c>
      <c r="AJ203">
        <v>6.5733022721740104</v>
      </c>
      <c r="AK203">
        <v>189.80017420935999</v>
      </c>
      <c r="AL203">
        <v>0</v>
      </c>
      <c r="AM203">
        <v>3.8750524713142598</v>
      </c>
      <c r="AN203">
        <v>0</v>
      </c>
      <c r="AO203">
        <v>0</v>
      </c>
      <c r="AP203">
        <v>0</v>
      </c>
      <c r="AQ203">
        <v>7.2237591924285804E-2</v>
      </c>
      <c r="AR203">
        <v>3.87663732429702</v>
      </c>
      <c r="AS203">
        <v>0</v>
      </c>
      <c r="AT203">
        <v>0</v>
      </c>
      <c r="AU203">
        <v>2.9298866124795202</v>
      </c>
      <c r="AV203">
        <v>0</v>
      </c>
      <c r="AW203">
        <v>0</v>
      </c>
      <c r="AX203">
        <v>0</v>
      </c>
      <c r="BK203" s="117">
        <v>4658.5223791621702</v>
      </c>
      <c r="BL203">
        <f t="shared" si="15"/>
        <v>844.93362453408497</v>
      </c>
      <c r="BM203">
        <f t="shared" si="16"/>
        <v>0</v>
      </c>
      <c r="BN203">
        <f t="shared" si="17"/>
        <v>3813.5887546280846</v>
      </c>
      <c r="BO203">
        <f t="shared" si="19"/>
        <v>933.6476208378308</v>
      </c>
      <c r="BP203">
        <f t="shared" si="18"/>
        <v>1778.5812453719159</v>
      </c>
    </row>
    <row r="204" spans="1:68" x14ac:dyDescent="0.25">
      <c r="A204" t="s">
        <v>61</v>
      </c>
      <c r="B204" s="42">
        <v>44283</v>
      </c>
      <c r="C204" t="s">
        <v>60</v>
      </c>
      <c r="D204">
        <v>5450.2</v>
      </c>
      <c r="E204">
        <v>0</v>
      </c>
      <c r="F204">
        <v>660.90777289878201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146.793054657211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3.9866463926297402</v>
      </c>
      <c r="U204">
        <v>0</v>
      </c>
      <c r="V204">
        <v>2.51818425133568</v>
      </c>
      <c r="W204">
        <v>3.6760506762935399</v>
      </c>
      <c r="X204">
        <v>0</v>
      </c>
      <c r="Y204">
        <v>0</v>
      </c>
      <c r="Z204">
        <v>0</v>
      </c>
      <c r="AA204">
        <v>1065.1398917845499</v>
      </c>
      <c r="AB204">
        <v>0</v>
      </c>
      <c r="AC204">
        <v>631.18662562505904</v>
      </c>
      <c r="AD204">
        <v>236.640278911005</v>
      </c>
      <c r="AE204">
        <v>0</v>
      </c>
      <c r="AF204">
        <v>0</v>
      </c>
      <c r="AG204">
        <v>0</v>
      </c>
      <c r="AH204">
        <v>1396.2399427308901</v>
      </c>
      <c r="AI204">
        <v>0</v>
      </c>
      <c r="AJ204">
        <v>5.5266170053719801</v>
      </c>
      <c r="AK204">
        <v>124.900915317765</v>
      </c>
      <c r="AL204">
        <v>0</v>
      </c>
      <c r="AM204">
        <v>5.4667984736297903</v>
      </c>
      <c r="AN204">
        <v>0</v>
      </c>
      <c r="AO204">
        <v>0</v>
      </c>
      <c r="AP204">
        <v>0</v>
      </c>
      <c r="AQ204">
        <v>4.9519100828423701E-2</v>
      </c>
      <c r="AR204">
        <v>3.8161860035138901</v>
      </c>
      <c r="AS204">
        <v>0</v>
      </c>
      <c r="AT204">
        <v>0</v>
      </c>
      <c r="AU204">
        <v>2.4382630104133698</v>
      </c>
      <c r="AV204">
        <v>0</v>
      </c>
      <c r="AW204">
        <v>0</v>
      </c>
      <c r="AX204">
        <v>0</v>
      </c>
      <c r="BK204" s="117">
        <v>4289.2867468392797</v>
      </c>
      <c r="BL204">
        <f t="shared" si="15"/>
        <v>807.70082755599299</v>
      </c>
      <c r="BM204">
        <f t="shared" si="16"/>
        <v>0</v>
      </c>
      <c r="BN204">
        <f t="shared" si="17"/>
        <v>3481.585919283285</v>
      </c>
      <c r="BO204">
        <f t="shared" si="19"/>
        <v>1160.913253160722</v>
      </c>
      <c r="BP204">
        <f t="shared" si="18"/>
        <v>1968.6140807167149</v>
      </c>
    </row>
    <row r="205" spans="1:68" x14ac:dyDescent="0.25">
      <c r="A205" t="s">
        <v>61</v>
      </c>
      <c r="B205" s="42">
        <v>44284</v>
      </c>
      <c r="C205" t="s">
        <v>60</v>
      </c>
      <c r="D205">
        <v>5073.76</v>
      </c>
      <c r="E205">
        <v>0</v>
      </c>
      <c r="F205">
        <v>660.90777289878201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146.793054657211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2.7373499492537099</v>
      </c>
      <c r="U205">
        <v>0</v>
      </c>
      <c r="V205">
        <v>2.578134373808</v>
      </c>
      <c r="W205">
        <v>2.3029821038434899</v>
      </c>
      <c r="X205">
        <v>0</v>
      </c>
      <c r="Y205">
        <v>0</v>
      </c>
      <c r="Z205">
        <v>0</v>
      </c>
      <c r="AA205">
        <v>920.93354400094597</v>
      </c>
      <c r="AB205">
        <v>0</v>
      </c>
      <c r="AC205">
        <v>665.99259210356001</v>
      </c>
      <c r="AD205">
        <v>223.73123856807399</v>
      </c>
      <c r="AE205">
        <v>0</v>
      </c>
      <c r="AF205">
        <v>0</v>
      </c>
      <c r="AG205">
        <v>0</v>
      </c>
      <c r="AH205">
        <v>1231.77316760702</v>
      </c>
      <c r="AI205">
        <v>0</v>
      </c>
      <c r="AJ205">
        <v>4.9611552751969503</v>
      </c>
      <c r="AK205">
        <v>71.736514268178595</v>
      </c>
      <c r="AL205">
        <v>0</v>
      </c>
      <c r="AM205">
        <v>6.9861726827055</v>
      </c>
      <c r="AN205">
        <v>0</v>
      </c>
      <c r="AO205">
        <v>0</v>
      </c>
      <c r="AP205">
        <v>0</v>
      </c>
      <c r="AQ205">
        <v>3.8345753646100801E-2</v>
      </c>
      <c r="AR205">
        <v>3.8239302493485998</v>
      </c>
      <c r="AS205">
        <v>0</v>
      </c>
      <c r="AT205">
        <v>0</v>
      </c>
      <c r="AU205">
        <v>2.26356157727357</v>
      </c>
      <c r="AV205">
        <v>0</v>
      </c>
      <c r="AW205">
        <v>0</v>
      </c>
      <c r="AX205">
        <v>0</v>
      </c>
      <c r="BK205" s="117">
        <v>3947.5595160688499</v>
      </c>
      <c r="BL205">
        <f t="shared" si="15"/>
        <v>807.70082755599299</v>
      </c>
      <c r="BM205">
        <f t="shared" si="16"/>
        <v>0</v>
      </c>
      <c r="BN205">
        <f t="shared" si="17"/>
        <v>3139.8586885128548</v>
      </c>
      <c r="BO205">
        <f t="shared" si="19"/>
        <v>1126.2004839311526</v>
      </c>
      <c r="BP205">
        <f t="shared" si="18"/>
        <v>1933.9013114871454</v>
      </c>
    </row>
    <row r="206" spans="1:68" x14ac:dyDescent="0.25">
      <c r="A206" t="s">
        <v>61</v>
      </c>
      <c r="B206" s="42">
        <v>44285</v>
      </c>
      <c r="C206" t="s">
        <v>60</v>
      </c>
      <c r="D206">
        <v>4695.46</v>
      </c>
      <c r="E206">
        <v>0</v>
      </c>
      <c r="F206">
        <v>660.90777289878201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146.793054657211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1.80920849336122</v>
      </c>
      <c r="U206">
        <v>0</v>
      </c>
      <c r="V206">
        <v>2.5416409629759902</v>
      </c>
      <c r="W206">
        <v>1.4892800469079299</v>
      </c>
      <c r="X206">
        <v>0</v>
      </c>
      <c r="Y206">
        <v>0</v>
      </c>
      <c r="Z206">
        <v>0</v>
      </c>
      <c r="AA206">
        <v>783.22055221153903</v>
      </c>
      <c r="AB206">
        <v>0</v>
      </c>
      <c r="AC206">
        <v>676.20088702702196</v>
      </c>
      <c r="AD206">
        <v>215.48998552465301</v>
      </c>
      <c r="AE206">
        <v>0</v>
      </c>
      <c r="AF206">
        <v>0</v>
      </c>
      <c r="AG206">
        <v>0</v>
      </c>
      <c r="AH206">
        <v>1084.4150099229701</v>
      </c>
      <c r="AI206">
        <v>0</v>
      </c>
      <c r="AJ206">
        <v>4.6506274835208599</v>
      </c>
      <c r="AK206">
        <v>29.9141187447586</v>
      </c>
      <c r="AL206">
        <v>0</v>
      </c>
      <c r="AM206">
        <v>8.4393245587603207</v>
      </c>
      <c r="AN206">
        <v>0</v>
      </c>
      <c r="AO206">
        <v>0</v>
      </c>
      <c r="AP206">
        <v>0</v>
      </c>
      <c r="AQ206">
        <v>3.2561637529610603E-2</v>
      </c>
      <c r="AR206">
        <v>3.8900978223548099</v>
      </c>
      <c r="AS206">
        <v>0</v>
      </c>
      <c r="AT206">
        <v>0</v>
      </c>
      <c r="AU206">
        <v>2.2202169872146</v>
      </c>
      <c r="AV206">
        <v>0</v>
      </c>
      <c r="AW206">
        <v>0</v>
      </c>
      <c r="AX206">
        <v>0</v>
      </c>
      <c r="BK206" s="117">
        <v>3622.0143389795599</v>
      </c>
      <c r="BL206">
        <f t="shared" si="15"/>
        <v>807.70082755599299</v>
      </c>
      <c r="BM206">
        <f t="shared" si="16"/>
        <v>0</v>
      </c>
      <c r="BN206">
        <f t="shared" si="17"/>
        <v>2814.3135114235679</v>
      </c>
      <c r="BO206">
        <f t="shared" si="19"/>
        <v>1073.4456610204393</v>
      </c>
      <c r="BP206">
        <f t="shared" si="18"/>
        <v>1881.1464885764321</v>
      </c>
    </row>
    <row r="207" spans="1:68" x14ac:dyDescent="0.25">
      <c r="A207" t="s">
        <v>61</v>
      </c>
      <c r="B207" s="42">
        <v>44286</v>
      </c>
      <c r="C207" t="s">
        <v>60</v>
      </c>
      <c r="D207">
        <v>3685.54</v>
      </c>
      <c r="E207">
        <v>0</v>
      </c>
      <c r="F207">
        <v>646.83124452158097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146.793054657211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1.39658016680495</v>
      </c>
      <c r="U207">
        <v>0</v>
      </c>
      <c r="V207">
        <v>2.4999118247654901</v>
      </c>
      <c r="W207">
        <v>1.0738067454781799</v>
      </c>
      <c r="X207">
        <v>0</v>
      </c>
      <c r="Y207">
        <v>0</v>
      </c>
      <c r="Z207">
        <v>0</v>
      </c>
      <c r="AA207">
        <v>649.69464258142102</v>
      </c>
      <c r="AB207">
        <v>0</v>
      </c>
      <c r="AC207">
        <v>674.77321554104003</v>
      </c>
      <c r="AD207">
        <v>210.69591967151899</v>
      </c>
      <c r="AE207">
        <v>0</v>
      </c>
      <c r="AF207">
        <v>0</v>
      </c>
      <c r="AG207">
        <v>0</v>
      </c>
      <c r="AH207">
        <v>994.15732979270103</v>
      </c>
      <c r="AI207">
        <v>0</v>
      </c>
      <c r="AJ207">
        <v>4.5466143945791204</v>
      </c>
      <c r="AK207">
        <v>9.9771159882523506</v>
      </c>
      <c r="AL207">
        <v>0</v>
      </c>
      <c r="AM207">
        <v>6.1715367700910804</v>
      </c>
      <c r="AN207">
        <v>0</v>
      </c>
      <c r="AO207">
        <v>0</v>
      </c>
      <c r="AP207">
        <v>0</v>
      </c>
      <c r="AQ207">
        <v>3.0454387056581E-2</v>
      </c>
      <c r="AR207">
        <v>4.0033663015420196</v>
      </c>
      <c r="AS207">
        <v>0</v>
      </c>
      <c r="AT207">
        <v>0</v>
      </c>
      <c r="AU207">
        <v>2.3888945305682698</v>
      </c>
      <c r="AV207">
        <v>0</v>
      </c>
      <c r="AW207">
        <v>0</v>
      </c>
      <c r="AX207">
        <v>0</v>
      </c>
      <c r="BK207" s="117">
        <v>3355.0336878746102</v>
      </c>
      <c r="BL207">
        <f t="shared" si="15"/>
        <v>793.62429917879194</v>
      </c>
      <c r="BM207">
        <f t="shared" si="16"/>
        <v>0</v>
      </c>
      <c r="BN207">
        <f t="shared" si="17"/>
        <v>2561.4093886958199</v>
      </c>
      <c r="BO207">
        <f t="shared" si="19"/>
        <v>330.50631212538792</v>
      </c>
      <c r="BP207">
        <f t="shared" si="18"/>
        <v>1124.1306113041799</v>
      </c>
    </row>
    <row r="208" spans="1:68" x14ac:dyDescent="0.25">
      <c r="A208" t="s">
        <v>61</v>
      </c>
      <c r="B208" s="42">
        <v>44287</v>
      </c>
      <c r="C208" t="s">
        <v>60</v>
      </c>
      <c r="D208">
        <v>4414.6499999999996</v>
      </c>
      <c r="E208">
        <v>0</v>
      </c>
      <c r="F208">
        <v>632.85315340576005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146.793054657211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1.32269630889488</v>
      </c>
      <c r="U208">
        <v>0</v>
      </c>
      <c r="V208">
        <v>2.5255527929626398</v>
      </c>
      <c r="W208">
        <v>0.89107664172604395</v>
      </c>
      <c r="X208">
        <v>0</v>
      </c>
      <c r="Y208">
        <v>0</v>
      </c>
      <c r="Z208">
        <v>0</v>
      </c>
      <c r="AA208">
        <v>533.65931579583696</v>
      </c>
      <c r="AB208">
        <v>0</v>
      </c>
      <c r="AC208">
        <v>677.84361500081195</v>
      </c>
      <c r="AD208">
        <v>208.970192300853</v>
      </c>
      <c r="AE208">
        <v>0</v>
      </c>
      <c r="AF208">
        <v>0</v>
      </c>
      <c r="AG208">
        <v>0</v>
      </c>
      <c r="AH208">
        <v>973.373864218476</v>
      </c>
      <c r="AI208">
        <v>0</v>
      </c>
      <c r="AJ208">
        <v>4.5228867238308199</v>
      </c>
      <c r="AK208">
        <v>2.2105932863360001</v>
      </c>
      <c r="AL208">
        <v>0</v>
      </c>
      <c r="AM208">
        <v>4.5273831104856903</v>
      </c>
      <c r="AN208">
        <v>0</v>
      </c>
      <c r="AO208">
        <v>0</v>
      </c>
      <c r="AP208">
        <v>0</v>
      </c>
      <c r="AQ208">
        <v>2.8936729030569701E-2</v>
      </c>
      <c r="AR208">
        <v>4.0951326516369004</v>
      </c>
      <c r="AS208">
        <v>0</v>
      </c>
      <c r="AT208">
        <v>0</v>
      </c>
      <c r="AU208">
        <v>2.6656070575725499</v>
      </c>
      <c r="AV208">
        <v>0</v>
      </c>
      <c r="AW208">
        <v>500.11903729877298</v>
      </c>
      <c r="AX208">
        <v>0</v>
      </c>
      <c r="BK208" s="117">
        <v>3696.4020979801999</v>
      </c>
      <c r="BL208">
        <f t="shared" si="15"/>
        <v>1279.7652453617441</v>
      </c>
      <c r="BM208">
        <f t="shared" si="16"/>
        <v>0</v>
      </c>
      <c r="BN208">
        <f t="shared" si="17"/>
        <v>2416.6368526184542</v>
      </c>
      <c r="BO208">
        <f t="shared" si="19"/>
        <v>718.24790201980159</v>
      </c>
      <c r="BP208">
        <f t="shared" si="18"/>
        <v>1998.0131473815457</v>
      </c>
    </row>
    <row r="209" spans="1:68" x14ac:dyDescent="0.25">
      <c r="A209" t="s">
        <v>61</v>
      </c>
      <c r="B209" s="42">
        <v>44288</v>
      </c>
      <c r="C209" t="s">
        <v>60</v>
      </c>
      <c r="D209">
        <v>4217.6099999999997</v>
      </c>
      <c r="E209">
        <v>0</v>
      </c>
      <c r="F209">
        <v>660.90777289878201</v>
      </c>
      <c r="G209">
        <v>0</v>
      </c>
      <c r="H209">
        <v>201.514744603807</v>
      </c>
      <c r="I209">
        <v>0</v>
      </c>
      <c r="J209">
        <v>0</v>
      </c>
      <c r="K209">
        <v>0</v>
      </c>
      <c r="L209">
        <v>146.793054657211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1.2682311566962901</v>
      </c>
      <c r="U209">
        <v>0</v>
      </c>
      <c r="V209">
        <v>2.4787821116231301</v>
      </c>
      <c r="W209">
        <v>0.83693446214242895</v>
      </c>
      <c r="X209">
        <v>0</v>
      </c>
      <c r="Y209">
        <v>0</v>
      </c>
      <c r="Z209">
        <v>0</v>
      </c>
      <c r="AA209">
        <v>447.63894175907598</v>
      </c>
      <c r="AB209">
        <v>0</v>
      </c>
      <c r="AC209">
        <v>694.292249991875</v>
      </c>
      <c r="AD209">
        <v>212.21478865549199</v>
      </c>
      <c r="AE209">
        <v>0</v>
      </c>
      <c r="AF209">
        <v>0</v>
      </c>
      <c r="AG209">
        <v>0</v>
      </c>
      <c r="AH209">
        <v>994.40776304333701</v>
      </c>
      <c r="AI209">
        <v>0</v>
      </c>
      <c r="AJ209">
        <v>4.5739119590104798</v>
      </c>
      <c r="AK209">
        <v>0.606374612856168</v>
      </c>
      <c r="AL209">
        <v>0</v>
      </c>
      <c r="AM209">
        <v>3.6081368704656902</v>
      </c>
      <c r="AN209">
        <v>0</v>
      </c>
      <c r="AO209">
        <v>0</v>
      </c>
      <c r="AP209">
        <v>0</v>
      </c>
      <c r="AQ209">
        <v>0.91620366598017899</v>
      </c>
      <c r="AR209">
        <v>4.3958139310265398</v>
      </c>
      <c r="AS209">
        <v>0</v>
      </c>
      <c r="AT209">
        <v>0</v>
      </c>
      <c r="AU209">
        <v>3.0488398610997298</v>
      </c>
      <c r="AV209">
        <v>0</v>
      </c>
      <c r="AW209">
        <v>0</v>
      </c>
      <c r="AX209">
        <v>0</v>
      </c>
      <c r="BK209" s="117">
        <v>3379.5025442404799</v>
      </c>
      <c r="BL209">
        <f t="shared" si="15"/>
        <v>1009.2155721598</v>
      </c>
      <c r="BM209">
        <f t="shared" si="16"/>
        <v>0</v>
      </c>
      <c r="BN209">
        <f t="shared" si="17"/>
        <v>2370.2869720806802</v>
      </c>
      <c r="BO209">
        <f t="shared" si="19"/>
        <v>838.10745575951933</v>
      </c>
      <c r="BP209">
        <f t="shared" si="18"/>
        <v>1847.3230279193194</v>
      </c>
    </row>
    <row r="210" spans="1:68" x14ac:dyDescent="0.25">
      <c r="A210" t="s">
        <v>61</v>
      </c>
      <c r="B210" s="42">
        <v>44289</v>
      </c>
      <c r="C210" t="s">
        <v>60</v>
      </c>
      <c r="D210">
        <v>4101.25</v>
      </c>
      <c r="E210">
        <v>0</v>
      </c>
      <c r="F210">
        <v>660.90777289878201</v>
      </c>
      <c r="G210">
        <v>198.102380012504</v>
      </c>
      <c r="H210">
        <v>0</v>
      </c>
      <c r="I210">
        <v>0</v>
      </c>
      <c r="J210">
        <v>0</v>
      </c>
      <c r="K210">
        <v>0</v>
      </c>
      <c r="L210">
        <v>146.793054657211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1.2928773640265501</v>
      </c>
      <c r="U210">
        <v>0</v>
      </c>
      <c r="V210">
        <v>2.2601104812316599</v>
      </c>
      <c r="W210">
        <v>0.90009872994851503</v>
      </c>
      <c r="X210">
        <v>0</v>
      </c>
      <c r="Y210">
        <v>0</v>
      </c>
      <c r="Z210">
        <v>0</v>
      </c>
      <c r="AA210">
        <v>392.27823502339498</v>
      </c>
      <c r="AB210">
        <v>0</v>
      </c>
      <c r="AC210">
        <v>730.93315756026595</v>
      </c>
      <c r="AD210">
        <v>217.31389761835999</v>
      </c>
      <c r="AE210">
        <v>0</v>
      </c>
      <c r="AF210">
        <v>0</v>
      </c>
      <c r="AG210">
        <v>0</v>
      </c>
      <c r="AH210">
        <v>1006.75513132021</v>
      </c>
      <c r="AI210">
        <v>0</v>
      </c>
      <c r="AJ210">
        <v>4.5777997449605001</v>
      </c>
      <c r="AK210">
        <v>0.11931728654941</v>
      </c>
      <c r="AL210">
        <v>0</v>
      </c>
      <c r="AM210">
        <v>3.1409093305962998</v>
      </c>
      <c r="AN210">
        <v>0</v>
      </c>
      <c r="AO210">
        <v>0</v>
      </c>
      <c r="AP210">
        <v>0</v>
      </c>
      <c r="AQ210">
        <v>4.6346767196982599</v>
      </c>
      <c r="AR210">
        <v>4.6735345458341904</v>
      </c>
      <c r="AS210">
        <v>0</v>
      </c>
      <c r="AT210">
        <v>0</v>
      </c>
      <c r="AU210">
        <v>3.3748924664639999</v>
      </c>
      <c r="AV210">
        <v>0</v>
      </c>
      <c r="AW210">
        <v>0</v>
      </c>
      <c r="AX210">
        <v>0</v>
      </c>
      <c r="BK210" s="117">
        <v>3378.05784576004</v>
      </c>
      <c r="BL210">
        <f t="shared" si="15"/>
        <v>1005.803207568497</v>
      </c>
      <c r="BM210">
        <f t="shared" si="16"/>
        <v>0</v>
      </c>
      <c r="BN210">
        <f t="shared" si="17"/>
        <v>2372.2546381915408</v>
      </c>
      <c r="BO210">
        <f t="shared" si="19"/>
        <v>723.19215423996229</v>
      </c>
      <c r="BP210">
        <f t="shared" si="18"/>
        <v>1728.9953618084592</v>
      </c>
    </row>
    <row r="211" spans="1:68" x14ac:dyDescent="0.25">
      <c r="A211" t="s">
        <v>61</v>
      </c>
      <c r="B211" s="42">
        <v>44290</v>
      </c>
      <c r="C211" t="s">
        <v>60</v>
      </c>
      <c r="D211">
        <v>3576.71</v>
      </c>
      <c r="E211">
        <v>0</v>
      </c>
      <c r="F211">
        <v>632.85315340576005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1.52413434612514</v>
      </c>
      <c r="U211">
        <v>0</v>
      </c>
      <c r="V211">
        <v>1.9734769899335201</v>
      </c>
      <c r="W211">
        <v>1.0007966861115201</v>
      </c>
      <c r="X211">
        <v>0</v>
      </c>
      <c r="Y211">
        <v>0</v>
      </c>
      <c r="Z211">
        <v>0</v>
      </c>
      <c r="AA211">
        <v>360.95111113572301</v>
      </c>
      <c r="AB211">
        <v>0</v>
      </c>
      <c r="AC211">
        <v>766.67368482539496</v>
      </c>
      <c r="AD211">
        <v>221.04448027791699</v>
      </c>
      <c r="AE211">
        <v>0</v>
      </c>
      <c r="AF211">
        <v>0</v>
      </c>
      <c r="AG211">
        <v>0</v>
      </c>
      <c r="AH211">
        <v>1025.7193286117499</v>
      </c>
      <c r="AI211">
        <v>0</v>
      </c>
      <c r="AJ211">
        <v>4.5831660467568298</v>
      </c>
      <c r="AK211">
        <v>1.0771179887156901E-2</v>
      </c>
      <c r="AL211">
        <v>0</v>
      </c>
      <c r="AM211">
        <v>5.2761247905174997</v>
      </c>
      <c r="AN211">
        <v>0</v>
      </c>
      <c r="AO211">
        <v>0</v>
      </c>
      <c r="AP211">
        <v>0</v>
      </c>
      <c r="AQ211">
        <v>10.403639075073301</v>
      </c>
      <c r="AR211">
        <v>5.0611572831740004</v>
      </c>
      <c r="AS211">
        <v>0</v>
      </c>
      <c r="AT211">
        <v>0</v>
      </c>
      <c r="AU211">
        <v>3.7753749505463601</v>
      </c>
      <c r="AV211">
        <v>0</v>
      </c>
      <c r="AW211">
        <v>0</v>
      </c>
      <c r="AX211">
        <v>0</v>
      </c>
      <c r="BK211" s="117">
        <v>3040.8503996046702</v>
      </c>
      <c r="BL211">
        <f t="shared" si="15"/>
        <v>632.85315340576005</v>
      </c>
      <c r="BM211">
        <f t="shared" si="16"/>
        <v>0</v>
      </c>
      <c r="BN211">
        <f t="shared" si="17"/>
        <v>2407.9972461989105</v>
      </c>
      <c r="BO211">
        <f t="shared" si="19"/>
        <v>535.85960039532938</v>
      </c>
      <c r="BP211">
        <f t="shared" si="18"/>
        <v>1168.7127538010895</v>
      </c>
    </row>
    <row r="212" spans="1:68" x14ac:dyDescent="0.25">
      <c r="A212" t="s">
        <v>61</v>
      </c>
      <c r="B212" s="42">
        <v>44291</v>
      </c>
      <c r="C212" t="s">
        <v>60</v>
      </c>
      <c r="D212">
        <v>3650.6</v>
      </c>
      <c r="E212">
        <v>0</v>
      </c>
      <c r="F212">
        <v>632.85315340576005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2.3829863336165298</v>
      </c>
      <c r="U212">
        <v>0</v>
      </c>
      <c r="V212">
        <v>1.8739978560627</v>
      </c>
      <c r="W212">
        <v>1.13936845515171</v>
      </c>
      <c r="X212">
        <v>0</v>
      </c>
      <c r="Y212">
        <v>0</v>
      </c>
      <c r="Z212">
        <v>0</v>
      </c>
      <c r="AA212">
        <v>347.66414788354598</v>
      </c>
      <c r="AB212">
        <v>0</v>
      </c>
      <c r="AC212">
        <v>808.59665215534699</v>
      </c>
      <c r="AD212">
        <v>226.43369821443801</v>
      </c>
      <c r="AE212">
        <v>0</v>
      </c>
      <c r="AF212">
        <v>0</v>
      </c>
      <c r="AG212">
        <v>0</v>
      </c>
      <c r="AH212">
        <v>1077.84879528086</v>
      </c>
      <c r="AI212">
        <v>0</v>
      </c>
      <c r="AJ212">
        <v>4.7765982594694396</v>
      </c>
      <c r="AK212">
        <v>0</v>
      </c>
      <c r="AL212">
        <v>0</v>
      </c>
      <c r="AM212">
        <v>7.3992349998098703</v>
      </c>
      <c r="AN212">
        <v>0</v>
      </c>
      <c r="AO212">
        <v>0</v>
      </c>
      <c r="AP212">
        <v>0</v>
      </c>
      <c r="AQ212">
        <v>16.7502752297905</v>
      </c>
      <c r="AR212">
        <v>5.4440588684541398</v>
      </c>
      <c r="AS212">
        <v>0</v>
      </c>
      <c r="AT212">
        <v>0</v>
      </c>
      <c r="AU212">
        <v>4.2712591371408903</v>
      </c>
      <c r="AV212">
        <v>0</v>
      </c>
      <c r="AW212">
        <v>0</v>
      </c>
      <c r="AX212">
        <v>0</v>
      </c>
      <c r="BK212" s="117">
        <v>3137.4342260794401</v>
      </c>
      <c r="BL212">
        <f t="shared" si="15"/>
        <v>632.85315340576005</v>
      </c>
      <c r="BM212">
        <f t="shared" si="16"/>
        <v>0</v>
      </c>
      <c r="BN212">
        <f t="shared" si="17"/>
        <v>2504.5810726736872</v>
      </c>
      <c r="BO212">
        <f t="shared" si="19"/>
        <v>513.16577392055251</v>
      </c>
      <c r="BP212">
        <f t="shared" si="18"/>
        <v>1146.0189273263127</v>
      </c>
    </row>
    <row r="213" spans="1:68" x14ac:dyDescent="0.25">
      <c r="A213" t="s">
        <v>61</v>
      </c>
      <c r="B213" s="42">
        <v>44292</v>
      </c>
      <c r="C213" t="s">
        <v>60</v>
      </c>
      <c r="D213">
        <v>3798.34</v>
      </c>
      <c r="E213">
        <v>0</v>
      </c>
      <c r="F213">
        <v>618.77662502855901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3.31399816204872</v>
      </c>
      <c r="U213">
        <v>0</v>
      </c>
      <c r="V213">
        <v>1.7332338330675501</v>
      </c>
      <c r="W213">
        <v>1.2672886259654299</v>
      </c>
      <c r="X213">
        <v>0</v>
      </c>
      <c r="Y213">
        <v>0</v>
      </c>
      <c r="Z213">
        <v>0</v>
      </c>
      <c r="AA213">
        <v>352.80690569531299</v>
      </c>
      <c r="AB213">
        <v>0</v>
      </c>
      <c r="AC213">
        <v>853.04349561812705</v>
      </c>
      <c r="AD213">
        <v>233.22566792692101</v>
      </c>
      <c r="AE213">
        <v>0</v>
      </c>
      <c r="AF213">
        <v>0</v>
      </c>
      <c r="AG213">
        <v>0</v>
      </c>
      <c r="AH213">
        <v>1142.11060348353</v>
      </c>
      <c r="AI213">
        <v>0</v>
      </c>
      <c r="AJ213">
        <v>4.9668465169593601</v>
      </c>
      <c r="AK213">
        <v>0</v>
      </c>
      <c r="AL213">
        <v>0</v>
      </c>
      <c r="AM213">
        <v>9.0997548919983409</v>
      </c>
      <c r="AN213">
        <v>0</v>
      </c>
      <c r="AO213">
        <v>0</v>
      </c>
      <c r="AP213">
        <v>0</v>
      </c>
      <c r="AQ213">
        <v>22.383269837149601</v>
      </c>
      <c r="AR213">
        <v>5.73216257566565</v>
      </c>
      <c r="AS213">
        <v>0</v>
      </c>
      <c r="AT213">
        <v>0</v>
      </c>
      <c r="AU213">
        <v>4.6996675465486302</v>
      </c>
      <c r="AV213">
        <v>0</v>
      </c>
      <c r="AW213">
        <v>500.11903729877298</v>
      </c>
      <c r="AX213">
        <v>0</v>
      </c>
      <c r="BK213" s="117">
        <v>3753.2785570406199</v>
      </c>
      <c r="BL213">
        <f t="shared" si="15"/>
        <v>1118.895662327332</v>
      </c>
      <c r="BM213">
        <f t="shared" si="16"/>
        <v>0</v>
      </c>
      <c r="BN213">
        <f t="shared" si="17"/>
        <v>2634.3828947132943</v>
      </c>
      <c r="BO213">
        <f t="shared" si="19"/>
        <v>45.061442959373835</v>
      </c>
      <c r="BP213">
        <f t="shared" si="18"/>
        <v>1163.9571052867059</v>
      </c>
    </row>
    <row r="214" spans="1:68" x14ac:dyDescent="0.25">
      <c r="A214" t="s">
        <v>61</v>
      </c>
      <c r="B214" s="42">
        <v>44293</v>
      </c>
      <c r="C214" t="s">
        <v>60</v>
      </c>
      <c r="D214">
        <v>3304.09</v>
      </c>
      <c r="E214">
        <v>0</v>
      </c>
      <c r="F214">
        <v>604.70009665135797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6.0983971738378298</v>
      </c>
      <c r="U214">
        <v>0</v>
      </c>
      <c r="V214">
        <v>1.3270937202579001</v>
      </c>
      <c r="W214">
        <v>1.3624629573559901</v>
      </c>
      <c r="X214">
        <v>0</v>
      </c>
      <c r="Y214">
        <v>0</v>
      </c>
      <c r="Z214">
        <v>0</v>
      </c>
      <c r="AA214">
        <v>374.87222593201602</v>
      </c>
      <c r="AB214">
        <v>0</v>
      </c>
      <c r="AC214">
        <v>882.66368462390096</v>
      </c>
      <c r="AD214">
        <v>241.53489926651599</v>
      </c>
      <c r="AE214">
        <v>0</v>
      </c>
      <c r="AF214">
        <v>0</v>
      </c>
      <c r="AG214">
        <v>0</v>
      </c>
      <c r="AH214">
        <v>1170.2637477764599</v>
      </c>
      <c r="AI214">
        <v>0</v>
      </c>
      <c r="AJ214">
        <v>5.12358591044325</v>
      </c>
      <c r="AK214">
        <v>0</v>
      </c>
      <c r="AL214">
        <v>0</v>
      </c>
      <c r="AM214">
        <v>10.6027790256054</v>
      </c>
      <c r="AN214">
        <v>0</v>
      </c>
      <c r="AO214">
        <v>0</v>
      </c>
      <c r="AP214">
        <v>0</v>
      </c>
      <c r="AQ214">
        <v>26.704610163219002</v>
      </c>
      <c r="AR214">
        <v>6.1848571519545201</v>
      </c>
      <c r="AS214">
        <v>0</v>
      </c>
      <c r="AT214">
        <v>0</v>
      </c>
      <c r="AU214">
        <v>4.9029260897968499</v>
      </c>
      <c r="AV214">
        <v>0</v>
      </c>
      <c r="AW214">
        <v>0</v>
      </c>
      <c r="AX214">
        <v>0</v>
      </c>
      <c r="BK214" s="117">
        <v>3336.3413664427198</v>
      </c>
      <c r="BL214">
        <f t="shared" si="15"/>
        <v>604.70009665135797</v>
      </c>
      <c r="BM214">
        <f t="shared" si="16"/>
        <v>0</v>
      </c>
      <c r="BN214">
        <f t="shared" si="17"/>
        <v>2731.6412697913638</v>
      </c>
      <c r="BO214">
        <f t="shared" si="19"/>
        <v>-32.251366442721519</v>
      </c>
      <c r="BP214">
        <f t="shared" si="18"/>
        <v>572.44873020863645</v>
      </c>
    </row>
    <row r="215" spans="1:68" x14ac:dyDescent="0.25">
      <c r="A215" t="s">
        <v>61</v>
      </c>
      <c r="B215" s="42">
        <v>44294</v>
      </c>
      <c r="C215" t="s">
        <v>60</v>
      </c>
      <c r="D215">
        <v>3348.9</v>
      </c>
      <c r="E215">
        <v>0</v>
      </c>
      <c r="F215">
        <v>604.70009665135797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8.4366520453011393</v>
      </c>
      <c r="U215">
        <v>0</v>
      </c>
      <c r="V215">
        <v>0.867618120547198</v>
      </c>
      <c r="W215">
        <v>1.37715716826623</v>
      </c>
      <c r="X215">
        <v>0</v>
      </c>
      <c r="Y215">
        <v>0</v>
      </c>
      <c r="Z215">
        <v>0</v>
      </c>
      <c r="AA215">
        <v>409.87244527882501</v>
      </c>
      <c r="AB215">
        <v>0</v>
      </c>
      <c r="AC215">
        <v>894.20998710020604</v>
      </c>
      <c r="AD215">
        <v>245.02363391670499</v>
      </c>
      <c r="AE215">
        <v>0</v>
      </c>
      <c r="AF215">
        <v>0</v>
      </c>
      <c r="AG215">
        <v>0</v>
      </c>
      <c r="AH215">
        <v>1174.85655360084</v>
      </c>
      <c r="AI215">
        <v>0</v>
      </c>
      <c r="AJ215">
        <v>5.0461405644711697</v>
      </c>
      <c r="AK215">
        <v>0</v>
      </c>
      <c r="AL215">
        <v>0</v>
      </c>
      <c r="AM215">
        <v>11.552588323487401</v>
      </c>
      <c r="AN215">
        <v>0</v>
      </c>
      <c r="AO215">
        <v>0</v>
      </c>
      <c r="AP215">
        <v>0</v>
      </c>
      <c r="AQ215">
        <v>28.582139536260701</v>
      </c>
      <c r="AR215">
        <v>6.6803921158614301</v>
      </c>
      <c r="AS215">
        <v>0</v>
      </c>
      <c r="AT215">
        <v>0</v>
      </c>
      <c r="AU215">
        <v>4.8223636818920301</v>
      </c>
      <c r="AV215">
        <v>0</v>
      </c>
      <c r="AW215">
        <v>0</v>
      </c>
      <c r="AX215">
        <v>0</v>
      </c>
      <c r="BK215" s="117">
        <v>3396.0277681040202</v>
      </c>
      <c r="BL215">
        <f t="shared" si="15"/>
        <v>604.70009665135797</v>
      </c>
      <c r="BM215">
        <f t="shared" si="16"/>
        <v>0</v>
      </c>
      <c r="BN215">
        <f t="shared" si="17"/>
        <v>2791.3276714526633</v>
      </c>
      <c r="BO215">
        <f t="shared" si="19"/>
        <v>-47.127768104021015</v>
      </c>
      <c r="BP215">
        <f t="shared" si="18"/>
        <v>557.57232854733695</v>
      </c>
    </row>
    <row r="216" spans="1:68" x14ac:dyDescent="0.25">
      <c r="A216" t="s">
        <v>61</v>
      </c>
      <c r="B216" s="42">
        <v>44295</v>
      </c>
      <c r="C216" t="s">
        <v>60</v>
      </c>
      <c r="D216">
        <v>3548.38</v>
      </c>
      <c r="E216">
        <v>0</v>
      </c>
      <c r="F216">
        <v>562.47051151975597</v>
      </c>
      <c r="G216">
        <v>0</v>
      </c>
      <c r="H216">
        <v>201.514744603807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9.5575714391101396</v>
      </c>
      <c r="U216">
        <v>0</v>
      </c>
      <c r="V216">
        <v>0.52145523960548701</v>
      </c>
      <c r="W216">
        <v>1.2588005721777</v>
      </c>
      <c r="X216">
        <v>0</v>
      </c>
      <c r="Y216">
        <v>0</v>
      </c>
      <c r="Z216">
        <v>0</v>
      </c>
      <c r="AA216">
        <v>446.34013646179102</v>
      </c>
      <c r="AB216">
        <v>0</v>
      </c>
      <c r="AC216">
        <v>952.80570717866306</v>
      </c>
      <c r="AD216">
        <v>243.63947198526401</v>
      </c>
      <c r="AE216">
        <v>0</v>
      </c>
      <c r="AF216">
        <v>0</v>
      </c>
      <c r="AG216">
        <v>0</v>
      </c>
      <c r="AH216">
        <v>1194.7835351776901</v>
      </c>
      <c r="AI216">
        <v>0</v>
      </c>
      <c r="AJ216">
        <v>4.8383441647664096</v>
      </c>
      <c r="AK216">
        <v>0</v>
      </c>
      <c r="AL216">
        <v>0</v>
      </c>
      <c r="AM216">
        <v>12.073754047503501</v>
      </c>
      <c r="AN216">
        <v>0</v>
      </c>
      <c r="AO216">
        <v>0</v>
      </c>
      <c r="AP216">
        <v>0</v>
      </c>
      <c r="AQ216">
        <v>28.888215893331299</v>
      </c>
      <c r="AR216">
        <v>7.0354980113900503</v>
      </c>
      <c r="AS216">
        <v>0</v>
      </c>
      <c r="AT216">
        <v>0</v>
      </c>
      <c r="AU216">
        <v>4.6789273332607699</v>
      </c>
      <c r="AV216">
        <v>0</v>
      </c>
      <c r="AW216">
        <v>0</v>
      </c>
      <c r="AX216">
        <v>0</v>
      </c>
      <c r="BK216" s="117">
        <v>3670.4066736281102</v>
      </c>
      <c r="BL216">
        <f t="shared" si="15"/>
        <v>763.98525612356298</v>
      </c>
      <c r="BM216">
        <f t="shared" si="16"/>
        <v>0</v>
      </c>
      <c r="BN216">
        <f t="shared" si="17"/>
        <v>2906.4214175045536</v>
      </c>
      <c r="BO216">
        <f t="shared" si="19"/>
        <v>-122.02667362811644</v>
      </c>
      <c r="BP216">
        <f t="shared" si="18"/>
        <v>641.95858249544654</v>
      </c>
    </row>
    <row r="217" spans="1:68" x14ac:dyDescent="0.25">
      <c r="A217" t="s">
        <v>61</v>
      </c>
      <c r="B217" s="42">
        <v>44296</v>
      </c>
      <c r="C217" t="s">
        <v>60</v>
      </c>
      <c r="D217">
        <v>3742.84</v>
      </c>
      <c r="E217">
        <v>0</v>
      </c>
      <c r="F217">
        <v>562.47051151975597</v>
      </c>
      <c r="G217">
        <v>198.102380012504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9.8711245917385604</v>
      </c>
      <c r="U217">
        <v>0</v>
      </c>
      <c r="V217">
        <v>0.284532718938101</v>
      </c>
      <c r="W217">
        <v>1.09440921825253</v>
      </c>
      <c r="X217">
        <v>0</v>
      </c>
      <c r="Y217">
        <v>0</v>
      </c>
      <c r="Z217">
        <v>0</v>
      </c>
      <c r="AA217">
        <v>484.98800438939998</v>
      </c>
      <c r="AB217">
        <v>0</v>
      </c>
      <c r="AC217">
        <v>1018.34063259688</v>
      </c>
      <c r="AD217">
        <v>243.64255720556801</v>
      </c>
      <c r="AE217">
        <v>0</v>
      </c>
      <c r="AF217">
        <v>0</v>
      </c>
      <c r="AG217">
        <v>0</v>
      </c>
      <c r="AH217">
        <v>1238.56453151088</v>
      </c>
      <c r="AI217">
        <v>0</v>
      </c>
      <c r="AJ217">
        <v>4.5940218361782197</v>
      </c>
      <c r="AK217">
        <v>0</v>
      </c>
      <c r="AL217">
        <v>0</v>
      </c>
      <c r="AM217">
        <v>9.2822415454329104</v>
      </c>
      <c r="AN217">
        <v>0</v>
      </c>
      <c r="AO217">
        <v>0</v>
      </c>
      <c r="AP217">
        <v>0</v>
      </c>
      <c r="AQ217">
        <v>28.704157471304299</v>
      </c>
      <c r="AR217">
        <v>6.6797167545835796</v>
      </c>
      <c r="AS217">
        <v>0</v>
      </c>
      <c r="AT217">
        <v>0</v>
      </c>
      <c r="AU217">
        <v>4.4329664090461396</v>
      </c>
      <c r="AV217">
        <v>0</v>
      </c>
      <c r="AW217">
        <v>0</v>
      </c>
      <c r="AX217">
        <v>0</v>
      </c>
      <c r="BK217" s="117">
        <v>3811.05178778046</v>
      </c>
      <c r="BL217">
        <f t="shared" si="15"/>
        <v>760.57289153225997</v>
      </c>
      <c r="BM217">
        <f t="shared" si="16"/>
        <v>0</v>
      </c>
      <c r="BN217">
        <f t="shared" si="17"/>
        <v>3050.4788962482025</v>
      </c>
      <c r="BO217">
        <f t="shared" si="19"/>
        <v>-68.211787780462146</v>
      </c>
      <c r="BP217">
        <f t="shared" si="18"/>
        <v>692.36110375179783</v>
      </c>
    </row>
    <row r="218" spans="1:68" x14ac:dyDescent="0.25">
      <c r="A218" t="s">
        <v>61</v>
      </c>
      <c r="B218" s="42">
        <v>44297</v>
      </c>
      <c r="C218" t="s">
        <v>60</v>
      </c>
      <c r="D218">
        <v>3185.56</v>
      </c>
      <c r="E218">
        <v>0</v>
      </c>
      <c r="F218">
        <v>576.54703989695702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9.2152478434696992</v>
      </c>
      <c r="U218">
        <v>0</v>
      </c>
      <c r="V218">
        <v>0.113534254885514</v>
      </c>
      <c r="W218">
        <v>0.90435000139704602</v>
      </c>
      <c r="X218">
        <v>0</v>
      </c>
      <c r="Y218">
        <v>0</v>
      </c>
      <c r="Z218">
        <v>0</v>
      </c>
      <c r="AA218">
        <v>523.73965923174501</v>
      </c>
      <c r="AB218">
        <v>0</v>
      </c>
      <c r="AC218">
        <v>1072.0812437222</v>
      </c>
      <c r="AD218">
        <v>241.846313230486</v>
      </c>
      <c r="AE218">
        <v>0</v>
      </c>
      <c r="AF218">
        <v>0</v>
      </c>
      <c r="AG218">
        <v>0</v>
      </c>
      <c r="AH218">
        <v>1254.3326301468701</v>
      </c>
      <c r="AI218">
        <v>0</v>
      </c>
      <c r="AJ218">
        <v>4.4618337075243799</v>
      </c>
      <c r="AK218">
        <v>0</v>
      </c>
      <c r="AL218">
        <v>0</v>
      </c>
      <c r="AM218">
        <v>7.3377114401022103</v>
      </c>
      <c r="AN218">
        <v>0</v>
      </c>
      <c r="AO218">
        <v>0</v>
      </c>
      <c r="AP218">
        <v>0</v>
      </c>
      <c r="AQ218">
        <v>28.538903204237201</v>
      </c>
      <c r="AR218">
        <v>6.1348886675035699</v>
      </c>
      <c r="AS218">
        <v>0</v>
      </c>
      <c r="AT218">
        <v>0</v>
      </c>
      <c r="AU218">
        <v>4.1681857192131302</v>
      </c>
      <c r="AV218">
        <v>0</v>
      </c>
      <c r="AW218">
        <v>0</v>
      </c>
      <c r="AX218">
        <v>0</v>
      </c>
      <c r="BK218" s="117">
        <v>3729.4215410665902</v>
      </c>
      <c r="BL218">
        <f t="shared" si="15"/>
        <v>576.54703989695702</v>
      </c>
      <c r="BM218">
        <f t="shared" si="16"/>
        <v>0</v>
      </c>
      <c r="BN218">
        <f t="shared" si="17"/>
        <v>3152.8745011696337</v>
      </c>
      <c r="BO218">
        <f t="shared" si="19"/>
        <v>-543.86154106659069</v>
      </c>
      <c r="BP218">
        <f t="shared" si="18"/>
        <v>32.685498830366328</v>
      </c>
    </row>
    <row r="219" spans="1:68" x14ac:dyDescent="0.25">
      <c r="A219" t="s">
        <v>61</v>
      </c>
      <c r="B219" s="42">
        <v>44298</v>
      </c>
      <c r="C219" t="s">
        <v>60</v>
      </c>
      <c r="D219">
        <v>3511.58</v>
      </c>
      <c r="E219">
        <v>0</v>
      </c>
      <c r="F219">
        <v>562.47051151975597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8.9205573880301205</v>
      </c>
      <c r="U219">
        <v>0</v>
      </c>
      <c r="V219">
        <v>2.53647040140512E-2</v>
      </c>
      <c r="W219">
        <v>0.72161334405246702</v>
      </c>
      <c r="X219">
        <v>0</v>
      </c>
      <c r="Y219">
        <v>0</v>
      </c>
      <c r="Z219">
        <v>0</v>
      </c>
      <c r="AA219">
        <v>558.89265388412696</v>
      </c>
      <c r="AB219">
        <v>0</v>
      </c>
      <c r="AC219">
        <v>1104.75035676216</v>
      </c>
      <c r="AD219">
        <v>241.22474259245701</v>
      </c>
      <c r="AE219">
        <v>0</v>
      </c>
      <c r="AF219">
        <v>0</v>
      </c>
      <c r="AG219">
        <v>0</v>
      </c>
      <c r="AH219">
        <v>1255.96426327984</v>
      </c>
      <c r="AI219">
        <v>0</v>
      </c>
      <c r="AJ219">
        <v>4.3922427804383801</v>
      </c>
      <c r="AK219">
        <v>0</v>
      </c>
      <c r="AL219">
        <v>0</v>
      </c>
      <c r="AM219">
        <v>6.5419205848494304</v>
      </c>
      <c r="AN219">
        <v>0</v>
      </c>
      <c r="AO219">
        <v>0</v>
      </c>
      <c r="AP219">
        <v>0</v>
      </c>
      <c r="AQ219">
        <v>28.495839425451202</v>
      </c>
      <c r="AR219">
        <v>5.9275981656780496</v>
      </c>
      <c r="AS219">
        <v>0</v>
      </c>
      <c r="AT219">
        <v>0</v>
      </c>
      <c r="AU219">
        <v>3.8993229350969001</v>
      </c>
      <c r="AV219">
        <v>0</v>
      </c>
      <c r="AW219">
        <v>0</v>
      </c>
      <c r="AX219">
        <v>0</v>
      </c>
      <c r="BK219" s="117">
        <v>3782.2269873659502</v>
      </c>
      <c r="BL219">
        <f t="shared" si="15"/>
        <v>562.47051151975597</v>
      </c>
      <c r="BM219">
        <f t="shared" si="16"/>
        <v>0</v>
      </c>
      <c r="BN219">
        <f t="shared" si="17"/>
        <v>3219.756475846194</v>
      </c>
      <c r="BO219">
        <f t="shared" si="19"/>
        <v>-270.64698736594983</v>
      </c>
      <c r="BP219">
        <f t="shared" si="18"/>
        <v>291.82352415380615</v>
      </c>
    </row>
    <row r="220" spans="1:68" x14ac:dyDescent="0.25">
      <c r="A220" t="s">
        <v>61</v>
      </c>
      <c r="B220" s="42">
        <v>44299</v>
      </c>
      <c r="C220" t="s">
        <v>60</v>
      </c>
      <c r="D220">
        <v>3133.83</v>
      </c>
      <c r="E220">
        <v>0</v>
      </c>
      <c r="F220">
        <v>562.47051151975597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7.0287635186637898</v>
      </c>
      <c r="U220">
        <v>0</v>
      </c>
      <c r="V220">
        <v>7.9852085454273202E-3</v>
      </c>
      <c r="W220">
        <v>0.59561117026162502</v>
      </c>
      <c r="X220">
        <v>0</v>
      </c>
      <c r="Y220">
        <v>0</v>
      </c>
      <c r="Z220">
        <v>0</v>
      </c>
      <c r="AA220">
        <v>584.33772653086203</v>
      </c>
      <c r="AB220">
        <v>0</v>
      </c>
      <c r="AC220">
        <v>1130.33681521471</v>
      </c>
      <c r="AD220">
        <v>240.26264922528401</v>
      </c>
      <c r="AE220">
        <v>0</v>
      </c>
      <c r="AF220">
        <v>0</v>
      </c>
      <c r="AG220">
        <v>0</v>
      </c>
      <c r="AH220">
        <v>1266.3240457168399</v>
      </c>
      <c r="AI220">
        <v>0</v>
      </c>
      <c r="AJ220">
        <v>4.3062606173548303</v>
      </c>
      <c r="AK220">
        <v>0</v>
      </c>
      <c r="AL220">
        <v>0</v>
      </c>
      <c r="AM220">
        <v>6.1665210329314304</v>
      </c>
      <c r="AN220">
        <v>0</v>
      </c>
      <c r="AO220">
        <v>0</v>
      </c>
      <c r="AP220">
        <v>0</v>
      </c>
      <c r="AQ220">
        <v>28.075750229626198</v>
      </c>
      <c r="AR220">
        <v>5.9204139317264</v>
      </c>
      <c r="AS220">
        <v>0</v>
      </c>
      <c r="AT220">
        <v>0</v>
      </c>
      <c r="AU220">
        <v>3.6630137312089999</v>
      </c>
      <c r="AV220">
        <v>0</v>
      </c>
      <c r="AW220">
        <v>0</v>
      </c>
      <c r="AX220">
        <v>0</v>
      </c>
      <c r="BK220" s="117">
        <v>3839.4960676477699</v>
      </c>
      <c r="BL220">
        <f t="shared" si="15"/>
        <v>562.47051151975597</v>
      </c>
      <c r="BM220">
        <f t="shared" si="16"/>
        <v>0</v>
      </c>
      <c r="BN220">
        <f t="shared" si="17"/>
        <v>3277.0255561280142</v>
      </c>
      <c r="BO220">
        <f t="shared" si="19"/>
        <v>-705.66606764777043</v>
      </c>
      <c r="BP220">
        <f t="shared" si="18"/>
        <v>-143.19555612801446</v>
      </c>
    </row>
    <row r="221" spans="1:68" x14ac:dyDescent="0.25">
      <c r="A221" t="s">
        <v>61</v>
      </c>
      <c r="B221" s="42">
        <v>44300</v>
      </c>
      <c r="C221" t="s">
        <v>60</v>
      </c>
      <c r="D221">
        <v>3143.01</v>
      </c>
      <c r="E221">
        <v>0</v>
      </c>
      <c r="F221">
        <v>576.54703989695702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5.5434326035350896</v>
      </c>
      <c r="U221">
        <v>0</v>
      </c>
      <c r="V221">
        <v>1.23566644296097E-2</v>
      </c>
      <c r="W221">
        <v>0.51586694981478898</v>
      </c>
      <c r="X221">
        <v>0</v>
      </c>
      <c r="Y221">
        <v>0</v>
      </c>
      <c r="Z221">
        <v>0</v>
      </c>
      <c r="AA221">
        <v>603.19930258715999</v>
      </c>
      <c r="AB221">
        <v>0</v>
      </c>
      <c r="AC221">
        <v>1162.3039281757001</v>
      </c>
      <c r="AD221">
        <v>241.33415347782599</v>
      </c>
      <c r="AE221">
        <v>0</v>
      </c>
      <c r="AF221">
        <v>0</v>
      </c>
      <c r="AG221">
        <v>0</v>
      </c>
      <c r="AH221">
        <v>1273.3878282115299</v>
      </c>
      <c r="AI221">
        <v>0</v>
      </c>
      <c r="AJ221">
        <v>4.4259819069034299</v>
      </c>
      <c r="AK221">
        <v>0</v>
      </c>
      <c r="AL221">
        <v>0</v>
      </c>
      <c r="AM221">
        <v>6.0171319538958103</v>
      </c>
      <c r="AN221">
        <v>0</v>
      </c>
      <c r="AO221">
        <v>0</v>
      </c>
      <c r="AP221">
        <v>0</v>
      </c>
      <c r="AQ221">
        <v>27.7594782350773</v>
      </c>
      <c r="AR221">
        <v>5.86555305395036</v>
      </c>
      <c r="AS221">
        <v>0</v>
      </c>
      <c r="AT221">
        <v>0</v>
      </c>
      <c r="AU221">
        <v>3.5781363818493999</v>
      </c>
      <c r="AV221">
        <v>0</v>
      </c>
      <c r="AW221">
        <v>-500.11903729877298</v>
      </c>
      <c r="AX221">
        <v>0</v>
      </c>
      <c r="BK221" s="117">
        <v>3410.3711527998498</v>
      </c>
      <c r="BL221">
        <f t="shared" si="15"/>
        <v>76.428002598184037</v>
      </c>
      <c r="BM221">
        <f t="shared" si="16"/>
        <v>0</v>
      </c>
      <c r="BN221">
        <f t="shared" si="17"/>
        <v>3333.9431502016723</v>
      </c>
      <c r="BO221">
        <f t="shared" si="19"/>
        <v>-267.36115279985597</v>
      </c>
      <c r="BP221">
        <f t="shared" si="18"/>
        <v>-190.93315020167194</v>
      </c>
    </row>
    <row r="222" spans="1:68" x14ac:dyDescent="0.25">
      <c r="A222" t="s">
        <v>61</v>
      </c>
      <c r="B222" s="42">
        <v>44301</v>
      </c>
      <c r="C222" t="s">
        <v>60</v>
      </c>
      <c r="D222">
        <v>3112.38</v>
      </c>
      <c r="E222">
        <v>0</v>
      </c>
      <c r="F222">
        <v>576.54703989695702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4.6745044020611299</v>
      </c>
      <c r="U222">
        <v>0</v>
      </c>
      <c r="V222">
        <v>2.90437227159565E-2</v>
      </c>
      <c r="W222">
        <v>0.45875004824049098</v>
      </c>
      <c r="X222">
        <v>0</v>
      </c>
      <c r="Y222">
        <v>0</v>
      </c>
      <c r="Z222">
        <v>0</v>
      </c>
      <c r="AA222">
        <v>613.58408323585297</v>
      </c>
      <c r="AB222">
        <v>0</v>
      </c>
      <c r="AC222">
        <v>1165.8977610458501</v>
      </c>
      <c r="AD222">
        <v>245.56956022105601</v>
      </c>
      <c r="AE222">
        <v>0</v>
      </c>
      <c r="AF222">
        <v>0</v>
      </c>
      <c r="AG222">
        <v>0</v>
      </c>
      <c r="AH222">
        <v>1259.63907094196</v>
      </c>
      <c r="AI222">
        <v>0</v>
      </c>
      <c r="AJ222">
        <v>5.01354606125334</v>
      </c>
      <c r="AK222">
        <v>0</v>
      </c>
      <c r="AL222">
        <v>0</v>
      </c>
      <c r="AM222">
        <v>5.7836417998390397</v>
      </c>
      <c r="AN222">
        <v>0</v>
      </c>
      <c r="AO222">
        <v>0</v>
      </c>
      <c r="AP222">
        <v>0</v>
      </c>
      <c r="AQ222">
        <v>27.696500182389599</v>
      </c>
      <c r="AR222">
        <v>5.5990442860770697</v>
      </c>
      <c r="AS222">
        <v>0</v>
      </c>
      <c r="AT222">
        <v>0</v>
      </c>
      <c r="AU222">
        <v>3.4478268571002602</v>
      </c>
      <c r="AV222">
        <v>0</v>
      </c>
      <c r="AW222">
        <v>0</v>
      </c>
      <c r="AX222">
        <v>0</v>
      </c>
      <c r="BK222" s="117">
        <v>3913.94037270135</v>
      </c>
      <c r="BL222">
        <f t="shared" si="15"/>
        <v>576.54703989695702</v>
      </c>
      <c r="BM222">
        <f t="shared" si="16"/>
        <v>0</v>
      </c>
      <c r="BN222">
        <f t="shared" si="17"/>
        <v>3337.3933328043959</v>
      </c>
      <c r="BO222">
        <f t="shared" si="19"/>
        <v>-801.56037270135266</v>
      </c>
      <c r="BP222">
        <f t="shared" si="18"/>
        <v>-225.01333280439565</v>
      </c>
    </row>
    <row r="223" spans="1:68" x14ac:dyDescent="0.25">
      <c r="A223" t="s">
        <v>61</v>
      </c>
      <c r="B223" s="42">
        <v>44302</v>
      </c>
      <c r="C223" t="s">
        <v>60</v>
      </c>
      <c r="D223">
        <v>4492.8900000000003</v>
      </c>
      <c r="E223">
        <v>0</v>
      </c>
      <c r="F223">
        <v>590.62356827415704</v>
      </c>
      <c r="G223">
        <v>0</v>
      </c>
      <c r="H223">
        <v>201.514744603807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3.79274129484631</v>
      </c>
      <c r="U223">
        <v>0</v>
      </c>
      <c r="V223">
        <v>3.6959838898768201E-2</v>
      </c>
      <c r="W223">
        <v>0.41229649112381</v>
      </c>
      <c r="X223">
        <v>0</v>
      </c>
      <c r="Y223">
        <v>0</v>
      </c>
      <c r="Z223">
        <v>0</v>
      </c>
      <c r="AA223">
        <v>605.51537124723905</v>
      </c>
      <c r="AB223">
        <v>0</v>
      </c>
      <c r="AC223">
        <v>1169.83343516988</v>
      </c>
      <c r="AD223">
        <v>244.39124271627199</v>
      </c>
      <c r="AE223">
        <v>0</v>
      </c>
      <c r="AF223">
        <v>0</v>
      </c>
      <c r="AG223">
        <v>0</v>
      </c>
      <c r="AH223">
        <v>1199.3933643678699</v>
      </c>
      <c r="AI223">
        <v>0</v>
      </c>
      <c r="AJ223">
        <v>5.8419424301068199</v>
      </c>
      <c r="AK223">
        <v>0</v>
      </c>
      <c r="AL223">
        <v>0</v>
      </c>
      <c r="AM223">
        <v>5.3375730211475698</v>
      </c>
      <c r="AN223">
        <v>0</v>
      </c>
      <c r="AO223">
        <v>0</v>
      </c>
      <c r="AP223">
        <v>0</v>
      </c>
      <c r="AQ223">
        <v>28.036658174823799</v>
      </c>
      <c r="AR223">
        <v>5.66704174978703</v>
      </c>
      <c r="AS223">
        <v>0</v>
      </c>
      <c r="AT223">
        <v>0</v>
      </c>
      <c r="AU223">
        <v>3.2679584107352899</v>
      </c>
      <c r="AV223">
        <v>0</v>
      </c>
      <c r="AW223">
        <v>0</v>
      </c>
      <c r="AX223">
        <v>0</v>
      </c>
      <c r="BK223" s="117">
        <v>4063.6648977906998</v>
      </c>
      <c r="BL223">
        <f t="shared" si="15"/>
        <v>792.13831287796404</v>
      </c>
      <c r="BM223">
        <f t="shared" si="16"/>
        <v>0</v>
      </c>
      <c r="BN223">
        <f t="shared" si="17"/>
        <v>3271.5265849127304</v>
      </c>
      <c r="BO223">
        <f t="shared" si="19"/>
        <v>429.22510220930599</v>
      </c>
      <c r="BP223">
        <f t="shared" si="18"/>
        <v>1221.3634150872699</v>
      </c>
    </row>
    <row r="224" spans="1:68" x14ac:dyDescent="0.25">
      <c r="A224" t="s">
        <v>61</v>
      </c>
      <c r="B224" s="42">
        <v>44303</v>
      </c>
      <c r="C224" t="s">
        <v>60</v>
      </c>
      <c r="D224">
        <v>4184.3599999999997</v>
      </c>
      <c r="E224">
        <v>0</v>
      </c>
      <c r="F224">
        <v>590.62356827415704</v>
      </c>
      <c r="G224">
        <v>198.102380012504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3.08102667730354</v>
      </c>
      <c r="U224">
        <v>0</v>
      </c>
      <c r="V224">
        <v>6.7880539450515004E-2</v>
      </c>
      <c r="W224">
        <v>0.36771973222056897</v>
      </c>
      <c r="X224">
        <v>0</v>
      </c>
      <c r="Y224">
        <v>0</v>
      </c>
      <c r="Z224">
        <v>0</v>
      </c>
      <c r="AA224">
        <v>577.22110353475</v>
      </c>
      <c r="AB224">
        <v>0</v>
      </c>
      <c r="AC224">
        <v>1169.5393103781701</v>
      </c>
      <c r="AD224">
        <v>233.47103986327801</v>
      </c>
      <c r="AE224">
        <v>0</v>
      </c>
      <c r="AF224">
        <v>0</v>
      </c>
      <c r="AG224">
        <v>0</v>
      </c>
      <c r="AH224">
        <v>1127.7468808783001</v>
      </c>
      <c r="AI224">
        <v>0</v>
      </c>
      <c r="AJ224">
        <v>6.5631034191880104</v>
      </c>
      <c r="AK224">
        <v>0</v>
      </c>
      <c r="AL224">
        <v>0</v>
      </c>
      <c r="AM224">
        <v>4.80464869774445</v>
      </c>
      <c r="AN224">
        <v>0</v>
      </c>
      <c r="AO224">
        <v>0</v>
      </c>
      <c r="AP224">
        <v>0</v>
      </c>
      <c r="AQ224">
        <v>27.852617487167699</v>
      </c>
      <c r="AR224">
        <v>5.8765202024321601</v>
      </c>
      <c r="AS224">
        <v>0</v>
      </c>
      <c r="AT224">
        <v>0</v>
      </c>
      <c r="AU224">
        <v>3.0328875489251899</v>
      </c>
      <c r="AV224">
        <v>0</v>
      </c>
      <c r="AW224">
        <v>0</v>
      </c>
      <c r="AX224">
        <v>0</v>
      </c>
      <c r="BK224" s="117">
        <v>3948.35068724558</v>
      </c>
      <c r="BL224">
        <f t="shared" si="15"/>
        <v>788.72594828666104</v>
      </c>
      <c r="BM224">
        <f t="shared" si="16"/>
        <v>0</v>
      </c>
      <c r="BN224">
        <f t="shared" si="17"/>
        <v>3159.6247389589303</v>
      </c>
      <c r="BO224">
        <f t="shared" si="19"/>
        <v>236.00931275440826</v>
      </c>
      <c r="BP224">
        <f t="shared" si="18"/>
        <v>1024.7352610410694</v>
      </c>
    </row>
    <row r="225" spans="1:68" x14ac:dyDescent="0.25">
      <c r="A225" t="s">
        <v>61</v>
      </c>
      <c r="B225" s="42">
        <v>44304</v>
      </c>
      <c r="C225" t="s">
        <v>60</v>
      </c>
      <c r="D225">
        <v>4055.48</v>
      </c>
      <c r="E225">
        <v>0</v>
      </c>
      <c r="F225">
        <v>590.62356827415704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2.02376853093691</v>
      </c>
      <c r="U225">
        <v>0</v>
      </c>
      <c r="V225">
        <v>0.115104047611141</v>
      </c>
      <c r="W225">
        <v>0.32500761861072203</v>
      </c>
      <c r="X225">
        <v>0</v>
      </c>
      <c r="Y225">
        <v>0</v>
      </c>
      <c r="Z225">
        <v>0</v>
      </c>
      <c r="AA225">
        <v>534.10630952732595</v>
      </c>
      <c r="AB225">
        <v>0</v>
      </c>
      <c r="AC225">
        <v>1172.9867899726601</v>
      </c>
      <c r="AD225">
        <v>214.06211145074701</v>
      </c>
      <c r="AE225">
        <v>0</v>
      </c>
      <c r="AF225">
        <v>0</v>
      </c>
      <c r="AG225">
        <v>0</v>
      </c>
      <c r="AH225">
        <v>1044.7852197857901</v>
      </c>
      <c r="AI225">
        <v>0</v>
      </c>
      <c r="AJ225">
        <v>7.8318880805089304</v>
      </c>
      <c r="AK225">
        <v>0</v>
      </c>
      <c r="AL225">
        <v>0</v>
      </c>
      <c r="AM225">
        <v>4.1720574953375502</v>
      </c>
      <c r="AN225">
        <v>0</v>
      </c>
      <c r="AO225">
        <v>0</v>
      </c>
      <c r="AP225">
        <v>0</v>
      </c>
      <c r="AQ225">
        <v>26.743888629880399</v>
      </c>
      <c r="AR225">
        <v>5.9413272880874404</v>
      </c>
      <c r="AS225">
        <v>0</v>
      </c>
      <c r="AT225">
        <v>0</v>
      </c>
      <c r="AU225">
        <v>2.94827134012192</v>
      </c>
      <c r="AV225">
        <v>0</v>
      </c>
      <c r="AW225">
        <v>0</v>
      </c>
      <c r="AX225">
        <v>0</v>
      </c>
      <c r="BK225" s="117">
        <v>3606.66531204177</v>
      </c>
      <c r="BL225">
        <f t="shared" si="15"/>
        <v>590.62356827415704</v>
      </c>
      <c r="BM225">
        <f t="shared" si="16"/>
        <v>0</v>
      </c>
      <c r="BN225">
        <f t="shared" si="17"/>
        <v>3016.0417437676188</v>
      </c>
      <c r="BO225">
        <f t="shared" si="19"/>
        <v>448.81468795822411</v>
      </c>
      <c r="BP225">
        <f t="shared" si="18"/>
        <v>1039.4382562323813</v>
      </c>
    </row>
    <row r="226" spans="1:68" x14ac:dyDescent="0.25">
      <c r="A226" t="s">
        <v>61</v>
      </c>
      <c r="B226" s="42">
        <v>44305</v>
      </c>
      <c r="C226" t="s">
        <v>60</v>
      </c>
      <c r="D226">
        <v>3077.23</v>
      </c>
      <c r="E226">
        <v>0</v>
      </c>
      <c r="F226">
        <v>604.70009665135797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1.0152897681269</v>
      </c>
      <c r="U226">
        <v>0</v>
      </c>
      <c r="V226">
        <v>0.16680433876751</v>
      </c>
      <c r="W226">
        <v>0.26854898337833299</v>
      </c>
      <c r="X226">
        <v>0</v>
      </c>
      <c r="Y226">
        <v>0</v>
      </c>
      <c r="Z226">
        <v>0</v>
      </c>
      <c r="AA226">
        <v>481.539869371973</v>
      </c>
      <c r="AB226">
        <v>0</v>
      </c>
      <c r="AC226">
        <v>1174.8306620967501</v>
      </c>
      <c r="AD226">
        <v>193.850038453927</v>
      </c>
      <c r="AE226">
        <v>0</v>
      </c>
      <c r="AF226">
        <v>0</v>
      </c>
      <c r="AG226">
        <v>0</v>
      </c>
      <c r="AH226">
        <v>955.61471940421404</v>
      </c>
      <c r="AI226">
        <v>0</v>
      </c>
      <c r="AJ226">
        <v>9.7059885929621803</v>
      </c>
      <c r="AK226">
        <v>0</v>
      </c>
      <c r="AL226">
        <v>0</v>
      </c>
      <c r="AM226">
        <v>4.19206272994413</v>
      </c>
      <c r="AN226">
        <v>0</v>
      </c>
      <c r="AO226">
        <v>0</v>
      </c>
      <c r="AP226">
        <v>0</v>
      </c>
      <c r="AQ226">
        <v>26.793391575277798</v>
      </c>
      <c r="AR226">
        <v>6.0224253673265</v>
      </c>
      <c r="AS226">
        <v>0</v>
      </c>
      <c r="AT226">
        <v>0</v>
      </c>
      <c r="AU226">
        <v>3.2152203489583702</v>
      </c>
      <c r="AV226">
        <v>0</v>
      </c>
      <c r="AW226">
        <v>0</v>
      </c>
      <c r="AX226">
        <v>0</v>
      </c>
      <c r="BK226" s="117">
        <v>3461.91511768296</v>
      </c>
      <c r="BL226">
        <f t="shared" si="15"/>
        <v>604.70009665135797</v>
      </c>
      <c r="BM226">
        <f t="shared" si="16"/>
        <v>0</v>
      </c>
      <c r="BN226">
        <f t="shared" si="17"/>
        <v>2857.2150210316054</v>
      </c>
      <c r="BO226">
        <f t="shared" si="19"/>
        <v>-384.68511768296321</v>
      </c>
      <c r="BP226">
        <f t="shared" si="18"/>
        <v>220.01497896839476</v>
      </c>
    </row>
    <row r="227" spans="1:68" x14ac:dyDescent="0.25">
      <c r="A227" t="s">
        <v>61</v>
      </c>
      <c r="B227" s="42">
        <v>44306</v>
      </c>
      <c r="C227" t="s">
        <v>60</v>
      </c>
      <c r="D227">
        <v>3544.94</v>
      </c>
      <c r="E227">
        <v>0</v>
      </c>
      <c r="F227">
        <v>618.77662502855901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0.45443344167369398</v>
      </c>
      <c r="U227">
        <v>0</v>
      </c>
      <c r="V227">
        <v>0.15303391485235601</v>
      </c>
      <c r="W227">
        <v>0.218451674080786</v>
      </c>
      <c r="X227">
        <v>0</v>
      </c>
      <c r="Y227">
        <v>0</v>
      </c>
      <c r="Z227">
        <v>0</v>
      </c>
      <c r="AA227">
        <v>418.20553417795702</v>
      </c>
      <c r="AB227">
        <v>0</v>
      </c>
      <c r="AC227">
        <v>1162.3580709196699</v>
      </c>
      <c r="AD227">
        <v>175.59016918658199</v>
      </c>
      <c r="AE227">
        <v>0</v>
      </c>
      <c r="AF227">
        <v>0</v>
      </c>
      <c r="AG227">
        <v>0</v>
      </c>
      <c r="AH227">
        <v>865.20382042950996</v>
      </c>
      <c r="AI227">
        <v>0</v>
      </c>
      <c r="AJ227">
        <v>11.066011832797701</v>
      </c>
      <c r="AK227">
        <v>0</v>
      </c>
      <c r="AL227">
        <v>0</v>
      </c>
      <c r="AM227">
        <v>18.9371891913278</v>
      </c>
      <c r="AN227">
        <v>0</v>
      </c>
      <c r="AO227">
        <v>0</v>
      </c>
      <c r="AP227">
        <v>0</v>
      </c>
      <c r="AQ227">
        <v>26.4311381599016</v>
      </c>
      <c r="AR227">
        <v>5.5643273090705296</v>
      </c>
      <c r="AS227">
        <v>0</v>
      </c>
      <c r="AT227">
        <v>0</v>
      </c>
      <c r="AU227">
        <v>3.4077349332471401</v>
      </c>
      <c r="AV227">
        <v>0</v>
      </c>
      <c r="AW227">
        <v>0</v>
      </c>
      <c r="AX227">
        <v>0</v>
      </c>
      <c r="BK227" s="117">
        <v>3306.3665401992298</v>
      </c>
      <c r="BL227">
        <f t="shared" si="15"/>
        <v>618.77662502855901</v>
      </c>
      <c r="BM227">
        <f t="shared" si="16"/>
        <v>0</v>
      </c>
      <c r="BN227">
        <f t="shared" si="17"/>
        <v>2687.5899151706708</v>
      </c>
      <c r="BO227">
        <f t="shared" si="19"/>
        <v>238.57345980077025</v>
      </c>
      <c r="BP227">
        <f t="shared" si="18"/>
        <v>857.35008482932926</v>
      </c>
    </row>
    <row r="228" spans="1:68" x14ac:dyDescent="0.25">
      <c r="A228" t="s">
        <v>61</v>
      </c>
      <c r="B228" s="42">
        <v>44307</v>
      </c>
      <c r="C228" t="s">
        <v>60</v>
      </c>
      <c r="D228">
        <v>3280.76</v>
      </c>
      <c r="E228">
        <v>0</v>
      </c>
      <c r="F228">
        <v>618.77662502855901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0.19374529066835899</v>
      </c>
      <c r="U228">
        <v>0</v>
      </c>
      <c r="V228">
        <v>0.11561259863083</v>
      </c>
      <c r="W228">
        <v>0.18293500964968201</v>
      </c>
      <c r="X228">
        <v>0</v>
      </c>
      <c r="Y228">
        <v>0</v>
      </c>
      <c r="Z228">
        <v>0</v>
      </c>
      <c r="AA228">
        <v>349.880287183993</v>
      </c>
      <c r="AB228">
        <v>0</v>
      </c>
      <c r="AC228">
        <v>1130.2587923534199</v>
      </c>
      <c r="AD228">
        <v>158.38309479018301</v>
      </c>
      <c r="AE228">
        <v>0</v>
      </c>
      <c r="AF228">
        <v>0</v>
      </c>
      <c r="AG228">
        <v>0</v>
      </c>
      <c r="AH228">
        <v>767.98510012532404</v>
      </c>
      <c r="AI228">
        <v>0</v>
      </c>
      <c r="AJ228">
        <v>11.6620118234912</v>
      </c>
      <c r="AK228">
        <v>0</v>
      </c>
      <c r="AL228">
        <v>0</v>
      </c>
      <c r="AM228">
        <v>31.5186095018916</v>
      </c>
      <c r="AN228">
        <v>0</v>
      </c>
      <c r="AO228">
        <v>0</v>
      </c>
      <c r="AP228">
        <v>0</v>
      </c>
      <c r="AQ228">
        <v>26.9156339125297</v>
      </c>
      <c r="AR228">
        <v>5.2590447095989603</v>
      </c>
      <c r="AS228">
        <v>0</v>
      </c>
      <c r="AT228">
        <v>0</v>
      </c>
      <c r="AU228">
        <v>3.5386671918388601</v>
      </c>
      <c r="AV228">
        <v>0</v>
      </c>
      <c r="AW228">
        <v>0</v>
      </c>
      <c r="AX228">
        <v>0</v>
      </c>
      <c r="BK228" s="117">
        <v>3104.6701595197801</v>
      </c>
      <c r="BL228">
        <f t="shared" si="15"/>
        <v>618.77662502855901</v>
      </c>
      <c r="BM228">
        <f t="shared" si="16"/>
        <v>0</v>
      </c>
      <c r="BN228">
        <f t="shared" si="17"/>
        <v>2485.8935344912197</v>
      </c>
      <c r="BO228">
        <f t="shared" si="19"/>
        <v>176.08984048022148</v>
      </c>
      <c r="BP228">
        <f t="shared" si="18"/>
        <v>794.86646550878049</v>
      </c>
    </row>
    <row r="229" spans="1:68" x14ac:dyDescent="0.25">
      <c r="A229" t="s">
        <v>61</v>
      </c>
      <c r="B229" s="42">
        <v>44308</v>
      </c>
      <c r="C229" t="s">
        <v>60</v>
      </c>
      <c r="D229">
        <v>2561.64</v>
      </c>
      <c r="E229">
        <v>0</v>
      </c>
      <c r="F229">
        <v>618.77662502855901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0.13893671223791099</v>
      </c>
      <c r="U229">
        <v>0</v>
      </c>
      <c r="V229">
        <v>0.106066924748505</v>
      </c>
      <c r="W229">
        <v>0.15863913347439301</v>
      </c>
      <c r="X229">
        <v>0</v>
      </c>
      <c r="Y229">
        <v>0</v>
      </c>
      <c r="Z229">
        <v>0</v>
      </c>
      <c r="AA229">
        <v>289.56769836894102</v>
      </c>
      <c r="AB229">
        <v>0</v>
      </c>
      <c r="AC229">
        <v>1086.72549103447</v>
      </c>
      <c r="AD229">
        <v>147.734270368398</v>
      </c>
      <c r="AE229">
        <v>0</v>
      </c>
      <c r="AF229">
        <v>0</v>
      </c>
      <c r="AG229">
        <v>0</v>
      </c>
      <c r="AH229">
        <v>680.330465634603</v>
      </c>
      <c r="AI229">
        <v>0</v>
      </c>
      <c r="AJ229">
        <v>11.8356379134267</v>
      </c>
      <c r="AK229">
        <v>0</v>
      </c>
      <c r="AL229">
        <v>0</v>
      </c>
      <c r="AM229">
        <v>40.1346072534011</v>
      </c>
      <c r="AN229">
        <v>0</v>
      </c>
      <c r="AO229">
        <v>0</v>
      </c>
      <c r="AP229">
        <v>0</v>
      </c>
      <c r="AQ229">
        <v>26.788269429313502</v>
      </c>
      <c r="AR229">
        <v>4.7581078899243501</v>
      </c>
      <c r="AS229">
        <v>0</v>
      </c>
      <c r="AT229">
        <v>0</v>
      </c>
      <c r="AU229">
        <v>3.6648247989256899</v>
      </c>
      <c r="AV229">
        <v>0</v>
      </c>
      <c r="AW229">
        <v>0</v>
      </c>
      <c r="AX229">
        <v>0</v>
      </c>
      <c r="BK229" s="117">
        <v>2910.7196404904198</v>
      </c>
      <c r="BL229">
        <f t="shared" si="15"/>
        <v>618.77662502855901</v>
      </c>
      <c r="BM229">
        <f t="shared" si="16"/>
        <v>0</v>
      </c>
      <c r="BN229">
        <f t="shared" si="17"/>
        <v>2291.943015461864</v>
      </c>
      <c r="BO229">
        <f t="shared" si="19"/>
        <v>-349.07964049042312</v>
      </c>
      <c r="BP229">
        <f t="shared" si="18"/>
        <v>269.69698453813589</v>
      </c>
    </row>
    <row r="230" spans="1:68" x14ac:dyDescent="0.25">
      <c r="A230" t="s">
        <v>61</v>
      </c>
      <c r="B230" s="42">
        <v>44309</v>
      </c>
      <c r="C230" t="s">
        <v>60</v>
      </c>
      <c r="D230">
        <v>3154.41</v>
      </c>
      <c r="E230">
        <v>0</v>
      </c>
      <c r="F230">
        <v>604.70009665135797</v>
      </c>
      <c r="G230">
        <v>0</v>
      </c>
      <c r="H230">
        <v>201.514744603807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0.15371089774511501</v>
      </c>
      <c r="U230">
        <v>0</v>
      </c>
      <c r="V230">
        <v>7.1985539066808296E-2</v>
      </c>
      <c r="W230">
        <v>0.14660741369761399</v>
      </c>
      <c r="X230">
        <v>0</v>
      </c>
      <c r="Y230">
        <v>0</v>
      </c>
      <c r="Z230">
        <v>0</v>
      </c>
      <c r="AA230">
        <v>242.52387062994899</v>
      </c>
      <c r="AB230">
        <v>0</v>
      </c>
      <c r="AC230">
        <v>1045.8240009194001</v>
      </c>
      <c r="AD230">
        <v>145.71508515312499</v>
      </c>
      <c r="AE230">
        <v>0</v>
      </c>
      <c r="AF230">
        <v>0</v>
      </c>
      <c r="AG230">
        <v>0</v>
      </c>
      <c r="AH230">
        <v>584.25784207533502</v>
      </c>
      <c r="AI230">
        <v>0</v>
      </c>
      <c r="AJ230">
        <v>11.689870261496599</v>
      </c>
      <c r="AK230">
        <v>0</v>
      </c>
      <c r="AL230">
        <v>0</v>
      </c>
      <c r="AM230">
        <v>45.667032569214697</v>
      </c>
      <c r="AN230">
        <v>0</v>
      </c>
      <c r="AO230">
        <v>0</v>
      </c>
      <c r="AP230">
        <v>0</v>
      </c>
      <c r="AQ230">
        <v>26.026912995598099</v>
      </c>
      <c r="AR230">
        <v>4.00531371132789</v>
      </c>
      <c r="AS230">
        <v>0</v>
      </c>
      <c r="AT230">
        <v>0</v>
      </c>
      <c r="AU230">
        <v>3.8220910549906399</v>
      </c>
      <c r="AV230">
        <v>0</v>
      </c>
      <c r="AW230">
        <v>0</v>
      </c>
      <c r="AX230">
        <v>0</v>
      </c>
      <c r="BK230" s="117">
        <v>2916.1191644761102</v>
      </c>
      <c r="BL230">
        <f t="shared" si="15"/>
        <v>806.21484125516497</v>
      </c>
      <c r="BM230">
        <f t="shared" si="16"/>
        <v>0</v>
      </c>
      <c r="BN230">
        <f t="shared" si="17"/>
        <v>2109.9043232209469</v>
      </c>
      <c r="BO230">
        <f t="shared" si="19"/>
        <v>238.29083552388784</v>
      </c>
      <c r="BP230">
        <f t="shared" si="18"/>
        <v>1044.5056767790529</v>
      </c>
    </row>
    <row r="231" spans="1:68" x14ac:dyDescent="0.25">
      <c r="A231" t="s">
        <v>61</v>
      </c>
      <c r="B231" s="42">
        <v>44310</v>
      </c>
      <c r="C231" t="s">
        <v>60</v>
      </c>
      <c r="D231">
        <v>2763</v>
      </c>
      <c r="E231">
        <v>0</v>
      </c>
      <c r="F231">
        <v>604.70009665135797</v>
      </c>
      <c r="G231">
        <v>198.102380012504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0.236999173622846</v>
      </c>
      <c r="U231">
        <v>0</v>
      </c>
      <c r="V231">
        <v>4.0219766461207798E-2</v>
      </c>
      <c r="W231">
        <v>0.13261696792267</v>
      </c>
      <c r="X231">
        <v>0</v>
      </c>
      <c r="Y231">
        <v>0</v>
      </c>
      <c r="Z231">
        <v>0</v>
      </c>
      <c r="AA231">
        <v>203.60999577484699</v>
      </c>
      <c r="AB231">
        <v>0</v>
      </c>
      <c r="AC231">
        <v>1003.70706345416</v>
      </c>
      <c r="AD231">
        <v>147.26325991644799</v>
      </c>
      <c r="AE231">
        <v>0</v>
      </c>
      <c r="AF231">
        <v>0</v>
      </c>
      <c r="AG231">
        <v>0</v>
      </c>
      <c r="AH231">
        <v>469.34931318124501</v>
      </c>
      <c r="AI231">
        <v>0</v>
      </c>
      <c r="AJ231">
        <v>10.6556784343509</v>
      </c>
      <c r="AK231">
        <v>0</v>
      </c>
      <c r="AL231">
        <v>0</v>
      </c>
      <c r="AM231">
        <v>49.962370455102203</v>
      </c>
      <c r="AN231">
        <v>0</v>
      </c>
      <c r="AO231">
        <v>0</v>
      </c>
      <c r="AP231">
        <v>0</v>
      </c>
      <c r="AQ231">
        <v>25.245061110734898</v>
      </c>
      <c r="AR231">
        <v>2.9375439157891399</v>
      </c>
      <c r="AS231">
        <v>0</v>
      </c>
      <c r="AT231">
        <v>0</v>
      </c>
      <c r="AU231">
        <v>3.8699626289147901</v>
      </c>
      <c r="AV231">
        <v>0</v>
      </c>
      <c r="AW231">
        <v>0</v>
      </c>
      <c r="AX231">
        <v>0</v>
      </c>
      <c r="BK231" s="117">
        <v>2719.8125614434598</v>
      </c>
      <c r="BL231">
        <f t="shared" si="15"/>
        <v>802.80247666386197</v>
      </c>
      <c r="BM231">
        <f t="shared" si="16"/>
        <v>0</v>
      </c>
      <c r="BN231">
        <f t="shared" si="17"/>
        <v>1917.0100847795989</v>
      </c>
      <c r="BO231">
        <f t="shared" si="19"/>
        <v>43.187438556539291</v>
      </c>
      <c r="BP231">
        <f t="shared" si="18"/>
        <v>845.98991522040126</v>
      </c>
    </row>
    <row r="232" spans="1:68" x14ac:dyDescent="0.25">
      <c r="A232" t="s">
        <v>61</v>
      </c>
      <c r="B232" s="42">
        <v>44311</v>
      </c>
      <c r="C232" t="s">
        <v>60</v>
      </c>
      <c r="D232">
        <v>3025.47</v>
      </c>
      <c r="E232">
        <v>0</v>
      </c>
      <c r="F232">
        <v>604.70009665135797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0.40064735462319601</v>
      </c>
      <c r="U232">
        <v>0</v>
      </c>
      <c r="V232">
        <v>1.9361447146364098E-2</v>
      </c>
      <c r="W232">
        <v>0.123277976815302</v>
      </c>
      <c r="X232">
        <v>0</v>
      </c>
      <c r="Y232">
        <v>0</v>
      </c>
      <c r="Z232">
        <v>0</v>
      </c>
      <c r="AA232">
        <v>171.02898718553001</v>
      </c>
      <c r="AB232">
        <v>0</v>
      </c>
      <c r="AC232">
        <v>965.87266254508199</v>
      </c>
      <c r="AD232">
        <v>147.52963436702501</v>
      </c>
      <c r="AE232">
        <v>0</v>
      </c>
      <c r="AF232">
        <v>0</v>
      </c>
      <c r="AG232">
        <v>0</v>
      </c>
      <c r="AH232">
        <v>358.33509162568402</v>
      </c>
      <c r="AI232">
        <v>0</v>
      </c>
      <c r="AJ232">
        <v>9.5948611425339703</v>
      </c>
      <c r="AK232">
        <v>0</v>
      </c>
      <c r="AL232">
        <v>0</v>
      </c>
      <c r="AM232">
        <v>52.271089302733202</v>
      </c>
      <c r="AN232">
        <v>0</v>
      </c>
      <c r="AO232">
        <v>0</v>
      </c>
      <c r="AP232">
        <v>0</v>
      </c>
      <c r="AQ232">
        <v>23.3384342924181</v>
      </c>
      <c r="AR232">
        <v>1.78943514059523</v>
      </c>
      <c r="AS232">
        <v>0</v>
      </c>
      <c r="AT232">
        <v>0</v>
      </c>
      <c r="AU232">
        <v>3.86408008702178</v>
      </c>
      <c r="AV232">
        <v>0</v>
      </c>
      <c r="AW232">
        <v>0</v>
      </c>
      <c r="AX232">
        <v>0</v>
      </c>
      <c r="BK232" s="117">
        <v>2338.8676591185699</v>
      </c>
      <c r="BL232">
        <f t="shared" si="15"/>
        <v>604.70009665135797</v>
      </c>
      <c r="BM232">
        <f t="shared" si="16"/>
        <v>0</v>
      </c>
      <c r="BN232">
        <f t="shared" si="17"/>
        <v>1734.1675624672082</v>
      </c>
      <c r="BO232">
        <f t="shared" si="19"/>
        <v>686.60234088143352</v>
      </c>
      <c r="BP232">
        <f t="shared" si="18"/>
        <v>1291.3024375327914</v>
      </c>
    </row>
    <row r="233" spans="1:68" x14ac:dyDescent="0.25">
      <c r="A233" t="s">
        <v>61</v>
      </c>
      <c r="B233" s="42">
        <v>44312</v>
      </c>
      <c r="C233" t="s">
        <v>60</v>
      </c>
      <c r="D233">
        <v>2205.09</v>
      </c>
      <c r="E233">
        <v>0</v>
      </c>
      <c r="F233">
        <v>590.62356827415704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0.69117734410706</v>
      </c>
      <c r="U233">
        <v>0</v>
      </c>
      <c r="V233">
        <v>1.29699841279214E-2</v>
      </c>
      <c r="W233">
        <v>0.118145571823393</v>
      </c>
      <c r="X233">
        <v>0</v>
      </c>
      <c r="Y233">
        <v>0</v>
      </c>
      <c r="Z233">
        <v>0</v>
      </c>
      <c r="AA233">
        <v>143.3238824929</v>
      </c>
      <c r="AB233">
        <v>0</v>
      </c>
      <c r="AC233">
        <v>940.87295981446505</v>
      </c>
      <c r="AD233">
        <v>144.31540847763</v>
      </c>
      <c r="AE233">
        <v>0</v>
      </c>
      <c r="AF233">
        <v>0</v>
      </c>
      <c r="AG233">
        <v>0</v>
      </c>
      <c r="AH233">
        <v>251.98519405985999</v>
      </c>
      <c r="AI233">
        <v>0</v>
      </c>
      <c r="AJ233">
        <v>9.2314472029666597</v>
      </c>
      <c r="AK233">
        <v>0</v>
      </c>
      <c r="AL233">
        <v>0</v>
      </c>
      <c r="AM233">
        <v>38.843684786611298</v>
      </c>
      <c r="AN233">
        <v>0</v>
      </c>
      <c r="AO233">
        <v>0</v>
      </c>
      <c r="AP233">
        <v>0</v>
      </c>
      <c r="AQ233">
        <v>21.202764528182801</v>
      </c>
      <c r="AR233">
        <v>1.0612957594787999</v>
      </c>
      <c r="AS233">
        <v>0</v>
      </c>
      <c r="AT233">
        <v>0</v>
      </c>
      <c r="AU233">
        <v>4.1085383448121604</v>
      </c>
      <c r="AV233">
        <v>0</v>
      </c>
      <c r="AW233">
        <v>0</v>
      </c>
      <c r="AX233">
        <v>0</v>
      </c>
      <c r="BK233" s="117">
        <v>2146.3910366411201</v>
      </c>
      <c r="BL233">
        <f t="shared" si="15"/>
        <v>590.62356827415704</v>
      </c>
      <c r="BM233">
        <f t="shared" si="16"/>
        <v>0</v>
      </c>
      <c r="BN233">
        <f t="shared" si="17"/>
        <v>1555.767468366965</v>
      </c>
      <c r="BO233">
        <f t="shared" si="19"/>
        <v>58.698963358878245</v>
      </c>
      <c r="BP233">
        <f t="shared" si="18"/>
        <v>649.32253163303528</v>
      </c>
    </row>
    <row r="234" spans="1:68" x14ac:dyDescent="0.25">
      <c r="A234" t="s">
        <v>61</v>
      </c>
      <c r="B234" s="42">
        <v>44313</v>
      </c>
      <c r="C234" t="s">
        <v>60</v>
      </c>
      <c r="D234">
        <v>2183.92</v>
      </c>
      <c r="E234">
        <v>0</v>
      </c>
      <c r="F234">
        <v>576.54703989695702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0.94262464525357703</v>
      </c>
      <c r="U234">
        <v>0</v>
      </c>
      <c r="V234">
        <v>9.0437969272278394E-3</v>
      </c>
      <c r="W234">
        <v>0.110153471178031</v>
      </c>
      <c r="X234">
        <v>0</v>
      </c>
      <c r="Y234">
        <v>0</v>
      </c>
      <c r="Z234">
        <v>0</v>
      </c>
      <c r="AA234">
        <v>121.593367671796</v>
      </c>
      <c r="AB234">
        <v>0</v>
      </c>
      <c r="AC234">
        <v>918.06740806601499</v>
      </c>
      <c r="AD234">
        <v>127.1034790456</v>
      </c>
      <c r="AE234">
        <v>0</v>
      </c>
      <c r="AF234">
        <v>0</v>
      </c>
      <c r="AG234">
        <v>0</v>
      </c>
      <c r="AH234">
        <v>171.21122169258999</v>
      </c>
      <c r="AI234">
        <v>0</v>
      </c>
      <c r="AJ234">
        <v>8.8568635479260607</v>
      </c>
      <c r="AK234">
        <v>0</v>
      </c>
      <c r="AL234">
        <v>0</v>
      </c>
      <c r="AM234">
        <v>26.734438987702301</v>
      </c>
      <c r="AN234">
        <v>0</v>
      </c>
      <c r="AO234">
        <v>0</v>
      </c>
      <c r="AP234">
        <v>0</v>
      </c>
      <c r="AQ234">
        <v>17.199723778845801</v>
      </c>
      <c r="AR234">
        <v>0.500525796227696</v>
      </c>
      <c r="AS234">
        <v>0</v>
      </c>
      <c r="AT234">
        <v>0</v>
      </c>
      <c r="AU234">
        <v>4.3778734118499001</v>
      </c>
      <c r="AV234">
        <v>0</v>
      </c>
      <c r="AW234">
        <v>0</v>
      </c>
      <c r="AX234">
        <v>0</v>
      </c>
      <c r="BK234" s="117">
        <v>1973.25376380887</v>
      </c>
      <c r="BL234">
        <f t="shared" si="15"/>
        <v>576.54703989695702</v>
      </c>
      <c r="BM234">
        <f t="shared" si="16"/>
        <v>0</v>
      </c>
      <c r="BN234">
        <f t="shared" si="17"/>
        <v>1396.7067239119112</v>
      </c>
      <c r="BO234">
        <f t="shared" si="19"/>
        <v>210.6662361911317</v>
      </c>
      <c r="BP234">
        <f t="shared" si="18"/>
        <v>787.21327608808872</v>
      </c>
    </row>
    <row r="235" spans="1:68" x14ac:dyDescent="0.25">
      <c r="A235" t="s">
        <v>61</v>
      </c>
      <c r="B235" s="42">
        <v>44314</v>
      </c>
      <c r="C235" t="s">
        <v>60</v>
      </c>
      <c r="D235">
        <v>2236.04</v>
      </c>
      <c r="E235">
        <v>0</v>
      </c>
      <c r="F235">
        <v>562.47051151975597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1.2524979702533801</v>
      </c>
      <c r="U235">
        <v>0</v>
      </c>
      <c r="V235">
        <v>6.0699065361799502E-3</v>
      </c>
      <c r="W235">
        <v>0.10052830642305199</v>
      </c>
      <c r="X235">
        <v>0</v>
      </c>
      <c r="Y235">
        <v>0</v>
      </c>
      <c r="Z235">
        <v>2.0804670058313501E-3</v>
      </c>
      <c r="AA235">
        <v>103.53416833211899</v>
      </c>
      <c r="AB235">
        <v>0</v>
      </c>
      <c r="AC235">
        <v>899.85159749310105</v>
      </c>
      <c r="AD235">
        <v>100.105106530859</v>
      </c>
      <c r="AE235">
        <v>0</v>
      </c>
      <c r="AF235">
        <v>0</v>
      </c>
      <c r="AG235">
        <v>0</v>
      </c>
      <c r="AH235">
        <v>111.632371020981</v>
      </c>
      <c r="AI235">
        <v>0</v>
      </c>
      <c r="AJ235">
        <v>8.2994490095974491</v>
      </c>
      <c r="AK235">
        <v>0</v>
      </c>
      <c r="AL235">
        <v>0</v>
      </c>
      <c r="AM235">
        <v>18.648027141299099</v>
      </c>
      <c r="AN235">
        <v>0</v>
      </c>
      <c r="AO235">
        <v>0</v>
      </c>
      <c r="AP235">
        <v>0</v>
      </c>
      <c r="AQ235">
        <v>12.5708031032581</v>
      </c>
      <c r="AR235">
        <v>0.18227368715252601</v>
      </c>
      <c r="AS235">
        <v>0</v>
      </c>
      <c r="AT235">
        <v>0</v>
      </c>
      <c r="AU235">
        <v>4.5953583882547298</v>
      </c>
      <c r="AV235">
        <v>0</v>
      </c>
      <c r="AW235">
        <v>0</v>
      </c>
      <c r="AX235">
        <v>0</v>
      </c>
      <c r="BK235" s="117">
        <v>1823.2508428766</v>
      </c>
      <c r="BL235">
        <f t="shared" si="15"/>
        <v>562.47051151975597</v>
      </c>
      <c r="BM235">
        <f t="shared" si="16"/>
        <v>0</v>
      </c>
      <c r="BN235">
        <f t="shared" si="17"/>
        <v>1260.7803313568404</v>
      </c>
      <c r="BO235">
        <f t="shared" si="19"/>
        <v>412.78915712340358</v>
      </c>
      <c r="BP235">
        <f t="shared" si="18"/>
        <v>975.25966864315956</v>
      </c>
    </row>
    <row r="236" spans="1:68" x14ac:dyDescent="0.25">
      <c r="A236" t="s">
        <v>61</v>
      </c>
      <c r="B236" s="42">
        <v>44315</v>
      </c>
      <c r="C236" t="s">
        <v>60</v>
      </c>
      <c r="D236">
        <v>1967.78</v>
      </c>
      <c r="E236">
        <v>0</v>
      </c>
      <c r="F236">
        <v>562.47051151975597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2.3232539956072298</v>
      </c>
      <c r="U236">
        <v>0</v>
      </c>
      <c r="V236">
        <v>3.5632128489804398E-3</v>
      </c>
      <c r="W236">
        <v>8.5397272710027602E-2</v>
      </c>
      <c r="X236">
        <v>0</v>
      </c>
      <c r="Y236">
        <v>0</v>
      </c>
      <c r="Z236">
        <v>0.58131749541470701</v>
      </c>
      <c r="AA236">
        <v>85.925539309669603</v>
      </c>
      <c r="AB236">
        <v>0</v>
      </c>
      <c r="AC236">
        <v>891.73948246299301</v>
      </c>
      <c r="AD236">
        <v>71.986747060409002</v>
      </c>
      <c r="AE236">
        <v>0</v>
      </c>
      <c r="AF236">
        <v>0</v>
      </c>
      <c r="AG236">
        <v>0</v>
      </c>
      <c r="AH236">
        <v>78.143740351915199</v>
      </c>
      <c r="AI236">
        <v>0</v>
      </c>
      <c r="AJ236">
        <v>7.6782408553531702</v>
      </c>
      <c r="AK236">
        <v>0</v>
      </c>
      <c r="AL236">
        <v>0</v>
      </c>
      <c r="AM236">
        <v>13.299411762214</v>
      </c>
      <c r="AN236">
        <v>0</v>
      </c>
      <c r="AO236">
        <v>0</v>
      </c>
      <c r="AP236">
        <v>0</v>
      </c>
      <c r="AQ236">
        <v>8.9614421647510891</v>
      </c>
      <c r="AR236">
        <v>4.55342193682809E-2</v>
      </c>
      <c r="AS236">
        <v>0</v>
      </c>
      <c r="AT236">
        <v>0</v>
      </c>
      <c r="AU236">
        <v>4.7193261239427997</v>
      </c>
      <c r="AV236">
        <v>0</v>
      </c>
      <c r="AW236">
        <v>0</v>
      </c>
      <c r="AX236">
        <v>0</v>
      </c>
      <c r="BK236" s="117">
        <v>1727.96350780695</v>
      </c>
      <c r="BL236">
        <f t="shared" si="15"/>
        <v>562.47051151975597</v>
      </c>
      <c r="BM236">
        <f t="shared" si="16"/>
        <v>0</v>
      </c>
      <c r="BN236">
        <f t="shared" si="17"/>
        <v>1165.4929962871972</v>
      </c>
      <c r="BO236">
        <f t="shared" si="19"/>
        <v>239.81649219304677</v>
      </c>
      <c r="BP236">
        <f t="shared" si="18"/>
        <v>802.28700371280274</v>
      </c>
    </row>
    <row r="237" spans="1:68" x14ac:dyDescent="0.25">
      <c r="A237" t="s">
        <v>61</v>
      </c>
      <c r="B237" s="42">
        <v>44316</v>
      </c>
      <c r="C237" t="s">
        <v>60</v>
      </c>
      <c r="D237">
        <v>1554.36</v>
      </c>
      <c r="E237">
        <v>0</v>
      </c>
      <c r="F237">
        <v>548.39398314255504</v>
      </c>
      <c r="G237">
        <v>0</v>
      </c>
      <c r="H237">
        <v>201.514744603807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3.3374753256070502</v>
      </c>
      <c r="U237">
        <v>0</v>
      </c>
      <c r="V237">
        <v>1.6112660526365001E-3</v>
      </c>
      <c r="W237">
        <v>7.6666573148514106E-2</v>
      </c>
      <c r="X237">
        <v>0</v>
      </c>
      <c r="Y237">
        <v>0</v>
      </c>
      <c r="Z237">
        <v>3.0222615201423402</v>
      </c>
      <c r="AA237">
        <v>72.201382336656593</v>
      </c>
      <c r="AB237">
        <v>0</v>
      </c>
      <c r="AC237">
        <v>895.81272274266098</v>
      </c>
      <c r="AD237">
        <v>45.7510852891319</v>
      </c>
      <c r="AE237">
        <v>0</v>
      </c>
      <c r="AF237">
        <v>0</v>
      </c>
      <c r="AG237">
        <v>0</v>
      </c>
      <c r="AH237">
        <v>69.8197287754993</v>
      </c>
      <c r="AI237">
        <v>0</v>
      </c>
      <c r="AJ237">
        <v>7.2047304923656696</v>
      </c>
      <c r="AK237">
        <v>0</v>
      </c>
      <c r="AL237">
        <v>0</v>
      </c>
      <c r="AM237">
        <v>8.7509964709794907</v>
      </c>
      <c r="AN237">
        <v>0</v>
      </c>
      <c r="AO237">
        <v>0</v>
      </c>
      <c r="AP237">
        <v>0</v>
      </c>
      <c r="AQ237">
        <v>6.2299031019033801</v>
      </c>
      <c r="AR237">
        <v>1.0839580160096699E-2</v>
      </c>
      <c r="AS237">
        <v>0</v>
      </c>
      <c r="AT237">
        <v>0</v>
      </c>
      <c r="AU237">
        <v>4.6617377826125299</v>
      </c>
      <c r="AV237">
        <v>0</v>
      </c>
      <c r="AW237">
        <v>0</v>
      </c>
      <c r="AX237">
        <v>0</v>
      </c>
      <c r="BK237" s="117">
        <v>1866.78986900328</v>
      </c>
      <c r="BL237">
        <f t="shared" si="15"/>
        <v>749.90872774636205</v>
      </c>
      <c r="BM237">
        <f t="shared" si="16"/>
        <v>0</v>
      </c>
      <c r="BN237">
        <f t="shared" si="17"/>
        <v>1116.8811412569205</v>
      </c>
      <c r="BO237">
        <f t="shared" si="19"/>
        <v>-312.42986900328265</v>
      </c>
      <c r="BP237">
        <f t="shared" si="18"/>
        <v>437.4788587430794</v>
      </c>
    </row>
    <row r="238" spans="1:68" x14ac:dyDescent="0.25">
      <c r="A238" t="s">
        <v>61</v>
      </c>
      <c r="B238" s="42">
        <v>44317</v>
      </c>
      <c r="C238" t="s">
        <v>60</v>
      </c>
      <c r="D238">
        <v>2983.96</v>
      </c>
      <c r="E238">
        <v>0</v>
      </c>
      <c r="F238">
        <v>534.41589202673401</v>
      </c>
      <c r="G238">
        <v>198.102380012504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4.0509329774356102</v>
      </c>
      <c r="U238">
        <v>0</v>
      </c>
      <c r="V238">
        <v>5.0737950045782196E-4</v>
      </c>
      <c r="W238">
        <v>7.3332331150760696E-2</v>
      </c>
      <c r="X238">
        <v>0</v>
      </c>
      <c r="Y238">
        <v>0</v>
      </c>
      <c r="Z238">
        <v>7.6394947258211197</v>
      </c>
      <c r="AA238">
        <v>62.704547180485598</v>
      </c>
      <c r="AB238">
        <v>0</v>
      </c>
      <c r="AC238">
        <v>921.38495157366799</v>
      </c>
      <c r="AD238">
        <v>25.537662204322601</v>
      </c>
      <c r="AE238">
        <v>0</v>
      </c>
      <c r="AF238">
        <v>0</v>
      </c>
      <c r="AG238">
        <v>0</v>
      </c>
      <c r="AH238">
        <v>78.241295789316496</v>
      </c>
      <c r="AI238">
        <v>0</v>
      </c>
      <c r="AJ238">
        <v>6.2870600622713004</v>
      </c>
      <c r="AK238">
        <v>0</v>
      </c>
      <c r="AL238">
        <v>0</v>
      </c>
      <c r="AM238">
        <v>5.7022775469026703</v>
      </c>
      <c r="AN238">
        <v>0</v>
      </c>
      <c r="AO238">
        <v>0</v>
      </c>
      <c r="AP238">
        <v>0</v>
      </c>
      <c r="AQ238">
        <v>3.1735179434547902</v>
      </c>
      <c r="AR238">
        <v>2.1203713533413798E-3</v>
      </c>
      <c r="AS238">
        <v>0</v>
      </c>
      <c r="AT238">
        <v>0</v>
      </c>
      <c r="AU238">
        <v>4.4425507366542201</v>
      </c>
      <c r="AV238">
        <v>0</v>
      </c>
      <c r="AW238">
        <v>500.11903729877298</v>
      </c>
      <c r="AX238">
        <v>0</v>
      </c>
      <c r="BK238" s="117">
        <v>2351.8775601603502</v>
      </c>
      <c r="BL238">
        <f t="shared" si="15"/>
        <v>1232.6373093380109</v>
      </c>
      <c r="BM238">
        <f t="shared" si="16"/>
        <v>0</v>
      </c>
      <c r="BN238">
        <f t="shared" si="17"/>
        <v>1119.240250822337</v>
      </c>
      <c r="BO238">
        <f t="shared" si="19"/>
        <v>632.08243983965212</v>
      </c>
      <c r="BP238">
        <f t="shared" si="18"/>
        <v>1864.7197491776631</v>
      </c>
    </row>
    <row r="239" spans="1:68" x14ac:dyDescent="0.25">
      <c r="A239" t="s">
        <v>61</v>
      </c>
      <c r="B239" s="42">
        <v>44318</v>
      </c>
      <c r="C239" t="s">
        <v>60</v>
      </c>
      <c r="D239">
        <v>1808.47</v>
      </c>
      <c r="E239">
        <v>0</v>
      </c>
      <c r="F239">
        <v>520.33936364953297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4.3018133314734301</v>
      </c>
      <c r="U239">
        <v>0</v>
      </c>
      <c r="V239">
        <v>8.1952832533470905E-5</v>
      </c>
      <c r="W239">
        <v>7.5041266553475303E-2</v>
      </c>
      <c r="X239">
        <v>0</v>
      </c>
      <c r="Y239">
        <v>0</v>
      </c>
      <c r="Z239">
        <v>15.6543948723718</v>
      </c>
      <c r="AA239">
        <v>56.8264422890921</v>
      </c>
      <c r="AB239">
        <v>0</v>
      </c>
      <c r="AC239">
        <v>980.48462076497401</v>
      </c>
      <c r="AD239">
        <v>12.443835374256899</v>
      </c>
      <c r="AE239">
        <v>0</v>
      </c>
      <c r="AF239">
        <v>0</v>
      </c>
      <c r="AG239">
        <v>0</v>
      </c>
      <c r="AH239">
        <v>104.335266323349</v>
      </c>
      <c r="AI239">
        <v>0</v>
      </c>
      <c r="AJ239">
        <v>5.1763379928950597</v>
      </c>
      <c r="AK239">
        <v>0</v>
      </c>
      <c r="AL239">
        <v>0</v>
      </c>
      <c r="AM239">
        <v>3.9180337966215899</v>
      </c>
      <c r="AN239">
        <v>0</v>
      </c>
      <c r="AO239">
        <v>0</v>
      </c>
      <c r="AP239">
        <v>0</v>
      </c>
      <c r="AQ239">
        <v>1.3405375878369601</v>
      </c>
      <c r="AR239">
        <v>3.6414543060465801E-4</v>
      </c>
      <c r="AS239">
        <v>0</v>
      </c>
      <c r="AT239">
        <v>0</v>
      </c>
      <c r="AU239">
        <v>4.1771480859046903</v>
      </c>
      <c r="AV239">
        <v>0</v>
      </c>
      <c r="AW239">
        <v>0</v>
      </c>
      <c r="AX239">
        <v>0</v>
      </c>
      <c r="BK239" s="117">
        <v>1709.07328143313</v>
      </c>
      <c r="BL239">
        <f t="shared" si="15"/>
        <v>520.33936364953297</v>
      </c>
      <c r="BM239">
        <f t="shared" si="16"/>
        <v>0</v>
      </c>
      <c r="BN239">
        <f t="shared" si="17"/>
        <v>1188.7339177835922</v>
      </c>
      <c r="BO239">
        <f t="shared" si="19"/>
        <v>99.396718566874824</v>
      </c>
      <c r="BP239">
        <f t="shared" si="18"/>
        <v>619.73608221640779</v>
      </c>
    </row>
    <row r="240" spans="1:68" x14ac:dyDescent="0.25">
      <c r="A240" t="s">
        <v>61</v>
      </c>
      <c r="B240" s="42">
        <v>44319</v>
      </c>
      <c r="C240" t="s">
        <v>60</v>
      </c>
      <c r="D240">
        <v>1640.66</v>
      </c>
      <c r="E240">
        <v>0</v>
      </c>
      <c r="F240">
        <v>520.33936364953297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5.0172631566857602</v>
      </c>
      <c r="U240">
        <v>0</v>
      </c>
      <c r="V240">
        <v>1.27774075981934E-5</v>
      </c>
      <c r="W240">
        <v>8.0367078788693397E-2</v>
      </c>
      <c r="X240">
        <v>0</v>
      </c>
      <c r="Y240">
        <v>0</v>
      </c>
      <c r="Z240">
        <v>26.953698589595302</v>
      </c>
      <c r="AA240">
        <v>54.099294989106703</v>
      </c>
      <c r="AB240">
        <v>0</v>
      </c>
      <c r="AC240">
        <v>1060.6936531854701</v>
      </c>
      <c r="AD240">
        <v>7.9695265677032596</v>
      </c>
      <c r="AE240">
        <v>0</v>
      </c>
      <c r="AF240">
        <v>0</v>
      </c>
      <c r="AG240">
        <v>0</v>
      </c>
      <c r="AH240">
        <v>144.94219203975999</v>
      </c>
      <c r="AI240">
        <v>0</v>
      </c>
      <c r="AJ240">
        <v>4.3931395789916001</v>
      </c>
      <c r="AK240">
        <v>0</v>
      </c>
      <c r="AL240">
        <v>0</v>
      </c>
      <c r="AM240">
        <v>3.9390746826140002</v>
      </c>
      <c r="AN240">
        <v>0</v>
      </c>
      <c r="AO240">
        <v>0</v>
      </c>
      <c r="AP240">
        <v>0</v>
      </c>
      <c r="AQ240">
        <v>0.55568464612482904</v>
      </c>
      <c r="AR240">
        <v>4.3808266144713999E-5</v>
      </c>
      <c r="AS240">
        <v>0</v>
      </c>
      <c r="AT240">
        <v>0</v>
      </c>
      <c r="AU240">
        <v>4.0549951548188696</v>
      </c>
      <c r="AV240">
        <v>0</v>
      </c>
      <c r="AW240">
        <v>0</v>
      </c>
      <c r="AX240">
        <v>0</v>
      </c>
      <c r="BK240" s="117">
        <v>1833.0383099048699</v>
      </c>
      <c r="BL240">
        <f t="shared" si="15"/>
        <v>520.33936364953297</v>
      </c>
      <c r="BM240">
        <f t="shared" si="16"/>
        <v>0</v>
      </c>
      <c r="BN240">
        <f t="shared" si="17"/>
        <v>1312.6989462553329</v>
      </c>
      <c r="BO240">
        <f t="shared" si="19"/>
        <v>-192.37830990486577</v>
      </c>
      <c r="BP240">
        <f t="shared" si="18"/>
        <v>327.9610537446672</v>
      </c>
    </row>
    <row r="241" spans="1:68" x14ac:dyDescent="0.25">
      <c r="A241" t="s">
        <v>61</v>
      </c>
      <c r="B241" s="42">
        <v>44320</v>
      </c>
      <c r="C241" t="s">
        <v>60</v>
      </c>
      <c r="D241">
        <v>2189.81</v>
      </c>
      <c r="E241">
        <v>0</v>
      </c>
      <c r="F241">
        <v>520.33936364953297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5.5087485949246098</v>
      </c>
      <c r="U241">
        <v>0</v>
      </c>
      <c r="V241">
        <v>1.8574839547810099E-6</v>
      </c>
      <c r="W241">
        <v>8.6116490060132597E-2</v>
      </c>
      <c r="X241">
        <v>0</v>
      </c>
      <c r="Y241">
        <v>0</v>
      </c>
      <c r="Z241">
        <v>39.791164280217799</v>
      </c>
      <c r="AA241">
        <v>53.602251270796202</v>
      </c>
      <c r="AB241">
        <v>0</v>
      </c>
      <c r="AC241">
        <v>1121.21486005409</v>
      </c>
      <c r="AD241">
        <v>6.8049308179289101</v>
      </c>
      <c r="AE241">
        <v>0</v>
      </c>
      <c r="AF241">
        <v>0</v>
      </c>
      <c r="AG241">
        <v>0</v>
      </c>
      <c r="AH241">
        <v>198.240918386581</v>
      </c>
      <c r="AI241">
        <v>0</v>
      </c>
      <c r="AJ241">
        <v>3.95221775158234</v>
      </c>
      <c r="AK241">
        <v>0</v>
      </c>
      <c r="AL241">
        <v>0</v>
      </c>
      <c r="AM241">
        <v>3.6510132164392899</v>
      </c>
      <c r="AN241">
        <v>0</v>
      </c>
      <c r="AO241">
        <v>0</v>
      </c>
      <c r="AP241">
        <v>0</v>
      </c>
      <c r="AQ241">
        <v>0.265095833033276</v>
      </c>
      <c r="AR241">
        <v>3.1392945528379001E-6</v>
      </c>
      <c r="AS241">
        <v>0</v>
      </c>
      <c r="AT241">
        <v>0</v>
      </c>
      <c r="AU241">
        <v>3.9959954815904402</v>
      </c>
      <c r="AV241">
        <v>0</v>
      </c>
      <c r="AW241">
        <v>0</v>
      </c>
      <c r="AX241">
        <v>0</v>
      </c>
      <c r="BK241" s="117">
        <v>1957.4526808235601</v>
      </c>
      <c r="BL241">
        <f t="shared" si="15"/>
        <v>520.33936364953297</v>
      </c>
      <c r="BM241">
        <f t="shared" si="16"/>
        <v>0</v>
      </c>
      <c r="BN241">
        <f t="shared" si="17"/>
        <v>1437.1133171740221</v>
      </c>
      <c r="BO241">
        <f t="shared" si="19"/>
        <v>232.35731917644489</v>
      </c>
      <c r="BP241">
        <f t="shared" si="18"/>
        <v>752.69668282597786</v>
      </c>
    </row>
    <row r="242" spans="1:68" x14ac:dyDescent="0.25">
      <c r="A242" t="s">
        <v>61</v>
      </c>
      <c r="B242" s="42">
        <v>44321</v>
      </c>
      <c r="C242" t="s">
        <v>60</v>
      </c>
      <c r="D242">
        <v>1853.05</v>
      </c>
      <c r="E242">
        <v>0</v>
      </c>
      <c r="F242">
        <v>520.33936364953297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5.0155684820281401</v>
      </c>
      <c r="U242">
        <v>0</v>
      </c>
      <c r="V242">
        <v>2.3173552976469101E-7</v>
      </c>
      <c r="W242">
        <v>9.5918438371897799E-2</v>
      </c>
      <c r="X242">
        <v>0</v>
      </c>
      <c r="Y242">
        <v>0</v>
      </c>
      <c r="Z242">
        <v>48.391804015948502</v>
      </c>
      <c r="AA242">
        <v>54.855794989643201</v>
      </c>
      <c r="AB242">
        <v>0</v>
      </c>
      <c r="AC242">
        <v>1165.58511219159</v>
      </c>
      <c r="AD242">
        <v>6.84070913253169</v>
      </c>
      <c r="AE242">
        <v>0</v>
      </c>
      <c r="AF242">
        <v>0</v>
      </c>
      <c r="AG242">
        <v>0</v>
      </c>
      <c r="AH242">
        <v>227.17831968882999</v>
      </c>
      <c r="AI242">
        <v>0</v>
      </c>
      <c r="AJ242">
        <v>3.8702245719415398</v>
      </c>
      <c r="AK242">
        <v>0</v>
      </c>
      <c r="AL242">
        <v>0</v>
      </c>
      <c r="AM242">
        <v>3.4035158752358101</v>
      </c>
      <c r="AN242">
        <v>0</v>
      </c>
      <c r="AO242">
        <v>0</v>
      </c>
      <c r="AP242">
        <v>0</v>
      </c>
      <c r="AQ242">
        <v>0.150452142087875</v>
      </c>
      <c r="AR242">
        <v>7.4465965327939703E-8</v>
      </c>
      <c r="AS242">
        <v>0</v>
      </c>
      <c r="AT242">
        <v>0</v>
      </c>
      <c r="AU242">
        <v>3.9513613694409</v>
      </c>
      <c r="AV242">
        <v>0</v>
      </c>
      <c r="AW242">
        <v>0</v>
      </c>
      <c r="AX242">
        <v>0</v>
      </c>
      <c r="BK242" s="117">
        <v>2039.67814485339</v>
      </c>
      <c r="BL242">
        <f t="shared" si="15"/>
        <v>520.33936364953297</v>
      </c>
      <c r="BM242">
        <f t="shared" si="16"/>
        <v>0</v>
      </c>
      <c r="BN242">
        <f t="shared" si="17"/>
        <v>1519.3387812038511</v>
      </c>
      <c r="BO242">
        <f t="shared" si="19"/>
        <v>-186.62814485338413</v>
      </c>
      <c r="BP242">
        <f t="shared" si="18"/>
        <v>333.71121879614884</v>
      </c>
    </row>
    <row r="243" spans="1:68" x14ac:dyDescent="0.25">
      <c r="A243" t="s">
        <v>61</v>
      </c>
      <c r="B243" s="42">
        <v>44322</v>
      </c>
      <c r="C243" t="s">
        <v>60</v>
      </c>
      <c r="D243">
        <v>1496.19</v>
      </c>
      <c r="E243">
        <v>0</v>
      </c>
      <c r="F243">
        <v>492.186306895131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4.6401970103685901</v>
      </c>
      <c r="U243">
        <v>0</v>
      </c>
      <c r="V243">
        <v>2.0624859039224401E-8</v>
      </c>
      <c r="W243">
        <v>0.1010070841805</v>
      </c>
      <c r="X243">
        <v>0</v>
      </c>
      <c r="Y243">
        <v>0</v>
      </c>
      <c r="Z243">
        <v>55.758474771637196</v>
      </c>
      <c r="AA243">
        <v>56.424086968815097</v>
      </c>
      <c r="AB243">
        <v>0</v>
      </c>
      <c r="AC243">
        <v>1198.0798978702401</v>
      </c>
      <c r="AD243">
        <v>8.0468566121932206</v>
      </c>
      <c r="AE243">
        <v>0</v>
      </c>
      <c r="AF243">
        <v>0</v>
      </c>
      <c r="AG243">
        <v>0</v>
      </c>
      <c r="AH243">
        <v>239.055955486622</v>
      </c>
      <c r="AI243">
        <v>0</v>
      </c>
      <c r="AJ243">
        <v>3.9452509155381099</v>
      </c>
      <c r="AK243">
        <v>0</v>
      </c>
      <c r="AL243">
        <v>0</v>
      </c>
      <c r="AM243">
        <v>3.32202885884278</v>
      </c>
      <c r="AN243">
        <v>0</v>
      </c>
      <c r="AO243">
        <v>0</v>
      </c>
      <c r="AP243">
        <v>0</v>
      </c>
      <c r="AQ243">
        <v>0.10247149475799699</v>
      </c>
      <c r="AR243">
        <v>5.9709442288770602E-9</v>
      </c>
      <c r="AS243">
        <v>0</v>
      </c>
      <c r="AT243">
        <v>0</v>
      </c>
      <c r="AU243">
        <v>4.1190472128645803</v>
      </c>
      <c r="AV243">
        <v>0</v>
      </c>
      <c r="AW243">
        <v>-500.11903729877298</v>
      </c>
      <c r="AX243">
        <v>0</v>
      </c>
      <c r="BK243" s="117">
        <v>1565.6625439090201</v>
      </c>
      <c r="BL243">
        <f t="shared" si="15"/>
        <v>-7.9327304036419832</v>
      </c>
      <c r="BM243">
        <f t="shared" si="16"/>
        <v>0</v>
      </c>
      <c r="BN243">
        <f t="shared" si="17"/>
        <v>1573.5952743126559</v>
      </c>
      <c r="BO243">
        <f t="shared" si="19"/>
        <v>-69.472543909013893</v>
      </c>
      <c r="BP243">
        <f t="shared" si="18"/>
        <v>-77.405274312655877</v>
      </c>
    </row>
    <row r="244" spans="1:68" x14ac:dyDescent="0.25">
      <c r="A244" t="s">
        <v>61</v>
      </c>
      <c r="B244" s="42">
        <v>44323</v>
      </c>
      <c r="C244" t="s">
        <v>60</v>
      </c>
      <c r="D244">
        <v>1757.71</v>
      </c>
      <c r="E244">
        <v>0</v>
      </c>
      <c r="F244">
        <v>492.186306895131</v>
      </c>
      <c r="G244">
        <v>0</v>
      </c>
      <c r="H244">
        <v>201.514744603807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4.4656272691676202</v>
      </c>
      <c r="U244">
        <v>0</v>
      </c>
      <c r="V244">
        <v>8.2834059009245997E-10</v>
      </c>
      <c r="W244">
        <v>9.57816528508207E-2</v>
      </c>
      <c r="X244">
        <v>0</v>
      </c>
      <c r="Y244">
        <v>0</v>
      </c>
      <c r="Z244">
        <v>61.9873428681815</v>
      </c>
      <c r="AA244">
        <v>57.055023290767402</v>
      </c>
      <c r="AB244">
        <v>0</v>
      </c>
      <c r="AC244">
        <v>1210.5937695365301</v>
      </c>
      <c r="AD244">
        <v>8.3991942865948008</v>
      </c>
      <c r="AE244">
        <v>0</v>
      </c>
      <c r="AF244">
        <v>0</v>
      </c>
      <c r="AG244">
        <v>0</v>
      </c>
      <c r="AH244">
        <v>223.43121647608601</v>
      </c>
      <c r="AI244">
        <v>0</v>
      </c>
      <c r="AJ244">
        <v>4.1551948391588596</v>
      </c>
      <c r="AK244">
        <v>0</v>
      </c>
      <c r="AL244">
        <v>0</v>
      </c>
      <c r="AM244">
        <v>3.2795842687438199</v>
      </c>
      <c r="AN244">
        <v>0</v>
      </c>
      <c r="AO244">
        <v>0</v>
      </c>
      <c r="AP244">
        <v>0</v>
      </c>
      <c r="AQ244">
        <v>8.7857539634492401E-2</v>
      </c>
      <c r="AR244">
        <v>0</v>
      </c>
      <c r="AS244">
        <v>0</v>
      </c>
      <c r="AT244">
        <v>0</v>
      </c>
      <c r="AU244">
        <v>4.2562607860054102</v>
      </c>
      <c r="AV244">
        <v>0</v>
      </c>
      <c r="AW244">
        <v>0</v>
      </c>
      <c r="AX244">
        <v>0</v>
      </c>
      <c r="BK244" s="117">
        <v>2271.5079043134901</v>
      </c>
      <c r="BL244">
        <f t="shared" si="15"/>
        <v>693.701051498938</v>
      </c>
      <c r="BM244">
        <f t="shared" si="16"/>
        <v>0</v>
      </c>
      <c r="BN244">
        <f t="shared" si="17"/>
        <v>1577.8068528145493</v>
      </c>
      <c r="BO244">
        <f t="shared" si="19"/>
        <v>-513.79790431348738</v>
      </c>
      <c r="BP244">
        <f t="shared" si="18"/>
        <v>179.90314718545062</v>
      </c>
    </row>
    <row r="245" spans="1:68" x14ac:dyDescent="0.25">
      <c r="A245" t="s">
        <v>61</v>
      </c>
      <c r="B245" s="42">
        <v>44324</v>
      </c>
      <c r="C245" t="s">
        <v>60</v>
      </c>
      <c r="D245">
        <v>2373.08</v>
      </c>
      <c r="E245">
        <v>0</v>
      </c>
      <c r="F245">
        <v>478.10977851793098</v>
      </c>
      <c r="G245">
        <v>198.102380012504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5.29791526298097</v>
      </c>
      <c r="U245">
        <v>0</v>
      </c>
      <c r="V245">
        <v>0</v>
      </c>
      <c r="W245">
        <v>8.5822181516531801E-2</v>
      </c>
      <c r="X245">
        <v>0</v>
      </c>
      <c r="Y245">
        <v>0</v>
      </c>
      <c r="Z245">
        <v>65.0662812812092</v>
      </c>
      <c r="AA245">
        <v>56.1927901487634</v>
      </c>
      <c r="AB245">
        <v>0</v>
      </c>
      <c r="AC245">
        <v>1205.2608752369499</v>
      </c>
      <c r="AD245">
        <v>7.6173003226875302</v>
      </c>
      <c r="AE245">
        <v>0</v>
      </c>
      <c r="AF245">
        <v>0</v>
      </c>
      <c r="AG245">
        <v>0</v>
      </c>
      <c r="AH245">
        <v>188.95433994630801</v>
      </c>
      <c r="AI245">
        <v>0</v>
      </c>
      <c r="AJ245">
        <v>4.1258160612014398</v>
      </c>
      <c r="AK245">
        <v>0</v>
      </c>
      <c r="AL245">
        <v>0</v>
      </c>
      <c r="AM245">
        <v>3.2466278333565199</v>
      </c>
      <c r="AN245">
        <v>0</v>
      </c>
      <c r="AO245">
        <v>0</v>
      </c>
      <c r="AP245">
        <v>0</v>
      </c>
      <c r="AQ245">
        <v>9.4178120636422002E-2</v>
      </c>
      <c r="AR245">
        <v>0</v>
      </c>
      <c r="AS245">
        <v>0</v>
      </c>
      <c r="AT245">
        <v>0</v>
      </c>
      <c r="AU245">
        <v>4.0337356739669401</v>
      </c>
      <c r="AV245">
        <v>0</v>
      </c>
      <c r="AW245">
        <v>0</v>
      </c>
      <c r="AX245">
        <v>0</v>
      </c>
      <c r="BK245" s="117">
        <v>2216.1878406000101</v>
      </c>
      <c r="BL245">
        <f t="shared" si="15"/>
        <v>676.21215853043498</v>
      </c>
      <c r="BM245">
        <f t="shared" si="16"/>
        <v>0</v>
      </c>
      <c r="BN245">
        <f t="shared" si="17"/>
        <v>1539.9756820695768</v>
      </c>
      <c r="BO245">
        <f t="shared" si="19"/>
        <v>156.89215939998803</v>
      </c>
      <c r="BP245">
        <f t="shared" si="18"/>
        <v>833.10431793042301</v>
      </c>
    </row>
    <row r="246" spans="1:68" x14ac:dyDescent="0.25">
      <c r="A246" t="s">
        <v>61</v>
      </c>
      <c r="B246" s="42">
        <v>44325</v>
      </c>
      <c r="C246" t="s">
        <v>60</v>
      </c>
      <c r="D246">
        <v>2092.5700000000002</v>
      </c>
      <c r="E246">
        <v>0</v>
      </c>
      <c r="F246">
        <v>464.03325014072999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6.84415458426587</v>
      </c>
      <c r="U246">
        <v>0</v>
      </c>
      <c r="V246">
        <v>0</v>
      </c>
      <c r="W246">
        <v>7.3679847530013803E-2</v>
      </c>
      <c r="X246">
        <v>0</v>
      </c>
      <c r="Y246">
        <v>0</v>
      </c>
      <c r="Z246">
        <v>66.865649010992698</v>
      </c>
      <c r="AA246">
        <v>54.9781403438176</v>
      </c>
      <c r="AB246">
        <v>0</v>
      </c>
      <c r="AC246">
        <v>1187.74101286773</v>
      </c>
      <c r="AD246">
        <v>6.8710343689097098</v>
      </c>
      <c r="AE246">
        <v>0</v>
      </c>
      <c r="AF246">
        <v>0</v>
      </c>
      <c r="AG246">
        <v>0</v>
      </c>
      <c r="AH246">
        <v>152.97502470468899</v>
      </c>
      <c r="AI246">
        <v>0</v>
      </c>
      <c r="AJ246">
        <v>3.7836259610031102</v>
      </c>
      <c r="AK246">
        <v>0</v>
      </c>
      <c r="AL246">
        <v>0</v>
      </c>
      <c r="AM246">
        <v>2.8015923078565499</v>
      </c>
      <c r="AN246">
        <v>0</v>
      </c>
      <c r="AO246">
        <v>0</v>
      </c>
      <c r="AP246">
        <v>0</v>
      </c>
      <c r="AQ246">
        <v>9.0368936931451094E-2</v>
      </c>
      <c r="AR246">
        <v>0</v>
      </c>
      <c r="AS246">
        <v>0</v>
      </c>
      <c r="AT246">
        <v>0</v>
      </c>
      <c r="AU246">
        <v>3.4958043322852101</v>
      </c>
      <c r="AV246">
        <v>0</v>
      </c>
      <c r="AW246">
        <v>0</v>
      </c>
      <c r="AX246">
        <v>0</v>
      </c>
      <c r="BK246" s="117">
        <v>1950.55333740674</v>
      </c>
      <c r="BL246">
        <f t="shared" si="15"/>
        <v>464.03325014072999</v>
      </c>
      <c r="BM246">
        <f t="shared" si="16"/>
        <v>0</v>
      </c>
      <c r="BN246">
        <f t="shared" si="17"/>
        <v>1486.5200872660112</v>
      </c>
      <c r="BO246">
        <f t="shared" si="19"/>
        <v>142.01666259325907</v>
      </c>
      <c r="BP246">
        <f t="shared" si="18"/>
        <v>606.049912733989</v>
      </c>
    </row>
    <row r="247" spans="1:68" x14ac:dyDescent="0.25">
      <c r="A247" t="s">
        <v>61</v>
      </c>
      <c r="B247" s="42">
        <v>44326</v>
      </c>
      <c r="C247" t="s">
        <v>60</v>
      </c>
      <c r="D247">
        <v>1746.79</v>
      </c>
      <c r="E247">
        <v>0</v>
      </c>
      <c r="F247">
        <v>464.03325014072999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8.2091220031670709</v>
      </c>
      <c r="U247">
        <v>0</v>
      </c>
      <c r="V247">
        <v>0</v>
      </c>
      <c r="W247">
        <v>7.0001992557213594E-2</v>
      </c>
      <c r="X247">
        <v>0</v>
      </c>
      <c r="Y247">
        <v>0</v>
      </c>
      <c r="Z247">
        <v>68.268653474298105</v>
      </c>
      <c r="AA247">
        <v>53.165031486813596</v>
      </c>
      <c r="AB247">
        <v>0</v>
      </c>
      <c r="AC247">
        <v>1182.5787638655499</v>
      </c>
      <c r="AD247">
        <v>6.4452162890034099</v>
      </c>
      <c r="AE247">
        <v>0</v>
      </c>
      <c r="AF247">
        <v>0</v>
      </c>
      <c r="AG247">
        <v>0</v>
      </c>
      <c r="AH247">
        <v>115.879443147629</v>
      </c>
      <c r="AI247">
        <v>0</v>
      </c>
      <c r="AJ247">
        <v>3.1692881171081599</v>
      </c>
      <c r="AK247">
        <v>0</v>
      </c>
      <c r="AL247">
        <v>0</v>
      </c>
      <c r="AM247">
        <v>2.3675294828414999</v>
      </c>
      <c r="AN247">
        <v>0</v>
      </c>
      <c r="AO247">
        <v>0</v>
      </c>
      <c r="AP247">
        <v>0</v>
      </c>
      <c r="AQ247">
        <v>8.8121021742109507E-2</v>
      </c>
      <c r="AR247">
        <v>0</v>
      </c>
      <c r="AS247">
        <v>0</v>
      </c>
      <c r="AT247">
        <v>0</v>
      </c>
      <c r="AU247">
        <v>2.85357776241172</v>
      </c>
      <c r="AV247">
        <v>0</v>
      </c>
      <c r="AW247">
        <v>0</v>
      </c>
      <c r="AX247">
        <v>0</v>
      </c>
      <c r="BK247" s="117">
        <v>1907.12799878385</v>
      </c>
      <c r="BL247">
        <f t="shared" si="15"/>
        <v>464.03325014072999</v>
      </c>
      <c r="BM247">
        <f t="shared" si="16"/>
        <v>0</v>
      </c>
      <c r="BN247">
        <f t="shared" si="17"/>
        <v>1443.0947486431219</v>
      </c>
      <c r="BO247">
        <f t="shared" si="19"/>
        <v>-160.33799878385184</v>
      </c>
      <c r="BP247">
        <f t="shared" si="18"/>
        <v>303.69525135687815</v>
      </c>
    </row>
    <row r="248" spans="1:68" x14ac:dyDescent="0.25">
      <c r="A248" t="s">
        <v>61</v>
      </c>
      <c r="B248" s="42">
        <v>44327</v>
      </c>
      <c r="C248" t="s">
        <v>60</v>
      </c>
      <c r="D248">
        <v>1811.72</v>
      </c>
      <c r="E248">
        <v>0</v>
      </c>
      <c r="F248">
        <v>464.03325014072999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9.0925538872638807</v>
      </c>
      <c r="U248">
        <v>0</v>
      </c>
      <c r="V248">
        <v>0</v>
      </c>
      <c r="W248">
        <v>7.0147052581035901E-2</v>
      </c>
      <c r="X248">
        <v>0</v>
      </c>
      <c r="Y248">
        <v>0</v>
      </c>
      <c r="Z248">
        <v>68.904933492549105</v>
      </c>
      <c r="AA248">
        <v>50.855203063850603</v>
      </c>
      <c r="AB248">
        <v>0</v>
      </c>
      <c r="AC248">
        <v>1189.7072387000201</v>
      </c>
      <c r="AD248">
        <v>6.1428058337698497</v>
      </c>
      <c r="AE248">
        <v>0</v>
      </c>
      <c r="AF248">
        <v>0</v>
      </c>
      <c r="AG248">
        <v>0</v>
      </c>
      <c r="AH248">
        <v>172.43542876359299</v>
      </c>
      <c r="AI248">
        <v>0</v>
      </c>
      <c r="AJ248">
        <v>2.3287869167616102</v>
      </c>
      <c r="AK248">
        <v>0</v>
      </c>
      <c r="AL248">
        <v>0</v>
      </c>
      <c r="AM248">
        <v>2.1705045444354401</v>
      </c>
      <c r="AN248">
        <v>0</v>
      </c>
      <c r="AO248">
        <v>0</v>
      </c>
      <c r="AP248">
        <v>0</v>
      </c>
      <c r="AQ248">
        <v>8.4602876867082802E-2</v>
      </c>
      <c r="AR248">
        <v>0</v>
      </c>
      <c r="AS248">
        <v>0</v>
      </c>
      <c r="AT248">
        <v>0</v>
      </c>
      <c r="AU248">
        <v>2.2029637032440799</v>
      </c>
      <c r="AV248">
        <v>0</v>
      </c>
      <c r="AW248">
        <v>0</v>
      </c>
      <c r="AX248">
        <v>0</v>
      </c>
      <c r="BK248" s="117">
        <v>1968.0284189756701</v>
      </c>
      <c r="BL248">
        <f t="shared" si="15"/>
        <v>464.03325014072999</v>
      </c>
      <c r="BM248">
        <f t="shared" si="16"/>
        <v>0</v>
      </c>
      <c r="BN248">
        <f t="shared" si="17"/>
        <v>1503.9951688349361</v>
      </c>
      <c r="BO248">
        <f t="shared" si="19"/>
        <v>-156.30841897566597</v>
      </c>
      <c r="BP248">
        <f t="shared" si="18"/>
        <v>307.72483116506402</v>
      </c>
    </row>
    <row r="249" spans="1:68" x14ac:dyDescent="0.25">
      <c r="A249" t="s">
        <v>61</v>
      </c>
      <c r="B249" s="42">
        <v>44328</v>
      </c>
      <c r="C249" t="s">
        <v>60</v>
      </c>
      <c r="D249">
        <v>1510.03</v>
      </c>
      <c r="E249">
        <v>0</v>
      </c>
      <c r="F249">
        <v>464.03325014072999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10.2507456384426</v>
      </c>
      <c r="U249">
        <v>0</v>
      </c>
      <c r="V249">
        <v>0</v>
      </c>
      <c r="W249">
        <v>7.6446769217594204E-2</v>
      </c>
      <c r="X249">
        <v>0</v>
      </c>
      <c r="Y249">
        <v>0</v>
      </c>
      <c r="Z249">
        <v>71.469877826350697</v>
      </c>
      <c r="AA249">
        <v>48.197992819985899</v>
      </c>
      <c r="AB249">
        <v>0</v>
      </c>
      <c r="AC249">
        <v>1163.7197144443801</v>
      </c>
      <c r="AD249">
        <v>5.9730030480694403</v>
      </c>
      <c r="AE249">
        <v>0</v>
      </c>
      <c r="AF249">
        <v>0</v>
      </c>
      <c r="AG249">
        <v>0</v>
      </c>
      <c r="AH249">
        <v>250.832315117436</v>
      </c>
      <c r="AI249">
        <v>0</v>
      </c>
      <c r="AJ249">
        <v>1.4399394847838001</v>
      </c>
      <c r="AK249">
        <v>0</v>
      </c>
      <c r="AL249">
        <v>0</v>
      </c>
      <c r="AM249">
        <v>2.0527800245990901</v>
      </c>
      <c r="AN249">
        <v>0</v>
      </c>
      <c r="AO249">
        <v>0</v>
      </c>
      <c r="AP249">
        <v>0</v>
      </c>
      <c r="AQ249">
        <v>7.6130982754329599E-2</v>
      </c>
      <c r="AR249">
        <v>0</v>
      </c>
      <c r="AS249">
        <v>0</v>
      </c>
      <c r="AT249">
        <v>0</v>
      </c>
      <c r="AU249">
        <v>1.451439045344</v>
      </c>
      <c r="AV249">
        <v>0</v>
      </c>
      <c r="AW249">
        <v>-500.11903729877298</v>
      </c>
      <c r="AX249">
        <v>0</v>
      </c>
      <c r="BK249" s="117">
        <v>1519.4545980433199</v>
      </c>
      <c r="BL249">
        <f t="shared" si="15"/>
        <v>-36.08578715804299</v>
      </c>
      <c r="BM249">
        <f t="shared" si="16"/>
        <v>0</v>
      </c>
      <c r="BN249">
        <f t="shared" si="17"/>
        <v>1555.5403852013635</v>
      </c>
      <c r="BO249">
        <f t="shared" si="19"/>
        <v>-9.4245980433204295</v>
      </c>
      <c r="BP249">
        <f t="shared" si="18"/>
        <v>-45.51038520136342</v>
      </c>
    </row>
    <row r="250" spans="1:68" x14ac:dyDescent="0.25">
      <c r="A250" t="s">
        <v>61</v>
      </c>
      <c r="B250" s="42">
        <v>44329</v>
      </c>
      <c r="C250" t="s">
        <v>60</v>
      </c>
      <c r="D250">
        <v>1710.29</v>
      </c>
      <c r="E250">
        <v>0</v>
      </c>
      <c r="F250">
        <v>464.03325014072999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11.394732546076</v>
      </c>
      <c r="U250">
        <v>0</v>
      </c>
      <c r="V250">
        <v>0</v>
      </c>
      <c r="W250">
        <v>9.1721912042742604E-2</v>
      </c>
      <c r="X250">
        <v>0</v>
      </c>
      <c r="Y250">
        <v>0</v>
      </c>
      <c r="Z250">
        <v>71.191701278206907</v>
      </c>
      <c r="AA250">
        <v>45.868587272583298</v>
      </c>
      <c r="AB250">
        <v>0</v>
      </c>
      <c r="AC250">
        <v>1118.6862668660699</v>
      </c>
      <c r="AD250">
        <v>6.04127291930683</v>
      </c>
      <c r="AE250">
        <v>0</v>
      </c>
      <c r="AF250">
        <v>0</v>
      </c>
      <c r="AG250">
        <v>0</v>
      </c>
      <c r="AH250">
        <v>290.83865896046501</v>
      </c>
      <c r="AI250">
        <v>0</v>
      </c>
      <c r="AJ250">
        <v>0.697413509990223</v>
      </c>
      <c r="AK250">
        <v>0</v>
      </c>
      <c r="AL250">
        <v>0</v>
      </c>
      <c r="AM250">
        <v>2.2327713154493298</v>
      </c>
      <c r="AN250">
        <v>0</v>
      </c>
      <c r="AO250">
        <v>0</v>
      </c>
      <c r="AP250">
        <v>0</v>
      </c>
      <c r="AQ250">
        <v>6.3336309546456193E-2</v>
      </c>
      <c r="AR250">
        <v>0</v>
      </c>
      <c r="AS250">
        <v>0</v>
      </c>
      <c r="AT250">
        <v>0</v>
      </c>
      <c r="AU250">
        <v>0.80099528711760504</v>
      </c>
      <c r="AV250">
        <v>0</v>
      </c>
      <c r="AW250">
        <v>0</v>
      </c>
      <c r="AX250">
        <v>0</v>
      </c>
      <c r="BK250" s="117">
        <v>2011.94070831759</v>
      </c>
      <c r="BL250">
        <f t="shared" si="15"/>
        <v>464.03325014072999</v>
      </c>
      <c r="BM250">
        <f t="shared" si="16"/>
        <v>0</v>
      </c>
      <c r="BN250">
        <f t="shared" si="17"/>
        <v>1547.9074581768541</v>
      </c>
      <c r="BO250">
        <f t="shared" si="19"/>
        <v>-301.65070831758408</v>
      </c>
      <c r="BP250">
        <f t="shared" si="18"/>
        <v>162.38254182314591</v>
      </c>
    </row>
    <row r="251" spans="1:68" x14ac:dyDescent="0.25">
      <c r="A251" t="s">
        <v>61</v>
      </c>
      <c r="B251" s="42">
        <v>44330</v>
      </c>
      <c r="C251" t="s">
        <v>60</v>
      </c>
      <c r="D251">
        <v>2186.38</v>
      </c>
      <c r="E251">
        <v>0</v>
      </c>
      <c r="F251">
        <v>464.03325014072999</v>
      </c>
      <c r="G251">
        <v>0</v>
      </c>
      <c r="H251">
        <v>201.514744603807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11.89100575772</v>
      </c>
      <c r="U251">
        <v>0</v>
      </c>
      <c r="V251">
        <v>0</v>
      </c>
      <c r="W251">
        <v>0.11925067263997299</v>
      </c>
      <c r="X251">
        <v>0</v>
      </c>
      <c r="Y251">
        <v>0</v>
      </c>
      <c r="Z251">
        <v>70.516080238453497</v>
      </c>
      <c r="AA251">
        <v>44.053710715244598</v>
      </c>
      <c r="AB251">
        <v>0</v>
      </c>
      <c r="AC251">
        <v>1048.09131324194</v>
      </c>
      <c r="AD251">
        <v>6.2157521109115601</v>
      </c>
      <c r="AE251">
        <v>0</v>
      </c>
      <c r="AF251">
        <v>0</v>
      </c>
      <c r="AG251">
        <v>0</v>
      </c>
      <c r="AH251">
        <v>310.85470412788402</v>
      </c>
      <c r="AI251">
        <v>0</v>
      </c>
      <c r="AJ251">
        <v>0.29707805490293299</v>
      </c>
      <c r="AK251">
        <v>0</v>
      </c>
      <c r="AL251">
        <v>0</v>
      </c>
      <c r="AM251">
        <v>2.3798273964998802</v>
      </c>
      <c r="AN251">
        <v>0</v>
      </c>
      <c r="AO251">
        <v>0</v>
      </c>
      <c r="AP251">
        <v>0</v>
      </c>
      <c r="AQ251">
        <v>5.3271865493598698E-2</v>
      </c>
      <c r="AR251">
        <v>0</v>
      </c>
      <c r="AS251">
        <v>0</v>
      </c>
      <c r="AT251">
        <v>0</v>
      </c>
      <c r="AU251">
        <v>0.43441564313407999</v>
      </c>
      <c r="AV251">
        <v>0</v>
      </c>
      <c r="AW251">
        <v>0</v>
      </c>
      <c r="AX251">
        <v>0</v>
      </c>
      <c r="BK251" s="117">
        <v>2160.4544045693601</v>
      </c>
      <c r="BL251">
        <f t="shared" si="15"/>
        <v>665.54799474453694</v>
      </c>
      <c r="BM251">
        <f t="shared" si="16"/>
        <v>0</v>
      </c>
      <c r="BN251">
        <f t="shared" si="17"/>
        <v>1494.9064098248241</v>
      </c>
      <c r="BO251">
        <f t="shared" si="19"/>
        <v>25.925595430639078</v>
      </c>
      <c r="BP251">
        <f t="shared" si="18"/>
        <v>691.47359017517601</v>
      </c>
    </row>
    <row r="252" spans="1:68" x14ac:dyDescent="0.25">
      <c r="A252" t="s">
        <v>61</v>
      </c>
      <c r="B252" s="42">
        <v>44331</v>
      </c>
      <c r="C252" t="s">
        <v>60</v>
      </c>
      <c r="D252">
        <v>1756.62</v>
      </c>
      <c r="E252">
        <v>0</v>
      </c>
      <c r="F252">
        <v>464.03325014072999</v>
      </c>
      <c r="G252">
        <v>198.102380012504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11.424889400820099</v>
      </c>
      <c r="U252">
        <v>0</v>
      </c>
      <c r="V252">
        <v>2.20906778750153E-3</v>
      </c>
      <c r="W252">
        <v>0.153352308593807</v>
      </c>
      <c r="X252">
        <v>0</v>
      </c>
      <c r="Y252">
        <v>0</v>
      </c>
      <c r="Z252">
        <v>68.486386094937501</v>
      </c>
      <c r="AA252">
        <v>41.540218032953597</v>
      </c>
      <c r="AB252">
        <v>0</v>
      </c>
      <c r="AC252">
        <v>948.54387651197999</v>
      </c>
      <c r="AD252">
        <v>6.1645301747425698</v>
      </c>
      <c r="AE252">
        <v>0</v>
      </c>
      <c r="AF252">
        <v>0</v>
      </c>
      <c r="AG252">
        <v>0</v>
      </c>
      <c r="AH252">
        <v>322.27833653599799</v>
      </c>
      <c r="AI252">
        <v>0</v>
      </c>
      <c r="AJ252">
        <v>0.11957573205290201</v>
      </c>
      <c r="AK252">
        <v>0</v>
      </c>
      <c r="AL252">
        <v>0</v>
      </c>
      <c r="AM252">
        <v>2.4961755778440899</v>
      </c>
      <c r="AN252">
        <v>0</v>
      </c>
      <c r="AO252">
        <v>0</v>
      </c>
      <c r="AP252">
        <v>0</v>
      </c>
      <c r="AQ252">
        <v>3.7465648580492797E-2</v>
      </c>
      <c r="AR252">
        <v>0</v>
      </c>
      <c r="AS252">
        <v>0</v>
      </c>
      <c r="AT252">
        <v>0</v>
      </c>
      <c r="AU252">
        <v>0.25653492371986403</v>
      </c>
      <c r="AV252">
        <v>0</v>
      </c>
      <c r="AW252">
        <v>0</v>
      </c>
      <c r="AX252">
        <v>0</v>
      </c>
      <c r="BK252" s="117">
        <v>2063.6391801632399</v>
      </c>
      <c r="BL252">
        <f t="shared" si="15"/>
        <v>662.13563015323393</v>
      </c>
      <c r="BM252">
        <f t="shared" si="16"/>
        <v>0</v>
      </c>
      <c r="BN252">
        <f t="shared" si="17"/>
        <v>1401.5035500100105</v>
      </c>
      <c r="BO252">
        <f t="shared" si="19"/>
        <v>-307.01918016324453</v>
      </c>
      <c r="BP252">
        <f t="shared" si="18"/>
        <v>355.11644998998941</v>
      </c>
    </row>
    <row r="253" spans="1:68" x14ac:dyDescent="0.25">
      <c r="A253" t="s">
        <v>61</v>
      </c>
      <c r="B253" s="42">
        <v>44332</v>
      </c>
      <c r="C253" t="s">
        <v>60</v>
      </c>
      <c r="D253">
        <v>1502.27</v>
      </c>
      <c r="E253">
        <v>0</v>
      </c>
      <c r="F253">
        <v>478.10977851793098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444.82743835518397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11.231568195312301</v>
      </c>
      <c r="U253">
        <v>0</v>
      </c>
      <c r="V253">
        <v>9.9762714744175193E-3</v>
      </c>
      <c r="W253">
        <v>0.20667283084452401</v>
      </c>
      <c r="X253">
        <v>0</v>
      </c>
      <c r="Y253">
        <v>0</v>
      </c>
      <c r="Z253">
        <v>66.574455265444399</v>
      </c>
      <c r="AA253">
        <v>37.8133411524976</v>
      </c>
      <c r="AB253">
        <v>0</v>
      </c>
      <c r="AC253">
        <v>827.69717995853398</v>
      </c>
      <c r="AD253">
        <v>5.8158709254863998</v>
      </c>
      <c r="AE253">
        <v>0</v>
      </c>
      <c r="AF253">
        <v>0</v>
      </c>
      <c r="AG253">
        <v>0</v>
      </c>
      <c r="AH253">
        <v>327.55031251161898</v>
      </c>
      <c r="AI253">
        <v>0</v>
      </c>
      <c r="AJ253">
        <v>4.3790988844234498E-2</v>
      </c>
      <c r="AK253">
        <v>0</v>
      </c>
      <c r="AL253">
        <v>0</v>
      </c>
      <c r="AM253">
        <v>2.92484801146222</v>
      </c>
      <c r="AN253">
        <v>0</v>
      </c>
      <c r="AO253">
        <v>0</v>
      </c>
      <c r="AP253">
        <v>0</v>
      </c>
      <c r="AQ253">
        <v>2.3975275255674802E-2</v>
      </c>
      <c r="AR253">
        <v>0</v>
      </c>
      <c r="AS253">
        <v>0</v>
      </c>
      <c r="AT253">
        <v>0</v>
      </c>
      <c r="AU253">
        <v>0.162172383009309</v>
      </c>
      <c r="AV253">
        <v>0</v>
      </c>
      <c r="AW253">
        <v>0</v>
      </c>
      <c r="AX253">
        <v>0</v>
      </c>
      <c r="BK253" s="117">
        <v>2202.9913806428999</v>
      </c>
      <c r="BL253">
        <f t="shared" si="15"/>
        <v>922.93721687311495</v>
      </c>
      <c r="BM253">
        <f t="shared" si="16"/>
        <v>0</v>
      </c>
      <c r="BN253">
        <f t="shared" si="17"/>
        <v>1280.0541637697841</v>
      </c>
      <c r="BO253">
        <f t="shared" si="19"/>
        <v>-700.72138064289902</v>
      </c>
      <c r="BP253">
        <f t="shared" si="18"/>
        <v>222.21583623021593</v>
      </c>
    </row>
    <row r="254" spans="1:68" x14ac:dyDescent="0.25">
      <c r="A254" t="s">
        <v>61</v>
      </c>
      <c r="B254" s="42">
        <v>44333</v>
      </c>
      <c r="C254" t="s">
        <v>60</v>
      </c>
      <c r="D254">
        <v>1130.52</v>
      </c>
      <c r="E254">
        <v>0</v>
      </c>
      <c r="F254">
        <v>478.10977851793098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444.82743835518397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11.114394775599401</v>
      </c>
      <c r="U254">
        <v>0</v>
      </c>
      <c r="V254">
        <v>2.96721287501715E-2</v>
      </c>
      <c r="W254">
        <v>0.27553094117211002</v>
      </c>
      <c r="X254">
        <v>0</v>
      </c>
      <c r="Y254">
        <v>0</v>
      </c>
      <c r="Z254">
        <v>66.263396994078903</v>
      </c>
      <c r="AA254">
        <v>33.778865647083997</v>
      </c>
      <c r="AB254">
        <v>0</v>
      </c>
      <c r="AC254">
        <v>690.36274718476704</v>
      </c>
      <c r="AD254">
        <v>5.5193938059874803</v>
      </c>
      <c r="AE254">
        <v>0</v>
      </c>
      <c r="AF254">
        <v>0</v>
      </c>
      <c r="AG254">
        <v>0</v>
      </c>
      <c r="AH254">
        <v>228.46531947310299</v>
      </c>
      <c r="AI254">
        <v>0</v>
      </c>
      <c r="AJ254">
        <v>1.5268374456760299E-2</v>
      </c>
      <c r="AK254">
        <v>0</v>
      </c>
      <c r="AL254">
        <v>0</v>
      </c>
      <c r="AM254">
        <v>3.3030263611531101</v>
      </c>
      <c r="AN254">
        <v>0</v>
      </c>
      <c r="AO254">
        <v>0</v>
      </c>
      <c r="AP254">
        <v>0</v>
      </c>
      <c r="AQ254">
        <v>1.6351660174526599E-2</v>
      </c>
      <c r="AR254">
        <v>0</v>
      </c>
      <c r="AS254">
        <v>0</v>
      </c>
      <c r="AT254">
        <v>0</v>
      </c>
      <c r="AU254">
        <v>0.11999644669163299</v>
      </c>
      <c r="AV254">
        <v>0</v>
      </c>
      <c r="AW254">
        <v>-500.11903729877298</v>
      </c>
      <c r="AX254">
        <v>0</v>
      </c>
      <c r="BK254" s="117">
        <v>1462.08214336736</v>
      </c>
      <c r="BL254">
        <f t="shared" si="15"/>
        <v>422.81817957434197</v>
      </c>
      <c r="BM254">
        <f t="shared" si="16"/>
        <v>0</v>
      </c>
      <c r="BN254">
        <f t="shared" si="17"/>
        <v>1039.2639637930181</v>
      </c>
      <c r="BO254">
        <f t="shared" si="19"/>
        <v>-331.56214336736002</v>
      </c>
      <c r="BP254">
        <f t="shared" si="18"/>
        <v>91.256036206981946</v>
      </c>
    </row>
    <row r="255" spans="1:68" x14ac:dyDescent="0.25">
      <c r="A255" t="s">
        <v>61</v>
      </c>
      <c r="B255" s="42">
        <v>44334</v>
      </c>
      <c r="C255" t="s">
        <v>60</v>
      </c>
      <c r="D255">
        <v>1347.28</v>
      </c>
      <c r="E255">
        <v>0</v>
      </c>
      <c r="F255">
        <v>478.10977851793098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444.82743835518397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10.179782560595299</v>
      </c>
      <c r="U255">
        <v>0</v>
      </c>
      <c r="V255">
        <v>4.1434163127340801E-2</v>
      </c>
      <c r="W255">
        <v>0.342591562456385</v>
      </c>
      <c r="X255">
        <v>0</v>
      </c>
      <c r="Y255">
        <v>0</v>
      </c>
      <c r="Z255">
        <v>62.348380835508102</v>
      </c>
      <c r="AA255">
        <v>29.937372922420199</v>
      </c>
      <c r="AB255">
        <v>0</v>
      </c>
      <c r="AC255">
        <v>617.84208689865295</v>
      </c>
      <c r="AD255">
        <v>5.2117364063912301</v>
      </c>
      <c r="AE255">
        <v>0</v>
      </c>
      <c r="AF255">
        <v>0</v>
      </c>
      <c r="AG255">
        <v>0</v>
      </c>
      <c r="AH255">
        <v>132.86802754125301</v>
      </c>
      <c r="AI255">
        <v>0</v>
      </c>
      <c r="AJ255">
        <v>5.5473160406596996E-3</v>
      </c>
      <c r="AK255">
        <v>0</v>
      </c>
      <c r="AL255">
        <v>0</v>
      </c>
      <c r="AM255">
        <v>3.4574694550743801</v>
      </c>
      <c r="AN255">
        <v>0</v>
      </c>
      <c r="AO255">
        <v>0</v>
      </c>
      <c r="AP255">
        <v>0</v>
      </c>
      <c r="AQ255">
        <v>1.19496679109149E-2</v>
      </c>
      <c r="AR255">
        <v>0</v>
      </c>
      <c r="AS255">
        <v>0</v>
      </c>
      <c r="AT255">
        <v>0</v>
      </c>
      <c r="AU255">
        <v>0.100963925538633</v>
      </c>
      <c r="AV255">
        <v>0</v>
      </c>
      <c r="AW255">
        <v>0</v>
      </c>
      <c r="AX255">
        <v>0</v>
      </c>
      <c r="BK255" s="117">
        <v>1785.2845601280901</v>
      </c>
      <c r="BL255">
        <f t="shared" si="15"/>
        <v>922.93721687311495</v>
      </c>
      <c r="BM255">
        <f t="shared" si="16"/>
        <v>0</v>
      </c>
      <c r="BN255">
        <f t="shared" si="17"/>
        <v>862.34734325496902</v>
      </c>
      <c r="BO255">
        <f t="shared" si="19"/>
        <v>-438.00456012808399</v>
      </c>
      <c r="BP255">
        <f t="shared" si="18"/>
        <v>484.93265674503095</v>
      </c>
    </row>
    <row r="256" spans="1:68" x14ac:dyDescent="0.25">
      <c r="A256" t="s">
        <v>61</v>
      </c>
      <c r="B256" s="42">
        <v>44335</v>
      </c>
      <c r="C256" t="s">
        <v>60</v>
      </c>
      <c r="D256">
        <v>1560.91</v>
      </c>
      <c r="E256">
        <v>0</v>
      </c>
      <c r="F256">
        <v>478.10977851793098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444.82743835518397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9.28850396156618</v>
      </c>
      <c r="U256">
        <v>0</v>
      </c>
      <c r="V256">
        <v>4.6773680131217098E-2</v>
      </c>
      <c r="W256">
        <v>0.40527940675112401</v>
      </c>
      <c r="X256">
        <v>0</v>
      </c>
      <c r="Y256">
        <v>0</v>
      </c>
      <c r="Z256">
        <v>61.841420952384901</v>
      </c>
      <c r="AA256">
        <v>26.290639408303001</v>
      </c>
      <c r="AB256">
        <v>0</v>
      </c>
      <c r="AC256">
        <v>591.26667634902299</v>
      </c>
      <c r="AD256">
        <v>4.9655152645881699</v>
      </c>
      <c r="AE256">
        <v>0</v>
      </c>
      <c r="AF256">
        <v>0</v>
      </c>
      <c r="AG256">
        <v>0</v>
      </c>
      <c r="AH256">
        <v>98.007420872886996</v>
      </c>
      <c r="AI256">
        <v>0</v>
      </c>
      <c r="AJ256">
        <v>2.52648867002321E-3</v>
      </c>
      <c r="AK256">
        <v>0</v>
      </c>
      <c r="AL256">
        <v>0</v>
      </c>
      <c r="AM256">
        <v>3.2154436305980698</v>
      </c>
      <c r="AN256">
        <v>0</v>
      </c>
      <c r="AO256">
        <v>0</v>
      </c>
      <c r="AP256">
        <v>0</v>
      </c>
      <c r="AQ256">
        <v>9.3255333084117202E-3</v>
      </c>
      <c r="AR256">
        <v>0</v>
      </c>
      <c r="AS256">
        <v>0</v>
      </c>
      <c r="AT256">
        <v>0</v>
      </c>
      <c r="AU256">
        <v>8.5680982371484901E-2</v>
      </c>
      <c r="AV256">
        <v>0</v>
      </c>
      <c r="AW256">
        <v>0</v>
      </c>
      <c r="AX256">
        <v>0</v>
      </c>
      <c r="BK256" s="117">
        <v>1718.3624234036999</v>
      </c>
      <c r="BL256">
        <f t="shared" si="15"/>
        <v>922.93721687311495</v>
      </c>
      <c r="BM256">
        <f t="shared" si="16"/>
        <v>0</v>
      </c>
      <c r="BN256">
        <f t="shared" si="17"/>
        <v>795.4252065305825</v>
      </c>
      <c r="BO256">
        <f t="shared" si="19"/>
        <v>-157.45242340369737</v>
      </c>
      <c r="BP256">
        <f t="shared" si="18"/>
        <v>765.48479346941758</v>
      </c>
    </row>
    <row r="257" spans="1:68" x14ac:dyDescent="0.25">
      <c r="A257" t="s">
        <v>61</v>
      </c>
      <c r="B257" s="42">
        <v>44336</v>
      </c>
      <c r="C257" t="s">
        <v>60</v>
      </c>
      <c r="D257">
        <v>1730.04</v>
      </c>
      <c r="E257">
        <v>0</v>
      </c>
      <c r="F257">
        <v>478.10977851793098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444.82743835518397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8.80296496625221</v>
      </c>
      <c r="U257">
        <v>0</v>
      </c>
      <c r="V257">
        <v>4.9036605373115903E-2</v>
      </c>
      <c r="W257">
        <v>0.44690381358321601</v>
      </c>
      <c r="X257">
        <v>0</v>
      </c>
      <c r="Y257">
        <v>0</v>
      </c>
      <c r="Z257">
        <v>61.380115131620002</v>
      </c>
      <c r="AA257">
        <v>23.300001000848699</v>
      </c>
      <c r="AB257">
        <v>0</v>
      </c>
      <c r="AC257">
        <v>587.81029005429502</v>
      </c>
      <c r="AD257">
        <v>4.9414974544793804</v>
      </c>
      <c r="AE257">
        <v>0</v>
      </c>
      <c r="AF257">
        <v>0</v>
      </c>
      <c r="AG257">
        <v>0</v>
      </c>
      <c r="AH257">
        <v>85.094960783384295</v>
      </c>
      <c r="AI257">
        <v>0</v>
      </c>
      <c r="AJ257">
        <v>1.8645873216793099E-3</v>
      </c>
      <c r="AK257">
        <v>0</v>
      </c>
      <c r="AL257">
        <v>0</v>
      </c>
      <c r="AM257">
        <v>3.7378622245208102</v>
      </c>
      <c r="AN257">
        <v>0</v>
      </c>
      <c r="AO257">
        <v>0</v>
      </c>
      <c r="AP257">
        <v>0</v>
      </c>
      <c r="AQ257">
        <v>7.2480022566424798E-3</v>
      </c>
      <c r="AR257">
        <v>0</v>
      </c>
      <c r="AS257">
        <v>0</v>
      </c>
      <c r="AT257">
        <v>0</v>
      </c>
      <c r="AU257">
        <v>7.1720621227098505E-2</v>
      </c>
      <c r="AV257">
        <v>0</v>
      </c>
      <c r="AW257">
        <v>0</v>
      </c>
      <c r="AX257">
        <v>0</v>
      </c>
      <c r="BK257" s="117">
        <v>1698.58168211828</v>
      </c>
      <c r="BL257">
        <f t="shared" si="15"/>
        <v>922.93721687311495</v>
      </c>
      <c r="BM257">
        <f t="shared" si="16"/>
        <v>0</v>
      </c>
      <c r="BN257">
        <f t="shared" si="17"/>
        <v>775.64446524516222</v>
      </c>
      <c r="BO257">
        <f t="shared" si="19"/>
        <v>31.458317881722905</v>
      </c>
      <c r="BP257">
        <f t="shared" si="18"/>
        <v>954.39553475483785</v>
      </c>
    </row>
    <row r="258" spans="1:68" x14ac:dyDescent="0.25">
      <c r="A258" t="s">
        <v>61</v>
      </c>
      <c r="B258" s="42">
        <v>44337</v>
      </c>
      <c r="C258" t="s">
        <v>60</v>
      </c>
      <c r="D258">
        <v>1246.18</v>
      </c>
      <c r="E258">
        <v>0</v>
      </c>
      <c r="F258">
        <v>464.03325014072999</v>
      </c>
      <c r="G258">
        <v>0</v>
      </c>
      <c r="H258">
        <v>201.514744603807</v>
      </c>
      <c r="I258">
        <v>0</v>
      </c>
      <c r="J258">
        <v>0</v>
      </c>
      <c r="K258">
        <v>0</v>
      </c>
      <c r="L258">
        <v>444.82743835518397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8.0288791647201503</v>
      </c>
      <c r="U258">
        <v>0</v>
      </c>
      <c r="V258">
        <v>3.1233702584974099E-2</v>
      </c>
      <c r="W258">
        <v>0.47843109037460302</v>
      </c>
      <c r="X258">
        <v>0</v>
      </c>
      <c r="Y258">
        <v>0</v>
      </c>
      <c r="Z258">
        <v>53.968201188064803</v>
      </c>
      <c r="AA258">
        <v>21.130200823167002</v>
      </c>
      <c r="AB258">
        <v>0</v>
      </c>
      <c r="AC258">
        <v>616.77210252615896</v>
      </c>
      <c r="AD258">
        <v>5.0011665271858599</v>
      </c>
      <c r="AE258">
        <v>0</v>
      </c>
      <c r="AF258">
        <v>0</v>
      </c>
      <c r="AG258">
        <v>0</v>
      </c>
      <c r="AH258">
        <v>83.243849691806204</v>
      </c>
      <c r="AI258">
        <v>0</v>
      </c>
      <c r="AJ258">
        <v>1.6968215076529299E-3</v>
      </c>
      <c r="AK258">
        <v>0</v>
      </c>
      <c r="AL258">
        <v>0</v>
      </c>
      <c r="AM258">
        <v>4.9128855377362699</v>
      </c>
      <c r="AN258">
        <v>0</v>
      </c>
      <c r="AO258">
        <v>0</v>
      </c>
      <c r="AP258">
        <v>0</v>
      </c>
      <c r="AQ258">
        <v>5.8193784932086198E-3</v>
      </c>
      <c r="AR258">
        <v>0</v>
      </c>
      <c r="AS258">
        <v>0</v>
      </c>
      <c r="AT258">
        <v>0</v>
      </c>
      <c r="AU258">
        <v>6.0560648884098102E-2</v>
      </c>
      <c r="AV258">
        <v>0</v>
      </c>
      <c r="AW258">
        <v>0</v>
      </c>
      <c r="AX258">
        <v>0</v>
      </c>
      <c r="BK258" s="117">
        <v>1904.0104602004101</v>
      </c>
      <c r="BL258">
        <f t="shared" si="15"/>
        <v>1110.375433099721</v>
      </c>
      <c r="BM258">
        <f t="shared" si="16"/>
        <v>0</v>
      </c>
      <c r="BN258">
        <f t="shared" si="17"/>
        <v>793.63502710068383</v>
      </c>
      <c r="BO258">
        <f t="shared" si="19"/>
        <v>-657.83046020040479</v>
      </c>
      <c r="BP258">
        <f t="shared" si="18"/>
        <v>452.54497289931624</v>
      </c>
    </row>
    <row r="259" spans="1:68" x14ac:dyDescent="0.25">
      <c r="A259" t="s">
        <v>61</v>
      </c>
      <c r="B259" s="42">
        <v>44338</v>
      </c>
      <c r="C259" t="s">
        <v>60</v>
      </c>
      <c r="D259">
        <v>1481.41</v>
      </c>
      <c r="E259">
        <v>0</v>
      </c>
      <c r="F259">
        <v>464.03325014072999</v>
      </c>
      <c r="G259">
        <v>198.102380012504</v>
      </c>
      <c r="H259">
        <v>0</v>
      </c>
      <c r="I259">
        <v>0</v>
      </c>
      <c r="J259">
        <v>0</v>
      </c>
      <c r="K259">
        <v>0</v>
      </c>
      <c r="L259">
        <v>444.82743835518397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7.4875608879751496</v>
      </c>
      <c r="U259">
        <v>0</v>
      </c>
      <c r="V259">
        <v>1.55531447825929E-2</v>
      </c>
      <c r="W259">
        <v>0.46988999011258498</v>
      </c>
      <c r="X259">
        <v>0</v>
      </c>
      <c r="Y259">
        <v>0</v>
      </c>
      <c r="Z259">
        <v>42.953024753388199</v>
      </c>
      <c r="AA259">
        <v>20.229186420399099</v>
      </c>
      <c r="AB259">
        <v>0</v>
      </c>
      <c r="AC259">
        <v>631.854909012652</v>
      </c>
      <c r="AD259">
        <v>5.01023488707445</v>
      </c>
      <c r="AE259">
        <v>0</v>
      </c>
      <c r="AF259">
        <v>0</v>
      </c>
      <c r="AG259">
        <v>0</v>
      </c>
      <c r="AH259">
        <v>89.888976099887998</v>
      </c>
      <c r="AI259">
        <v>0</v>
      </c>
      <c r="AJ259">
        <v>1.52981331046951E-3</v>
      </c>
      <c r="AK259">
        <v>0</v>
      </c>
      <c r="AL259">
        <v>0</v>
      </c>
      <c r="AM259">
        <v>5.5617198464193498</v>
      </c>
      <c r="AN259">
        <v>0</v>
      </c>
      <c r="AO259">
        <v>0</v>
      </c>
      <c r="AP259">
        <v>0</v>
      </c>
      <c r="AQ259">
        <v>6.5355420520009496E-3</v>
      </c>
      <c r="AR259">
        <v>0</v>
      </c>
      <c r="AS259">
        <v>0</v>
      </c>
      <c r="AT259">
        <v>0</v>
      </c>
      <c r="AU259">
        <v>4.9824931971514899E-2</v>
      </c>
      <c r="AV259">
        <v>0</v>
      </c>
      <c r="AW259">
        <v>0</v>
      </c>
      <c r="AX259">
        <v>0</v>
      </c>
      <c r="BK259" s="117">
        <v>1910.49201383844</v>
      </c>
      <c r="BL259">
        <f t="shared" ref="BL259:BL322" si="20">SUM(AV259:AX259,L259,E259:H259)</f>
        <v>1106.963068508418</v>
      </c>
      <c r="BM259">
        <f t="shared" ref="BM259:BM322" si="21">SUM(I259:K259,M259:R259)</f>
        <v>0</v>
      </c>
      <c r="BN259">
        <f t="shared" ref="BN259:BN322" si="22">SUM(S259:AU259)</f>
        <v>803.52894533002564</v>
      </c>
      <c r="BO259">
        <f t="shared" si="19"/>
        <v>-429.08201383844357</v>
      </c>
      <c r="BP259">
        <f t="shared" ref="BP259:BP322" si="23">BO259+BL259</f>
        <v>677.88105466997445</v>
      </c>
    </row>
    <row r="260" spans="1:68" x14ac:dyDescent="0.25">
      <c r="A260" t="s">
        <v>61</v>
      </c>
      <c r="B260" s="42">
        <v>44339</v>
      </c>
      <c r="C260" t="s">
        <v>60</v>
      </c>
      <c r="D260">
        <v>1594.45</v>
      </c>
      <c r="E260">
        <v>0</v>
      </c>
      <c r="F260">
        <v>464.03325014072999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7.7116381850846896</v>
      </c>
      <c r="U260">
        <v>0</v>
      </c>
      <c r="V260">
        <v>2.75742378415781E-3</v>
      </c>
      <c r="W260">
        <v>0.43235759842417298</v>
      </c>
      <c r="X260">
        <v>0</v>
      </c>
      <c r="Y260">
        <v>0</v>
      </c>
      <c r="Z260">
        <v>29.861803249760001</v>
      </c>
      <c r="AA260">
        <v>20.519134017282799</v>
      </c>
      <c r="AB260">
        <v>0</v>
      </c>
      <c r="AC260">
        <v>621.88426526522198</v>
      </c>
      <c r="AD260">
        <v>4.8225208907750403</v>
      </c>
      <c r="AE260">
        <v>0</v>
      </c>
      <c r="AF260">
        <v>0</v>
      </c>
      <c r="AG260">
        <v>0</v>
      </c>
      <c r="AH260">
        <v>102.46645510291199</v>
      </c>
      <c r="AI260">
        <v>0</v>
      </c>
      <c r="AJ260">
        <v>1.2316103433048799E-3</v>
      </c>
      <c r="AK260">
        <v>0</v>
      </c>
      <c r="AL260">
        <v>0</v>
      </c>
      <c r="AM260">
        <v>5.9959858076832999</v>
      </c>
      <c r="AN260">
        <v>0</v>
      </c>
      <c r="AO260">
        <v>0</v>
      </c>
      <c r="AP260">
        <v>0</v>
      </c>
      <c r="AQ260">
        <v>7.1549224074149596E-3</v>
      </c>
      <c r="AR260">
        <v>0</v>
      </c>
      <c r="AS260">
        <v>0</v>
      </c>
      <c r="AT260">
        <v>0</v>
      </c>
      <c r="AU260">
        <v>3.7474199479309203E-2</v>
      </c>
      <c r="AV260">
        <v>0</v>
      </c>
      <c r="AW260">
        <v>0</v>
      </c>
      <c r="AX260">
        <v>0</v>
      </c>
      <c r="BK260" s="117">
        <v>1257.7760284138899</v>
      </c>
      <c r="BL260">
        <f t="shared" si="20"/>
        <v>464.03325014072999</v>
      </c>
      <c r="BM260">
        <f t="shared" si="21"/>
        <v>0</v>
      </c>
      <c r="BN260">
        <f t="shared" si="22"/>
        <v>793.74277827315825</v>
      </c>
      <c r="BO260">
        <f t="shared" si="19"/>
        <v>336.67397158611175</v>
      </c>
      <c r="BP260">
        <f t="shared" si="23"/>
        <v>800.70722172684168</v>
      </c>
    </row>
    <row r="261" spans="1:68" x14ac:dyDescent="0.25">
      <c r="A261" t="s">
        <v>61</v>
      </c>
      <c r="B261" s="42">
        <v>44340</v>
      </c>
      <c r="C261" t="s">
        <v>60</v>
      </c>
      <c r="D261">
        <v>1383.38</v>
      </c>
      <c r="E261">
        <v>0</v>
      </c>
      <c r="F261">
        <v>449.956721763529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8.1911067653239993</v>
      </c>
      <c r="U261">
        <v>0</v>
      </c>
      <c r="V261">
        <v>4.4583487681901002E-4</v>
      </c>
      <c r="W261">
        <v>0.39401348146562698</v>
      </c>
      <c r="X261">
        <v>0</v>
      </c>
      <c r="Y261">
        <v>0</v>
      </c>
      <c r="Z261">
        <v>17.871700938816801</v>
      </c>
      <c r="AA261">
        <v>21.633651036186301</v>
      </c>
      <c r="AB261">
        <v>0</v>
      </c>
      <c r="AC261">
        <v>605.534763861192</v>
      </c>
      <c r="AD261">
        <v>4.5957047591621301</v>
      </c>
      <c r="AE261">
        <v>0</v>
      </c>
      <c r="AF261">
        <v>0</v>
      </c>
      <c r="AG261">
        <v>0</v>
      </c>
      <c r="AH261">
        <v>115.27077025029701</v>
      </c>
      <c r="AI261">
        <v>0</v>
      </c>
      <c r="AJ261">
        <v>9.1934507288617096E-4</v>
      </c>
      <c r="AK261">
        <v>0</v>
      </c>
      <c r="AL261">
        <v>0</v>
      </c>
      <c r="AM261">
        <v>51.098176240672103</v>
      </c>
      <c r="AN261">
        <v>0</v>
      </c>
      <c r="AO261">
        <v>0</v>
      </c>
      <c r="AP261">
        <v>0</v>
      </c>
      <c r="AQ261">
        <v>9.1096234574740993E-3</v>
      </c>
      <c r="AR261">
        <v>0</v>
      </c>
      <c r="AS261">
        <v>0</v>
      </c>
      <c r="AT261">
        <v>0</v>
      </c>
      <c r="AU261">
        <v>2.9480990322232E-2</v>
      </c>
      <c r="AV261">
        <v>0</v>
      </c>
      <c r="AW261">
        <v>0</v>
      </c>
      <c r="AX261">
        <v>0</v>
      </c>
      <c r="BK261" s="117">
        <v>1274.58656489037</v>
      </c>
      <c r="BL261">
        <f t="shared" si="20"/>
        <v>449.956721763529</v>
      </c>
      <c r="BM261">
        <f t="shared" si="21"/>
        <v>0</v>
      </c>
      <c r="BN261">
        <f t="shared" si="22"/>
        <v>824.62984312684534</v>
      </c>
      <c r="BO261">
        <f t="shared" ref="BO261:BO324" si="24">D261-SUM(BL261:BN261)</f>
        <v>108.79343510962576</v>
      </c>
      <c r="BP261">
        <f t="shared" si="23"/>
        <v>558.75015687315476</v>
      </c>
    </row>
    <row r="262" spans="1:68" x14ac:dyDescent="0.25">
      <c r="A262" t="s">
        <v>61</v>
      </c>
      <c r="B262" s="42">
        <v>44341</v>
      </c>
      <c r="C262" t="s">
        <v>60</v>
      </c>
      <c r="D262">
        <v>1151.71</v>
      </c>
      <c r="E262">
        <v>0</v>
      </c>
      <c r="F262">
        <v>435.97863064770701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8.2269139924143193</v>
      </c>
      <c r="U262">
        <v>0</v>
      </c>
      <c r="V262">
        <v>6.9557357462467299E-5</v>
      </c>
      <c r="W262">
        <v>0.32452091869843203</v>
      </c>
      <c r="X262">
        <v>0</v>
      </c>
      <c r="Y262">
        <v>0</v>
      </c>
      <c r="Z262">
        <v>7.5311837850840204</v>
      </c>
      <c r="AA262">
        <v>22.973167920620799</v>
      </c>
      <c r="AB262">
        <v>0</v>
      </c>
      <c r="AC262">
        <v>583.08454642748598</v>
      </c>
      <c r="AD262">
        <v>4.3854027677980199</v>
      </c>
      <c r="AE262">
        <v>0</v>
      </c>
      <c r="AF262">
        <v>0</v>
      </c>
      <c r="AG262">
        <v>0</v>
      </c>
      <c r="AH262">
        <v>122.514520962833</v>
      </c>
      <c r="AI262">
        <v>0</v>
      </c>
      <c r="AJ262">
        <v>7.51715253774125E-4</v>
      </c>
      <c r="AK262">
        <v>0</v>
      </c>
      <c r="AL262">
        <v>0</v>
      </c>
      <c r="AM262">
        <v>72.788383764947696</v>
      </c>
      <c r="AN262">
        <v>0</v>
      </c>
      <c r="AO262">
        <v>0</v>
      </c>
      <c r="AP262">
        <v>0</v>
      </c>
      <c r="AQ262">
        <v>1.1271295905845099E-2</v>
      </c>
      <c r="AR262">
        <v>0</v>
      </c>
      <c r="AS262">
        <v>0</v>
      </c>
      <c r="AT262">
        <v>0</v>
      </c>
      <c r="AU262">
        <v>2.5873860019634601E-2</v>
      </c>
      <c r="AV262">
        <v>0</v>
      </c>
      <c r="AW262">
        <v>0</v>
      </c>
      <c r="AX262">
        <v>0</v>
      </c>
      <c r="BK262" s="117">
        <v>1257.8452376161299</v>
      </c>
      <c r="BL262">
        <f t="shared" si="20"/>
        <v>435.97863064770701</v>
      </c>
      <c r="BM262">
        <f t="shared" si="21"/>
        <v>0</v>
      </c>
      <c r="BN262">
        <f t="shared" si="22"/>
        <v>821.86660696841898</v>
      </c>
      <c r="BO262">
        <f t="shared" si="24"/>
        <v>-106.13523761612601</v>
      </c>
      <c r="BP262">
        <f t="shared" si="23"/>
        <v>329.843393031581</v>
      </c>
    </row>
    <row r="263" spans="1:68" x14ac:dyDescent="0.25">
      <c r="A263" t="s">
        <v>61</v>
      </c>
      <c r="B263" s="42">
        <v>44342</v>
      </c>
      <c r="C263" t="s">
        <v>60</v>
      </c>
      <c r="D263">
        <v>947.57</v>
      </c>
      <c r="E263">
        <v>0</v>
      </c>
      <c r="F263">
        <v>421.90210227050602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7.7476646858645903</v>
      </c>
      <c r="U263">
        <v>0</v>
      </c>
      <c r="V263">
        <v>9.8925832922945895E-6</v>
      </c>
      <c r="W263">
        <v>0.24258778493014799</v>
      </c>
      <c r="X263">
        <v>0</v>
      </c>
      <c r="Y263">
        <v>0</v>
      </c>
      <c r="Z263">
        <v>1.3770917616879601</v>
      </c>
      <c r="AA263">
        <v>23.933984346554499</v>
      </c>
      <c r="AB263">
        <v>0</v>
      </c>
      <c r="AC263">
        <v>565.94990279595504</v>
      </c>
      <c r="AD263">
        <v>4.2295956887203596</v>
      </c>
      <c r="AE263">
        <v>0</v>
      </c>
      <c r="AF263">
        <v>0</v>
      </c>
      <c r="AG263">
        <v>0</v>
      </c>
      <c r="AH263">
        <v>129.41635337571799</v>
      </c>
      <c r="AI263">
        <v>0</v>
      </c>
      <c r="AJ263">
        <v>6.9147564011344499E-4</v>
      </c>
      <c r="AK263">
        <v>0</v>
      </c>
      <c r="AL263">
        <v>0</v>
      </c>
      <c r="AM263">
        <v>81.2951772044282</v>
      </c>
      <c r="AN263">
        <v>0</v>
      </c>
      <c r="AO263">
        <v>0</v>
      </c>
      <c r="AP263">
        <v>0</v>
      </c>
      <c r="AQ263">
        <v>1.7230621328824702E-2</v>
      </c>
      <c r="AR263">
        <v>0</v>
      </c>
      <c r="AS263">
        <v>0</v>
      </c>
      <c r="AT263">
        <v>0</v>
      </c>
      <c r="AU263">
        <v>2.4965759204597499E-2</v>
      </c>
      <c r="AV263">
        <v>0</v>
      </c>
      <c r="AW263">
        <v>0</v>
      </c>
      <c r="AX263">
        <v>0</v>
      </c>
      <c r="BK263" s="117">
        <v>1236.1373576631199</v>
      </c>
      <c r="BL263">
        <f t="shared" si="20"/>
        <v>421.90210227050602</v>
      </c>
      <c r="BM263">
        <f t="shared" si="21"/>
        <v>0</v>
      </c>
      <c r="BN263">
        <f t="shared" si="22"/>
        <v>814.23525539261573</v>
      </c>
      <c r="BO263">
        <f t="shared" si="24"/>
        <v>-288.5673576631217</v>
      </c>
      <c r="BP263">
        <f t="shared" si="23"/>
        <v>133.33474460738432</v>
      </c>
    </row>
    <row r="264" spans="1:68" x14ac:dyDescent="0.25">
      <c r="A264" t="s">
        <v>61</v>
      </c>
      <c r="B264" s="42">
        <v>44343</v>
      </c>
      <c r="C264" t="s">
        <v>60</v>
      </c>
      <c r="D264">
        <v>1540.13</v>
      </c>
      <c r="E264">
        <v>0</v>
      </c>
      <c r="F264">
        <v>421.90210227050602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7.3646657366148798</v>
      </c>
      <c r="U264">
        <v>0</v>
      </c>
      <c r="V264">
        <v>1.06709328715845E-6</v>
      </c>
      <c r="W264">
        <v>0.16588746093300899</v>
      </c>
      <c r="X264">
        <v>0</v>
      </c>
      <c r="Y264">
        <v>0</v>
      </c>
      <c r="Z264">
        <v>0.227577459977644</v>
      </c>
      <c r="AA264">
        <v>24.4333877089216</v>
      </c>
      <c r="AB264">
        <v>0</v>
      </c>
      <c r="AC264">
        <v>526.51522656714599</v>
      </c>
      <c r="AD264">
        <v>4.0394348800473798</v>
      </c>
      <c r="AE264">
        <v>0</v>
      </c>
      <c r="AF264">
        <v>0</v>
      </c>
      <c r="AG264">
        <v>0</v>
      </c>
      <c r="AH264">
        <v>128.686420484797</v>
      </c>
      <c r="AI264">
        <v>0</v>
      </c>
      <c r="AJ264">
        <v>6.39416975116249E-4</v>
      </c>
      <c r="AK264">
        <v>0</v>
      </c>
      <c r="AL264">
        <v>0</v>
      </c>
      <c r="AM264">
        <v>85.002252250971296</v>
      </c>
      <c r="AN264">
        <v>0</v>
      </c>
      <c r="AO264">
        <v>0</v>
      </c>
      <c r="AP264">
        <v>0</v>
      </c>
      <c r="AQ264">
        <v>2.88690014213147E-2</v>
      </c>
      <c r="AR264">
        <v>0</v>
      </c>
      <c r="AS264">
        <v>0</v>
      </c>
      <c r="AT264">
        <v>0</v>
      </c>
      <c r="AU264">
        <v>2.5617335679206699E-2</v>
      </c>
      <c r="AV264">
        <v>0</v>
      </c>
      <c r="AW264">
        <v>0</v>
      </c>
      <c r="AX264">
        <v>0</v>
      </c>
      <c r="BK264" s="117">
        <v>1198.39208164108</v>
      </c>
      <c r="BL264">
        <f t="shared" si="20"/>
        <v>421.90210227050602</v>
      </c>
      <c r="BM264">
        <f t="shared" si="21"/>
        <v>0</v>
      </c>
      <c r="BN264">
        <f t="shared" si="22"/>
        <v>776.48997937057754</v>
      </c>
      <c r="BO264">
        <f t="shared" si="24"/>
        <v>341.73791835891643</v>
      </c>
      <c r="BP264">
        <f t="shared" si="23"/>
        <v>763.64002062942245</v>
      </c>
    </row>
    <row r="265" spans="1:68" x14ac:dyDescent="0.25">
      <c r="A265" t="s">
        <v>61</v>
      </c>
      <c r="B265" s="42">
        <v>44344</v>
      </c>
      <c r="C265" t="s">
        <v>60</v>
      </c>
      <c r="D265">
        <v>898.64</v>
      </c>
      <c r="E265">
        <v>0</v>
      </c>
      <c r="F265">
        <v>435.97863064770701</v>
      </c>
      <c r="G265">
        <v>0</v>
      </c>
      <c r="H265">
        <v>201.514744603807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6.6165914503558998</v>
      </c>
      <c r="U265">
        <v>0</v>
      </c>
      <c r="V265">
        <v>6.7886988174516104E-8</v>
      </c>
      <c r="W265">
        <v>0.100183787324548</v>
      </c>
      <c r="X265">
        <v>0</v>
      </c>
      <c r="Y265">
        <v>0</v>
      </c>
      <c r="Z265">
        <v>3.4440899975873601E-2</v>
      </c>
      <c r="AA265">
        <v>24.249330892005201</v>
      </c>
      <c r="AB265">
        <v>0</v>
      </c>
      <c r="AC265">
        <v>489.992285666378</v>
      </c>
      <c r="AD265">
        <v>3.8171598895343499</v>
      </c>
      <c r="AE265">
        <v>0</v>
      </c>
      <c r="AF265">
        <v>0</v>
      </c>
      <c r="AG265">
        <v>0</v>
      </c>
      <c r="AH265">
        <v>120.515156436274</v>
      </c>
      <c r="AI265">
        <v>0</v>
      </c>
      <c r="AJ265">
        <v>5.65616928945176E-4</v>
      </c>
      <c r="AK265">
        <v>0</v>
      </c>
      <c r="AL265">
        <v>0</v>
      </c>
      <c r="AM265">
        <v>86.939346009876402</v>
      </c>
      <c r="AN265">
        <v>0</v>
      </c>
      <c r="AO265">
        <v>0</v>
      </c>
      <c r="AP265">
        <v>0</v>
      </c>
      <c r="AQ265">
        <v>3.7111130898960502E-2</v>
      </c>
      <c r="AR265">
        <v>0</v>
      </c>
      <c r="AS265">
        <v>0</v>
      </c>
      <c r="AT265">
        <v>0</v>
      </c>
      <c r="AU265">
        <v>2.5996436425652001E-2</v>
      </c>
      <c r="AV265">
        <v>0</v>
      </c>
      <c r="AW265">
        <v>0</v>
      </c>
      <c r="AX265">
        <v>0</v>
      </c>
      <c r="BK265" s="117">
        <v>1369.82154353538</v>
      </c>
      <c r="BL265">
        <f t="shared" si="20"/>
        <v>637.49337525151395</v>
      </c>
      <c r="BM265">
        <f t="shared" si="21"/>
        <v>0</v>
      </c>
      <c r="BN265">
        <f t="shared" si="22"/>
        <v>732.32816828386478</v>
      </c>
      <c r="BO265">
        <f t="shared" si="24"/>
        <v>-471.18154353537864</v>
      </c>
      <c r="BP265">
        <f t="shared" si="23"/>
        <v>166.31183171613532</v>
      </c>
    </row>
    <row r="266" spans="1:68" x14ac:dyDescent="0.25">
      <c r="A266" t="s">
        <v>61</v>
      </c>
      <c r="B266" s="42">
        <v>44345</v>
      </c>
      <c r="C266" t="s">
        <v>60</v>
      </c>
      <c r="D266">
        <v>1479.2</v>
      </c>
      <c r="E266">
        <v>0</v>
      </c>
      <c r="F266">
        <v>449.956721763529</v>
      </c>
      <c r="G266">
        <v>198.102380012504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5.7733737867591399</v>
      </c>
      <c r="U266">
        <v>0</v>
      </c>
      <c r="V266">
        <v>7.4819257229921699E-11</v>
      </c>
      <c r="W266">
        <v>5.1355111166201999E-2</v>
      </c>
      <c r="X266">
        <v>0</v>
      </c>
      <c r="Y266">
        <v>0</v>
      </c>
      <c r="Z266">
        <v>4.5438105544570702E-3</v>
      </c>
      <c r="AA266">
        <v>23.274401344982799</v>
      </c>
      <c r="AB266">
        <v>0</v>
      </c>
      <c r="AC266">
        <v>458.62171307797502</v>
      </c>
      <c r="AD266">
        <v>3.6930485186234998</v>
      </c>
      <c r="AE266">
        <v>0</v>
      </c>
      <c r="AF266">
        <v>0</v>
      </c>
      <c r="AG266">
        <v>0</v>
      </c>
      <c r="AH266">
        <v>104.43160029581701</v>
      </c>
      <c r="AI266">
        <v>0</v>
      </c>
      <c r="AJ266">
        <v>5.1622316573518405E-4</v>
      </c>
      <c r="AK266">
        <v>0</v>
      </c>
      <c r="AL266">
        <v>0</v>
      </c>
      <c r="AM266">
        <v>88.024064847753394</v>
      </c>
      <c r="AN266">
        <v>0</v>
      </c>
      <c r="AO266">
        <v>0</v>
      </c>
      <c r="AP266">
        <v>0</v>
      </c>
      <c r="AQ266">
        <v>4.27972998887092E-2</v>
      </c>
      <c r="AR266">
        <v>0</v>
      </c>
      <c r="AS266">
        <v>0</v>
      </c>
      <c r="AT266">
        <v>0</v>
      </c>
      <c r="AU266">
        <v>2.5823991023782501E-2</v>
      </c>
      <c r="AV266">
        <v>0</v>
      </c>
      <c r="AW266">
        <v>0</v>
      </c>
      <c r="AX266">
        <v>0</v>
      </c>
      <c r="BK266" s="117">
        <v>1332.0023400838199</v>
      </c>
      <c r="BL266">
        <f t="shared" si="20"/>
        <v>648.059101776033</v>
      </c>
      <c r="BM266">
        <f t="shared" si="21"/>
        <v>0</v>
      </c>
      <c r="BN266">
        <f t="shared" si="22"/>
        <v>683.94323830778455</v>
      </c>
      <c r="BO266">
        <f t="shared" si="24"/>
        <v>147.19765991618237</v>
      </c>
      <c r="BP266">
        <f t="shared" si="23"/>
        <v>795.25676169221538</v>
      </c>
    </row>
    <row r="267" spans="1:68" x14ac:dyDescent="0.25">
      <c r="A267" t="s">
        <v>61</v>
      </c>
      <c r="B267" s="42">
        <v>44346</v>
      </c>
      <c r="C267" t="s">
        <v>60</v>
      </c>
      <c r="D267">
        <v>905.11</v>
      </c>
      <c r="E267">
        <v>0</v>
      </c>
      <c r="F267">
        <v>435.97863064770701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5.7177917862771901</v>
      </c>
      <c r="U267">
        <v>0</v>
      </c>
      <c r="V267">
        <v>0</v>
      </c>
      <c r="W267">
        <v>1.9544396594211699E-2</v>
      </c>
      <c r="X267">
        <v>0</v>
      </c>
      <c r="Y267">
        <v>0</v>
      </c>
      <c r="Z267">
        <v>4.5632495922459199E-4</v>
      </c>
      <c r="AA267">
        <v>21.598673608681999</v>
      </c>
      <c r="AB267">
        <v>0</v>
      </c>
      <c r="AC267">
        <v>422.02622118068501</v>
      </c>
      <c r="AD267">
        <v>3.65498320894616</v>
      </c>
      <c r="AE267">
        <v>0</v>
      </c>
      <c r="AF267">
        <v>0</v>
      </c>
      <c r="AG267">
        <v>0</v>
      </c>
      <c r="AH267">
        <v>89.654375955695897</v>
      </c>
      <c r="AI267">
        <v>0</v>
      </c>
      <c r="AJ267">
        <v>4.6708214468532498E-4</v>
      </c>
      <c r="AK267">
        <v>0</v>
      </c>
      <c r="AL267">
        <v>0</v>
      </c>
      <c r="AM267">
        <v>74.650052434695993</v>
      </c>
      <c r="AN267">
        <v>0</v>
      </c>
      <c r="AO267">
        <v>0</v>
      </c>
      <c r="AP267">
        <v>0</v>
      </c>
      <c r="AQ267">
        <v>4.3130709864009402E-2</v>
      </c>
      <c r="AR267">
        <v>0</v>
      </c>
      <c r="AS267">
        <v>0</v>
      </c>
      <c r="AT267">
        <v>0</v>
      </c>
      <c r="AU267">
        <v>2.51020807673203E-2</v>
      </c>
      <c r="AV267">
        <v>0</v>
      </c>
      <c r="AW267">
        <v>0</v>
      </c>
      <c r="AX267">
        <v>0</v>
      </c>
      <c r="BK267" s="117">
        <v>1053.36942941702</v>
      </c>
      <c r="BL267">
        <f t="shared" si="20"/>
        <v>435.97863064770701</v>
      </c>
      <c r="BM267">
        <f t="shared" si="21"/>
        <v>0</v>
      </c>
      <c r="BN267">
        <f t="shared" si="22"/>
        <v>617.39079876931169</v>
      </c>
      <c r="BO267">
        <f t="shared" si="24"/>
        <v>-148.25942941701862</v>
      </c>
      <c r="BP267">
        <f t="shared" si="23"/>
        <v>287.71920123068838</v>
      </c>
    </row>
    <row r="268" spans="1:68" x14ac:dyDescent="0.25">
      <c r="A268" t="s">
        <v>61</v>
      </c>
      <c r="B268" s="42">
        <v>44347</v>
      </c>
      <c r="C268" t="s">
        <v>60</v>
      </c>
      <c r="D268">
        <v>1047</v>
      </c>
      <c r="E268">
        <v>0</v>
      </c>
      <c r="F268">
        <v>562.47051151975597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6.2894187640479897</v>
      </c>
      <c r="U268">
        <v>0</v>
      </c>
      <c r="V268">
        <v>0</v>
      </c>
      <c r="W268">
        <v>6.6430220181611099E-3</v>
      </c>
      <c r="X268">
        <v>0</v>
      </c>
      <c r="Y268">
        <v>0</v>
      </c>
      <c r="Z268">
        <v>2.13175256687712E-5</v>
      </c>
      <c r="AA268">
        <v>19.773925642150701</v>
      </c>
      <c r="AB268">
        <v>0</v>
      </c>
      <c r="AC268">
        <v>390.40555447009802</v>
      </c>
      <c r="AD268">
        <v>3.64514981392312</v>
      </c>
      <c r="AE268">
        <v>0</v>
      </c>
      <c r="AF268">
        <v>0</v>
      </c>
      <c r="AG268">
        <v>0</v>
      </c>
      <c r="AH268">
        <v>79.221668987834903</v>
      </c>
      <c r="AI268">
        <v>0</v>
      </c>
      <c r="AJ268">
        <v>3.65927442847815E-4</v>
      </c>
      <c r="AK268">
        <v>0</v>
      </c>
      <c r="AL268">
        <v>0</v>
      </c>
      <c r="AM268">
        <v>54.701243351890099</v>
      </c>
      <c r="AN268">
        <v>0</v>
      </c>
      <c r="AO268">
        <v>0</v>
      </c>
      <c r="AP268">
        <v>0</v>
      </c>
      <c r="AQ268">
        <v>4.1329530695136597E-2</v>
      </c>
      <c r="AR268">
        <v>0</v>
      </c>
      <c r="AS268">
        <v>0</v>
      </c>
      <c r="AT268">
        <v>0</v>
      </c>
      <c r="AU268">
        <v>2.4030650219626901E-2</v>
      </c>
      <c r="AV268">
        <v>0</v>
      </c>
      <c r="AW268">
        <v>0</v>
      </c>
      <c r="AX268">
        <v>0</v>
      </c>
      <c r="BK268" s="117">
        <v>1116.5798629976</v>
      </c>
      <c r="BL268">
        <f t="shared" si="20"/>
        <v>562.47051151975597</v>
      </c>
      <c r="BM268">
        <f t="shared" si="21"/>
        <v>0</v>
      </c>
      <c r="BN268">
        <f t="shared" si="22"/>
        <v>554.1093514778463</v>
      </c>
      <c r="BO268">
        <f t="shared" si="24"/>
        <v>-69.579862997602277</v>
      </c>
      <c r="BP268">
        <f t="shared" si="23"/>
        <v>492.8906485221537</v>
      </c>
    </row>
    <row r="269" spans="1:68" x14ac:dyDescent="0.25">
      <c r="A269" t="s">
        <v>61</v>
      </c>
      <c r="B269" s="42">
        <v>44348</v>
      </c>
      <c r="C269" t="s">
        <v>60</v>
      </c>
      <c r="D269">
        <v>1159.44</v>
      </c>
      <c r="E269">
        <v>0</v>
      </c>
      <c r="F269">
        <v>562.47051151975597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6.4872734392999103</v>
      </c>
      <c r="U269">
        <v>0</v>
      </c>
      <c r="V269">
        <v>0</v>
      </c>
      <c r="W269">
        <v>8.1597794545454506E-3</v>
      </c>
      <c r="X269">
        <v>0</v>
      </c>
      <c r="Y269">
        <v>0</v>
      </c>
      <c r="Z269">
        <v>6.4729622854605303E-13</v>
      </c>
      <c r="AA269">
        <v>17.975188361267101</v>
      </c>
      <c r="AB269">
        <v>0</v>
      </c>
      <c r="AC269">
        <v>366.67145407376898</v>
      </c>
      <c r="AD269">
        <v>3.4576770852236498</v>
      </c>
      <c r="AE269">
        <v>0</v>
      </c>
      <c r="AF269">
        <v>0</v>
      </c>
      <c r="AG269">
        <v>0</v>
      </c>
      <c r="AH269">
        <v>69.061423166198793</v>
      </c>
      <c r="AI269">
        <v>0</v>
      </c>
      <c r="AJ269">
        <v>2.23372797455116E-4</v>
      </c>
      <c r="AK269">
        <v>0</v>
      </c>
      <c r="AL269">
        <v>0</v>
      </c>
      <c r="AM269">
        <v>36.962091088241699</v>
      </c>
      <c r="AN269">
        <v>0</v>
      </c>
      <c r="AO269">
        <v>0</v>
      </c>
      <c r="AP269">
        <v>0</v>
      </c>
      <c r="AQ269">
        <v>3.4170140766344302E-2</v>
      </c>
      <c r="AR269">
        <v>0</v>
      </c>
      <c r="AS269">
        <v>0</v>
      </c>
      <c r="AT269">
        <v>0</v>
      </c>
      <c r="AU269">
        <v>2.2895723240789E-2</v>
      </c>
      <c r="AV269">
        <v>0</v>
      </c>
      <c r="AW269">
        <v>0</v>
      </c>
      <c r="AX269">
        <v>0</v>
      </c>
      <c r="BK269" s="117">
        <v>1063.15106775002</v>
      </c>
      <c r="BL269">
        <f t="shared" si="20"/>
        <v>562.47051151975597</v>
      </c>
      <c r="BM269">
        <f t="shared" si="21"/>
        <v>0</v>
      </c>
      <c r="BN269">
        <f t="shared" si="22"/>
        <v>500.68055623025987</v>
      </c>
      <c r="BO269">
        <f t="shared" si="24"/>
        <v>96.2889322499841</v>
      </c>
      <c r="BP269">
        <f t="shared" si="23"/>
        <v>658.75944376974007</v>
      </c>
    </row>
    <row r="270" spans="1:68" x14ac:dyDescent="0.25">
      <c r="A270" t="s">
        <v>61</v>
      </c>
      <c r="B270" s="42">
        <v>44349</v>
      </c>
      <c r="C270" t="s">
        <v>60</v>
      </c>
      <c r="D270">
        <v>956.27</v>
      </c>
      <c r="E270">
        <v>0</v>
      </c>
      <c r="F270">
        <v>576.54703989695702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5.8019234790002203</v>
      </c>
      <c r="U270">
        <v>0</v>
      </c>
      <c r="V270">
        <v>0</v>
      </c>
      <c r="W270">
        <v>0.113222421307574</v>
      </c>
      <c r="X270">
        <v>0</v>
      </c>
      <c r="Y270">
        <v>0</v>
      </c>
      <c r="Z270">
        <v>0</v>
      </c>
      <c r="AA270">
        <v>16.285216099438902</v>
      </c>
      <c r="AB270">
        <v>0</v>
      </c>
      <c r="AC270">
        <v>347.38135623397199</v>
      </c>
      <c r="AD270">
        <v>3.2882280997104001</v>
      </c>
      <c r="AE270">
        <v>0</v>
      </c>
      <c r="AF270">
        <v>0</v>
      </c>
      <c r="AG270">
        <v>0</v>
      </c>
      <c r="AH270">
        <v>59.759643607503101</v>
      </c>
      <c r="AI270">
        <v>0</v>
      </c>
      <c r="AJ270">
        <v>1.11120389717104E-4</v>
      </c>
      <c r="AK270">
        <v>0</v>
      </c>
      <c r="AL270">
        <v>0</v>
      </c>
      <c r="AM270">
        <v>23.059413934020899</v>
      </c>
      <c r="AN270">
        <v>0</v>
      </c>
      <c r="AO270">
        <v>0</v>
      </c>
      <c r="AP270">
        <v>0</v>
      </c>
      <c r="AQ270">
        <v>2.26398606557629E-2</v>
      </c>
      <c r="AR270">
        <v>0</v>
      </c>
      <c r="AS270">
        <v>0</v>
      </c>
      <c r="AT270">
        <v>0</v>
      </c>
      <c r="AU270">
        <v>2.1451775884230501E-2</v>
      </c>
      <c r="AV270">
        <v>0</v>
      </c>
      <c r="AW270">
        <v>0</v>
      </c>
      <c r="AX270">
        <v>0</v>
      </c>
      <c r="BK270" s="117">
        <v>1032.2802465288401</v>
      </c>
      <c r="BL270">
        <f t="shared" si="20"/>
        <v>576.54703989695702</v>
      </c>
      <c r="BM270">
        <f t="shared" si="21"/>
        <v>0</v>
      </c>
      <c r="BN270">
        <f t="shared" si="22"/>
        <v>455.73320663188275</v>
      </c>
      <c r="BO270">
        <f t="shared" si="24"/>
        <v>-76.010246528839843</v>
      </c>
      <c r="BP270">
        <f t="shared" si="23"/>
        <v>500.53679336811717</v>
      </c>
    </row>
    <row r="271" spans="1:68" x14ac:dyDescent="0.25">
      <c r="A271" t="s">
        <v>61</v>
      </c>
      <c r="B271" s="42">
        <v>44350</v>
      </c>
      <c r="C271" t="s">
        <v>60</v>
      </c>
      <c r="D271">
        <v>913.41</v>
      </c>
      <c r="E271">
        <v>0</v>
      </c>
      <c r="F271">
        <v>590.62356827415704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5.6208660870610299</v>
      </c>
      <c r="U271">
        <v>0</v>
      </c>
      <c r="V271">
        <v>0</v>
      </c>
      <c r="W271">
        <v>0.36592843118560803</v>
      </c>
      <c r="X271">
        <v>0</v>
      </c>
      <c r="Y271">
        <v>0</v>
      </c>
      <c r="Z271">
        <v>0</v>
      </c>
      <c r="AA271">
        <v>14.7916221322062</v>
      </c>
      <c r="AB271">
        <v>0</v>
      </c>
      <c r="AC271">
        <v>332.64359192921199</v>
      </c>
      <c r="AD271">
        <v>3.19390908434778</v>
      </c>
      <c r="AE271">
        <v>0</v>
      </c>
      <c r="AF271">
        <v>0</v>
      </c>
      <c r="AG271">
        <v>0</v>
      </c>
      <c r="AH271">
        <v>53.226832899212503</v>
      </c>
      <c r="AI271">
        <v>0</v>
      </c>
      <c r="AJ271">
        <v>6.0902804667535397E-5</v>
      </c>
      <c r="AK271">
        <v>0</v>
      </c>
      <c r="AL271">
        <v>0</v>
      </c>
      <c r="AM271">
        <v>14.3592192580098</v>
      </c>
      <c r="AN271">
        <v>0</v>
      </c>
      <c r="AO271">
        <v>0</v>
      </c>
      <c r="AP271">
        <v>0</v>
      </c>
      <c r="AQ271">
        <v>1.3984497895861E-2</v>
      </c>
      <c r="AR271">
        <v>0</v>
      </c>
      <c r="AS271">
        <v>0</v>
      </c>
      <c r="AT271">
        <v>0</v>
      </c>
      <c r="AU271">
        <v>1.99567919360185E-2</v>
      </c>
      <c r="AV271">
        <v>0</v>
      </c>
      <c r="AW271">
        <v>0</v>
      </c>
      <c r="AX271">
        <v>0</v>
      </c>
      <c r="BK271" s="117">
        <v>1014.85954028803</v>
      </c>
      <c r="BL271">
        <f t="shared" si="20"/>
        <v>590.62356827415704</v>
      </c>
      <c r="BM271">
        <f t="shared" si="21"/>
        <v>0</v>
      </c>
      <c r="BN271">
        <f t="shared" si="22"/>
        <v>424.23597201387145</v>
      </c>
      <c r="BO271">
        <f t="shared" si="24"/>
        <v>-101.44954028802852</v>
      </c>
      <c r="BP271">
        <f t="shared" si="23"/>
        <v>489.17402798612852</v>
      </c>
    </row>
    <row r="272" spans="1:68" x14ac:dyDescent="0.25">
      <c r="A272" t="s">
        <v>61</v>
      </c>
      <c r="B272" s="42">
        <v>44351</v>
      </c>
      <c r="C272" t="s">
        <v>60</v>
      </c>
      <c r="D272">
        <v>958.14</v>
      </c>
      <c r="E272">
        <v>0</v>
      </c>
      <c r="F272">
        <v>590.62356827415704</v>
      </c>
      <c r="G272">
        <v>0</v>
      </c>
      <c r="H272">
        <v>201.514744603807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5.6943324730196796</v>
      </c>
      <c r="U272">
        <v>0</v>
      </c>
      <c r="V272">
        <v>0</v>
      </c>
      <c r="W272">
        <v>0.80234257536355003</v>
      </c>
      <c r="X272">
        <v>0</v>
      </c>
      <c r="Y272">
        <v>0</v>
      </c>
      <c r="Z272">
        <v>0</v>
      </c>
      <c r="AA272">
        <v>13.495181584858001</v>
      </c>
      <c r="AB272">
        <v>0</v>
      </c>
      <c r="AC272">
        <v>324.76602621881301</v>
      </c>
      <c r="AD272">
        <v>3.0900896696550699</v>
      </c>
      <c r="AE272">
        <v>0</v>
      </c>
      <c r="AF272">
        <v>0</v>
      </c>
      <c r="AG272">
        <v>0</v>
      </c>
      <c r="AH272">
        <v>50.156631996540398</v>
      </c>
      <c r="AI272">
        <v>0</v>
      </c>
      <c r="AJ272">
        <v>4.3813648885479998E-5</v>
      </c>
      <c r="AK272">
        <v>0</v>
      </c>
      <c r="AL272">
        <v>0</v>
      </c>
      <c r="AM272">
        <v>9.1168123811212798</v>
      </c>
      <c r="AN272">
        <v>0</v>
      </c>
      <c r="AO272">
        <v>0</v>
      </c>
      <c r="AP272">
        <v>0</v>
      </c>
      <c r="AQ272">
        <v>9.0129087932617792E-3</v>
      </c>
      <c r="AR272">
        <v>0</v>
      </c>
      <c r="AS272">
        <v>0</v>
      </c>
      <c r="AT272">
        <v>0</v>
      </c>
      <c r="AU272">
        <v>1.7686563491649598E-2</v>
      </c>
      <c r="AV272">
        <v>0</v>
      </c>
      <c r="AW272">
        <v>0</v>
      </c>
      <c r="AX272">
        <v>0</v>
      </c>
      <c r="BK272" s="117">
        <v>1199.28647306327</v>
      </c>
      <c r="BL272">
        <f t="shared" si="20"/>
        <v>792.13831287796404</v>
      </c>
      <c r="BM272">
        <f t="shared" si="21"/>
        <v>0</v>
      </c>
      <c r="BN272">
        <f t="shared" si="22"/>
        <v>407.14816018530473</v>
      </c>
      <c r="BO272">
        <f t="shared" si="24"/>
        <v>-241.14647306326867</v>
      </c>
      <c r="BP272">
        <f t="shared" si="23"/>
        <v>550.99183981469537</v>
      </c>
    </row>
    <row r="273" spans="1:68" x14ac:dyDescent="0.25">
      <c r="A273" t="s">
        <v>61</v>
      </c>
      <c r="B273" s="42">
        <v>44352</v>
      </c>
      <c r="C273" t="s">
        <v>60</v>
      </c>
      <c r="D273">
        <v>1429.91</v>
      </c>
      <c r="E273">
        <v>0</v>
      </c>
      <c r="F273">
        <v>576.54703989695702</v>
      </c>
      <c r="G273">
        <v>198.102380012504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4.6892062552988998</v>
      </c>
      <c r="U273">
        <v>0</v>
      </c>
      <c r="V273">
        <v>0</v>
      </c>
      <c r="W273">
        <v>1.3077690031079101</v>
      </c>
      <c r="X273">
        <v>0</v>
      </c>
      <c r="Y273">
        <v>0</v>
      </c>
      <c r="Z273">
        <v>0</v>
      </c>
      <c r="AA273">
        <v>12.4828731270654</v>
      </c>
      <c r="AB273">
        <v>0</v>
      </c>
      <c r="AC273">
        <v>325.68980457392001</v>
      </c>
      <c r="AD273">
        <v>2.9815280109857598</v>
      </c>
      <c r="AE273">
        <v>0</v>
      </c>
      <c r="AF273">
        <v>0</v>
      </c>
      <c r="AG273">
        <v>0</v>
      </c>
      <c r="AH273">
        <v>47.599190516340201</v>
      </c>
      <c r="AI273">
        <v>0</v>
      </c>
      <c r="AJ273">
        <v>4.1176741412469999E-5</v>
      </c>
      <c r="AK273">
        <v>0</v>
      </c>
      <c r="AL273">
        <v>0</v>
      </c>
      <c r="AM273">
        <v>5.8037255298709001</v>
      </c>
      <c r="AN273">
        <v>0</v>
      </c>
      <c r="AO273">
        <v>0</v>
      </c>
      <c r="AP273">
        <v>0</v>
      </c>
      <c r="AQ273">
        <v>6.67211171130938E-3</v>
      </c>
      <c r="AR273">
        <v>0</v>
      </c>
      <c r="AS273">
        <v>0</v>
      </c>
      <c r="AT273">
        <v>0</v>
      </c>
      <c r="AU273">
        <v>1.6289662387900201E-2</v>
      </c>
      <c r="AV273">
        <v>0</v>
      </c>
      <c r="AW273">
        <v>500.11903729877298</v>
      </c>
      <c r="AX273">
        <v>0</v>
      </c>
      <c r="BK273" s="117">
        <v>1675.3455571756599</v>
      </c>
      <c r="BL273">
        <f t="shared" si="20"/>
        <v>1274.7684572082339</v>
      </c>
      <c r="BM273">
        <f t="shared" si="21"/>
        <v>0</v>
      </c>
      <c r="BN273">
        <f t="shared" si="22"/>
        <v>400.57709996742977</v>
      </c>
      <c r="BO273">
        <f t="shared" si="24"/>
        <v>-245.43555717566369</v>
      </c>
      <c r="BP273">
        <f t="shared" si="23"/>
        <v>1029.3329000325703</v>
      </c>
    </row>
    <row r="274" spans="1:68" x14ac:dyDescent="0.25">
      <c r="A274" t="s">
        <v>61</v>
      </c>
      <c r="B274" s="42">
        <v>44353</v>
      </c>
      <c r="C274" t="s">
        <v>60</v>
      </c>
      <c r="D274">
        <v>1074.3699999999999</v>
      </c>
      <c r="E274">
        <v>0</v>
      </c>
      <c r="F274">
        <v>576.54703989695702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151.24132904076299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3.3083823520320399</v>
      </c>
      <c r="U274">
        <v>0</v>
      </c>
      <c r="V274">
        <v>0</v>
      </c>
      <c r="W274">
        <v>1.81974877272602</v>
      </c>
      <c r="X274">
        <v>0</v>
      </c>
      <c r="Y274">
        <v>0</v>
      </c>
      <c r="Z274">
        <v>0</v>
      </c>
      <c r="AA274">
        <v>11.7761379487934</v>
      </c>
      <c r="AB274">
        <v>0</v>
      </c>
      <c r="AC274">
        <v>328.710633406493</v>
      </c>
      <c r="AD274">
        <v>2.9070149192782102</v>
      </c>
      <c r="AE274">
        <v>0</v>
      </c>
      <c r="AF274">
        <v>0</v>
      </c>
      <c r="AG274">
        <v>0</v>
      </c>
      <c r="AH274">
        <v>45.335790354649703</v>
      </c>
      <c r="AI274">
        <v>0</v>
      </c>
      <c r="AJ274">
        <v>4.16098640162092E-5</v>
      </c>
      <c r="AK274">
        <v>0</v>
      </c>
      <c r="AL274">
        <v>0</v>
      </c>
      <c r="AM274">
        <v>6.6428999823098103</v>
      </c>
      <c r="AN274">
        <v>0</v>
      </c>
      <c r="AO274">
        <v>0</v>
      </c>
      <c r="AP274">
        <v>0</v>
      </c>
      <c r="AQ274">
        <v>6.6111915370648897E-3</v>
      </c>
      <c r="AR274">
        <v>0</v>
      </c>
      <c r="AS274">
        <v>0</v>
      </c>
      <c r="AT274">
        <v>0</v>
      </c>
      <c r="AU274">
        <v>1.7431570483213699E-2</v>
      </c>
      <c r="AV274">
        <v>0</v>
      </c>
      <c r="AW274">
        <v>0</v>
      </c>
      <c r="AX274">
        <v>0</v>
      </c>
      <c r="BK274" s="117">
        <v>1128.31306104589</v>
      </c>
      <c r="BL274">
        <f t="shared" si="20"/>
        <v>727.78836893771995</v>
      </c>
      <c r="BM274">
        <f t="shared" si="21"/>
        <v>0</v>
      </c>
      <c r="BN274">
        <f t="shared" si="22"/>
        <v>400.52469210816645</v>
      </c>
      <c r="BO274">
        <f t="shared" si="24"/>
        <v>-53.943061045886452</v>
      </c>
      <c r="BP274">
        <f t="shared" si="23"/>
        <v>673.8453078918335</v>
      </c>
    </row>
    <row r="275" spans="1:68" x14ac:dyDescent="0.25">
      <c r="A275" t="s">
        <v>61</v>
      </c>
      <c r="B275" s="42">
        <v>44354</v>
      </c>
      <c r="C275" t="s">
        <v>60</v>
      </c>
      <c r="D275">
        <v>737.36</v>
      </c>
      <c r="E275">
        <v>0</v>
      </c>
      <c r="F275">
        <v>464.03325014072999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151.24132904076299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2.4241145579599599</v>
      </c>
      <c r="U275">
        <v>0</v>
      </c>
      <c r="V275">
        <v>0</v>
      </c>
      <c r="W275">
        <v>2.4681819539735299</v>
      </c>
      <c r="X275">
        <v>0</v>
      </c>
      <c r="Y275">
        <v>0</v>
      </c>
      <c r="Z275">
        <v>0</v>
      </c>
      <c r="AA275">
        <v>11.280119612944899</v>
      </c>
      <c r="AB275">
        <v>0</v>
      </c>
      <c r="AC275">
        <v>329.27261686327898</v>
      </c>
      <c r="AD275">
        <v>2.9323865703057201</v>
      </c>
      <c r="AE275">
        <v>0</v>
      </c>
      <c r="AF275">
        <v>0</v>
      </c>
      <c r="AG275">
        <v>0</v>
      </c>
      <c r="AH275">
        <v>43.433277300186802</v>
      </c>
      <c r="AI275">
        <v>0</v>
      </c>
      <c r="AJ275">
        <v>4.6981568368761699E-5</v>
      </c>
      <c r="AK275">
        <v>0</v>
      </c>
      <c r="AL275">
        <v>0</v>
      </c>
      <c r="AM275">
        <v>5.9929498223744302</v>
      </c>
      <c r="AN275">
        <v>0</v>
      </c>
      <c r="AO275">
        <v>0</v>
      </c>
      <c r="AP275">
        <v>0</v>
      </c>
      <c r="AQ275">
        <v>7.5279827029143698E-3</v>
      </c>
      <c r="AR275">
        <v>0</v>
      </c>
      <c r="AS275">
        <v>0</v>
      </c>
      <c r="AT275">
        <v>0</v>
      </c>
      <c r="AU275">
        <v>1.9000046004248299E-2</v>
      </c>
      <c r="AV275">
        <v>0</v>
      </c>
      <c r="AW275">
        <v>0</v>
      </c>
      <c r="AX275">
        <v>0</v>
      </c>
      <c r="BK275" s="117">
        <v>1013.10480087279</v>
      </c>
      <c r="BL275">
        <f t="shared" si="20"/>
        <v>615.27457918149298</v>
      </c>
      <c r="BM275">
        <f t="shared" si="21"/>
        <v>0</v>
      </c>
      <c r="BN275">
        <f t="shared" si="22"/>
        <v>397.83022169129981</v>
      </c>
      <c r="BO275">
        <f t="shared" si="24"/>
        <v>-275.74480087279278</v>
      </c>
      <c r="BP275">
        <f t="shared" si="23"/>
        <v>339.5297783087002</v>
      </c>
    </row>
    <row r="276" spans="1:68" x14ac:dyDescent="0.25">
      <c r="A276" t="s">
        <v>61</v>
      </c>
      <c r="B276" s="42">
        <v>44355</v>
      </c>
      <c r="C276" t="s">
        <v>60</v>
      </c>
      <c r="D276">
        <v>1257.71</v>
      </c>
      <c r="E276">
        <v>0</v>
      </c>
      <c r="F276">
        <v>478.10977851793098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151.24132904076299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2.58855497942361</v>
      </c>
      <c r="U276">
        <v>0</v>
      </c>
      <c r="V276">
        <v>0</v>
      </c>
      <c r="W276">
        <v>2.5016526936035501</v>
      </c>
      <c r="X276">
        <v>0</v>
      </c>
      <c r="Y276">
        <v>0</v>
      </c>
      <c r="Z276">
        <v>0</v>
      </c>
      <c r="AA276">
        <v>11.068896986008101</v>
      </c>
      <c r="AB276">
        <v>0</v>
      </c>
      <c r="AC276">
        <v>337.32524248420901</v>
      </c>
      <c r="AD276">
        <v>2.9157349013539799</v>
      </c>
      <c r="AE276">
        <v>0</v>
      </c>
      <c r="AF276">
        <v>0</v>
      </c>
      <c r="AG276">
        <v>0</v>
      </c>
      <c r="AH276">
        <v>43.192542104178699</v>
      </c>
      <c r="AI276">
        <v>0</v>
      </c>
      <c r="AJ276">
        <v>8.0970107826567003E-5</v>
      </c>
      <c r="AK276">
        <v>0</v>
      </c>
      <c r="AL276">
        <v>0</v>
      </c>
      <c r="AM276">
        <v>5.8560808455684397</v>
      </c>
      <c r="AN276">
        <v>0</v>
      </c>
      <c r="AO276">
        <v>0</v>
      </c>
      <c r="AP276">
        <v>0</v>
      </c>
      <c r="AQ276">
        <v>1.0544555301558799E-2</v>
      </c>
      <c r="AR276">
        <v>0</v>
      </c>
      <c r="AS276">
        <v>0</v>
      </c>
      <c r="AT276">
        <v>0</v>
      </c>
      <c r="AU276">
        <v>2.24151002497406E-2</v>
      </c>
      <c r="AV276">
        <v>0</v>
      </c>
      <c r="AW276">
        <v>0</v>
      </c>
      <c r="AX276">
        <v>0</v>
      </c>
      <c r="BK276" s="117">
        <v>1034.8328531786999</v>
      </c>
      <c r="BL276">
        <f t="shared" si="20"/>
        <v>629.35110755869391</v>
      </c>
      <c r="BM276">
        <f t="shared" si="21"/>
        <v>0</v>
      </c>
      <c r="BN276">
        <f t="shared" si="22"/>
        <v>405.48174562000457</v>
      </c>
      <c r="BO276">
        <f t="shared" si="24"/>
        <v>222.87714682130149</v>
      </c>
      <c r="BP276">
        <f t="shared" si="23"/>
        <v>852.22825437999541</v>
      </c>
    </row>
    <row r="277" spans="1:68" x14ac:dyDescent="0.25">
      <c r="A277" t="s">
        <v>61</v>
      </c>
      <c r="B277" s="42">
        <v>44356</v>
      </c>
      <c r="C277" t="s">
        <v>60</v>
      </c>
      <c r="D277">
        <v>1123.5999999999999</v>
      </c>
      <c r="E277">
        <v>0</v>
      </c>
      <c r="F277">
        <v>464.03325014072999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151.24132904076299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2.5580632881306</v>
      </c>
      <c r="U277">
        <v>0</v>
      </c>
      <c r="V277">
        <v>0</v>
      </c>
      <c r="W277">
        <v>2.3815003322606101</v>
      </c>
      <c r="X277">
        <v>0</v>
      </c>
      <c r="Y277">
        <v>0</v>
      </c>
      <c r="Z277">
        <v>0</v>
      </c>
      <c r="AA277">
        <v>11.0455725116223</v>
      </c>
      <c r="AB277">
        <v>0</v>
      </c>
      <c r="AC277">
        <v>349.88734105118402</v>
      </c>
      <c r="AD277">
        <v>2.8748963111394299</v>
      </c>
      <c r="AE277">
        <v>0</v>
      </c>
      <c r="AF277">
        <v>0</v>
      </c>
      <c r="AG277">
        <v>0</v>
      </c>
      <c r="AH277">
        <v>43.023131247886397</v>
      </c>
      <c r="AI277">
        <v>0</v>
      </c>
      <c r="AJ277">
        <v>2.2468435400224801E-4</v>
      </c>
      <c r="AK277">
        <v>0</v>
      </c>
      <c r="AL277">
        <v>0</v>
      </c>
      <c r="AM277">
        <v>6.4047741597606498</v>
      </c>
      <c r="AN277">
        <v>0</v>
      </c>
      <c r="AO277">
        <v>0</v>
      </c>
      <c r="AP277">
        <v>0</v>
      </c>
      <c r="AQ277">
        <v>3.3271963337737798E-2</v>
      </c>
      <c r="AR277">
        <v>0</v>
      </c>
      <c r="AS277">
        <v>0</v>
      </c>
      <c r="AT277">
        <v>0</v>
      </c>
      <c r="AU277">
        <v>2.7171066662442601E-2</v>
      </c>
      <c r="AV277">
        <v>0</v>
      </c>
      <c r="AW277">
        <v>0</v>
      </c>
      <c r="AX277">
        <v>0</v>
      </c>
      <c r="BK277" s="117">
        <v>1033.51052579783</v>
      </c>
      <c r="BL277">
        <f t="shared" si="20"/>
        <v>615.27457918149298</v>
      </c>
      <c r="BM277">
        <f t="shared" si="21"/>
        <v>0</v>
      </c>
      <c r="BN277">
        <f t="shared" si="22"/>
        <v>418.2359466163382</v>
      </c>
      <c r="BO277">
        <f t="shared" si="24"/>
        <v>90.089474202168731</v>
      </c>
      <c r="BP277">
        <f t="shared" si="23"/>
        <v>705.36405338366171</v>
      </c>
    </row>
    <row r="278" spans="1:68" x14ac:dyDescent="0.25">
      <c r="A278" t="s">
        <v>61</v>
      </c>
      <c r="B278" s="42">
        <v>44357</v>
      </c>
      <c r="C278" t="s">
        <v>60</v>
      </c>
      <c r="D278">
        <v>1004.29</v>
      </c>
      <c r="E278">
        <v>0</v>
      </c>
      <c r="F278">
        <v>449.956721763529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151.24132904076299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2.4522982771075701</v>
      </c>
      <c r="U278">
        <v>0</v>
      </c>
      <c r="V278">
        <v>0</v>
      </c>
      <c r="W278">
        <v>2.1800814942132098</v>
      </c>
      <c r="X278">
        <v>0</v>
      </c>
      <c r="Y278">
        <v>0</v>
      </c>
      <c r="Z278">
        <v>0</v>
      </c>
      <c r="AA278">
        <v>11.6168440454363</v>
      </c>
      <c r="AB278">
        <v>0</v>
      </c>
      <c r="AC278">
        <v>371.04515918878798</v>
      </c>
      <c r="AD278">
        <v>2.8577453437949201</v>
      </c>
      <c r="AE278">
        <v>0</v>
      </c>
      <c r="AF278">
        <v>0</v>
      </c>
      <c r="AG278">
        <v>0</v>
      </c>
      <c r="AH278">
        <v>41.828117177578299</v>
      </c>
      <c r="AI278">
        <v>0</v>
      </c>
      <c r="AJ278">
        <v>3.4749362285013598E-4</v>
      </c>
      <c r="AK278">
        <v>0</v>
      </c>
      <c r="AL278">
        <v>0</v>
      </c>
      <c r="AM278">
        <v>6.8292603555348297</v>
      </c>
      <c r="AN278">
        <v>0</v>
      </c>
      <c r="AO278">
        <v>0</v>
      </c>
      <c r="AP278">
        <v>0</v>
      </c>
      <c r="AQ278">
        <v>8.9690329331772706E-2</v>
      </c>
      <c r="AR278">
        <v>0</v>
      </c>
      <c r="AS278">
        <v>0</v>
      </c>
      <c r="AT278">
        <v>0</v>
      </c>
      <c r="AU278">
        <v>3.3985260179806097E-2</v>
      </c>
      <c r="AV278">
        <v>0</v>
      </c>
      <c r="AW278">
        <v>0</v>
      </c>
      <c r="AX278">
        <v>0</v>
      </c>
      <c r="BK278" s="117">
        <v>1040.1315797698801</v>
      </c>
      <c r="BL278">
        <f t="shared" si="20"/>
        <v>601.19805080429205</v>
      </c>
      <c r="BM278">
        <f t="shared" si="21"/>
        <v>0</v>
      </c>
      <c r="BN278">
        <f t="shared" si="22"/>
        <v>438.93352896558747</v>
      </c>
      <c r="BO278">
        <f t="shared" si="24"/>
        <v>-35.841579769879445</v>
      </c>
      <c r="BP278">
        <f t="shared" si="23"/>
        <v>565.35647103441261</v>
      </c>
    </row>
    <row r="279" spans="1:68" x14ac:dyDescent="0.25">
      <c r="A279" t="s">
        <v>61</v>
      </c>
      <c r="B279" s="42">
        <v>44358</v>
      </c>
      <c r="C279" t="s">
        <v>60</v>
      </c>
      <c r="D279">
        <v>976.89</v>
      </c>
      <c r="E279">
        <v>0</v>
      </c>
      <c r="F279">
        <v>449.956721763529</v>
      </c>
      <c r="G279">
        <v>0</v>
      </c>
      <c r="H279">
        <v>201.514744603807</v>
      </c>
      <c r="I279">
        <v>0</v>
      </c>
      <c r="J279">
        <v>0</v>
      </c>
      <c r="K279">
        <v>0</v>
      </c>
      <c r="L279">
        <v>151.24132904076299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2.6006190508190299</v>
      </c>
      <c r="U279">
        <v>0</v>
      </c>
      <c r="V279">
        <v>0</v>
      </c>
      <c r="W279">
        <v>2.05340033267158</v>
      </c>
      <c r="X279">
        <v>0</v>
      </c>
      <c r="Y279">
        <v>0</v>
      </c>
      <c r="Z279">
        <v>0</v>
      </c>
      <c r="AA279">
        <v>12.651815153818999</v>
      </c>
      <c r="AB279">
        <v>0</v>
      </c>
      <c r="AC279">
        <v>392.62065832267001</v>
      </c>
      <c r="AD279">
        <v>2.84041015734226</v>
      </c>
      <c r="AE279">
        <v>0</v>
      </c>
      <c r="AF279">
        <v>0</v>
      </c>
      <c r="AG279">
        <v>0</v>
      </c>
      <c r="AH279">
        <v>41.012907066200903</v>
      </c>
      <c r="AI279">
        <v>0</v>
      </c>
      <c r="AJ279">
        <v>4.4107641699646198E-4</v>
      </c>
      <c r="AK279">
        <v>0</v>
      </c>
      <c r="AL279">
        <v>0</v>
      </c>
      <c r="AM279">
        <v>6.9346454027189903</v>
      </c>
      <c r="AN279">
        <v>0</v>
      </c>
      <c r="AO279">
        <v>0</v>
      </c>
      <c r="AP279">
        <v>0</v>
      </c>
      <c r="AQ279">
        <v>0.23988015437085899</v>
      </c>
      <c r="AR279">
        <v>0</v>
      </c>
      <c r="AS279">
        <v>0</v>
      </c>
      <c r="AT279">
        <v>0</v>
      </c>
      <c r="AU279">
        <v>4.4294107842906501E-2</v>
      </c>
      <c r="AV279">
        <v>0</v>
      </c>
      <c r="AW279">
        <v>0</v>
      </c>
      <c r="AX279">
        <v>0</v>
      </c>
      <c r="BK279" s="117">
        <v>1263.7118662329699</v>
      </c>
      <c r="BL279">
        <f t="shared" si="20"/>
        <v>802.71279540809905</v>
      </c>
      <c r="BM279">
        <f t="shared" si="21"/>
        <v>0</v>
      </c>
      <c r="BN279">
        <f t="shared" si="22"/>
        <v>460.99907082487255</v>
      </c>
      <c r="BO279">
        <f t="shared" si="24"/>
        <v>-286.82186623297173</v>
      </c>
      <c r="BP279">
        <f t="shared" si="23"/>
        <v>515.89092917512733</v>
      </c>
    </row>
    <row r="280" spans="1:68" x14ac:dyDescent="0.25">
      <c r="A280" t="s">
        <v>61</v>
      </c>
      <c r="B280" s="42">
        <v>44359</v>
      </c>
      <c r="C280" t="s">
        <v>60</v>
      </c>
      <c r="D280">
        <v>1306.47</v>
      </c>
      <c r="E280">
        <v>0</v>
      </c>
      <c r="F280">
        <v>449.956721763529</v>
      </c>
      <c r="G280">
        <v>198.102380012504</v>
      </c>
      <c r="H280">
        <v>0</v>
      </c>
      <c r="I280">
        <v>0</v>
      </c>
      <c r="J280">
        <v>0</v>
      </c>
      <c r="K280">
        <v>0</v>
      </c>
      <c r="L280">
        <v>151.24132904076299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2.86772732635677</v>
      </c>
      <c r="U280">
        <v>0</v>
      </c>
      <c r="V280">
        <v>0</v>
      </c>
      <c r="W280">
        <v>2.02300642436128</v>
      </c>
      <c r="X280">
        <v>0</v>
      </c>
      <c r="Y280">
        <v>0</v>
      </c>
      <c r="Z280">
        <v>0</v>
      </c>
      <c r="AA280">
        <v>13.812097250135199</v>
      </c>
      <c r="AB280">
        <v>0</v>
      </c>
      <c r="AC280">
        <v>411.05951347321002</v>
      </c>
      <c r="AD280">
        <v>2.7299730312048802</v>
      </c>
      <c r="AE280">
        <v>0</v>
      </c>
      <c r="AF280">
        <v>0</v>
      </c>
      <c r="AG280">
        <v>0</v>
      </c>
      <c r="AH280">
        <v>45.362780724667701</v>
      </c>
      <c r="AI280">
        <v>0</v>
      </c>
      <c r="AJ280">
        <v>5.1371504518779197E-4</v>
      </c>
      <c r="AK280">
        <v>0</v>
      </c>
      <c r="AL280">
        <v>0</v>
      </c>
      <c r="AM280">
        <v>5.9618584029271604</v>
      </c>
      <c r="AN280">
        <v>0</v>
      </c>
      <c r="AO280">
        <v>0</v>
      </c>
      <c r="AP280">
        <v>0</v>
      </c>
      <c r="AQ280">
        <v>0.69326117713756696</v>
      </c>
      <c r="AR280">
        <v>0</v>
      </c>
      <c r="AS280">
        <v>0</v>
      </c>
      <c r="AT280">
        <v>0</v>
      </c>
      <c r="AU280">
        <v>5.0526245356760598E-2</v>
      </c>
      <c r="AV280">
        <v>0</v>
      </c>
      <c r="AW280">
        <v>250.05951864938601</v>
      </c>
      <c r="AX280">
        <v>0</v>
      </c>
      <c r="BK280" s="117">
        <v>1533.9212072365799</v>
      </c>
      <c r="BL280">
        <f t="shared" si="20"/>
        <v>1049.3599494661821</v>
      </c>
      <c r="BM280">
        <f t="shared" si="21"/>
        <v>0</v>
      </c>
      <c r="BN280">
        <f t="shared" si="22"/>
        <v>484.56125777040256</v>
      </c>
      <c r="BO280">
        <f t="shared" si="24"/>
        <v>-227.45120723658465</v>
      </c>
      <c r="BP280">
        <f t="shared" si="23"/>
        <v>821.90874222959746</v>
      </c>
    </row>
    <row r="281" spans="1:68" x14ac:dyDescent="0.25">
      <c r="A281" t="s">
        <v>61</v>
      </c>
      <c r="B281" s="42">
        <v>44360</v>
      </c>
      <c r="C281" t="s">
        <v>60</v>
      </c>
      <c r="D281">
        <v>818.2</v>
      </c>
      <c r="E281">
        <v>0</v>
      </c>
      <c r="F281">
        <v>449.956721763529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146.793054657211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4.1005413089869602</v>
      </c>
      <c r="U281">
        <v>0</v>
      </c>
      <c r="V281">
        <v>0</v>
      </c>
      <c r="W281">
        <v>1.91896774736852</v>
      </c>
      <c r="X281">
        <v>0</v>
      </c>
      <c r="Y281">
        <v>0</v>
      </c>
      <c r="Z281">
        <v>0</v>
      </c>
      <c r="AA281">
        <v>15.1426934879602</v>
      </c>
      <c r="AB281">
        <v>0</v>
      </c>
      <c r="AC281">
        <v>423.712846679481</v>
      </c>
      <c r="AD281">
        <v>2.5357003334432302</v>
      </c>
      <c r="AE281">
        <v>0</v>
      </c>
      <c r="AF281">
        <v>0</v>
      </c>
      <c r="AG281">
        <v>0</v>
      </c>
      <c r="AH281">
        <v>53.210904359526801</v>
      </c>
      <c r="AI281">
        <v>0</v>
      </c>
      <c r="AJ281">
        <v>5.6670090068568701E-4</v>
      </c>
      <c r="AK281">
        <v>0</v>
      </c>
      <c r="AL281">
        <v>0</v>
      </c>
      <c r="AM281">
        <v>5.2566135386801598</v>
      </c>
      <c r="AN281">
        <v>0</v>
      </c>
      <c r="AO281">
        <v>0</v>
      </c>
      <c r="AP281">
        <v>0</v>
      </c>
      <c r="AQ281">
        <v>1.29567225912004</v>
      </c>
      <c r="AR281">
        <v>0</v>
      </c>
      <c r="AS281">
        <v>0</v>
      </c>
      <c r="AT281">
        <v>0</v>
      </c>
      <c r="AU281">
        <v>6.2970295522905506E-2</v>
      </c>
      <c r="AV281">
        <v>0</v>
      </c>
      <c r="AW281">
        <v>0</v>
      </c>
      <c r="AX281">
        <v>0</v>
      </c>
      <c r="BK281" s="117">
        <v>1103.9872531317301</v>
      </c>
      <c r="BL281">
        <f t="shared" si="20"/>
        <v>596.74977642073998</v>
      </c>
      <c r="BM281">
        <f t="shared" si="21"/>
        <v>0</v>
      </c>
      <c r="BN281">
        <f t="shared" si="22"/>
        <v>507.23747671099051</v>
      </c>
      <c r="BO281">
        <f t="shared" si="24"/>
        <v>-285.78725313173049</v>
      </c>
      <c r="BP281">
        <f t="shared" si="23"/>
        <v>310.96252328900948</v>
      </c>
    </row>
    <row r="282" spans="1:68" x14ac:dyDescent="0.25">
      <c r="A282" t="s">
        <v>61</v>
      </c>
      <c r="B282" s="42">
        <v>44361</v>
      </c>
      <c r="C282" t="s">
        <v>60</v>
      </c>
      <c r="D282">
        <v>949.62</v>
      </c>
      <c r="E282">
        <v>0</v>
      </c>
      <c r="F282">
        <v>435.97863064770701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146.793054657211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5.5639178397566296</v>
      </c>
      <c r="U282">
        <v>0</v>
      </c>
      <c r="V282">
        <v>0</v>
      </c>
      <c r="W282">
        <v>1.8691583603203401</v>
      </c>
      <c r="X282">
        <v>0</v>
      </c>
      <c r="Y282">
        <v>0</v>
      </c>
      <c r="Z282">
        <v>0</v>
      </c>
      <c r="AA282">
        <v>16.469772747324601</v>
      </c>
      <c r="AB282">
        <v>0</v>
      </c>
      <c r="AC282">
        <v>434.80543645438001</v>
      </c>
      <c r="AD282">
        <v>2.3696148876498002</v>
      </c>
      <c r="AE282">
        <v>0</v>
      </c>
      <c r="AF282">
        <v>0</v>
      </c>
      <c r="AG282">
        <v>0</v>
      </c>
      <c r="AH282">
        <v>61.724816781539701</v>
      </c>
      <c r="AI282">
        <v>0</v>
      </c>
      <c r="AJ282">
        <v>5.3290974108035195E-4</v>
      </c>
      <c r="AK282">
        <v>0</v>
      </c>
      <c r="AL282">
        <v>0</v>
      </c>
      <c r="AM282">
        <v>5.02497486386277</v>
      </c>
      <c r="AN282">
        <v>0</v>
      </c>
      <c r="AO282">
        <v>0</v>
      </c>
      <c r="AP282">
        <v>0</v>
      </c>
      <c r="AQ282">
        <v>1.8476126684202401</v>
      </c>
      <c r="AR282">
        <v>0</v>
      </c>
      <c r="AS282">
        <v>0</v>
      </c>
      <c r="AT282">
        <v>0</v>
      </c>
      <c r="AU282">
        <v>7.28009369626023E-2</v>
      </c>
      <c r="AV282">
        <v>0</v>
      </c>
      <c r="AW282">
        <v>0</v>
      </c>
      <c r="AX282">
        <v>0</v>
      </c>
      <c r="BK282" s="117">
        <v>1112.5203237548801</v>
      </c>
      <c r="BL282">
        <f t="shared" si="20"/>
        <v>582.77168530491804</v>
      </c>
      <c r="BM282">
        <f t="shared" si="21"/>
        <v>0</v>
      </c>
      <c r="BN282">
        <f t="shared" si="22"/>
        <v>529.74863844995775</v>
      </c>
      <c r="BO282">
        <f t="shared" si="24"/>
        <v>-162.90032375487579</v>
      </c>
      <c r="BP282">
        <f t="shared" si="23"/>
        <v>419.87136155004225</v>
      </c>
    </row>
    <row r="283" spans="1:68" x14ac:dyDescent="0.25">
      <c r="A283" t="s">
        <v>61</v>
      </c>
      <c r="B283" s="42">
        <v>44362</v>
      </c>
      <c r="C283" t="s">
        <v>60</v>
      </c>
      <c r="D283">
        <v>1287.27</v>
      </c>
      <c r="E283">
        <v>0</v>
      </c>
      <c r="F283">
        <v>421.90210227050602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146.793054657211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6.4419431717367504</v>
      </c>
      <c r="U283">
        <v>0</v>
      </c>
      <c r="V283">
        <v>0</v>
      </c>
      <c r="W283">
        <v>2.0074119983995402</v>
      </c>
      <c r="X283">
        <v>0</v>
      </c>
      <c r="Y283">
        <v>0</v>
      </c>
      <c r="Z283">
        <v>0</v>
      </c>
      <c r="AA283">
        <v>17.746942954257001</v>
      </c>
      <c r="AB283">
        <v>0</v>
      </c>
      <c r="AC283">
        <v>442.32596049953099</v>
      </c>
      <c r="AD283">
        <v>2.24265044710799</v>
      </c>
      <c r="AE283">
        <v>0</v>
      </c>
      <c r="AF283">
        <v>0</v>
      </c>
      <c r="AG283">
        <v>0</v>
      </c>
      <c r="AH283">
        <v>68.111422809176204</v>
      </c>
      <c r="AI283">
        <v>0</v>
      </c>
      <c r="AJ283">
        <v>3.17063492487716E-4</v>
      </c>
      <c r="AK283">
        <v>0</v>
      </c>
      <c r="AL283">
        <v>0</v>
      </c>
      <c r="AM283">
        <v>4.2849674713909698</v>
      </c>
      <c r="AN283">
        <v>0</v>
      </c>
      <c r="AO283">
        <v>0</v>
      </c>
      <c r="AP283">
        <v>0</v>
      </c>
      <c r="AQ283">
        <v>2.14107662614198</v>
      </c>
      <c r="AR283">
        <v>0</v>
      </c>
      <c r="AS283">
        <v>0</v>
      </c>
      <c r="AT283">
        <v>0</v>
      </c>
      <c r="AU283">
        <v>7.7902681794512305E-2</v>
      </c>
      <c r="AV283">
        <v>0</v>
      </c>
      <c r="AW283">
        <v>0</v>
      </c>
      <c r="AX283">
        <v>0</v>
      </c>
      <c r="BK283" s="117">
        <v>1114.07575265075</v>
      </c>
      <c r="BL283">
        <f t="shared" si="20"/>
        <v>568.69515692771699</v>
      </c>
      <c r="BM283">
        <f t="shared" si="21"/>
        <v>0</v>
      </c>
      <c r="BN283">
        <f t="shared" si="22"/>
        <v>545.38059572302836</v>
      </c>
      <c r="BO283">
        <f t="shared" si="24"/>
        <v>173.19424734925451</v>
      </c>
      <c r="BP283">
        <f t="shared" si="23"/>
        <v>741.8894042769715</v>
      </c>
    </row>
    <row r="284" spans="1:68" x14ac:dyDescent="0.25">
      <c r="A284" t="s">
        <v>61</v>
      </c>
      <c r="B284" s="42">
        <v>44363</v>
      </c>
      <c r="C284" t="s">
        <v>60</v>
      </c>
      <c r="D284">
        <v>871.01</v>
      </c>
      <c r="E284">
        <v>0</v>
      </c>
      <c r="F284">
        <v>421.90210227050602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146.793054657211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6.4091723994167804</v>
      </c>
      <c r="U284">
        <v>0</v>
      </c>
      <c r="V284">
        <v>0</v>
      </c>
      <c r="W284">
        <v>2.0469252438816801</v>
      </c>
      <c r="X284">
        <v>0</v>
      </c>
      <c r="Y284">
        <v>0</v>
      </c>
      <c r="Z284">
        <v>0</v>
      </c>
      <c r="AA284">
        <v>18.142798141849799</v>
      </c>
      <c r="AB284">
        <v>0</v>
      </c>
      <c r="AC284">
        <v>439.852379715192</v>
      </c>
      <c r="AD284">
        <v>2.0608056786868199</v>
      </c>
      <c r="AE284">
        <v>0</v>
      </c>
      <c r="AF284">
        <v>0</v>
      </c>
      <c r="AG284">
        <v>0</v>
      </c>
      <c r="AH284">
        <v>69.502000868213401</v>
      </c>
      <c r="AI284">
        <v>0</v>
      </c>
      <c r="AJ284">
        <v>1.8709595496020401E-4</v>
      </c>
      <c r="AK284">
        <v>0</v>
      </c>
      <c r="AL284">
        <v>0</v>
      </c>
      <c r="AM284">
        <v>4.6928945438344103</v>
      </c>
      <c r="AN284">
        <v>0</v>
      </c>
      <c r="AO284">
        <v>0</v>
      </c>
      <c r="AP284">
        <v>0</v>
      </c>
      <c r="AQ284">
        <v>2.4608557741939698</v>
      </c>
      <c r="AR284">
        <v>0</v>
      </c>
      <c r="AS284">
        <v>0</v>
      </c>
      <c r="AT284">
        <v>0</v>
      </c>
      <c r="AU284">
        <v>8.2726545746589497E-2</v>
      </c>
      <c r="AV284">
        <v>0</v>
      </c>
      <c r="AW284">
        <v>0</v>
      </c>
      <c r="AX284">
        <v>0</v>
      </c>
      <c r="BK284" s="117">
        <v>1113.9459029346899</v>
      </c>
      <c r="BL284">
        <f t="shared" si="20"/>
        <v>568.69515692771699</v>
      </c>
      <c r="BM284">
        <f t="shared" si="21"/>
        <v>0</v>
      </c>
      <c r="BN284">
        <f t="shared" si="22"/>
        <v>545.25074600697053</v>
      </c>
      <c r="BO284">
        <f t="shared" si="24"/>
        <v>-242.93590293468765</v>
      </c>
      <c r="BP284">
        <f t="shared" si="23"/>
        <v>325.75925399302935</v>
      </c>
    </row>
    <row r="285" spans="1:68" x14ac:dyDescent="0.25">
      <c r="A285" t="s">
        <v>61</v>
      </c>
      <c r="B285" s="42">
        <v>44364</v>
      </c>
      <c r="C285" t="s">
        <v>60</v>
      </c>
      <c r="D285">
        <v>899.48</v>
      </c>
      <c r="E285">
        <v>0</v>
      </c>
      <c r="F285">
        <v>421.90210227050602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146.793054657211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7.01442500133997</v>
      </c>
      <c r="U285">
        <v>0</v>
      </c>
      <c r="V285">
        <v>0</v>
      </c>
      <c r="W285">
        <v>2.13746000404418</v>
      </c>
      <c r="X285">
        <v>0</v>
      </c>
      <c r="Y285">
        <v>0</v>
      </c>
      <c r="Z285">
        <v>0</v>
      </c>
      <c r="AA285">
        <v>17.4517292360329</v>
      </c>
      <c r="AB285">
        <v>0</v>
      </c>
      <c r="AC285">
        <v>434.44395085706799</v>
      </c>
      <c r="AD285">
        <v>2.0547213269537399</v>
      </c>
      <c r="AE285">
        <v>0</v>
      </c>
      <c r="AF285">
        <v>0</v>
      </c>
      <c r="AG285">
        <v>0</v>
      </c>
      <c r="AH285">
        <v>68.131370791185702</v>
      </c>
      <c r="AI285">
        <v>22.043276996181898</v>
      </c>
      <c r="AJ285">
        <v>1.11605431720025E-4</v>
      </c>
      <c r="AK285">
        <v>0</v>
      </c>
      <c r="AL285">
        <v>0</v>
      </c>
      <c r="AM285">
        <v>5.9783377656216796</v>
      </c>
      <c r="AN285">
        <v>0</v>
      </c>
      <c r="AO285">
        <v>0</v>
      </c>
      <c r="AP285">
        <v>0</v>
      </c>
      <c r="AQ285">
        <v>2.5750531040323801</v>
      </c>
      <c r="AR285">
        <v>0</v>
      </c>
      <c r="AS285">
        <v>0</v>
      </c>
      <c r="AT285">
        <v>0</v>
      </c>
      <c r="AU285">
        <v>0.10689105244609701</v>
      </c>
      <c r="AV285">
        <v>0</v>
      </c>
      <c r="AW285">
        <v>0</v>
      </c>
      <c r="AX285">
        <v>0</v>
      </c>
      <c r="BK285" s="117">
        <v>1130.63248466806</v>
      </c>
      <c r="BL285">
        <f t="shared" si="20"/>
        <v>568.69515692771699</v>
      </c>
      <c r="BM285">
        <f t="shared" si="21"/>
        <v>0</v>
      </c>
      <c r="BN285">
        <f t="shared" si="22"/>
        <v>561.93732774033833</v>
      </c>
      <c r="BO285">
        <f t="shared" si="24"/>
        <v>-231.15248466805542</v>
      </c>
      <c r="BP285">
        <f t="shared" si="23"/>
        <v>337.54267225966157</v>
      </c>
    </row>
    <row r="286" spans="1:68" x14ac:dyDescent="0.25">
      <c r="A286" t="s">
        <v>61</v>
      </c>
      <c r="B286" s="42">
        <v>44365</v>
      </c>
      <c r="C286" t="s">
        <v>60</v>
      </c>
      <c r="D286">
        <v>966.26</v>
      </c>
      <c r="E286">
        <v>0</v>
      </c>
      <c r="F286">
        <v>421.90210227050602</v>
      </c>
      <c r="G286">
        <v>0</v>
      </c>
      <c r="H286">
        <v>201.514744603807</v>
      </c>
      <c r="I286">
        <v>0</v>
      </c>
      <c r="J286">
        <v>0</v>
      </c>
      <c r="K286">
        <v>0</v>
      </c>
      <c r="L286">
        <v>146.793054657211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8.0362436061856304</v>
      </c>
      <c r="U286">
        <v>0</v>
      </c>
      <c r="V286">
        <v>0</v>
      </c>
      <c r="W286">
        <v>2.3812134914471899</v>
      </c>
      <c r="X286">
        <v>0</v>
      </c>
      <c r="Y286">
        <v>0</v>
      </c>
      <c r="Z286">
        <v>0</v>
      </c>
      <c r="AA286">
        <v>16.129917372225599</v>
      </c>
      <c r="AB286">
        <v>0</v>
      </c>
      <c r="AC286">
        <v>422.86933748430602</v>
      </c>
      <c r="AD286">
        <v>2.2090467583458899</v>
      </c>
      <c r="AE286">
        <v>0</v>
      </c>
      <c r="AF286">
        <v>0</v>
      </c>
      <c r="AG286">
        <v>0</v>
      </c>
      <c r="AH286">
        <v>58.686767589967701</v>
      </c>
      <c r="AI286">
        <v>61.4107250907674</v>
      </c>
      <c r="AJ286">
        <v>6.6348842087557395E-5</v>
      </c>
      <c r="AK286">
        <v>0</v>
      </c>
      <c r="AL286">
        <v>0</v>
      </c>
      <c r="AM286">
        <v>8.35295003979504</v>
      </c>
      <c r="AN286">
        <v>0</v>
      </c>
      <c r="AO286">
        <v>0</v>
      </c>
      <c r="AP286">
        <v>0</v>
      </c>
      <c r="AQ286">
        <v>2.2328864961908002</v>
      </c>
      <c r="AR286">
        <v>0</v>
      </c>
      <c r="AS286">
        <v>0</v>
      </c>
      <c r="AT286">
        <v>0</v>
      </c>
      <c r="AU286">
        <v>0.126679775804527</v>
      </c>
      <c r="AV286">
        <v>0</v>
      </c>
      <c r="AW286">
        <v>0</v>
      </c>
      <c r="AX286">
        <v>0</v>
      </c>
      <c r="BK286" s="117">
        <v>1352.6457355854</v>
      </c>
      <c r="BL286">
        <f t="shared" si="20"/>
        <v>770.209901531524</v>
      </c>
      <c r="BM286">
        <f t="shared" si="21"/>
        <v>0</v>
      </c>
      <c r="BN286">
        <f t="shared" si="22"/>
        <v>582.43583405387778</v>
      </c>
      <c r="BO286">
        <f t="shared" si="24"/>
        <v>-386.38573558540179</v>
      </c>
      <c r="BP286">
        <f t="shared" si="23"/>
        <v>383.82416594612221</v>
      </c>
    </row>
    <row r="287" spans="1:68" x14ac:dyDescent="0.25">
      <c r="A287" t="s">
        <v>61</v>
      </c>
      <c r="B287" s="42">
        <v>44366</v>
      </c>
      <c r="C287" t="s">
        <v>60</v>
      </c>
      <c r="D287">
        <v>1117.97</v>
      </c>
      <c r="E287">
        <v>0</v>
      </c>
      <c r="F287">
        <v>421.90210227050602</v>
      </c>
      <c r="G287">
        <v>198.102380012504</v>
      </c>
      <c r="H287">
        <v>0</v>
      </c>
      <c r="I287">
        <v>0</v>
      </c>
      <c r="J287">
        <v>0</v>
      </c>
      <c r="K287">
        <v>0</v>
      </c>
      <c r="L287">
        <v>146.793054657211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8.3870354958520696</v>
      </c>
      <c r="U287">
        <v>0</v>
      </c>
      <c r="V287">
        <v>0</v>
      </c>
      <c r="W287">
        <v>2.7052378428935202</v>
      </c>
      <c r="X287">
        <v>0</v>
      </c>
      <c r="Y287">
        <v>0</v>
      </c>
      <c r="Z287">
        <v>0</v>
      </c>
      <c r="AA287">
        <v>14.346499774569599</v>
      </c>
      <c r="AB287">
        <v>0</v>
      </c>
      <c r="AC287">
        <v>422.86031806375502</v>
      </c>
      <c r="AD287">
        <v>2.3107981688014099</v>
      </c>
      <c r="AE287">
        <v>0</v>
      </c>
      <c r="AF287">
        <v>0</v>
      </c>
      <c r="AG287">
        <v>0</v>
      </c>
      <c r="AH287">
        <v>44.956262792601301</v>
      </c>
      <c r="AI287">
        <v>120.523423002412</v>
      </c>
      <c r="AJ287">
        <v>3.8637603326336898E-5</v>
      </c>
      <c r="AK287">
        <v>0</v>
      </c>
      <c r="AL287">
        <v>0</v>
      </c>
      <c r="AM287">
        <v>10.0202387488309</v>
      </c>
      <c r="AN287">
        <v>0</v>
      </c>
      <c r="AO287">
        <v>0</v>
      </c>
      <c r="AP287">
        <v>0</v>
      </c>
      <c r="AQ287">
        <v>2.7478310315002301</v>
      </c>
      <c r="AR287">
        <v>0</v>
      </c>
      <c r="AS287">
        <v>0</v>
      </c>
      <c r="AT287">
        <v>0</v>
      </c>
      <c r="AU287">
        <v>0.14489608565179601</v>
      </c>
      <c r="AV287">
        <v>0</v>
      </c>
      <c r="AW287">
        <v>0</v>
      </c>
      <c r="AX287">
        <v>0</v>
      </c>
      <c r="BK287" s="117">
        <v>1395.8001165846899</v>
      </c>
      <c r="BL287">
        <f t="shared" si="20"/>
        <v>766.79753694022099</v>
      </c>
      <c r="BM287">
        <f t="shared" si="21"/>
        <v>0</v>
      </c>
      <c r="BN287">
        <f t="shared" si="22"/>
        <v>629.00257964447121</v>
      </c>
      <c r="BO287">
        <f t="shared" si="24"/>
        <v>-277.83011658469218</v>
      </c>
      <c r="BP287">
        <f t="shared" si="23"/>
        <v>488.96742035552882</v>
      </c>
    </row>
    <row r="288" spans="1:68" x14ac:dyDescent="0.25">
      <c r="A288" t="s">
        <v>61</v>
      </c>
      <c r="B288" s="42">
        <v>44367</v>
      </c>
      <c r="C288" t="s">
        <v>60</v>
      </c>
      <c r="D288">
        <v>1029.47</v>
      </c>
      <c r="E288">
        <v>0</v>
      </c>
      <c r="F288">
        <v>407.825573893306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9.1789527024910207</v>
      </c>
      <c r="U288">
        <v>0</v>
      </c>
      <c r="V288">
        <v>0</v>
      </c>
      <c r="W288">
        <v>3.4280403461284799</v>
      </c>
      <c r="X288">
        <v>0</v>
      </c>
      <c r="Y288">
        <v>0</v>
      </c>
      <c r="Z288">
        <v>0</v>
      </c>
      <c r="AA288">
        <v>12.238674816617101</v>
      </c>
      <c r="AB288">
        <v>0</v>
      </c>
      <c r="AC288">
        <v>415.49652862277799</v>
      </c>
      <c r="AD288">
        <v>2.4036120053133798</v>
      </c>
      <c r="AE288">
        <v>0</v>
      </c>
      <c r="AF288">
        <v>0</v>
      </c>
      <c r="AG288">
        <v>0</v>
      </c>
      <c r="AH288">
        <v>31.4099622856784</v>
      </c>
      <c r="AI288">
        <v>190.69570284760101</v>
      </c>
      <c r="AJ288">
        <v>2.1961642479820398E-5</v>
      </c>
      <c r="AK288">
        <v>0</v>
      </c>
      <c r="AL288">
        <v>0</v>
      </c>
      <c r="AM288">
        <v>11.9749375778631</v>
      </c>
      <c r="AN288">
        <v>0</v>
      </c>
      <c r="AO288">
        <v>0</v>
      </c>
      <c r="AP288">
        <v>0</v>
      </c>
      <c r="AQ288">
        <v>3.6578232896476002</v>
      </c>
      <c r="AR288">
        <v>0</v>
      </c>
      <c r="AS288">
        <v>0</v>
      </c>
      <c r="AT288">
        <v>0</v>
      </c>
      <c r="AU288">
        <v>0.16760637234030201</v>
      </c>
      <c r="AV288">
        <v>0</v>
      </c>
      <c r="AW288">
        <v>0</v>
      </c>
      <c r="AX288">
        <v>0</v>
      </c>
      <c r="BK288" s="117">
        <v>1088.47743672141</v>
      </c>
      <c r="BL288">
        <f t="shared" si="20"/>
        <v>407.825573893306</v>
      </c>
      <c r="BM288">
        <f t="shared" si="21"/>
        <v>0</v>
      </c>
      <c r="BN288">
        <f t="shared" si="22"/>
        <v>680.65186282810078</v>
      </c>
      <c r="BO288">
        <f t="shared" si="24"/>
        <v>-59.007436721406748</v>
      </c>
      <c r="BP288">
        <f t="shared" si="23"/>
        <v>348.81813717189925</v>
      </c>
    </row>
    <row r="289" spans="1:68" x14ac:dyDescent="0.25">
      <c r="A289" t="s">
        <v>61</v>
      </c>
      <c r="B289" s="42">
        <v>44368</v>
      </c>
      <c r="C289" t="s">
        <v>60</v>
      </c>
      <c r="D289">
        <v>791.49</v>
      </c>
      <c r="E289">
        <v>0</v>
      </c>
      <c r="F289">
        <v>421.90210227050602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11.0863318750761</v>
      </c>
      <c r="U289">
        <v>0</v>
      </c>
      <c r="V289">
        <v>0</v>
      </c>
      <c r="W289">
        <v>4.1462640924920198</v>
      </c>
      <c r="X289">
        <v>0</v>
      </c>
      <c r="Y289">
        <v>0</v>
      </c>
      <c r="Z289">
        <v>0</v>
      </c>
      <c r="AA289">
        <v>10.037855627256199</v>
      </c>
      <c r="AB289">
        <v>0</v>
      </c>
      <c r="AC289">
        <v>408.32726213383</v>
      </c>
      <c r="AD289">
        <v>2.5541353455958502</v>
      </c>
      <c r="AE289">
        <v>0</v>
      </c>
      <c r="AF289">
        <v>0</v>
      </c>
      <c r="AG289">
        <v>0</v>
      </c>
      <c r="AH289">
        <v>21.214395003527599</v>
      </c>
      <c r="AI289">
        <v>219.415264183625</v>
      </c>
      <c r="AJ289">
        <v>1.44437753364732E-5</v>
      </c>
      <c r="AK289">
        <v>0</v>
      </c>
      <c r="AL289">
        <v>0</v>
      </c>
      <c r="AM289">
        <v>12.9533835403551</v>
      </c>
      <c r="AN289">
        <v>0</v>
      </c>
      <c r="AO289">
        <v>0</v>
      </c>
      <c r="AP289">
        <v>0</v>
      </c>
      <c r="AQ289">
        <v>4.4229328646593702</v>
      </c>
      <c r="AR289">
        <v>0</v>
      </c>
      <c r="AS289">
        <v>0</v>
      </c>
      <c r="AT289">
        <v>0</v>
      </c>
      <c r="AU289">
        <v>0.19476445074752299</v>
      </c>
      <c r="AV289">
        <v>0</v>
      </c>
      <c r="AW289">
        <v>0</v>
      </c>
      <c r="AX289">
        <v>0</v>
      </c>
      <c r="BK289" s="117">
        <v>1116.2547058314501</v>
      </c>
      <c r="BL289">
        <f t="shared" si="20"/>
        <v>421.90210227050602</v>
      </c>
      <c r="BM289">
        <f t="shared" si="21"/>
        <v>0</v>
      </c>
      <c r="BN289">
        <f t="shared" si="22"/>
        <v>694.35260356094</v>
      </c>
      <c r="BO289">
        <f t="shared" si="24"/>
        <v>-324.76470583144601</v>
      </c>
      <c r="BP289">
        <f t="shared" si="23"/>
        <v>97.137396439060012</v>
      </c>
    </row>
    <row r="290" spans="1:68" x14ac:dyDescent="0.25">
      <c r="A290" t="s">
        <v>61</v>
      </c>
      <c r="B290" s="42">
        <v>44369</v>
      </c>
      <c r="C290" t="s">
        <v>60</v>
      </c>
      <c r="D290">
        <v>1367.45</v>
      </c>
      <c r="E290">
        <v>0</v>
      </c>
      <c r="F290">
        <v>435.97863064770701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13.4042233912923</v>
      </c>
      <c r="U290">
        <v>0</v>
      </c>
      <c r="V290">
        <v>0</v>
      </c>
      <c r="W290">
        <v>4.9727078209221096</v>
      </c>
      <c r="X290">
        <v>0</v>
      </c>
      <c r="Y290">
        <v>0</v>
      </c>
      <c r="Z290">
        <v>0</v>
      </c>
      <c r="AA290">
        <v>7.9351600396729198</v>
      </c>
      <c r="AB290">
        <v>0</v>
      </c>
      <c r="AC290">
        <v>405.29688752271301</v>
      </c>
      <c r="AD290">
        <v>2.79690102563332</v>
      </c>
      <c r="AE290">
        <v>0</v>
      </c>
      <c r="AF290">
        <v>0</v>
      </c>
      <c r="AG290">
        <v>0</v>
      </c>
      <c r="AH290">
        <v>16.042388533725401</v>
      </c>
      <c r="AI290">
        <v>241.86961130687399</v>
      </c>
      <c r="AJ290">
        <v>1.50288847997333E-5</v>
      </c>
      <c r="AK290">
        <v>0</v>
      </c>
      <c r="AL290">
        <v>0</v>
      </c>
      <c r="AM290">
        <v>12.1458138515874</v>
      </c>
      <c r="AN290">
        <v>0</v>
      </c>
      <c r="AO290">
        <v>0</v>
      </c>
      <c r="AP290">
        <v>0</v>
      </c>
      <c r="AQ290">
        <v>4.8918725126034097</v>
      </c>
      <c r="AR290">
        <v>0</v>
      </c>
      <c r="AS290">
        <v>0</v>
      </c>
      <c r="AT290">
        <v>0</v>
      </c>
      <c r="AU290">
        <v>0.220703509377178</v>
      </c>
      <c r="AV290">
        <v>0</v>
      </c>
      <c r="AW290">
        <v>250.05951864938601</v>
      </c>
      <c r="AX290">
        <v>0</v>
      </c>
      <c r="BK290" s="117">
        <v>1395.6144338403799</v>
      </c>
      <c r="BL290">
        <f t="shared" si="20"/>
        <v>686.03814929709301</v>
      </c>
      <c r="BM290">
        <f t="shared" si="21"/>
        <v>0</v>
      </c>
      <c r="BN290">
        <f t="shared" si="22"/>
        <v>709.57628454328585</v>
      </c>
      <c r="BO290">
        <f t="shared" si="24"/>
        <v>-28.164433840378706</v>
      </c>
      <c r="BP290">
        <f t="shared" si="23"/>
        <v>657.87371545671431</v>
      </c>
    </row>
    <row r="291" spans="1:68" x14ac:dyDescent="0.25">
      <c r="A291" t="s">
        <v>61</v>
      </c>
      <c r="B291" s="42">
        <v>44370</v>
      </c>
      <c r="C291" t="s">
        <v>60</v>
      </c>
      <c r="D291">
        <v>660.53</v>
      </c>
      <c r="E291">
        <v>0</v>
      </c>
      <c r="F291">
        <v>435.97863064770701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15.0255126959338</v>
      </c>
      <c r="U291">
        <v>0</v>
      </c>
      <c r="V291">
        <v>0</v>
      </c>
      <c r="W291">
        <v>5.67274495179438</v>
      </c>
      <c r="X291">
        <v>0</v>
      </c>
      <c r="Y291">
        <v>0</v>
      </c>
      <c r="Z291">
        <v>0</v>
      </c>
      <c r="AA291">
        <v>6.3093586807958699</v>
      </c>
      <c r="AB291">
        <v>0</v>
      </c>
      <c r="AC291">
        <v>406.60298708692301</v>
      </c>
      <c r="AD291">
        <v>2.82359776602555</v>
      </c>
      <c r="AE291">
        <v>0</v>
      </c>
      <c r="AF291">
        <v>0</v>
      </c>
      <c r="AG291">
        <v>0</v>
      </c>
      <c r="AH291">
        <v>12.391993593875</v>
      </c>
      <c r="AI291">
        <v>195.74201336306399</v>
      </c>
      <c r="AJ291">
        <v>1.7621633195511099E-5</v>
      </c>
      <c r="AK291">
        <v>0</v>
      </c>
      <c r="AL291">
        <v>0</v>
      </c>
      <c r="AM291">
        <v>12.2976607858867</v>
      </c>
      <c r="AN291">
        <v>0</v>
      </c>
      <c r="AO291">
        <v>0</v>
      </c>
      <c r="AP291">
        <v>0</v>
      </c>
      <c r="AQ291">
        <v>5.3244098665873301</v>
      </c>
      <c r="AR291">
        <v>0</v>
      </c>
      <c r="AS291">
        <v>0</v>
      </c>
      <c r="AT291">
        <v>0</v>
      </c>
      <c r="AU291">
        <v>0.20429664395743399</v>
      </c>
      <c r="AV291">
        <v>0</v>
      </c>
      <c r="AW291">
        <v>0</v>
      </c>
      <c r="AX291">
        <v>0</v>
      </c>
      <c r="BK291" s="117">
        <v>1098.37322370418</v>
      </c>
      <c r="BL291">
        <f t="shared" si="20"/>
        <v>435.97863064770701</v>
      </c>
      <c r="BM291">
        <f t="shared" si="21"/>
        <v>0</v>
      </c>
      <c r="BN291">
        <f t="shared" si="22"/>
        <v>662.3945930564762</v>
      </c>
      <c r="BO291">
        <f t="shared" si="24"/>
        <v>-437.84322370418317</v>
      </c>
      <c r="BP291">
        <f t="shared" si="23"/>
        <v>-1.864593056476167</v>
      </c>
    </row>
    <row r="292" spans="1:68" x14ac:dyDescent="0.25">
      <c r="A292" t="s">
        <v>61</v>
      </c>
      <c r="B292" s="42">
        <v>44371</v>
      </c>
      <c r="C292" t="s">
        <v>60</v>
      </c>
      <c r="D292">
        <v>820.92</v>
      </c>
      <c r="E292">
        <v>0</v>
      </c>
      <c r="F292">
        <v>435.97863064770701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16.3004148549436</v>
      </c>
      <c r="U292">
        <v>0</v>
      </c>
      <c r="V292">
        <v>0</v>
      </c>
      <c r="W292">
        <v>6.37436718516956</v>
      </c>
      <c r="X292">
        <v>0</v>
      </c>
      <c r="Y292">
        <v>0</v>
      </c>
      <c r="Z292">
        <v>0</v>
      </c>
      <c r="AA292">
        <v>5.0758784995823998</v>
      </c>
      <c r="AB292">
        <v>0</v>
      </c>
      <c r="AC292">
        <v>425.34785122089301</v>
      </c>
      <c r="AD292">
        <v>2.6518044838872998</v>
      </c>
      <c r="AE292">
        <v>0</v>
      </c>
      <c r="AF292">
        <v>0</v>
      </c>
      <c r="AG292">
        <v>0</v>
      </c>
      <c r="AH292">
        <v>9.6941305965740394</v>
      </c>
      <c r="AI292">
        <v>146.41702786751901</v>
      </c>
      <c r="AJ292">
        <v>1.9084285344580699E-5</v>
      </c>
      <c r="AK292">
        <v>0</v>
      </c>
      <c r="AL292">
        <v>0</v>
      </c>
      <c r="AM292">
        <v>19.7812939710752</v>
      </c>
      <c r="AN292">
        <v>0</v>
      </c>
      <c r="AO292">
        <v>0</v>
      </c>
      <c r="AP292">
        <v>0</v>
      </c>
      <c r="AQ292">
        <v>5.5861042819482698</v>
      </c>
      <c r="AR292">
        <v>0</v>
      </c>
      <c r="AS292">
        <v>0</v>
      </c>
      <c r="AT292">
        <v>0</v>
      </c>
      <c r="AU292">
        <v>0.19343335389437299</v>
      </c>
      <c r="AV292">
        <v>0</v>
      </c>
      <c r="AW292">
        <v>0</v>
      </c>
      <c r="AX292">
        <v>0</v>
      </c>
      <c r="BK292" s="117">
        <v>1073.4009560474799</v>
      </c>
      <c r="BL292">
        <f t="shared" si="20"/>
        <v>435.97863064770701</v>
      </c>
      <c r="BM292">
        <f t="shared" si="21"/>
        <v>0</v>
      </c>
      <c r="BN292">
        <f t="shared" si="22"/>
        <v>637.42232539977215</v>
      </c>
      <c r="BO292">
        <f t="shared" si="24"/>
        <v>-252.48095604747925</v>
      </c>
      <c r="BP292">
        <f t="shared" si="23"/>
        <v>183.49767460022775</v>
      </c>
    </row>
    <row r="293" spans="1:68" x14ac:dyDescent="0.25">
      <c r="A293" t="s">
        <v>61</v>
      </c>
      <c r="B293" s="42">
        <v>44372</v>
      </c>
      <c r="C293" t="s">
        <v>60</v>
      </c>
      <c r="D293">
        <v>1046.6099999999999</v>
      </c>
      <c r="E293">
        <v>0</v>
      </c>
      <c r="F293">
        <v>435.97863064770701</v>
      </c>
      <c r="G293">
        <v>0</v>
      </c>
      <c r="H293">
        <v>201.514744603807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19.265638186363301</v>
      </c>
      <c r="U293">
        <v>0</v>
      </c>
      <c r="V293">
        <v>0</v>
      </c>
      <c r="W293">
        <v>7.0966601660475304</v>
      </c>
      <c r="X293">
        <v>0</v>
      </c>
      <c r="Y293">
        <v>0</v>
      </c>
      <c r="Z293">
        <v>0</v>
      </c>
      <c r="AA293">
        <v>4.0964416485684199</v>
      </c>
      <c r="AB293">
        <v>0</v>
      </c>
      <c r="AC293">
        <v>437.86862649263298</v>
      </c>
      <c r="AD293">
        <v>2.4860866030589102</v>
      </c>
      <c r="AE293">
        <v>0</v>
      </c>
      <c r="AF293">
        <v>0</v>
      </c>
      <c r="AG293">
        <v>0</v>
      </c>
      <c r="AH293">
        <v>7.7829692755480302</v>
      </c>
      <c r="AI293">
        <v>85.461763989505002</v>
      </c>
      <c r="AJ293">
        <v>2.7443866867589299E-5</v>
      </c>
      <c r="AK293">
        <v>0</v>
      </c>
      <c r="AL293">
        <v>0</v>
      </c>
      <c r="AM293">
        <v>26.214873192100399</v>
      </c>
      <c r="AN293">
        <v>0</v>
      </c>
      <c r="AO293">
        <v>0</v>
      </c>
      <c r="AP293">
        <v>0</v>
      </c>
      <c r="AQ293">
        <v>4.5489597899551502</v>
      </c>
      <c r="AR293">
        <v>0</v>
      </c>
      <c r="AS293">
        <v>0</v>
      </c>
      <c r="AT293">
        <v>0</v>
      </c>
      <c r="AU293">
        <v>0.17227231300934001</v>
      </c>
      <c r="AV293">
        <v>0</v>
      </c>
      <c r="AW293">
        <v>0</v>
      </c>
      <c r="AX293">
        <v>0</v>
      </c>
      <c r="BK293" s="117">
        <v>1232.4876943521699</v>
      </c>
      <c r="BL293">
        <f t="shared" si="20"/>
        <v>637.49337525151395</v>
      </c>
      <c r="BM293">
        <f t="shared" si="21"/>
        <v>0</v>
      </c>
      <c r="BN293">
        <f t="shared" si="22"/>
        <v>594.99431910065596</v>
      </c>
      <c r="BO293">
        <f t="shared" si="24"/>
        <v>-185.87769435217001</v>
      </c>
      <c r="BP293">
        <f t="shared" si="23"/>
        <v>451.61568089934394</v>
      </c>
    </row>
    <row r="294" spans="1:68" x14ac:dyDescent="0.25">
      <c r="A294" t="s">
        <v>61</v>
      </c>
      <c r="B294" s="42">
        <v>44373</v>
      </c>
      <c r="C294" t="s">
        <v>60</v>
      </c>
      <c r="D294">
        <v>998.45</v>
      </c>
      <c r="E294">
        <v>0</v>
      </c>
      <c r="F294">
        <v>435.97863064770701</v>
      </c>
      <c r="G294">
        <v>198.102380012504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22.267413743629099</v>
      </c>
      <c r="U294">
        <v>0</v>
      </c>
      <c r="V294">
        <v>0</v>
      </c>
      <c r="W294">
        <v>7.8008273824205698</v>
      </c>
      <c r="X294">
        <v>0</v>
      </c>
      <c r="Y294">
        <v>0</v>
      </c>
      <c r="Z294">
        <v>0</v>
      </c>
      <c r="AA294">
        <v>3.2635665715352999</v>
      </c>
      <c r="AB294">
        <v>0</v>
      </c>
      <c r="AC294">
        <v>450.95059782992797</v>
      </c>
      <c r="AD294">
        <v>2.3033643556686898</v>
      </c>
      <c r="AE294">
        <v>0</v>
      </c>
      <c r="AF294">
        <v>0</v>
      </c>
      <c r="AG294">
        <v>0</v>
      </c>
      <c r="AH294">
        <v>10.5265679801911</v>
      </c>
      <c r="AI294">
        <v>25.5140715639326</v>
      </c>
      <c r="AJ294">
        <v>7.4332413546485403E-4</v>
      </c>
      <c r="AK294">
        <v>0</v>
      </c>
      <c r="AL294">
        <v>0</v>
      </c>
      <c r="AM294">
        <v>29.944369459347801</v>
      </c>
      <c r="AN294">
        <v>0</v>
      </c>
      <c r="AO294">
        <v>0</v>
      </c>
      <c r="AP294">
        <v>0</v>
      </c>
      <c r="AQ294">
        <v>3.1449303405362801</v>
      </c>
      <c r="AR294">
        <v>0</v>
      </c>
      <c r="AS294">
        <v>0</v>
      </c>
      <c r="AT294">
        <v>0</v>
      </c>
      <c r="AU294">
        <v>0.15059985375948101</v>
      </c>
      <c r="AV294">
        <v>0</v>
      </c>
      <c r="AW294">
        <v>0</v>
      </c>
      <c r="AX294">
        <v>0</v>
      </c>
      <c r="BK294" s="117">
        <v>1189.9480630652999</v>
      </c>
      <c r="BL294">
        <f t="shared" si="20"/>
        <v>634.08101066021095</v>
      </c>
      <c r="BM294">
        <f t="shared" si="21"/>
        <v>0</v>
      </c>
      <c r="BN294">
        <f t="shared" si="22"/>
        <v>555.86705240508434</v>
      </c>
      <c r="BO294">
        <f t="shared" si="24"/>
        <v>-191.49806306529513</v>
      </c>
      <c r="BP294">
        <f t="shared" si="23"/>
        <v>442.58294759491582</v>
      </c>
    </row>
    <row r="295" spans="1:68" x14ac:dyDescent="0.25">
      <c r="A295" t="s">
        <v>61</v>
      </c>
      <c r="B295" s="42">
        <v>44374</v>
      </c>
      <c r="C295" t="s">
        <v>60</v>
      </c>
      <c r="D295">
        <v>1042.7</v>
      </c>
      <c r="E295">
        <v>0</v>
      </c>
      <c r="F295">
        <v>449.956721763529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23.804263800979601</v>
      </c>
      <c r="U295">
        <v>0</v>
      </c>
      <c r="V295">
        <v>0</v>
      </c>
      <c r="W295">
        <v>8.7203502823300703</v>
      </c>
      <c r="X295">
        <v>0</v>
      </c>
      <c r="Y295">
        <v>0</v>
      </c>
      <c r="Z295">
        <v>0</v>
      </c>
      <c r="AA295">
        <v>2.5418558988612698</v>
      </c>
      <c r="AB295">
        <v>0</v>
      </c>
      <c r="AC295">
        <v>465.56635144689301</v>
      </c>
      <c r="AD295">
        <v>2.0904218280656699</v>
      </c>
      <c r="AE295">
        <v>0</v>
      </c>
      <c r="AF295">
        <v>0</v>
      </c>
      <c r="AG295">
        <v>0</v>
      </c>
      <c r="AH295">
        <v>16.285158128204799</v>
      </c>
      <c r="AI295">
        <v>8.3571673097321604</v>
      </c>
      <c r="AJ295">
        <v>2.7692783879155199E-2</v>
      </c>
      <c r="AK295">
        <v>0</v>
      </c>
      <c r="AL295">
        <v>0</v>
      </c>
      <c r="AM295">
        <v>33.129005423404898</v>
      </c>
      <c r="AN295">
        <v>0</v>
      </c>
      <c r="AO295">
        <v>0</v>
      </c>
      <c r="AP295">
        <v>0</v>
      </c>
      <c r="AQ295">
        <v>2.1358343583787298</v>
      </c>
      <c r="AR295">
        <v>0</v>
      </c>
      <c r="AS295">
        <v>0</v>
      </c>
      <c r="AT295">
        <v>0</v>
      </c>
      <c r="AU295">
        <v>0.12798876242066901</v>
      </c>
      <c r="AV295">
        <v>0</v>
      </c>
      <c r="AW295">
        <v>0</v>
      </c>
      <c r="AX295">
        <v>0</v>
      </c>
      <c r="BK295" s="117">
        <v>1012.74281178668</v>
      </c>
      <c r="BL295">
        <f t="shared" si="20"/>
        <v>449.956721763529</v>
      </c>
      <c r="BM295">
        <f t="shared" si="21"/>
        <v>0</v>
      </c>
      <c r="BN295">
        <f t="shared" si="22"/>
        <v>562.78609002315</v>
      </c>
      <c r="BO295">
        <f t="shared" si="24"/>
        <v>29.957188213321047</v>
      </c>
      <c r="BP295">
        <f t="shared" si="23"/>
        <v>479.91390997685005</v>
      </c>
    </row>
    <row r="296" spans="1:68" x14ac:dyDescent="0.25">
      <c r="A296" t="s">
        <v>61</v>
      </c>
      <c r="B296" s="42">
        <v>44375</v>
      </c>
      <c r="C296" t="s">
        <v>60</v>
      </c>
      <c r="D296">
        <v>941.92</v>
      </c>
      <c r="E296">
        <v>0</v>
      </c>
      <c r="F296">
        <v>407.825573893306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24.606895152670699</v>
      </c>
      <c r="U296">
        <v>0</v>
      </c>
      <c r="V296">
        <v>0</v>
      </c>
      <c r="W296">
        <v>9.5049458831476201</v>
      </c>
      <c r="X296">
        <v>0</v>
      </c>
      <c r="Y296">
        <v>0</v>
      </c>
      <c r="Z296">
        <v>0</v>
      </c>
      <c r="AA296">
        <v>1.9616226579988401</v>
      </c>
      <c r="AB296">
        <v>0</v>
      </c>
      <c r="AC296">
        <v>488.356415125571</v>
      </c>
      <c r="AD296">
        <v>1.8776664646896899</v>
      </c>
      <c r="AE296">
        <v>0</v>
      </c>
      <c r="AF296">
        <v>0</v>
      </c>
      <c r="AG296">
        <v>0</v>
      </c>
      <c r="AH296">
        <v>24.746695125380601</v>
      </c>
      <c r="AI296">
        <v>0.87922250144815195</v>
      </c>
      <c r="AJ296">
        <v>0.146169192903919</v>
      </c>
      <c r="AK296">
        <v>0</v>
      </c>
      <c r="AL296">
        <v>0</v>
      </c>
      <c r="AM296">
        <v>36.111745650889901</v>
      </c>
      <c r="AN296">
        <v>0</v>
      </c>
      <c r="AO296">
        <v>0</v>
      </c>
      <c r="AP296">
        <v>0</v>
      </c>
      <c r="AQ296">
        <v>1.3520038865136701</v>
      </c>
      <c r="AR296">
        <v>0</v>
      </c>
      <c r="AS296">
        <v>0</v>
      </c>
      <c r="AT296">
        <v>0</v>
      </c>
      <c r="AU296">
        <v>0.10577738550714</v>
      </c>
      <c r="AV296">
        <v>0</v>
      </c>
      <c r="AW296">
        <v>0</v>
      </c>
      <c r="AX296">
        <v>0</v>
      </c>
      <c r="BK296" s="117">
        <v>997.47473292002701</v>
      </c>
      <c r="BL296">
        <f t="shared" si="20"/>
        <v>407.825573893306</v>
      </c>
      <c r="BM296">
        <f t="shared" si="21"/>
        <v>0</v>
      </c>
      <c r="BN296">
        <f t="shared" si="22"/>
        <v>589.64915902672124</v>
      </c>
      <c r="BO296">
        <f t="shared" si="24"/>
        <v>-55.554732920027277</v>
      </c>
      <c r="BP296">
        <f t="shared" si="23"/>
        <v>352.27084097327872</v>
      </c>
    </row>
    <row r="297" spans="1:68" x14ac:dyDescent="0.25">
      <c r="A297" t="s">
        <v>61</v>
      </c>
      <c r="B297" s="42">
        <v>44376</v>
      </c>
      <c r="C297" t="s">
        <v>60</v>
      </c>
      <c r="D297">
        <v>629.52</v>
      </c>
      <c r="E297">
        <v>0</v>
      </c>
      <c r="F297">
        <v>393.74904551610501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25.136658910569299</v>
      </c>
      <c r="U297">
        <v>0</v>
      </c>
      <c r="V297">
        <v>0</v>
      </c>
      <c r="W297">
        <v>10.722458089880201</v>
      </c>
      <c r="X297">
        <v>0</v>
      </c>
      <c r="Y297">
        <v>0</v>
      </c>
      <c r="Z297">
        <v>0</v>
      </c>
      <c r="AA297">
        <v>1.4647528021943299</v>
      </c>
      <c r="AB297">
        <v>0</v>
      </c>
      <c r="AC297">
        <v>510.51081849406398</v>
      </c>
      <c r="AD297">
        <v>1.64798928193182</v>
      </c>
      <c r="AE297">
        <v>0</v>
      </c>
      <c r="AF297">
        <v>0</v>
      </c>
      <c r="AG297">
        <v>0</v>
      </c>
      <c r="AH297">
        <v>35.398632355311598</v>
      </c>
      <c r="AI297">
        <v>0</v>
      </c>
      <c r="AJ297">
        <v>0.41513401095526498</v>
      </c>
      <c r="AK297">
        <v>0</v>
      </c>
      <c r="AL297">
        <v>0</v>
      </c>
      <c r="AM297">
        <v>38.046634784883601</v>
      </c>
      <c r="AN297">
        <v>0</v>
      </c>
      <c r="AO297">
        <v>0</v>
      </c>
      <c r="AP297">
        <v>0</v>
      </c>
      <c r="AQ297">
        <v>0.71462279424646502</v>
      </c>
      <c r="AR297">
        <v>0</v>
      </c>
      <c r="AS297">
        <v>0</v>
      </c>
      <c r="AT297">
        <v>0</v>
      </c>
      <c r="AU297">
        <v>8.8566781609855497E-2</v>
      </c>
      <c r="AV297">
        <v>0</v>
      </c>
      <c r="AW297">
        <v>0</v>
      </c>
      <c r="AX297">
        <v>0</v>
      </c>
      <c r="BK297" s="117">
        <v>1017.8953138217501</v>
      </c>
      <c r="BL297">
        <f t="shared" si="20"/>
        <v>393.74904551610501</v>
      </c>
      <c r="BM297">
        <f t="shared" si="21"/>
        <v>0</v>
      </c>
      <c r="BN297">
        <f t="shared" si="22"/>
        <v>624.14626830564646</v>
      </c>
      <c r="BO297">
        <f t="shared" si="24"/>
        <v>-388.37531382175143</v>
      </c>
      <c r="BP297">
        <f t="shared" si="23"/>
        <v>5.3737316943535802</v>
      </c>
    </row>
    <row r="298" spans="1:68" x14ac:dyDescent="0.25">
      <c r="A298" t="s">
        <v>61</v>
      </c>
      <c r="B298" s="42">
        <v>44377</v>
      </c>
      <c r="C298" t="s">
        <v>60</v>
      </c>
      <c r="D298">
        <v>700.17</v>
      </c>
      <c r="E298">
        <v>0</v>
      </c>
      <c r="F298">
        <v>393.74904551610501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25.5442251035571</v>
      </c>
      <c r="U298">
        <v>0</v>
      </c>
      <c r="V298">
        <v>0</v>
      </c>
      <c r="W298">
        <v>13.11396459184</v>
      </c>
      <c r="X298">
        <v>0</v>
      </c>
      <c r="Y298">
        <v>0</v>
      </c>
      <c r="Z298">
        <v>0</v>
      </c>
      <c r="AA298">
        <v>1.0257962899028099</v>
      </c>
      <c r="AB298">
        <v>0</v>
      </c>
      <c r="AC298">
        <v>534.46169014980296</v>
      </c>
      <c r="AD298">
        <v>1.4102665447567699</v>
      </c>
      <c r="AE298">
        <v>0</v>
      </c>
      <c r="AF298">
        <v>0</v>
      </c>
      <c r="AG298">
        <v>0</v>
      </c>
      <c r="AH298">
        <v>47.050571526457702</v>
      </c>
      <c r="AI298">
        <v>0</v>
      </c>
      <c r="AJ298">
        <v>0.78384146182015302</v>
      </c>
      <c r="AK298">
        <v>0</v>
      </c>
      <c r="AL298">
        <v>0</v>
      </c>
      <c r="AM298">
        <v>29.9788532619148</v>
      </c>
      <c r="AN298">
        <v>0</v>
      </c>
      <c r="AO298">
        <v>0</v>
      </c>
      <c r="AP298">
        <v>0</v>
      </c>
      <c r="AQ298">
        <v>0.31301783691423302</v>
      </c>
      <c r="AR298">
        <v>0</v>
      </c>
      <c r="AS298">
        <v>0</v>
      </c>
      <c r="AT298">
        <v>0</v>
      </c>
      <c r="AU298">
        <v>7.8410679434024896E-2</v>
      </c>
      <c r="AV298">
        <v>0</v>
      </c>
      <c r="AW298">
        <v>0</v>
      </c>
      <c r="AX298">
        <v>0</v>
      </c>
      <c r="BK298" s="117">
        <v>1047.5096829624999</v>
      </c>
      <c r="BL298">
        <f t="shared" si="20"/>
        <v>393.74904551610501</v>
      </c>
      <c r="BM298">
        <f t="shared" si="21"/>
        <v>0</v>
      </c>
      <c r="BN298">
        <f t="shared" si="22"/>
        <v>653.76063744640055</v>
      </c>
      <c r="BO298">
        <f t="shared" si="24"/>
        <v>-347.33968296250566</v>
      </c>
      <c r="BP298">
        <f t="shared" si="23"/>
        <v>46.409362553599351</v>
      </c>
    </row>
    <row r="299" spans="1:68" x14ac:dyDescent="0.25">
      <c r="A299" t="s">
        <v>61</v>
      </c>
      <c r="B299" s="42">
        <v>44378</v>
      </c>
      <c r="C299" t="s">
        <v>60</v>
      </c>
      <c r="D299">
        <v>839.72</v>
      </c>
      <c r="E299">
        <v>0</v>
      </c>
      <c r="F299">
        <v>393.74904551610501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25.461373131793401</v>
      </c>
      <c r="U299">
        <v>0</v>
      </c>
      <c r="V299">
        <v>0</v>
      </c>
      <c r="W299">
        <v>14.7832935072016</v>
      </c>
      <c r="X299">
        <v>0</v>
      </c>
      <c r="Y299">
        <v>0</v>
      </c>
      <c r="Z299">
        <v>0</v>
      </c>
      <c r="AA299">
        <v>0.68826227820750796</v>
      </c>
      <c r="AB299">
        <v>0</v>
      </c>
      <c r="AC299">
        <v>594.75032153956204</v>
      </c>
      <c r="AD299">
        <v>1.2263245109001399</v>
      </c>
      <c r="AE299">
        <v>0</v>
      </c>
      <c r="AF299">
        <v>0</v>
      </c>
      <c r="AG299">
        <v>0</v>
      </c>
      <c r="AH299">
        <v>69.371606589659805</v>
      </c>
      <c r="AI299">
        <v>0</v>
      </c>
      <c r="AJ299">
        <v>1.20548789995761</v>
      </c>
      <c r="AK299">
        <v>0</v>
      </c>
      <c r="AL299">
        <v>0</v>
      </c>
      <c r="AM299">
        <v>22.832486783025701</v>
      </c>
      <c r="AN299">
        <v>0</v>
      </c>
      <c r="AO299">
        <v>0</v>
      </c>
      <c r="AP299">
        <v>0</v>
      </c>
      <c r="AQ299">
        <v>0.137638543509743</v>
      </c>
      <c r="AR299">
        <v>0</v>
      </c>
      <c r="AS299">
        <v>0</v>
      </c>
      <c r="AT299">
        <v>0</v>
      </c>
      <c r="AU299">
        <v>7.9817644740475396E-2</v>
      </c>
      <c r="AV299">
        <v>0</v>
      </c>
      <c r="AW299">
        <v>0</v>
      </c>
      <c r="AX299">
        <v>0</v>
      </c>
      <c r="BK299" s="117">
        <v>1124.28565794466</v>
      </c>
      <c r="BL299">
        <f t="shared" si="20"/>
        <v>393.74904551610501</v>
      </c>
      <c r="BM299">
        <f t="shared" si="21"/>
        <v>0</v>
      </c>
      <c r="BN299">
        <f t="shared" si="22"/>
        <v>730.53661242855799</v>
      </c>
      <c r="BO299">
        <f t="shared" si="24"/>
        <v>-284.56565794466292</v>
      </c>
      <c r="BP299">
        <f t="shared" si="23"/>
        <v>109.1833875714421</v>
      </c>
    </row>
    <row r="300" spans="1:68" x14ac:dyDescent="0.25">
      <c r="A300" t="s">
        <v>61</v>
      </c>
      <c r="B300" s="42">
        <v>44379</v>
      </c>
      <c r="C300" t="s">
        <v>60</v>
      </c>
      <c r="D300">
        <v>1149.9000000000001</v>
      </c>
      <c r="E300">
        <v>0</v>
      </c>
      <c r="F300">
        <v>393.74904551610501</v>
      </c>
      <c r="G300">
        <v>0</v>
      </c>
      <c r="H300">
        <v>201.514744603807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24.5789379677658</v>
      </c>
      <c r="U300">
        <v>0</v>
      </c>
      <c r="V300">
        <v>0</v>
      </c>
      <c r="W300">
        <v>15.406172168460101</v>
      </c>
      <c r="X300">
        <v>0</v>
      </c>
      <c r="Y300">
        <v>0</v>
      </c>
      <c r="Z300">
        <v>0</v>
      </c>
      <c r="AA300">
        <v>0.47983231354571698</v>
      </c>
      <c r="AB300">
        <v>0</v>
      </c>
      <c r="AC300">
        <v>665.12214063326599</v>
      </c>
      <c r="AD300">
        <v>1.1026202618293099</v>
      </c>
      <c r="AE300">
        <v>0</v>
      </c>
      <c r="AF300">
        <v>0</v>
      </c>
      <c r="AG300">
        <v>0</v>
      </c>
      <c r="AH300">
        <v>87.546585224716395</v>
      </c>
      <c r="AI300">
        <v>0</v>
      </c>
      <c r="AJ300">
        <v>1.60445134249808</v>
      </c>
      <c r="AK300">
        <v>0</v>
      </c>
      <c r="AL300">
        <v>0</v>
      </c>
      <c r="AM300">
        <v>18.403281232040701</v>
      </c>
      <c r="AN300">
        <v>0</v>
      </c>
      <c r="AO300">
        <v>0</v>
      </c>
      <c r="AP300">
        <v>0</v>
      </c>
      <c r="AQ300">
        <v>7.50578039216655E-2</v>
      </c>
      <c r="AR300">
        <v>0</v>
      </c>
      <c r="AS300">
        <v>0</v>
      </c>
      <c r="AT300">
        <v>0</v>
      </c>
      <c r="AU300">
        <v>8.3461904200840598E-2</v>
      </c>
      <c r="AV300">
        <v>0</v>
      </c>
      <c r="AW300">
        <v>0</v>
      </c>
      <c r="AX300">
        <v>0</v>
      </c>
      <c r="BK300" s="117">
        <v>1409.66633097216</v>
      </c>
      <c r="BL300">
        <f t="shared" si="20"/>
        <v>595.26379011991207</v>
      </c>
      <c r="BM300">
        <f t="shared" si="21"/>
        <v>0</v>
      </c>
      <c r="BN300">
        <f t="shared" si="22"/>
        <v>814.40254085224467</v>
      </c>
      <c r="BO300">
        <f t="shared" si="24"/>
        <v>-259.76633097215654</v>
      </c>
      <c r="BP300">
        <f t="shared" si="23"/>
        <v>335.49745914775554</v>
      </c>
    </row>
    <row r="301" spans="1:68" x14ac:dyDescent="0.25">
      <c r="A301" t="s">
        <v>61</v>
      </c>
      <c r="B301" s="42">
        <v>44380</v>
      </c>
      <c r="C301" t="s">
        <v>60</v>
      </c>
      <c r="D301">
        <v>703.16</v>
      </c>
      <c r="E301">
        <v>0</v>
      </c>
      <c r="F301">
        <v>393.74904551610501</v>
      </c>
      <c r="G301">
        <v>198.102380012504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23.2880321097159</v>
      </c>
      <c r="U301">
        <v>0</v>
      </c>
      <c r="V301">
        <v>0</v>
      </c>
      <c r="W301">
        <v>15.5750268352111</v>
      </c>
      <c r="X301">
        <v>0</v>
      </c>
      <c r="Y301">
        <v>0</v>
      </c>
      <c r="Z301">
        <v>0</v>
      </c>
      <c r="AA301">
        <v>0.37687705393952098</v>
      </c>
      <c r="AB301">
        <v>0</v>
      </c>
      <c r="AC301">
        <v>743.06402687669504</v>
      </c>
      <c r="AD301">
        <v>1.0040584581001</v>
      </c>
      <c r="AE301">
        <v>0</v>
      </c>
      <c r="AF301">
        <v>0</v>
      </c>
      <c r="AG301">
        <v>0</v>
      </c>
      <c r="AH301">
        <v>104.24219504248499</v>
      </c>
      <c r="AI301">
        <v>0</v>
      </c>
      <c r="AJ301">
        <v>1.6987871148692899</v>
      </c>
      <c r="AK301">
        <v>0</v>
      </c>
      <c r="AL301">
        <v>0</v>
      </c>
      <c r="AM301">
        <v>15.6622481099773</v>
      </c>
      <c r="AN301">
        <v>0</v>
      </c>
      <c r="AO301">
        <v>0</v>
      </c>
      <c r="AP301">
        <v>0</v>
      </c>
      <c r="AQ301">
        <v>4.71115745346804E-2</v>
      </c>
      <c r="AR301">
        <v>0</v>
      </c>
      <c r="AS301">
        <v>0</v>
      </c>
      <c r="AT301">
        <v>0</v>
      </c>
      <c r="AU301">
        <v>8.7134662352053999E-2</v>
      </c>
      <c r="AV301">
        <v>0</v>
      </c>
      <c r="AW301">
        <v>-500.11903729877298</v>
      </c>
      <c r="AX301">
        <v>0</v>
      </c>
      <c r="BK301" s="117">
        <v>996.77788606771605</v>
      </c>
      <c r="BL301">
        <f t="shared" si="20"/>
        <v>91.732388229836033</v>
      </c>
      <c r="BM301">
        <f t="shared" si="21"/>
        <v>0</v>
      </c>
      <c r="BN301">
        <f t="shared" si="22"/>
        <v>905.04549783788002</v>
      </c>
      <c r="BO301">
        <f t="shared" si="24"/>
        <v>-293.61788606771609</v>
      </c>
      <c r="BP301">
        <f t="shared" si="23"/>
        <v>-201.88549783788005</v>
      </c>
    </row>
    <row r="302" spans="1:68" x14ac:dyDescent="0.25">
      <c r="A302" t="s">
        <v>61</v>
      </c>
      <c r="B302" s="42">
        <v>44381</v>
      </c>
      <c r="C302" t="s">
        <v>60</v>
      </c>
      <c r="D302">
        <v>805.43</v>
      </c>
      <c r="E302">
        <v>0</v>
      </c>
      <c r="F302">
        <v>365.59598876170298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21.828937149665698</v>
      </c>
      <c r="U302">
        <v>0</v>
      </c>
      <c r="V302">
        <v>0</v>
      </c>
      <c r="W302">
        <v>15.7788503762965</v>
      </c>
      <c r="X302">
        <v>0</v>
      </c>
      <c r="Y302">
        <v>0</v>
      </c>
      <c r="Z302">
        <v>0</v>
      </c>
      <c r="AA302">
        <v>0.34975751756090601</v>
      </c>
      <c r="AB302">
        <v>0</v>
      </c>
      <c r="AC302">
        <v>847.74292937526002</v>
      </c>
      <c r="AD302">
        <v>0.925990270145298</v>
      </c>
      <c r="AE302">
        <v>0</v>
      </c>
      <c r="AF302">
        <v>0</v>
      </c>
      <c r="AG302">
        <v>0</v>
      </c>
      <c r="AH302">
        <v>121.60280616381201</v>
      </c>
      <c r="AI302">
        <v>0</v>
      </c>
      <c r="AJ302">
        <v>1.5736338242769801</v>
      </c>
      <c r="AK302">
        <v>0</v>
      </c>
      <c r="AL302">
        <v>0</v>
      </c>
      <c r="AM302">
        <v>15.007291455316199</v>
      </c>
      <c r="AN302">
        <v>0</v>
      </c>
      <c r="AO302">
        <v>0</v>
      </c>
      <c r="AP302">
        <v>0</v>
      </c>
      <c r="AQ302">
        <v>3.2538300698456597E-2</v>
      </c>
      <c r="AR302">
        <v>0</v>
      </c>
      <c r="AS302">
        <v>0</v>
      </c>
      <c r="AT302">
        <v>0</v>
      </c>
      <c r="AU302">
        <v>8.7204389864282694E-2</v>
      </c>
      <c r="AV302">
        <v>0</v>
      </c>
      <c r="AW302">
        <v>0</v>
      </c>
      <c r="AX302">
        <v>0</v>
      </c>
      <c r="BK302" s="117">
        <v>1390.5259275845999</v>
      </c>
      <c r="BL302">
        <f t="shared" si="20"/>
        <v>365.59598876170298</v>
      </c>
      <c r="BM302">
        <f t="shared" si="21"/>
        <v>0</v>
      </c>
      <c r="BN302">
        <f t="shared" si="22"/>
        <v>1024.9299388228965</v>
      </c>
      <c r="BO302">
        <f t="shared" si="24"/>
        <v>-585.09592758459951</v>
      </c>
      <c r="BP302">
        <f t="shared" si="23"/>
        <v>-219.49993882289652</v>
      </c>
    </row>
    <row r="303" spans="1:68" x14ac:dyDescent="0.25">
      <c r="A303" t="s">
        <v>61</v>
      </c>
      <c r="B303" s="42">
        <v>44382</v>
      </c>
      <c r="C303" t="s">
        <v>60</v>
      </c>
      <c r="D303">
        <v>692.22</v>
      </c>
      <c r="E303">
        <v>0</v>
      </c>
      <c r="F303">
        <v>506.26283527233198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19.898250947912501</v>
      </c>
      <c r="U303">
        <v>0</v>
      </c>
      <c r="V303">
        <v>0</v>
      </c>
      <c r="W303">
        <v>15.4106841926942</v>
      </c>
      <c r="X303">
        <v>0</v>
      </c>
      <c r="Y303">
        <v>0</v>
      </c>
      <c r="Z303">
        <v>0</v>
      </c>
      <c r="AA303">
        <v>0.367896229365831</v>
      </c>
      <c r="AB303">
        <v>0</v>
      </c>
      <c r="AC303">
        <v>953.42794534642098</v>
      </c>
      <c r="AD303">
        <v>0.91226681720366798</v>
      </c>
      <c r="AE303">
        <v>0</v>
      </c>
      <c r="AF303">
        <v>0</v>
      </c>
      <c r="AG303">
        <v>0</v>
      </c>
      <c r="AH303">
        <v>140.80122731417501</v>
      </c>
      <c r="AI303">
        <v>0</v>
      </c>
      <c r="AJ303">
        <v>1.3191020300206899</v>
      </c>
      <c r="AK303">
        <v>0</v>
      </c>
      <c r="AL303">
        <v>0</v>
      </c>
      <c r="AM303">
        <v>12.8953843114958</v>
      </c>
      <c r="AN303">
        <v>0</v>
      </c>
      <c r="AO303">
        <v>0</v>
      </c>
      <c r="AP303">
        <v>0</v>
      </c>
      <c r="AQ303">
        <v>2.6020220555004199E-2</v>
      </c>
      <c r="AR303">
        <v>0</v>
      </c>
      <c r="AS303">
        <v>0</v>
      </c>
      <c r="AT303">
        <v>0</v>
      </c>
      <c r="AU303">
        <v>8.6444737505111904E-2</v>
      </c>
      <c r="AV303">
        <v>0</v>
      </c>
      <c r="AW303">
        <v>0</v>
      </c>
      <c r="AX303">
        <v>0</v>
      </c>
      <c r="BK303" s="117">
        <v>1651.4080574196801</v>
      </c>
      <c r="BL303">
        <f t="shared" si="20"/>
        <v>506.26283527233198</v>
      </c>
      <c r="BM303">
        <f t="shared" si="21"/>
        <v>0</v>
      </c>
      <c r="BN303">
        <f t="shared" si="22"/>
        <v>1145.1452221473489</v>
      </c>
      <c r="BO303">
        <f t="shared" si="24"/>
        <v>-959.18805741968094</v>
      </c>
      <c r="BP303">
        <f t="shared" si="23"/>
        <v>-452.92522214734896</v>
      </c>
    </row>
    <row r="304" spans="1:68" x14ac:dyDescent="0.25">
      <c r="A304" t="s">
        <v>61</v>
      </c>
      <c r="B304" s="42">
        <v>44383</v>
      </c>
      <c r="C304" t="s">
        <v>60</v>
      </c>
      <c r="D304">
        <v>1404.6</v>
      </c>
      <c r="E304">
        <v>0</v>
      </c>
      <c r="F304">
        <v>520.33936364953297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17.1201075214423</v>
      </c>
      <c r="U304">
        <v>0</v>
      </c>
      <c r="V304">
        <v>0</v>
      </c>
      <c r="W304">
        <v>14.4550129043393</v>
      </c>
      <c r="X304">
        <v>0</v>
      </c>
      <c r="Y304">
        <v>0</v>
      </c>
      <c r="Z304">
        <v>0</v>
      </c>
      <c r="AA304">
        <v>0.43234932392379599</v>
      </c>
      <c r="AB304">
        <v>0</v>
      </c>
      <c r="AC304">
        <v>1037.12739205611</v>
      </c>
      <c r="AD304">
        <v>0.94041780462279401</v>
      </c>
      <c r="AE304">
        <v>0</v>
      </c>
      <c r="AF304">
        <v>0</v>
      </c>
      <c r="AG304">
        <v>0</v>
      </c>
      <c r="AH304">
        <v>161.62432289483701</v>
      </c>
      <c r="AI304">
        <v>0</v>
      </c>
      <c r="AJ304">
        <v>1.1196585539855499</v>
      </c>
      <c r="AK304">
        <v>0</v>
      </c>
      <c r="AL304">
        <v>0</v>
      </c>
      <c r="AM304">
        <v>11.626854332743701</v>
      </c>
      <c r="AN304">
        <v>0</v>
      </c>
      <c r="AO304">
        <v>0</v>
      </c>
      <c r="AP304">
        <v>0</v>
      </c>
      <c r="AQ304">
        <v>2.37414411967047E-2</v>
      </c>
      <c r="AR304">
        <v>0</v>
      </c>
      <c r="AS304">
        <v>0</v>
      </c>
      <c r="AT304">
        <v>0</v>
      </c>
      <c r="AU304">
        <v>8.2565962683224095E-2</v>
      </c>
      <c r="AV304">
        <v>0</v>
      </c>
      <c r="AW304">
        <v>0</v>
      </c>
      <c r="AX304">
        <v>0</v>
      </c>
      <c r="BK304" s="117">
        <v>1764.8917864454199</v>
      </c>
      <c r="BL304">
        <f t="shared" si="20"/>
        <v>520.33936364953297</v>
      </c>
      <c r="BM304">
        <f t="shared" si="21"/>
        <v>0</v>
      </c>
      <c r="BN304">
        <f t="shared" si="22"/>
        <v>1244.5524227958845</v>
      </c>
      <c r="BO304">
        <f t="shared" si="24"/>
        <v>-360.29178644541753</v>
      </c>
      <c r="BP304">
        <f t="shared" si="23"/>
        <v>160.04757720411544</v>
      </c>
    </row>
    <row r="305" spans="1:68" x14ac:dyDescent="0.25">
      <c r="A305" t="s">
        <v>61</v>
      </c>
      <c r="B305" s="42">
        <v>44384</v>
      </c>
      <c r="C305" t="s">
        <v>60</v>
      </c>
      <c r="D305">
        <v>1224.48</v>
      </c>
      <c r="E305">
        <v>0</v>
      </c>
      <c r="F305">
        <v>534.41589202673401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13.0333376949305</v>
      </c>
      <c r="U305">
        <v>0</v>
      </c>
      <c r="V305">
        <v>0</v>
      </c>
      <c r="W305">
        <v>13.804826949348399</v>
      </c>
      <c r="X305">
        <v>0</v>
      </c>
      <c r="Y305">
        <v>0</v>
      </c>
      <c r="Z305">
        <v>0</v>
      </c>
      <c r="AA305">
        <v>0.499982729644733</v>
      </c>
      <c r="AB305">
        <v>0</v>
      </c>
      <c r="AC305">
        <v>1087.58438943436</v>
      </c>
      <c r="AD305">
        <v>0.97549649468688704</v>
      </c>
      <c r="AE305">
        <v>0</v>
      </c>
      <c r="AF305">
        <v>0</v>
      </c>
      <c r="AG305">
        <v>0</v>
      </c>
      <c r="AH305">
        <v>152.69614621064301</v>
      </c>
      <c r="AI305">
        <v>0</v>
      </c>
      <c r="AJ305">
        <v>0.96181559023862295</v>
      </c>
      <c r="AK305">
        <v>0</v>
      </c>
      <c r="AL305">
        <v>0</v>
      </c>
      <c r="AM305">
        <v>11.273631473854801</v>
      </c>
      <c r="AN305">
        <v>0</v>
      </c>
      <c r="AO305">
        <v>0</v>
      </c>
      <c r="AP305">
        <v>0</v>
      </c>
      <c r="AQ305">
        <v>1.6894803997382898E-2</v>
      </c>
      <c r="AR305">
        <v>0</v>
      </c>
      <c r="AS305">
        <v>0</v>
      </c>
      <c r="AT305">
        <v>0</v>
      </c>
      <c r="AU305">
        <v>6.8867442613429697E-2</v>
      </c>
      <c r="AV305">
        <v>0</v>
      </c>
      <c r="AW305">
        <v>0</v>
      </c>
      <c r="AX305">
        <v>0</v>
      </c>
      <c r="BK305" s="117">
        <v>1815.33128085105</v>
      </c>
      <c r="BL305">
        <f t="shared" si="20"/>
        <v>534.41589202673401</v>
      </c>
      <c r="BM305">
        <f t="shared" si="21"/>
        <v>0</v>
      </c>
      <c r="BN305">
        <f t="shared" si="22"/>
        <v>1280.9153888243177</v>
      </c>
      <c r="BO305">
        <f t="shared" si="24"/>
        <v>-590.8512808510518</v>
      </c>
      <c r="BP305">
        <f t="shared" si="23"/>
        <v>-56.435388824317783</v>
      </c>
    </row>
    <row r="306" spans="1:68" x14ac:dyDescent="0.25">
      <c r="A306" t="s">
        <v>61</v>
      </c>
      <c r="B306" s="42">
        <v>44385</v>
      </c>
      <c r="C306" t="s">
        <v>60</v>
      </c>
      <c r="D306">
        <v>1262.3</v>
      </c>
      <c r="E306">
        <v>0</v>
      </c>
      <c r="F306">
        <v>548.39398314255504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9.1417278959495292</v>
      </c>
      <c r="U306">
        <v>0</v>
      </c>
      <c r="V306">
        <v>0</v>
      </c>
      <c r="W306">
        <v>13.0783561376648</v>
      </c>
      <c r="X306">
        <v>0</v>
      </c>
      <c r="Y306">
        <v>0</v>
      </c>
      <c r="Z306">
        <v>0</v>
      </c>
      <c r="AA306">
        <v>0.54777297869325603</v>
      </c>
      <c r="AB306">
        <v>0</v>
      </c>
      <c r="AC306">
        <v>1123.8673503807099</v>
      </c>
      <c r="AD306">
        <v>0.99264796977161396</v>
      </c>
      <c r="AE306">
        <v>0</v>
      </c>
      <c r="AF306">
        <v>0</v>
      </c>
      <c r="AG306">
        <v>0</v>
      </c>
      <c r="AH306">
        <v>131.55393349125899</v>
      </c>
      <c r="AI306">
        <v>0</v>
      </c>
      <c r="AJ306">
        <v>0.85412316527489496</v>
      </c>
      <c r="AK306">
        <v>0</v>
      </c>
      <c r="AL306">
        <v>0</v>
      </c>
      <c r="AM306">
        <v>10.340120459634001</v>
      </c>
      <c r="AN306">
        <v>0</v>
      </c>
      <c r="AO306">
        <v>0</v>
      </c>
      <c r="AP306">
        <v>0</v>
      </c>
      <c r="AQ306">
        <v>1.04626928080349E-2</v>
      </c>
      <c r="AR306">
        <v>0</v>
      </c>
      <c r="AS306">
        <v>0</v>
      </c>
      <c r="AT306">
        <v>0</v>
      </c>
      <c r="AU306">
        <v>5.8340096261947701E-2</v>
      </c>
      <c r="AV306">
        <v>0</v>
      </c>
      <c r="AW306">
        <v>0</v>
      </c>
      <c r="AX306">
        <v>0</v>
      </c>
      <c r="BK306" s="117">
        <v>1838.83881841058</v>
      </c>
      <c r="BL306">
        <f t="shared" si="20"/>
        <v>548.39398314255504</v>
      </c>
      <c r="BM306">
        <f t="shared" si="21"/>
        <v>0</v>
      </c>
      <c r="BN306">
        <f t="shared" si="22"/>
        <v>1290.4448352680267</v>
      </c>
      <c r="BO306">
        <f t="shared" si="24"/>
        <v>-576.53881841058183</v>
      </c>
      <c r="BP306">
        <f t="shared" si="23"/>
        <v>-28.144835268026782</v>
      </c>
    </row>
    <row r="307" spans="1:68" x14ac:dyDescent="0.25">
      <c r="A307" t="s">
        <v>61</v>
      </c>
      <c r="B307" s="42">
        <v>44386</v>
      </c>
      <c r="C307" t="s">
        <v>60</v>
      </c>
      <c r="D307">
        <v>2217.87</v>
      </c>
      <c r="E307">
        <v>0</v>
      </c>
      <c r="F307">
        <v>562.47051151975597</v>
      </c>
      <c r="G307">
        <v>0</v>
      </c>
      <c r="H307">
        <v>201.514744603807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6.5840574076251102</v>
      </c>
      <c r="U307">
        <v>0</v>
      </c>
      <c r="V307">
        <v>0</v>
      </c>
      <c r="W307">
        <v>12.2581835781068</v>
      </c>
      <c r="X307">
        <v>0</v>
      </c>
      <c r="Y307">
        <v>0</v>
      </c>
      <c r="Z307">
        <v>0</v>
      </c>
      <c r="AA307">
        <v>0.55034208858039102</v>
      </c>
      <c r="AB307">
        <v>0</v>
      </c>
      <c r="AC307">
        <v>1087.79028520924</v>
      </c>
      <c r="AD307">
        <v>0.99717793997929505</v>
      </c>
      <c r="AE307">
        <v>14.4295703579867</v>
      </c>
      <c r="AF307">
        <v>0</v>
      </c>
      <c r="AG307">
        <v>0</v>
      </c>
      <c r="AH307">
        <v>105.835225177984</v>
      </c>
      <c r="AI307">
        <v>0</v>
      </c>
      <c r="AJ307">
        <v>0.76417615733812105</v>
      </c>
      <c r="AK307">
        <v>0</v>
      </c>
      <c r="AL307">
        <v>0</v>
      </c>
      <c r="AM307">
        <v>10.268226287972899</v>
      </c>
      <c r="AN307">
        <v>0</v>
      </c>
      <c r="AO307">
        <v>0</v>
      </c>
      <c r="AP307">
        <v>0</v>
      </c>
      <c r="AQ307">
        <v>7.0588121879751001E-3</v>
      </c>
      <c r="AR307">
        <v>0</v>
      </c>
      <c r="AS307">
        <v>0</v>
      </c>
      <c r="AT307">
        <v>0</v>
      </c>
      <c r="AU307">
        <v>5.1934360873881501E-2</v>
      </c>
      <c r="AV307">
        <v>0</v>
      </c>
      <c r="AW307">
        <v>250.05951864938601</v>
      </c>
      <c r="AX307">
        <v>0</v>
      </c>
      <c r="BK307" s="117">
        <v>2253.5810121508298</v>
      </c>
      <c r="BL307">
        <f t="shared" si="20"/>
        <v>1014.044774772949</v>
      </c>
      <c r="BM307">
        <f t="shared" si="21"/>
        <v>0</v>
      </c>
      <c r="BN307">
        <f t="shared" si="22"/>
        <v>1239.5362373778755</v>
      </c>
      <c r="BO307">
        <f t="shared" si="24"/>
        <v>-35.711012150824899</v>
      </c>
      <c r="BP307">
        <f t="shared" si="23"/>
        <v>978.33376262212414</v>
      </c>
    </row>
    <row r="308" spans="1:68" x14ac:dyDescent="0.25">
      <c r="A308" t="s">
        <v>61</v>
      </c>
      <c r="B308" s="42">
        <v>44387</v>
      </c>
      <c r="C308" t="s">
        <v>60</v>
      </c>
      <c r="D308">
        <v>1077.98</v>
      </c>
      <c r="E308">
        <v>0</v>
      </c>
      <c r="F308">
        <v>562.47051151975597</v>
      </c>
      <c r="G308">
        <v>198.102380012504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4.8882489106042204</v>
      </c>
      <c r="U308">
        <v>0</v>
      </c>
      <c r="V308">
        <v>0</v>
      </c>
      <c r="W308">
        <v>11.2935414057273</v>
      </c>
      <c r="X308">
        <v>0</v>
      </c>
      <c r="Y308">
        <v>0</v>
      </c>
      <c r="Z308">
        <v>0</v>
      </c>
      <c r="AA308">
        <v>0.508145994282863</v>
      </c>
      <c r="AB308">
        <v>0</v>
      </c>
      <c r="AC308">
        <v>973.29829368659603</v>
      </c>
      <c r="AD308">
        <v>0.99243049037042497</v>
      </c>
      <c r="AE308">
        <v>90.0349649086493</v>
      </c>
      <c r="AF308">
        <v>0</v>
      </c>
      <c r="AG308">
        <v>0</v>
      </c>
      <c r="AH308">
        <v>77.759692219300007</v>
      </c>
      <c r="AI308">
        <v>0</v>
      </c>
      <c r="AJ308">
        <v>0.67950535864816097</v>
      </c>
      <c r="AK308">
        <v>0</v>
      </c>
      <c r="AL308">
        <v>0</v>
      </c>
      <c r="AM308">
        <v>9.1073772840010996</v>
      </c>
      <c r="AN308">
        <v>0</v>
      </c>
      <c r="AO308">
        <v>0</v>
      </c>
      <c r="AP308">
        <v>0</v>
      </c>
      <c r="AQ308">
        <v>5.6122547412593704E-3</v>
      </c>
      <c r="AR308">
        <v>0</v>
      </c>
      <c r="AS308">
        <v>0</v>
      </c>
      <c r="AT308">
        <v>0</v>
      </c>
      <c r="AU308">
        <v>5.0927221007287402E-2</v>
      </c>
      <c r="AV308">
        <v>0</v>
      </c>
      <c r="AW308">
        <v>0</v>
      </c>
      <c r="AX308">
        <v>0</v>
      </c>
      <c r="BK308" s="117">
        <v>1929.1916312661899</v>
      </c>
      <c r="BL308">
        <f t="shared" si="20"/>
        <v>760.57289153225997</v>
      </c>
      <c r="BM308">
        <f t="shared" si="21"/>
        <v>0</v>
      </c>
      <c r="BN308">
        <f t="shared" si="22"/>
        <v>1168.6187397339279</v>
      </c>
      <c r="BO308">
        <f t="shared" si="24"/>
        <v>-851.21163126618785</v>
      </c>
      <c r="BP308">
        <f t="shared" si="23"/>
        <v>-90.638739733927878</v>
      </c>
    </row>
    <row r="309" spans="1:68" x14ac:dyDescent="0.25">
      <c r="A309" t="s">
        <v>61</v>
      </c>
      <c r="B309" s="42">
        <v>44388</v>
      </c>
      <c r="C309" t="s">
        <v>60</v>
      </c>
      <c r="D309">
        <v>1383.24</v>
      </c>
      <c r="E309">
        <v>0</v>
      </c>
      <c r="F309">
        <v>604.70009665135797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151.24132904076299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4.2392159559742701</v>
      </c>
      <c r="U309">
        <v>0</v>
      </c>
      <c r="V309">
        <v>0</v>
      </c>
      <c r="W309">
        <v>10.512527154118599</v>
      </c>
      <c r="X309">
        <v>0</v>
      </c>
      <c r="Y309">
        <v>0</v>
      </c>
      <c r="Z309">
        <v>0</v>
      </c>
      <c r="AA309">
        <v>0.433182963609895</v>
      </c>
      <c r="AB309">
        <v>0</v>
      </c>
      <c r="AC309">
        <v>791.29401404469002</v>
      </c>
      <c r="AD309">
        <v>0.96563437384022499</v>
      </c>
      <c r="AE309">
        <v>242.55601631703701</v>
      </c>
      <c r="AF309">
        <v>0</v>
      </c>
      <c r="AG309">
        <v>0</v>
      </c>
      <c r="AH309">
        <v>51.7190787267782</v>
      </c>
      <c r="AI309">
        <v>0</v>
      </c>
      <c r="AJ309">
        <v>0.59309238098484796</v>
      </c>
      <c r="AK309">
        <v>0</v>
      </c>
      <c r="AL309">
        <v>0</v>
      </c>
      <c r="AM309">
        <v>8.4866556669374607</v>
      </c>
      <c r="AN309">
        <v>0</v>
      </c>
      <c r="AO309">
        <v>0</v>
      </c>
      <c r="AP309">
        <v>0</v>
      </c>
      <c r="AQ309">
        <v>4.3532153929298299E-3</v>
      </c>
      <c r="AR309">
        <v>0</v>
      </c>
      <c r="AS309">
        <v>0</v>
      </c>
      <c r="AT309">
        <v>0</v>
      </c>
      <c r="AU309">
        <v>5.14514406831343E-2</v>
      </c>
      <c r="AV309">
        <v>0</v>
      </c>
      <c r="AW309">
        <v>0</v>
      </c>
      <c r="AX309">
        <v>0</v>
      </c>
      <c r="BK309" s="117">
        <v>1866.7966479321699</v>
      </c>
      <c r="BL309">
        <f t="shared" si="20"/>
        <v>755.9414256921209</v>
      </c>
      <c r="BM309">
        <f t="shared" si="21"/>
        <v>0</v>
      </c>
      <c r="BN309">
        <f t="shared" si="22"/>
        <v>1110.8552222400465</v>
      </c>
      <c r="BO309">
        <f t="shared" si="24"/>
        <v>-483.55664793216738</v>
      </c>
      <c r="BP309">
        <f t="shared" si="23"/>
        <v>272.38477775995352</v>
      </c>
    </row>
    <row r="310" spans="1:68" x14ac:dyDescent="0.25">
      <c r="A310" t="s">
        <v>61</v>
      </c>
      <c r="B310" s="42">
        <v>44389</v>
      </c>
      <c r="C310" t="s">
        <v>60</v>
      </c>
      <c r="D310">
        <v>1181.67</v>
      </c>
      <c r="E310">
        <v>0</v>
      </c>
      <c r="F310">
        <v>506.26283527233198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151.24132904076299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4.2765760024580901</v>
      </c>
      <c r="U310">
        <v>0</v>
      </c>
      <c r="V310">
        <v>0</v>
      </c>
      <c r="W310">
        <v>9.2892440527841895</v>
      </c>
      <c r="X310">
        <v>0</v>
      </c>
      <c r="Y310">
        <v>0</v>
      </c>
      <c r="Z310">
        <v>0</v>
      </c>
      <c r="AA310">
        <v>0.33766060141814802</v>
      </c>
      <c r="AB310">
        <v>0</v>
      </c>
      <c r="AC310">
        <v>557.57918761031704</v>
      </c>
      <c r="AD310">
        <v>0.93384863077919</v>
      </c>
      <c r="AE310">
        <v>444.62917635046301</v>
      </c>
      <c r="AF310">
        <v>0</v>
      </c>
      <c r="AG310">
        <v>0</v>
      </c>
      <c r="AH310">
        <v>30.324680270525899</v>
      </c>
      <c r="AI310">
        <v>0</v>
      </c>
      <c r="AJ310">
        <v>0.50490280323338499</v>
      </c>
      <c r="AK310">
        <v>0</v>
      </c>
      <c r="AL310">
        <v>0</v>
      </c>
      <c r="AM310">
        <v>8.3165556676848702</v>
      </c>
      <c r="AN310">
        <v>0</v>
      </c>
      <c r="AO310">
        <v>0</v>
      </c>
      <c r="AP310">
        <v>0</v>
      </c>
      <c r="AQ310">
        <v>3.16329997533701E-3</v>
      </c>
      <c r="AR310">
        <v>0</v>
      </c>
      <c r="AS310">
        <v>0</v>
      </c>
      <c r="AT310">
        <v>0</v>
      </c>
      <c r="AU310">
        <v>5.4163158133003902E-2</v>
      </c>
      <c r="AV310">
        <v>0</v>
      </c>
      <c r="AW310">
        <v>0</v>
      </c>
      <c r="AX310">
        <v>0</v>
      </c>
      <c r="BK310" s="117">
        <v>1713.7533227608701</v>
      </c>
      <c r="BL310">
        <f t="shared" si="20"/>
        <v>657.50416431309498</v>
      </c>
      <c r="BM310">
        <f t="shared" si="21"/>
        <v>0</v>
      </c>
      <c r="BN310">
        <f t="shared" si="22"/>
        <v>1056.2491584477721</v>
      </c>
      <c r="BO310">
        <f t="shared" si="24"/>
        <v>-532.08332276086685</v>
      </c>
      <c r="BP310">
        <f t="shared" si="23"/>
        <v>125.42084155222813</v>
      </c>
    </row>
    <row r="311" spans="1:68" x14ac:dyDescent="0.25">
      <c r="A311" t="s">
        <v>61</v>
      </c>
      <c r="B311" s="42">
        <v>44390</v>
      </c>
      <c r="C311" t="s">
        <v>60</v>
      </c>
      <c r="D311">
        <v>1005.8</v>
      </c>
      <c r="E311">
        <v>0</v>
      </c>
      <c r="F311">
        <v>506.26283527233198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151.24132904076299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4.1881702601781399</v>
      </c>
      <c r="U311">
        <v>0</v>
      </c>
      <c r="V311">
        <v>0</v>
      </c>
      <c r="W311">
        <v>8.7151090431773994</v>
      </c>
      <c r="X311">
        <v>0</v>
      </c>
      <c r="Y311">
        <v>0</v>
      </c>
      <c r="Z311">
        <v>0</v>
      </c>
      <c r="AA311">
        <v>0.24810303095466499</v>
      </c>
      <c r="AB311">
        <v>0</v>
      </c>
      <c r="AC311">
        <v>304.75993245142899</v>
      </c>
      <c r="AD311">
        <v>0.90625244500297797</v>
      </c>
      <c r="AE311">
        <v>626.61859184484297</v>
      </c>
      <c r="AF311">
        <v>0</v>
      </c>
      <c r="AG311">
        <v>0</v>
      </c>
      <c r="AH311">
        <v>20.576617595695801</v>
      </c>
      <c r="AI311">
        <v>0</v>
      </c>
      <c r="AJ311">
        <v>0.432468807548198</v>
      </c>
      <c r="AK311">
        <v>0</v>
      </c>
      <c r="AL311">
        <v>0</v>
      </c>
      <c r="AM311">
        <v>8.1319983243113594</v>
      </c>
      <c r="AN311">
        <v>0</v>
      </c>
      <c r="AO311">
        <v>0</v>
      </c>
      <c r="AP311">
        <v>0</v>
      </c>
      <c r="AQ311">
        <v>2.5402067891412399E-3</v>
      </c>
      <c r="AR311">
        <v>0</v>
      </c>
      <c r="AS311">
        <v>0</v>
      </c>
      <c r="AT311">
        <v>0</v>
      </c>
      <c r="AU311">
        <v>5.95432416707731E-2</v>
      </c>
      <c r="AV311">
        <v>0</v>
      </c>
      <c r="AW311">
        <v>0</v>
      </c>
      <c r="AX311">
        <v>0</v>
      </c>
      <c r="BK311" s="117">
        <v>1632.1434915647001</v>
      </c>
      <c r="BL311">
        <f t="shared" si="20"/>
        <v>657.50416431309498</v>
      </c>
      <c r="BM311">
        <f t="shared" si="21"/>
        <v>0</v>
      </c>
      <c r="BN311">
        <f t="shared" si="22"/>
        <v>974.63932725160032</v>
      </c>
      <c r="BO311">
        <f t="shared" si="24"/>
        <v>-626.34349156469534</v>
      </c>
      <c r="BP311">
        <f t="shared" si="23"/>
        <v>31.160672748399634</v>
      </c>
    </row>
    <row r="312" spans="1:68" x14ac:dyDescent="0.25">
      <c r="A312" t="s">
        <v>61</v>
      </c>
      <c r="B312" s="42">
        <v>44391</v>
      </c>
      <c r="C312" t="s">
        <v>60</v>
      </c>
      <c r="D312">
        <v>1241.24</v>
      </c>
      <c r="E312">
        <v>0</v>
      </c>
      <c r="F312">
        <v>492.186306895131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151.24132904076299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4.2542249974378503</v>
      </c>
      <c r="U312">
        <v>0</v>
      </c>
      <c r="V312">
        <v>0</v>
      </c>
      <c r="W312">
        <v>9.6152189837784103</v>
      </c>
      <c r="X312">
        <v>0</v>
      </c>
      <c r="Y312">
        <v>0</v>
      </c>
      <c r="Z312">
        <v>0</v>
      </c>
      <c r="AA312">
        <v>0.18235710229723301</v>
      </c>
      <c r="AB312">
        <v>0</v>
      </c>
      <c r="AC312">
        <v>89.6913624857863</v>
      </c>
      <c r="AD312">
        <v>0.88868178062818204</v>
      </c>
      <c r="AE312">
        <v>802.22849554730897</v>
      </c>
      <c r="AF312">
        <v>0</v>
      </c>
      <c r="AG312">
        <v>0</v>
      </c>
      <c r="AH312">
        <v>15.090868287722801</v>
      </c>
      <c r="AI312">
        <v>0</v>
      </c>
      <c r="AJ312">
        <v>0.36907435062287403</v>
      </c>
      <c r="AK312">
        <v>0</v>
      </c>
      <c r="AL312">
        <v>0</v>
      </c>
      <c r="AM312">
        <v>9.0539856479195393</v>
      </c>
      <c r="AN312">
        <v>0</v>
      </c>
      <c r="AO312">
        <v>0</v>
      </c>
      <c r="AP312">
        <v>0</v>
      </c>
      <c r="AQ312">
        <v>2.6793553356352401E-3</v>
      </c>
      <c r="AR312">
        <v>0</v>
      </c>
      <c r="AS312">
        <v>0</v>
      </c>
      <c r="AT312">
        <v>0</v>
      </c>
      <c r="AU312">
        <v>5.9194294722568701E-2</v>
      </c>
      <c r="AV312">
        <v>0</v>
      </c>
      <c r="AW312">
        <v>0</v>
      </c>
      <c r="AX312">
        <v>0</v>
      </c>
      <c r="BK312" s="117">
        <v>1574.8637787694499</v>
      </c>
      <c r="BL312">
        <f t="shared" si="20"/>
        <v>643.42763593589393</v>
      </c>
      <c r="BM312">
        <f t="shared" si="21"/>
        <v>0</v>
      </c>
      <c r="BN312">
        <f t="shared" si="22"/>
        <v>931.43614283356044</v>
      </c>
      <c r="BO312">
        <f t="shared" si="24"/>
        <v>-333.62377876945425</v>
      </c>
      <c r="BP312">
        <f t="shared" si="23"/>
        <v>309.80385716643968</v>
      </c>
    </row>
    <row r="313" spans="1:68" x14ac:dyDescent="0.25">
      <c r="A313" t="s">
        <v>61</v>
      </c>
      <c r="B313" s="42">
        <v>44392</v>
      </c>
      <c r="C313" t="s">
        <v>60</v>
      </c>
      <c r="D313">
        <v>1221.56</v>
      </c>
      <c r="E313">
        <v>0</v>
      </c>
      <c r="F313">
        <v>478.10977851793098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151.24132904076299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4.03549711382722</v>
      </c>
      <c r="U313">
        <v>0</v>
      </c>
      <c r="V313">
        <v>0</v>
      </c>
      <c r="W313">
        <v>11.873567241772101</v>
      </c>
      <c r="X313">
        <v>0</v>
      </c>
      <c r="Y313">
        <v>0</v>
      </c>
      <c r="Z313">
        <v>0</v>
      </c>
      <c r="AA313">
        <v>0.13678409830646299</v>
      </c>
      <c r="AB313">
        <v>0</v>
      </c>
      <c r="AC313">
        <v>17.011962884359399</v>
      </c>
      <c r="AD313">
        <v>0.87774491473014504</v>
      </c>
      <c r="AE313">
        <v>867.660226025219</v>
      </c>
      <c r="AF313">
        <v>0</v>
      </c>
      <c r="AG313">
        <v>0</v>
      </c>
      <c r="AH313">
        <v>11.809912664895201</v>
      </c>
      <c r="AI313">
        <v>0</v>
      </c>
      <c r="AJ313">
        <v>0.32263225451522398</v>
      </c>
      <c r="AK313">
        <v>0</v>
      </c>
      <c r="AL313">
        <v>0</v>
      </c>
      <c r="AM313">
        <v>8.3453179947271803</v>
      </c>
      <c r="AN313">
        <v>0</v>
      </c>
      <c r="AO313">
        <v>0</v>
      </c>
      <c r="AP313">
        <v>0</v>
      </c>
      <c r="AQ313">
        <v>2.9002973992229399E-3</v>
      </c>
      <c r="AR313">
        <v>0</v>
      </c>
      <c r="AS313">
        <v>0</v>
      </c>
      <c r="AT313">
        <v>0</v>
      </c>
      <c r="AU313">
        <v>5.7497639498614597E-2</v>
      </c>
      <c r="AV313">
        <v>0</v>
      </c>
      <c r="AW313">
        <v>0</v>
      </c>
      <c r="AX313">
        <v>0</v>
      </c>
      <c r="BK313" s="117">
        <v>1551.4851506879399</v>
      </c>
      <c r="BL313">
        <f t="shared" si="20"/>
        <v>629.35110755869391</v>
      </c>
      <c r="BM313">
        <f t="shared" si="21"/>
        <v>0</v>
      </c>
      <c r="BN313">
        <f t="shared" si="22"/>
        <v>922.1340431292499</v>
      </c>
      <c r="BO313">
        <f t="shared" si="24"/>
        <v>-329.92515068794387</v>
      </c>
      <c r="BP313">
        <f t="shared" si="23"/>
        <v>299.42595687075004</v>
      </c>
    </row>
    <row r="314" spans="1:68" x14ac:dyDescent="0.25">
      <c r="A314" t="s">
        <v>61</v>
      </c>
      <c r="B314" s="42">
        <v>44393</v>
      </c>
      <c r="C314" t="s">
        <v>60</v>
      </c>
      <c r="D314">
        <v>706.4</v>
      </c>
      <c r="E314">
        <v>0</v>
      </c>
      <c r="F314">
        <v>464.03325014072999</v>
      </c>
      <c r="G314">
        <v>0</v>
      </c>
      <c r="H314">
        <v>201.514744603807</v>
      </c>
      <c r="I314">
        <v>0</v>
      </c>
      <c r="J314">
        <v>0</v>
      </c>
      <c r="K314">
        <v>0</v>
      </c>
      <c r="L314">
        <v>151.24132904076299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3.7235267341838498</v>
      </c>
      <c r="U314">
        <v>0</v>
      </c>
      <c r="V314">
        <v>0</v>
      </c>
      <c r="W314">
        <v>14.329919517761301</v>
      </c>
      <c r="X314">
        <v>0</v>
      </c>
      <c r="Y314">
        <v>0</v>
      </c>
      <c r="Z314">
        <v>0</v>
      </c>
      <c r="AA314">
        <v>0.10421984346350099</v>
      </c>
      <c r="AB314">
        <v>0</v>
      </c>
      <c r="AC314">
        <v>1.3508400698512699</v>
      </c>
      <c r="AD314">
        <v>0.85751781209470801</v>
      </c>
      <c r="AE314">
        <v>863.43384662441497</v>
      </c>
      <c r="AF314">
        <v>0</v>
      </c>
      <c r="AG314">
        <v>0</v>
      </c>
      <c r="AH314">
        <v>9.6814917070772406</v>
      </c>
      <c r="AI314">
        <v>0</v>
      </c>
      <c r="AJ314">
        <v>0.29188561239463501</v>
      </c>
      <c r="AK314">
        <v>0</v>
      </c>
      <c r="AL314">
        <v>0</v>
      </c>
      <c r="AM314">
        <v>7.24580693650445</v>
      </c>
      <c r="AN314">
        <v>0</v>
      </c>
      <c r="AO314">
        <v>0</v>
      </c>
      <c r="AP314">
        <v>0</v>
      </c>
      <c r="AQ314">
        <v>2.7508169594591E-3</v>
      </c>
      <c r="AR314">
        <v>0</v>
      </c>
      <c r="AS314">
        <v>0</v>
      </c>
      <c r="AT314">
        <v>0</v>
      </c>
      <c r="AU314">
        <v>5.2491230577951603E-2</v>
      </c>
      <c r="AV314">
        <v>0</v>
      </c>
      <c r="AW314">
        <v>0</v>
      </c>
      <c r="AX314">
        <v>0</v>
      </c>
      <c r="BK314" s="117">
        <v>1717.8636206905801</v>
      </c>
      <c r="BL314">
        <f t="shared" si="20"/>
        <v>816.78932378529998</v>
      </c>
      <c r="BM314">
        <f t="shared" si="21"/>
        <v>0</v>
      </c>
      <c r="BN314">
        <f t="shared" si="22"/>
        <v>901.07429690528329</v>
      </c>
      <c r="BO314">
        <f t="shared" si="24"/>
        <v>-1011.4636206905833</v>
      </c>
      <c r="BP314">
        <f t="shared" si="23"/>
        <v>-194.67429690528331</v>
      </c>
    </row>
    <row r="315" spans="1:68" x14ac:dyDescent="0.25">
      <c r="A315" t="s">
        <v>61</v>
      </c>
      <c r="B315" s="42">
        <v>44394</v>
      </c>
      <c r="C315" t="s">
        <v>60</v>
      </c>
      <c r="D315">
        <v>1554.84</v>
      </c>
      <c r="E315">
        <v>0</v>
      </c>
      <c r="F315">
        <v>464.03325014072999</v>
      </c>
      <c r="G315">
        <v>198.102380012504</v>
      </c>
      <c r="H315">
        <v>0</v>
      </c>
      <c r="I315">
        <v>0</v>
      </c>
      <c r="J315">
        <v>0</v>
      </c>
      <c r="K315">
        <v>0</v>
      </c>
      <c r="L315">
        <v>151.24132904076299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3.5663999053249502</v>
      </c>
      <c r="U315">
        <v>0</v>
      </c>
      <c r="V315">
        <v>0</v>
      </c>
      <c r="W315">
        <v>16.418371846781799</v>
      </c>
      <c r="X315">
        <v>0</v>
      </c>
      <c r="Y315">
        <v>0</v>
      </c>
      <c r="Z315">
        <v>0</v>
      </c>
      <c r="AA315">
        <v>8.2421910634894194E-2</v>
      </c>
      <c r="AB315">
        <v>0</v>
      </c>
      <c r="AC315">
        <v>0</v>
      </c>
      <c r="AD315">
        <v>0.84442787760461402</v>
      </c>
      <c r="AE315">
        <v>810.02586671870199</v>
      </c>
      <c r="AF315">
        <v>0</v>
      </c>
      <c r="AG315">
        <v>0</v>
      </c>
      <c r="AH315">
        <v>8.0223992997704503</v>
      </c>
      <c r="AI315">
        <v>0</v>
      </c>
      <c r="AJ315">
        <v>0.275179457028013</v>
      </c>
      <c r="AK315">
        <v>0</v>
      </c>
      <c r="AL315">
        <v>0</v>
      </c>
      <c r="AM315">
        <v>9.1920158087017505</v>
      </c>
      <c r="AN315">
        <v>0</v>
      </c>
      <c r="AO315">
        <v>0</v>
      </c>
      <c r="AP315">
        <v>0</v>
      </c>
      <c r="AQ315">
        <v>1.27380306794744E-2</v>
      </c>
      <c r="AR315">
        <v>0</v>
      </c>
      <c r="AS315">
        <v>0</v>
      </c>
      <c r="AT315">
        <v>0</v>
      </c>
      <c r="AU315">
        <v>4.82829666418539E-2</v>
      </c>
      <c r="AV315">
        <v>0</v>
      </c>
      <c r="AW315">
        <v>0</v>
      </c>
      <c r="AX315">
        <v>0</v>
      </c>
      <c r="BK315" s="117">
        <v>1661.86506301587</v>
      </c>
      <c r="BL315">
        <f t="shared" si="20"/>
        <v>813.37695919399698</v>
      </c>
      <c r="BM315">
        <f t="shared" si="21"/>
        <v>0</v>
      </c>
      <c r="BN315">
        <f t="shared" si="22"/>
        <v>848.48810382186969</v>
      </c>
      <c r="BO315">
        <f t="shared" si="24"/>
        <v>-107.02506301586686</v>
      </c>
      <c r="BP315">
        <f t="shared" si="23"/>
        <v>706.35189617813012</v>
      </c>
    </row>
    <row r="316" spans="1:68" x14ac:dyDescent="0.25">
      <c r="A316" t="s">
        <v>61</v>
      </c>
      <c r="B316" s="42">
        <v>44395</v>
      </c>
      <c r="C316" t="s">
        <v>60</v>
      </c>
      <c r="D316">
        <v>1194.6500000000001</v>
      </c>
      <c r="E316">
        <v>0</v>
      </c>
      <c r="F316">
        <v>449.956721763529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3.3902843633658701</v>
      </c>
      <c r="U316">
        <v>0</v>
      </c>
      <c r="V316">
        <v>0</v>
      </c>
      <c r="W316">
        <v>18.042815877617901</v>
      </c>
      <c r="X316">
        <v>0</v>
      </c>
      <c r="Y316">
        <v>0</v>
      </c>
      <c r="Z316">
        <v>0</v>
      </c>
      <c r="AA316">
        <v>6.8968818143951796E-2</v>
      </c>
      <c r="AB316">
        <v>0</v>
      </c>
      <c r="AC316">
        <v>0</v>
      </c>
      <c r="AD316">
        <v>0.83737098896397999</v>
      </c>
      <c r="AE316">
        <v>738.96625011842002</v>
      </c>
      <c r="AF316">
        <v>0</v>
      </c>
      <c r="AG316">
        <v>0</v>
      </c>
      <c r="AH316">
        <v>6.8485184832197898</v>
      </c>
      <c r="AI316">
        <v>0</v>
      </c>
      <c r="AJ316">
        <v>0.26841276480681198</v>
      </c>
      <c r="AK316">
        <v>0</v>
      </c>
      <c r="AL316">
        <v>0</v>
      </c>
      <c r="AM316">
        <v>15.6243752368476</v>
      </c>
      <c r="AN316">
        <v>0</v>
      </c>
      <c r="AO316">
        <v>0</v>
      </c>
      <c r="AP316">
        <v>0</v>
      </c>
      <c r="AQ316">
        <v>4.4389474097477302E-2</v>
      </c>
      <c r="AR316">
        <v>0</v>
      </c>
      <c r="AS316">
        <v>0</v>
      </c>
      <c r="AT316">
        <v>0</v>
      </c>
      <c r="AU316">
        <v>4.30866210039305E-2</v>
      </c>
      <c r="AV316">
        <v>0</v>
      </c>
      <c r="AW316">
        <v>0</v>
      </c>
      <c r="AX316">
        <v>0</v>
      </c>
      <c r="BK316" s="117">
        <v>1234.0911945100199</v>
      </c>
      <c r="BL316">
        <f t="shared" si="20"/>
        <v>449.956721763529</v>
      </c>
      <c r="BM316">
        <f t="shared" si="21"/>
        <v>0</v>
      </c>
      <c r="BN316">
        <f t="shared" si="22"/>
        <v>784.13447274648729</v>
      </c>
      <c r="BO316">
        <f t="shared" si="24"/>
        <v>-39.441194510016203</v>
      </c>
      <c r="BP316">
        <f t="shared" si="23"/>
        <v>410.5155272535128</v>
      </c>
    </row>
    <row r="317" spans="1:68" x14ac:dyDescent="0.25">
      <c r="A317" t="s">
        <v>61</v>
      </c>
      <c r="B317" s="42">
        <v>44396</v>
      </c>
      <c r="C317" t="s">
        <v>60</v>
      </c>
      <c r="D317">
        <v>1275.76</v>
      </c>
      <c r="E317">
        <v>0</v>
      </c>
      <c r="F317">
        <v>435.97863064770701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3.2089275614164001</v>
      </c>
      <c r="U317">
        <v>0</v>
      </c>
      <c r="V317">
        <v>0</v>
      </c>
      <c r="W317">
        <v>18.945397962980898</v>
      </c>
      <c r="X317">
        <v>0</v>
      </c>
      <c r="Y317">
        <v>0</v>
      </c>
      <c r="Z317">
        <v>0</v>
      </c>
      <c r="AA317">
        <v>6.3359769682455006E-2</v>
      </c>
      <c r="AB317">
        <v>0</v>
      </c>
      <c r="AC317">
        <v>0</v>
      </c>
      <c r="AD317">
        <v>0.80414903519598002</v>
      </c>
      <c r="AE317">
        <v>698.44307899631895</v>
      </c>
      <c r="AF317">
        <v>0</v>
      </c>
      <c r="AG317">
        <v>0</v>
      </c>
      <c r="AH317">
        <v>6.1384017046810504</v>
      </c>
      <c r="AI317">
        <v>0</v>
      </c>
      <c r="AJ317">
        <v>0.26532488558616202</v>
      </c>
      <c r="AK317">
        <v>0</v>
      </c>
      <c r="AL317">
        <v>0</v>
      </c>
      <c r="AM317">
        <v>26.991732259134199</v>
      </c>
      <c r="AN317">
        <v>0</v>
      </c>
      <c r="AO317">
        <v>0</v>
      </c>
      <c r="AP317">
        <v>0</v>
      </c>
      <c r="AQ317">
        <v>8.2254880731991997E-2</v>
      </c>
      <c r="AR317">
        <v>0</v>
      </c>
      <c r="AS317">
        <v>0</v>
      </c>
      <c r="AT317">
        <v>0</v>
      </c>
      <c r="AU317">
        <v>3.6547841191428003E-2</v>
      </c>
      <c r="AV317">
        <v>0</v>
      </c>
      <c r="AW317">
        <v>0</v>
      </c>
      <c r="AX317">
        <v>0</v>
      </c>
      <c r="BK317" s="117">
        <v>1190.95780554463</v>
      </c>
      <c r="BL317">
        <f t="shared" si="20"/>
        <v>435.97863064770701</v>
      </c>
      <c r="BM317">
        <f t="shared" si="21"/>
        <v>0</v>
      </c>
      <c r="BN317">
        <f t="shared" si="22"/>
        <v>754.97917489691963</v>
      </c>
      <c r="BO317">
        <f t="shared" si="24"/>
        <v>84.80219445537341</v>
      </c>
      <c r="BP317">
        <f t="shared" si="23"/>
        <v>520.78082510308036</v>
      </c>
    </row>
    <row r="318" spans="1:68" x14ac:dyDescent="0.25">
      <c r="A318" t="s">
        <v>61</v>
      </c>
      <c r="B318" s="42">
        <v>44397</v>
      </c>
      <c r="C318" t="s">
        <v>60</v>
      </c>
      <c r="D318">
        <v>1082.78</v>
      </c>
      <c r="E318">
        <v>0</v>
      </c>
      <c r="F318">
        <v>421.90210227050602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2.9853031865657602</v>
      </c>
      <c r="U318">
        <v>0</v>
      </c>
      <c r="V318">
        <v>0</v>
      </c>
      <c r="W318">
        <v>17.9063328061563</v>
      </c>
      <c r="X318">
        <v>0</v>
      </c>
      <c r="Y318">
        <v>0</v>
      </c>
      <c r="Z318">
        <v>0</v>
      </c>
      <c r="AA318">
        <v>5.9966100894959302E-2</v>
      </c>
      <c r="AB318">
        <v>0</v>
      </c>
      <c r="AC318">
        <v>0</v>
      </c>
      <c r="AD318">
        <v>0.76103316619227102</v>
      </c>
      <c r="AE318">
        <v>670.34401179885401</v>
      </c>
      <c r="AF318">
        <v>0</v>
      </c>
      <c r="AG318">
        <v>0</v>
      </c>
      <c r="AH318">
        <v>5.6457515378610497</v>
      </c>
      <c r="AI318">
        <v>0</v>
      </c>
      <c r="AJ318">
        <v>0.26878919818944302</v>
      </c>
      <c r="AK318">
        <v>0</v>
      </c>
      <c r="AL318">
        <v>0</v>
      </c>
      <c r="AM318">
        <v>34.467652808198302</v>
      </c>
      <c r="AN318">
        <v>0</v>
      </c>
      <c r="AO318">
        <v>0</v>
      </c>
      <c r="AP318">
        <v>0</v>
      </c>
      <c r="AQ318">
        <v>0.12759955458800001</v>
      </c>
      <c r="AR318">
        <v>0</v>
      </c>
      <c r="AS318">
        <v>0</v>
      </c>
      <c r="AT318">
        <v>0</v>
      </c>
      <c r="AU318">
        <v>3.3682897031945297E-2</v>
      </c>
      <c r="AV318">
        <v>0</v>
      </c>
      <c r="AW318">
        <v>0</v>
      </c>
      <c r="AX318">
        <v>0</v>
      </c>
      <c r="BK318" s="117">
        <v>1154.5022253250399</v>
      </c>
      <c r="BL318">
        <f t="shared" si="20"/>
        <v>421.90210227050602</v>
      </c>
      <c r="BM318">
        <f t="shared" si="21"/>
        <v>0</v>
      </c>
      <c r="BN318">
        <f t="shared" si="22"/>
        <v>732.60012305453199</v>
      </c>
      <c r="BO318">
        <f t="shared" si="24"/>
        <v>-71.722225325038153</v>
      </c>
      <c r="BP318">
        <f t="shared" si="23"/>
        <v>350.17987694546787</v>
      </c>
    </row>
    <row r="319" spans="1:68" x14ac:dyDescent="0.25">
      <c r="A319" t="s">
        <v>61</v>
      </c>
      <c r="B319" s="42">
        <v>44398</v>
      </c>
      <c r="C319" t="s">
        <v>60</v>
      </c>
      <c r="D319">
        <v>1452.38</v>
      </c>
      <c r="E319">
        <v>0</v>
      </c>
      <c r="F319">
        <v>421.90210227050602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2.7237252713114901</v>
      </c>
      <c r="U319">
        <v>0</v>
      </c>
      <c r="V319">
        <v>0</v>
      </c>
      <c r="W319">
        <v>15.342333439659001</v>
      </c>
      <c r="X319">
        <v>0</v>
      </c>
      <c r="Y319">
        <v>0</v>
      </c>
      <c r="Z319">
        <v>0</v>
      </c>
      <c r="AA319">
        <v>5.8085403895509299E-2</v>
      </c>
      <c r="AB319">
        <v>0</v>
      </c>
      <c r="AC319">
        <v>0</v>
      </c>
      <c r="AD319">
        <v>0.71846362665823604</v>
      </c>
      <c r="AE319">
        <v>667.46307607133099</v>
      </c>
      <c r="AF319">
        <v>0</v>
      </c>
      <c r="AG319">
        <v>0</v>
      </c>
      <c r="AH319">
        <v>5.14970701964379</v>
      </c>
      <c r="AI319">
        <v>0</v>
      </c>
      <c r="AJ319">
        <v>0.26877136438675903</v>
      </c>
      <c r="AK319">
        <v>0</v>
      </c>
      <c r="AL319">
        <v>0</v>
      </c>
      <c r="AM319">
        <v>39.332493167742697</v>
      </c>
      <c r="AN319">
        <v>0</v>
      </c>
      <c r="AO319">
        <v>0</v>
      </c>
      <c r="AP319">
        <v>0</v>
      </c>
      <c r="AQ319">
        <v>0.17101528019513801</v>
      </c>
      <c r="AR319">
        <v>0</v>
      </c>
      <c r="AS319">
        <v>0</v>
      </c>
      <c r="AT319">
        <v>0</v>
      </c>
      <c r="AU319">
        <v>3.1358852206722999E-2</v>
      </c>
      <c r="AV319">
        <v>0</v>
      </c>
      <c r="AW319">
        <v>250.05951864938601</v>
      </c>
      <c r="AX319">
        <v>0</v>
      </c>
      <c r="BK319" s="117">
        <v>1403.2206504169201</v>
      </c>
      <c r="BL319">
        <f t="shared" si="20"/>
        <v>671.96162091989208</v>
      </c>
      <c r="BM319">
        <f t="shared" si="21"/>
        <v>0</v>
      </c>
      <c r="BN319">
        <f t="shared" si="22"/>
        <v>731.25902949703027</v>
      </c>
      <c r="BO319">
        <f t="shared" si="24"/>
        <v>49.159349583077756</v>
      </c>
      <c r="BP319">
        <f t="shared" si="23"/>
        <v>721.12097050296984</v>
      </c>
    </row>
    <row r="320" spans="1:68" x14ac:dyDescent="0.25">
      <c r="A320" t="s">
        <v>61</v>
      </c>
      <c r="B320" s="42">
        <v>44399</v>
      </c>
      <c r="C320" t="s">
        <v>60</v>
      </c>
      <c r="D320">
        <v>1276.04</v>
      </c>
      <c r="E320">
        <v>0</v>
      </c>
      <c r="F320">
        <v>421.90210227050602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2.3932332870052999</v>
      </c>
      <c r="U320">
        <v>0</v>
      </c>
      <c r="V320">
        <v>0</v>
      </c>
      <c r="W320">
        <v>12.929566405467</v>
      </c>
      <c r="X320">
        <v>0</v>
      </c>
      <c r="Y320">
        <v>0</v>
      </c>
      <c r="Z320">
        <v>0</v>
      </c>
      <c r="AA320">
        <v>5.6737534648702702E-2</v>
      </c>
      <c r="AB320">
        <v>0</v>
      </c>
      <c r="AC320">
        <v>0</v>
      </c>
      <c r="AD320">
        <v>0.68894707872215</v>
      </c>
      <c r="AE320">
        <v>674.49537053435802</v>
      </c>
      <c r="AF320">
        <v>0</v>
      </c>
      <c r="AG320">
        <v>0</v>
      </c>
      <c r="AH320">
        <v>4.8825112237839399</v>
      </c>
      <c r="AI320">
        <v>0</v>
      </c>
      <c r="AJ320">
        <v>0.255571721577185</v>
      </c>
      <c r="AK320">
        <v>0</v>
      </c>
      <c r="AL320">
        <v>0</v>
      </c>
      <c r="AM320">
        <v>42.603042884381601</v>
      </c>
      <c r="AN320">
        <v>4.08291534699241E-3</v>
      </c>
      <c r="AO320">
        <v>0</v>
      </c>
      <c r="AP320">
        <v>0</v>
      </c>
      <c r="AQ320">
        <v>0.21341418039249699</v>
      </c>
      <c r="AR320">
        <v>0</v>
      </c>
      <c r="AS320">
        <v>0</v>
      </c>
      <c r="AT320">
        <v>0</v>
      </c>
      <c r="AU320">
        <v>3.1818910599299297E-2</v>
      </c>
      <c r="AV320">
        <v>0</v>
      </c>
      <c r="AW320">
        <v>0</v>
      </c>
      <c r="AX320">
        <v>0</v>
      </c>
      <c r="BK320" s="117">
        <v>1160.4563989467899</v>
      </c>
      <c r="BL320">
        <f t="shared" si="20"/>
        <v>421.90210227050602</v>
      </c>
      <c r="BM320">
        <f t="shared" si="21"/>
        <v>0</v>
      </c>
      <c r="BN320">
        <f t="shared" si="22"/>
        <v>738.55429667628277</v>
      </c>
      <c r="BO320">
        <f t="shared" si="24"/>
        <v>115.58360105321117</v>
      </c>
      <c r="BP320">
        <f t="shared" si="23"/>
        <v>537.48570332371719</v>
      </c>
    </row>
    <row r="321" spans="1:68" x14ac:dyDescent="0.25">
      <c r="A321" t="s">
        <v>61</v>
      </c>
      <c r="B321" s="42">
        <v>44400</v>
      </c>
      <c r="C321" t="s">
        <v>60</v>
      </c>
      <c r="D321">
        <v>1319.59</v>
      </c>
      <c r="E321">
        <v>0</v>
      </c>
      <c r="F321">
        <v>421.90210227050602</v>
      </c>
      <c r="G321">
        <v>0</v>
      </c>
      <c r="H321">
        <v>201.514744603807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1.99394796588399</v>
      </c>
      <c r="U321">
        <v>0</v>
      </c>
      <c r="V321">
        <v>0</v>
      </c>
      <c r="W321">
        <v>11.3413060157944</v>
      </c>
      <c r="X321">
        <v>0</v>
      </c>
      <c r="Y321">
        <v>0</v>
      </c>
      <c r="Z321">
        <v>0</v>
      </c>
      <c r="AA321">
        <v>5.5848599382552197E-2</v>
      </c>
      <c r="AB321">
        <v>0</v>
      </c>
      <c r="AC321">
        <v>0</v>
      </c>
      <c r="AD321">
        <v>0.64379480922658905</v>
      </c>
      <c r="AE321">
        <v>695.59653195042199</v>
      </c>
      <c r="AF321">
        <v>0</v>
      </c>
      <c r="AG321">
        <v>0</v>
      </c>
      <c r="AH321">
        <v>4.8643553982596304</v>
      </c>
      <c r="AI321">
        <v>0</v>
      </c>
      <c r="AJ321">
        <v>0.23266938269880699</v>
      </c>
      <c r="AK321">
        <v>0</v>
      </c>
      <c r="AL321">
        <v>0</v>
      </c>
      <c r="AM321">
        <v>41.4868731422876</v>
      </c>
      <c r="AN321">
        <v>2.5409553459772201E-2</v>
      </c>
      <c r="AO321">
        <v>0</v>
      </c>
      <c r="AP321">
        <v>0</v>
      </c>
      <c r="AQ321">
        <v>0.20483497253286001</v>
      </c>
      <c r="AR321">
        <v>0</v>
      </c>
      <c r="AS321">
        <v>0</v>
      </c>
      <c r="AT321">
        <v>0</v>
      </c>
      <c r="AU321">
        <v>3.3045558380375997E-2</v>
      </c>
      <c r="AV321">
        <v>0</v>
      </c>
      <c r="AW321">
        <v>0</v>
      </c>
      <c r="AX321">
        <v>0</v>
      </c>
      <c r="BK321" s="117">
        <v>1379.8954642226399</v>
      </c>
      <c r="BL321">
        <f t="shared" si="20"/>
        <v>623.41684687431302</v>
      </c>
      <c r="BM321">
        <f t="shared" si="21"/>
        <v>0</v>
      </c>
      <c r="BN321">
        <f t="shared" si="22"/>
        <v>756.47861734832838</v>
      </c>
      <c r="BO321">
        <f t="shared" si="24"/>
        <v>-60.305464222641376</v>
      </c>
      <c r="BP321">
        <f t="shared" si="23"/>
        <v>563.11138265167165</v>
      </c>
    </row>
    <row r="322" spans="1:68" x14ac:dyDescent="0.25">
      <c r="A322" t="s">
        <v>61</v>
      </c>
      <c r="B322" s="42">
        <v>44401</v>
      </c>
      <c r="C322" t="s">
        <v>60</v>
      </c>
      <c r="D322">
        <v>1445.28</v>
      </c>
      <c r="E322">
        <v>0</v>
      </c>
      <c r="F322">
        <v>421.90210227050602</v>
      </c>
      <c r="G322">
        <v>198.102380012504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1.6347845032611199</v>
      </c>
      <c r="U322">
        <v>0</v>
      </c>
      <c r="V322">
        <v>0</v>
      </c>
      <c r="W322">
        <v>10.190673043164299</v>
      </c>
      <c r="X322">
        <v>0</v>
      </c>
      <c r="Y322">
        <v>0</v>
      </c>
      <c r="Z322">
        <v>0</v>
      </c>
      <c r="AA322">
        <v>5.48224161334167E-2</v>
      </c>
      <c r="AB322">
        <v>0</v>
      </c>
      <c r="AC322">
        <v>0</v>
      </c>
      <c r="AD322">
        <v>0.55423505862538602</v>
      </c>
      <c r="AE322">
        <v>722.76866489516203</v>
      </c>
      <c r="AF322">
        <v>0</v>
      </c>
      <c r="AG322">
        <v>0</v>
      </c>
      <c r="AH322">
        <v>5.07291931664773</v>
      </c>
      <c r="AI322">
        <v>0</v>
      </c>
      <c r="AJ322">
        <v>0.20189884162781599</v>
      </c>
      <c r="AK322">
        <v>0</v>
      </c>
      <c r="AL322">
        <v>0</v>
      </c>
      <c r="AM322">
        <v>36.432785397028297</v>
      </c>
      <c r="AN322">
        <v>7.5852255519053197E-2</v>
      </c>
      <c r="AO322">
        <v>0</v>
      </c>
      <c r="AP322">
        <v>0</v>
      </c>
      <c r="AQ322">
        <v>0.1621078918287</v>
      </c>
      <c r="AR322">
        <v>0</v>
      </c>
      <c r="AS322">
        <v>0</v>
      </c>
      <c r="AT322">
        <v>0</v>
      </c>
      <c r="AU322">
        <v>4.0065566901032898E-2</v>
      </c>
      <c r="AV322">
        <v>0</v>
      </c>
      <c r="AW322">
        <v>0</v>
      </c>
      <c r="AX322">
        <v>0</v>
      </c>
      <c r="BK322" s="117">
        <v>1397.19329146891</v>
      </c>
      <c r="BL322">
        <f t="shared" si="20"/>
        <v>620.00448228301002</v>
      </c>
      <c r="BM322">
        <f t="shared" si="21"/>
        <v>0</v>
      </c>
      <c r="BN322">
        <f t="shared" si="22"/>
        <v>777.18880918589878</v>
      </c>
      <c r="BO322">
        <f t="shared" si="24"/>
        <v>48.08670853109129</v>
      </c>
      <c r="BP322">
        <f t="shared" si="23"/>
        <v>668.09119081410131</v>
      </c>
    </row>
    <row r="323" spans="1:68" x14ac:dyDescent="0.25">
      <c r="A323" t="s">
        <v>61</v>
      </c>
      <c r="B323" s="42">
        <v>44402</v>
      </c>
      <c r="C323" t="s">
        <v>60</v>
      </c>
      <c r="D323">
        <v>1053.99</v>
      </c>
      <c r="E323">
        <v>0</v>
      </c>
      <c r="F323">
        <v>421.90210227050602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1.3198449559959</v>
      </c>
      <c r="U323">
        <v>0</v>
      </c>
      <c r="V323">
        <v>0</v>
      </c>
      <c r="W323">
        <v>9.1561356079059504</v>
      </c>
      <c r="X323">
        <v>0</v>
      </c>
      <c r="Y323">
        <v>0</v>
      </c>
      <c r="Z323">
        <v>0</v>
      </c>
      <c r="AA323">
        <v>5.3141750241197397E-2</v>
      </c>
      <c r="AB323">
        <v>0</v>
      </c>
      <c r="AC323">
        <v>0</v>
      </c>
      <c r="AD323">
        <v>0.46460172113140302</v>
      </c>
      <c r="AE323">
        <v>753.27373060020795</v>
      </c>
      <c r="AF323">
        <v>0</v>
      </c>
      <c r="AG323">
        <v>0</v>
      </c>
      <c r="AH323">
        <v>5.6488375242323796</v>
      </c>
      <c r="AI323">
        <v>0</v>
      </c>
      <c r="AJ323">
        <v>0.17665655674026301</v>
      </c>
      <c r="AK323">
        <v>0</v>
      </c>
      <c r="AL323">
        <v>0</v>
      </c>
      <c r="AM323">
        <v>28.886783683402601</v>
      </c>
      <c r="AN323">
        <v>0.16080208914521699</v>
      </c>
      <c r="AO323">
        <v>0</v>
      </c>
      <c r="AP323">
        <v>0</v>
      </c>
      <c r="AQ323">
        <v>0.15126883763100599</v>
      </c>
      <c r="AR323">
        <v>0</v>
      </c>
      <c r="AS323">
        <v>0</v>
      </c>
      <c r="AT323">
        <v>0</v>
      </c>
      <c r="AU323">
        <v>5.6680743007334299E-2</v>
      </c>
      <c r="AV323">
        <v>0</v>
      </c>
      <c r="AW323">
        <v>0</v>
      </c>
      <c r="AX323">
        <v>0</v>
      </c>
      <c r="BK323" s="117">
        <v>1221.25058634015</v>
      </c>
      <c r="BL323">
        <f t="shared" ref="BL323:BL360" si="25">SUM(AV323:AX323,L323,E323:H323)</f>
        <v>421.90210227050602</v>
      </c>
      <c r="BM323">
        <f t="shared" ref="BM323:BM360" si="26">SUM(I323:K323,M323:R323)</f>
        <v>0</v>
      </c>
      <c r="BN323">
        <f t="shared" ref="BN323:BN360" si="27">SUM(S323:AU323)</f>
        <v>799.34848406964124</v>
      </c>
      <c r="BO323">
        <f t="shared" si="24"/>
        <v>-167.26058634014726</v>
      </c>
      <c r="BP323">
        <f t="shared" ref="BP323:BP359" si="28">BO323+BL323</f>
        <v>254.64151593035876</v>
      </c>
    </row>
    <row r="324" spans="1:68" x14ac:dyDescent="0.25">
      <c r="A324" t="s">
        <v>61</v>
      </c>
      <c r="B324" s="42">
        <v>44403</v>
      </c>
      <c r="C324" t="s">
        <v>60</v>
      </c>
      <c r="D324">
        <v>900.81</v>
      </c>
      <c r="E324">
        <v>0</v>
      </c>
      <c r="F324">
        <v>421.90210227050602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1.1442997264916399</v>
      </c>
      <c r="U324">
        <v>0</v>
      </c>
      <c r="V324">
        <v>0</v>
      </c>
      <c r="W324">
        <v>8.5394289757682404</v>
      </c>
      <c r="X324">
        <v>0</v>
      </c>
      <c r="Y324">
        <v>0</v>
      </c>
      <c r="Z324">
        <v>0</v>
      </c>
      <c r="AA324">
        <v>5.1367694185154703E-2</v>
      </c>
      <c r="AB324">
        <v>0</v>
      </c>
      <c r="AC324">
        <v>0</v>
      </c>
      <c r="AD324">
        <v>0.39195615623628899</v>
      </c>
      <c r="AE324">
        <v>780.64459895088703</v>
      </c>
      <c r="AF324">
        <v>0</v>
      </c>
      <c r="AG324">
        <v>0</v>
      </c>
      <c r="AH324">
        <v>6.3874464772112098</v>
      </c>
      <c r="AI324">
        <v>0</v>
      </c>
      <c r="AJ324">
        <v>0.146371228182754</v>
      </c>
      <c r="AK324">
        <v>0</v>
      </c>
      <c r="AL324">
        <v>0</v>
      </c>
      <c r="AM324">
        <v>22.579488565710399</v>
      </c>
      <c r="AN324">
        <v>0.28500079728338501</v>
      </c>
      <c r="AO324">
        <v>0</v>
      </c>
      <c r="AP324">
        <v>0</v>
      </c>
      <c r="AQ324">
        <v>0.146737471923785</v>
      </c>
      <c r="AR324">
        <v>0</v>
      </c>
      <c r="AS324">
        <v>0</v>
      </c>
      <c r="AT324">
        <v>0</v>
      </c>
      <c r="AU324">
        <v>8.8647588007969597E-2</v>
      </c>
      <c r="AV324">
        <v>0</v>
      </c>
      <c r="AW324">
        <v>0</v>
      </c>
      <c r="AX324">
        <v>0</v>
      </c>
      <c r="BK324" s="117">
        <v>1242.3074459023901</v>
      </c>
      <c r="BL324">
        <f t="shared" si="25"/>
        <v>421.90210227050602</v>
      </c>
      <c r="BM324">
        <f t="shared" si="26"/>
        <v>0</v>
      </c>
      <c r="BN324">
        <f t="shared" si="27"/>
        <v>820.40534363188783</v>
      </c>
      <c r="BO324">
        <f t="shared" si="24"/>
        <v>-341.49744590239379</v>
      </c>
      <c r="BP324">
        <f t="shared" si="28"/>
        <v>80.404656368112228</v>
      </c>
    </row>
    <row r="325" spans="1:68" x14ac:dyDescent="0.25">
      <c r="A325" t="s">
        <v>61</v>
      </c>
      <c r="B325" s="42">
        <v>44404</v>
      </c>
      <c r="C325" t="s">
        <v>60</v>
      </c>
      <c r="D325">
        <v>1944.55</v>
      </c>
      <c r="E325">
        <v>0</v>
      </c>
      <c r="F325">
        <v>435.97863064770701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1.05583189935354</v>
      </c>
      <c r="U325">
        <v>0</v>
      </c>
      <c r="V325">
        <v>0</v>
      </c>
      <c r="W325">
        <v>7.7866221133923803</v>
      </c>
      <c r="X325">
        <v>0</v>
      </c>
      <c r="Y325">
        <v>0</v>
      </c>
      <c r="Z325">
        <v>0</v>
      </c>
      <c r="AA325">
        <v>5.0042233703805998E-2</v>
      </c>
      <c r="AB325">
        <v>0</v>
      </c>
      <c r="AC325">
        <v>0</v>
      </c>
      <c r="AD325">
        <v>0.32857818065870997</v>
      </c>
      <c r="AE325">
        <v>801.62687943674905</v>
      </c>
      <c r="AF325">
        <v>0</v>
      </c>
      <c r="AG325">
        <v>0</v>
      </c>
      <c r="AH325">
        <v>6.57680299155383</v>
      </c>
      <c r="AI325">
        <v>0</v>
      </c>
      <c r="AJ325">
        <v>0.13064821290405401</v>
      </c>
      <c r="AK325">
        <v>0</v>
      </c>
      <c r="AL325">
        <v>0</v>
      </c>
      <c r="AM325">
        <v>19.942368632247099</v>
      </c>
      <c r="AN325">
        <v>0.44565893873163898</v>
      </c>
      <c r="AO325">
        <v>0</v>
      </c>
      <c r="AP325">
        <v>0</v>
      </c>
      <c r="AQ325">
        <v>0.13611120599028301</v>
      </c>
      <c r="AR325">
        <v>0</v>
      </c>
      <c r="AS325">
        <v>0</v>
      </c>
      <c r="AT325">
        <v>0</v>
      </c>
      <c r="AU325">
        <v>0.14850425194455799</v>
      </c>
      <c r="AV325">
        <v>0</v>
      </c>
      <c r="AW325">
        <v>500.11903729877298</v>
      </c>
      <c r="AX325">
        <v>0</v>
      </c>
      <c r="BK325" s="117">
        <v>1774.3257160437099</v>
      </c>
      <c r="BL325">
        <f t="shared" si="25"/>
        <v>936.09766794647999</v>
      </c>
      <c r="BM325">
        <f t="shared" si="26"/>
        <v>0</v>
      </c>
      <c r="BN325">
        <f t="shared" si="27"/>
        <v>838.22804809722879</v>
      </c>
      <c r="BO325">
        <f t="shared" ref="BO325:BO360" si="29">D325-SUM(BL325:BN325)</f>
        <v>170.22428395629117</v>
      </c>
      <c r="BP325">
        <f t="shared" si="28"/>
        <v>1106.3219519027712</v>
      </c>
    </row>
    <row r="326" spans="1:68" x14ac:dyDescent="0.25">
      <c r="A326" t="s">
        <v>61</v>
      </c>
      <c r="B326" s="42">
        <v>44405</v>
      </c>
      <c r="C326" t="s">
        <v>60</v>
      </c>
      <c r="D326">
        <v>1046.31</v>
      </c>
      <c r="E326">
        <v>0</v>
      </c>
      <c r="F326">
        <v>435.97863064770701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1.15104049112926</v>
      </c>
      <c r="U326">
        <v>0</v>
      </c>
      <c r="V326">
        <v>0</v>
      </c>
      <c r="W326">
        <v>7.35640069801899</v>
      </c>
      <c r="X326">
        <v>0</v>
      </c>
      <c r="Y326">
        <v>0</v>
      </c>
      <c r="Z326">
        <v>0</v>
      </c>
      <c r="AA326">
        <v>4.94899746691604E-2</v>
      </c>
      <c r="AB326">
        <v>0</v>
      </c>
      <c r="AC326">
        <v>29.791882054561999</v>
      </c>
      <c r="AD326">
        <v>0.27068250602171601</v>
      </c>
      <c r="AE326">
        <v>753.141056868379</v>
      </c>
      <c r="AF326">
        <v>0</v>
      </c>
      <c r="AG326">
        <v>0</v>
      </c>
      <c r="AH326">
        <v>6.4293884168423201</v>
      </c>
      <c r="AI326">
        <v>0</v>
      </c>
      <c r="AJ326">
        <v>0.12881773068798599</v>
      </c>
      <c r="AK326">
        <v>0</v>
      </c>
      <c r="AL326">
        <v>0</v>
      </c>
      <c r="AM326">
        <v>19.3206478192199</v>
      </c>
      <c r="AN326">
        <v>0.52305451855849705</v>
      </c>
      <c r="AO326">
        <v>0</v>
      </c>
      <c r="AP326">
        <v>0</v>
      </c>
      <c r="AQ326">
        <v>0.121212585898129</v>
      </c>
      <c r="AR326">
        <v>0</v>
      </c>
      <c r="AS326">
        <v>0</v>
      </c>
      <c r="AT326">
        <v>0</v>
      </c>
      <c r="AU326">
        <v>0.229508655769461</v>
      </c>
      <c r="AV326">
        <v>0</v>
      </c>
      <c r="AW326">
        <v>0</v>
      </c>
      <c r="AX326">
        <v>0</v>
      </c>
      <c r="BK326" s="117">
        <v>1254.49181296746</v>
      </c>
      <c r="BL326">
        <f t="shared" si="25"/>
        <v>435.97863064770701</v>
      </c>
      <c r="BM326">
        <f t="shared" si="26"/>
        <v>0</v>
      </c>
      <c r="BN326">
        <f t="shared" si="27"/>
        <v>818.51318231975631</v>
      </c>
      <c r="BO326">
        <f t="shared" si="29"/>
        <v>-208.18181296746343</v>
      </c>
      <c r="BP326">
        <f t="shared" si="28"/>
        <v>227.79681768024358</v>
      </c>
    </row>
    <row r="327" spans="1:68" x14ac:dyDescent="0.25">
      <c r="A327" t="s">
        <v>61</v>
      </c>
      <c r="B327" s="42">
        <v>44406</v>
      </c>
      <c r="C327" t="s">
        <v>60</v>
      </c>
      <c r="D327">
        <v>1433.35</v>
      </c>
      <c r="E327">
        <v>0</v>
      </c>
      <c r="F327">
        <v>449.956721763529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2.1511549539714498</v>
      </c>
      <c r="U327">
        <v>0</v>
      </c>
      <c r="V327">
        <v>0</v>
      </c>
      <c r="W327">
        <v>6.9733744467762904</v>
      </c>
      <c r="X327">
        <v>0</v>
      </c>
      <c r="Y327">
        <v>0</v>
      </c>
      <c r="Z327">
        <v>0</v>
      </c>
      <c r="AA327">
        <v>4.9499388365598002E-2</v>
      </c>
      <c r="AB327">
        <v>0</v>
      </c>
      <c r="AC327">
        <v>155.72535274927199</v>
      </c>
      <c r="AD327">
        <v>0.22999530491813799</v>
      </c>
      <c r="AE327">
        <v>652.11520386546704</v>
      </c>
      <c r="AF327">
        <v>0</v>
      </c>
      <c r="AG327">
        <v>0</v>
      </c>
      <c r="AH327">
        <v>5.9863293326940896</v>
      </c>
      <c r="AI327">
        <v>0</v>
      </c>
      <c r="AJ327">
        <v>0.13079206507379401</v>
      </c>
      <c r="AK327">
        <v>0</v>
      </c>
      <c r="AL327">
        <v>0</v>
      </c>
      <c r="AM327">
        <v>19.943963078829999</v>
      </c>
      <c r="AN327">
        <v>0.55234251162218295</v>
      </c>
      <c r="AO327">
        <v>0</v>
      </c>
      <c r="AP327">
        <v>0</v>
      </c>
      <c r="AQ327">
        <v>0.102981322370595</v>
      </c>
      <c r="AR327">
        <v>0</v>
      </c>
      <c r="AS327">
        <v>0</v>
      </c>
      <c r="AT327">
        <v>0</v>
      </c>
      <c r="AU327">
        <v>0.33605316510059802</v>
      </c>
      <c r="AV327">
        <v>0</v>
      </c>
      <c r="AW327">
        <v>0</v>
      </c>
      <c r="AX327">
        <v>0</v>
      </c>
      <c r="BK327" s="117">
        <v>1294.2537639479899</v>
      </c>
      <c r="BL327">
        <f t="shared" si="25"/>
        <v>449.956721763529</v>
      </c>
      <c r="BM327">
        <f t="shared" si="26"/>
        <v>0</v>
      </c>
      <c r="BN327">
        <f t="shared" si="27"/>
        <v>844.29704218446193</v>
      </c>
      <c r="BO327">
        <f t="shared" si="29"/>
        <v>139.09623605200886</v>
      </c>
      <c r="BP327">
        <f t="shared" si="28"/>
        <v>589.05295781553787</v>
      </c>
    </row>
    <row r="328" spans="1:68" x14ac:dyDescent="0.25">
      <c r="A328" t="s">
        <v>61</v>
      </c>
      <c r="B328" s="42">
        <v>44407</v>
      </c>
      <c r="C328" t="s">
        <v>60</v>
      </c>
      <c r="D328">
        <v>1312.6</v>
      </c>
      <c r="E328">
        <v>0</v>
      </c>
      <c r="F328">
        <v>449.956721763529</v>
      </c>
      <c r="G328">
        <v>0</v>
      </c>
      <c r="H328">
        <v>201.514744603807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4.0372200088380303</v>
      </c>
      <c r="U328">
        <v>0</v>
      </c>
      <c r="V328">
        <v>0</v>
      </c>
      <c r="W328">
        <v>6.3860131963548703</v>
      </c>
      <c r="X328">
        <v>0</v>
      </c>
      <c r="Y328">
        <v>0</v>
      </c>
      <c r="Z328">
        <v>0</v>
      </c>
      <c r="AA328">
        <v>5.0638708518536898E-2</v>
      </c>
      <c r="AB328">
        <v>0</v>
      </c>
      <c r="AC328">
        <v>360.580225127397</v>
      </c>
      <c r="AD328">
        <v>0.18727011580400199</v>
      </c>
      <c r="AE328">
        <v>509.405549064485</v>
      </c>
      <c r="AF328">
        <v>0</v>
      </c>
      <c r="AG328">
        <v>0</v>
      </c>
      <c r="AH328">
        <v>5.1929744488977301</v>
      </c>
      <c r="AI328">
        <v>0</v>
      </c>
      <c r="AJ328">
        <v>0.13693513908024299</v>
      </c>
      <c r="AK328">
        <v>0</v>
      </c>
      <c r="AL328">
        <v>0</v>
      </c>
      <c r="AM328">
        <v>19.674862751325399</v>
      </c>
      <c r="AN328">
        <v>0.54967389712450099</v>
      </c>
      <c r="AO328">
        <v>0</v>
      </c>
      <c r="AP328">
        <v>0</v>
      </c>
      <c r="AQ328">
        <v>8.6544303356992203E-2</v>
      </c>
      <c r="AR328">
        <v>0</v>
      </c>
      <c r="AS328">
        <v>0</v>
      </c>
      <c r="AT328">
        <v>0</v>
      </c>
      <c r="AU328">
        <v>0.43219175304567198</v>
      </c>
      <c r="AV328">
        <v>0</v>
      </c>
      <c r="AW328">
        <v>0</v>
      </c>
      <c r="AX328">
        <v>0</v>
      </c>
      <c r="BK328" s="117">
        <v>1558.19156488156</v>
      </c>
      <c r="BL328">
        <f t="shared" si="25"/>
        <v>651.47146636733601</v>
      </c>
      <c r="BM328">
        <f t="shared" si="26"/>
        <v>0</v>
      </c>
      <c r="BN328">
        <f t="shared" si="27"/>
        <v>906.72009851422797</v>
      </c>
      <c r="BO328">
        <f t="shared" si="29"/>
        <v>-245.59156488156395</v>
      </c>
      <c r="BP328">
        <f t="shared" si="28"/>
        <v>405.87990148577205</v>
      </c>
    </row>
    <row r="329" spans="1:68" x14ac:dyDescent="0.25">
      <c r="A329" t="s">
        <v>61</v>
      </c>
      <c r="B329" s="42">
        <v>44408</v>
      </c>
      <c r="C329" t="s">
        <v>60</v>
      </c>
      <c r="D329">
        <v>850.08</v>
      </c>
      <c r="E329">
        <v>0</v>
      </c>
      <c r="F329">
        <v>449.956721763529</v>
      </c>
      <c r="G329">
        <v>198.102380012504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6.3882273735028701</v>
      </c>
      <c r="U329">
        <v>0</v>
      </c>
      <c r="V329">
        <v>0</v>
      </c>
      <c r="W329">
        <v>5.7385599257076603</v>
      </c>
      <c r="X329">
        <v>0</v>
      </c>
      <c r="Y329">
        <v>0</v>
      </c>
      <c r="Z329">
        <v>0</v>
      </c>
      <c r="AA329">
        <v>5.2420326879927703E-2</v>
      </c>
      <c r="AB329">
        <v>0</v>
      </c>
      <c r="AC329">
        <v>596.43502315062506</v>
      </c>
      <c r="AD329">
        <v>0.13540000797745699</v>
      </c>
      <c r="AE329">
        <v>341.55804720790798</v>
      </c>
      <c r="AF329">
        <v>0</v>
      </c>
      <c r="AG329">
        <v>0</v>
      </c>
      <c r="AH329">
        <v>4.1471648865550499</v>
      </c>
      <c r="AI329">
        <v>0</v>
      </c>
      <c r="AJ329">
        <v>0.143833326010669</v>
      </c>
      <c r="AK329">
        <v>0</v>
      </c>
      <c r="AL329">
        <v>0</v>
      </c>
      <c r="AM329">
        <v>17.243693296028901</v>
      </c>
      <c r="AN329">
        <v>0.50927271449823697</v>
      </c>
      <c r="AO329">
        <v>0</v>
      </c>
      <c r="AP329">
        <v>0</v>
      </c>
      <c r="AQ329">
        <v>5.9407584757227801E-2</v>
      </c>
      <c r="AR329">
        <v>0</v>
      </c>
      <c r="AS329">
        <v>0</v>
      </c>
      <c r="AT329">
        <v>0</v>
      </c>
      <c r="AU329">
        <v>0.49135565207873799</v>
      </c>
      <c r="AV329">
        <v>0</v>
      </c>
      <c r="AW329">
        <v>0</v>
      </c>
      <c r="AX329">
        <v>0</v>
      </c>
      <c r="BK329" s="117">
        <v>1620.9615072285601</v>
      </c>
      <c r="BL329">
        <f t="shared" si="25"/>
        <v>648.059101776033</v>
      </c>
      <c r="BM329">
        <f t="shared" si="26"/>
        <v>0</v>
      </c>
      <c r="BN329">
        <f t="shared" si="27"/>
        <v>972.90240545252971</v>
      </c>
      <c r="BO329">
        <f t="shared" si="29"/>
        <v>-770.88150722856278</v>
      </c>
      <c r="BP329">
        <f t="shared" si="28"/>
        <v>-122.82240545252978</v>
      </c>
    </row>
    <row r="330" spans="1:68" x14ac:dyDescent="0.25">
      <c r="A330" t="s">
        <v>61</v>
      </c>
      <c r="B330" s="42">
        <v>44409</v>
      </c>
      <c r="C330" t="s">
        <v>60</v>
      </c>
      <c r="D330">
        <v>805.92</v>
      </c>
      <c r="E330">
        <v>0</v>
      </c>
      <c r="F330">
        <v>449.956721763529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8.8120025707404199</v>
      </c>
      <c r="U330">
        <v>0</v>
      </c>
      <c r="V330">
        <v>0</v>
      </c>
      <c r="W330">
        <v>4.8925678930463903</v>
      </c>
      <c r="X330">
        <v>0</v>
      </c>
      <c r="Y330">
        <v>0</v>
      </c>
      <c r="Z330">
        <v>0</v>
      </c>
      <c r="AA330">
        <v>5.4287939476139503E-2</v>
      </c>
      <c r="AB330">
        <v>0</v>
      </c>
      <c r="AC330">
        <v>782.76218098954996</v>
      </c>
      <c r="AD330">
        <v>8.7204018393577498E-2</v>
      </c>
      <c r="AE330">
        <v>186.89049617261199</v>
      </c>
      <c r="AF330">
        <v>0</v>
      </c>
      <c r="AG330">
        <v>0</v>
      </c>
      <c r="AH330">
        <v>3.1716719836290301</v>
      </c>
      <c r="AI330">
        <v>0</v>
      </c>
      <c r="AJ330">
        <v>0.169063660047339</v>
      </c>
      <c r="AK330">
        <v>0</v>
      </c>
      <c r="AL330">
        <v>0</v>
      </c>
      <c r="AM330">
        <v>15.8753582175895</v>
      </c>
      <c r="AN330">
        <v>0.443076748876504</v>
      </c>
      <c r="AO330">
        <v>0</v>
      </c>
      <c r="AP330">
        <v>0</v>
      </c>
      <c r="AQ330">
        <v>3.3907590921833403E-2</v>
      </c>
      <c r="AR330">
        <v>0</v>
      </c>
      <c r="AS330">
        <v>0</v>
      </c>
      <c r="AT330">
        <v>0</v>
      </c>
      <c r="AU330">
        <v>0.56913354341227396</v>
      </c>
      <c r="AV330">
        <v>0</v>
      </c>
      <c r="AW330">
        <v>0</v>
      </c>
      <c r="AX330">
        <v>0</v>
      </c>
      <c r="BK330" s="117">
        <v>1453.71767309182</v>
      </c>
      <c r="BL330">
        <f t="shared" si="25"/>
        <v>449.956721763529</v>
      </c>
      <c r="BM330">
        <f t="shared" si="26"/>
        <v>0</v>
      </c>
      <c r="BN330">
        <f t="shared" si="27"/>
        <v>1003.7609513282947</v>
      </c>
      <c r="BO330">
        <f t="shared" si="29"/>
        <v>-647.79767309182364</v>
      </c>
      <c r="BP330">
        <f t="shared" si="28"/>
        <v>-197.84095132829464</v>
      </c>
    </row>
    <row r="331" spans="1:68" x14ac:dyDescent="0.25">
      <c r="A331" t="s">
        <v>61</v>
      </c>
      <c r="B331" s="42">
        <v>44410</v>
      </c>
      <c r="C331" t="s">
        <v>60</v>
      </c>
      <c r="D331">
        <v>1258.6300000000001</v>
      </c>
      <c r="E331">
        <v>0</v>
      </c>
      <c r="F331">
        <v>449.956721763529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11.209661357227199</v>
      </c>
      <c r="U331">
        <v>0</v>
      </c>
      <c r="V331">
        <v>0</v>
      </c>
      <c r="W331">
        <v>4.5086479313653296</v>
      </c>
      <c r="X331">
        <v>0</v>
      </c>
      <c r="Y331">
        <v>0</v>
      </c>
      <c r="Z331">
        <v>0</v>
      </c>
      <c r="AA331">
        <v>5.5868525019748302E-2</v>
      </c>
      <c r="AB331">
        <v>0</v>
      </c>
      <c r="AC331">
        <v>937.91918528018095</v>
      </c>
      <c r="AD331">
        <v>5.0068832969063101E-2</v>
      </c>
      <c r="AE331">
        <v>61.815134494046603</v>
      </c>
      <c r="AF331">
        <v>0</v>
      </c>
      <c r="AG331">
        <v>0</v>
      </c>
      <c r="AH331">
        <v>2.6691443668096402</v>
      </c>
      <c r="AI331">
        <v>0</v>
      </c>
      <c r="AJ331">
        <v>0.21278945622811199</v>
      </c>
      <c r="AK331">
        <v>0</v>
      </c>
      <c r="AL331">
        <v>0</v>
      </c>
      <c r="AM331">
        <v>13.909076737131601</v>
      </c>
      <c r="AN331">
        <v>0.38308961802706798</v>
      </c>
      <c r="AO331">
        <v>0</v>
      </c>
      <c r="AP331">
        <v>0</v>
      </c>
      <c r="AQ331">
        <v>2.21276723982026E-2</v>
      </c>
      <c r="AR331">
        <v>0</v>
      </c>
      <c r="AS331">
        <v>0</v>
      </c>
      <c r="AT331">
        <v>0</v>
      </c>
      <c r="AU331">
        <v>0.61002289882807303</v>
      </c>
      <c r="AV331">
        <v>0</v>
      </c>
      <c r="AW331">
        <v>0</v>
      </c>
      <c r="AX331">
        <v>0</v>
      </c>
      <c r="BK331" s="117">
        <v>1483.3215389337599</v>
      </c>
      <c r="BL331">
        <f t="shared" si="25"/>
        <v>449.956721763529</v>
      </c>
      <c r="BM331">
        <f t="shared" si="26"/>
        <v>0</v>
      </c>
      <c r="BN331">
        <f t="shared" si="27"/>
        <v>1033.3648171702314</v>
      </c>
      <c r="BO331">
        <f t="shared" si="29"/>
        <v>-224.69153893376028</v>
      </c>
      <c r="BP331">
        <f t="shared" si="28"/>
        <v>225.26518282976872</v>
      </c>
    </row>
    <row r="332" spans="1:68" x14ac:dyDescent="0.25">
      <c r="A332" t="s">
        <v>61</v>
      </c>
      <c r="B332" s="42">
        <v>44411</v>
      </c>
      <c r="C332" t="s">
        <v>60</v>
      </c>
      <c r="D332">
        <v>1099.8499999999999</v>
      </c>
      <c r="E332">
        <v>0</v>
      </c>
      <c r="F332">
        <v>435.97863064770701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12.954974726527499</v>
      </c>
      <c r="U332">
        <v>0</v>
      </c>
      <c r="V332">
        <v>0</v>
      </c>
      <c r="W332">
        <v>4.3224624089137702</v>
      </c>
      <c r="X332">
        <v>0</v>
      </c>
      <c r="Y332">
        <v>0</v>
      </c>
      <c r="Z332">
        <v>0</v>
      </c>
      <c r="AA332">
        <v>5.7162432738217001E-2</v>
      </c>
      <c r="AB332">
        <v>0</v>
      </c>
      <c r="AC332">
        <v>987.34235190964</v>
      </c>
      <c r="AD332">
        <v>2.33581683645156E-2</v>
      </c>
      <c r="AE332">
        <v>13.7903207524311</v>
      </c>
      <c r="AF332">
        <v>0</v>
      </c>
      <c r="AG332">
        <v>0</v>
      </c>
      <c r="AH332">
        <v>2.3508856663044302</v>
      </c>
      <c r="AI332">
        <v>0</v>
      </c>
      <c r="AJ332">
        <v>0.25992937433334101</v>
      </c>
      <c r="AK332">
        <v>0</v>
      </c>
      <c r="AL332">
        <v>0</v>
      </c>
      <c r="AM332">
        <v>11.777470485109999</v>
      </c>
      <c r="AN332">
        <v>0.34132463544135</v>
      </c>
      <c r="AO332">
        <v>0</v>
      </c>
      <c r="AP332">
        <v>0</v>
      </c>
      <c r="AQ332">
        <v>2.2396199217924601E-2</v>
      </c>
      <c r="AR332">
        <v>0</v>
      </c>
      <c r="AS332">
        <v>0</v>
      </c>
      <c r="AT332">
        <v>0</v>
      </c>
      <c r="AU332">
        <v>0.59601446758377297</v>
      </c>
      <c r="AV332">
        <v>0</v>
      </c>
      <c r="AW332">
        <v>0</v>
      </c>
      <c r="AX332">
        <v>0</v>
      </c>
      <c r="BK332" s="117">
        <v>1469.8172818743101</v>
      </c>
      <c r="BL332">
        <f t="shared" si="25"/>
        <v>435.97863064770701</v>
      </c>
      <c r="BM332">
        <f t="shared" si="26"/>
        <v>0</v>
      </c>
      <c r="BN332">
        <f t="shared" si="27"/>
        <v>1033.8386512266056</v>
      </c>
      <c r="BO332">
        <f t="shared" si="29"/>
        <v>-369.96728187431268</v>
      </c>
      <c r="BP332">
        <f t="shared" si="28"/>
        <v>66.011348773394332</v>
      </c>
    </row>
    <row r="333" spans="1:68" x14ac:dyDescent="0.25">
      <c r="A333" t="s">
        <v>61</v>
      </c>
      <c r="B333" s="42">
        <v>44412</v>
      </c>
      <c r="C333" t="s">
        <v>60</v>
      </c>
      <c r="D333">
        <v>931</v>
      </c>
      <c r="E333">
        <v>0</v>
      </c>
      <c r="F333">
        <v>435.97863064770701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13.230349613695401</v>
      </c>
      <c r="U333">
        <v>0</v>
      </c>
      <c r="V333">
        <v>0</v>
      </c>
      <c r="W333">
        <v>4.0399434162308401</v>
      </c>
      <c r="X333">
        <v>0</v>
      </c>
      <c r="Y333">
        <v>0</v>
      </c>
      <c r="Z333">
        <v>0</v>
      </c>
      <c r="AA333">
        <v>5.8214686230263497E-2</v>
      </c>
      <c r="AB333">
        <v>0</v>
      </c>
      <c r="AC333">
        <v>977.56350015745704</v>
      </c>
      <c r="AD333">
        <v>6.2816203954775803E-3</v>
      </c>
      <c r="AE333">
        <v>1.34783314503422</v>
      </c>
      <c r="AF333">
        <v>0</v>
      </c>
      <c r="AG333">
        <v>0</v>
      </c>
      <c r="AH333">
        <v>2.2165855519354598</v>
      </c>
      <c r="AI333">
        <v>0</v>
      </c>
      <c r="AJ333">
        <v>0.377564406531472</v>
      </c>
      <c r="AK333">
        <v>0</v>
      </c>
      <c r="AL333">
        <v>0</v>
      </c>
      <c r="AM333">
        <v>10.013405351700699</v>
      </c>
      <c r="AN333">
        <v>0.29515259954843598</v>
      </c>
      <c r="AO333">
        <v>0</v>
      </c>
      <c r="AP333">
        <v>0</v>
      </c>
      <c r="AQ333">
        <v>5.07332981741596E-2</v>
      </c>
      <c r="AR333">
        <v>0</v>
      </c>
      <c r="AS333">
        <v>0</v>
      </c>
      <c r="AT333">
        <v>0</v>
      </c>
      <c r="AU333">
        <v>0.528080331969495</v>
      </c>
      <c r="AV333">
        <v>0</v>
      </c>
      <c r="AW333">
        <v>0</v>
      </c>
      <c r="AX333">
        <v>0</v>
      </c>
      <c r="BK333" s="117">
        <v>1445.7062748266101</v>
      </c>
      <c r="BL333">
        <f t="shared" si="25"/>
        <v>435.97863064770701</v>
      </c>
      <c r="BM333">
        <f t="shared" si="26"/>
        <v>0</v>
      </c>
      <c r="BN333">
        <f t="shared" si="27"/>
        <v>1009.7276441789031</v>
      </c>
      <c r="BO333">
        <f t="shared" si="29"/>
        <v>-514.70627482661007</v>
      </c>
      <c r="BP333">
        <f t="shared" si="28"/>
        <v>-78.727644178903063</v>
      </c>
    </row>
    <row r="334" spans="1:68" x14ac:dyDescent="0.25">
      <c r="A334" t="s">
        <v>61</v>
      </c>
      <c r="B334" s="42">
        <v>44413</v>
      </c>
      <c r="C334" t="s">
        <v>60</v>
      </c>
      <c r="D334">
        <v>947.73</v>
      </c>
      <c r="E334">
        <v>0</v>
      </c>
      <c r="F334">
        <v>421.90210227050602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13.551278641119101</v>
      </c>
      <c r="U334">
        <v>0</v>
      </c>
      <c r="V334">
        <v>0</v>
      </c>
      <c r="W334">
        <v>4.08633188224176</v>
      </c>
      <c r="X334">
        <v>0</v>
      </c>
      <c r="Y334">
        <v>0</v>
      </c>
      <c r="Z334">
        <v>0</v>
      </c>
      <c r="AA334">
        <v>5.8828229927785802E-2</v>
      </c>
      <c r="AB334">
        <v>0</v>
      </c>
      <c r="AC334">
        <v>935.90855013052396</v>
      </c>
      <c r="AD334">
        <v>2.2733977362386398E-3</v>
      </c>
      <c r="AE334">
        <v>0</v>
      </c>
      <c r="AF334">
        <v>0</v>
      </c>
      <c r="AG334">
        <v>0</v>
      </c>
      <c r="AH334">
        <v>2.2155897032158398</v>
      </c>
      <c r="AI334">
        <v>0</v>
      </c>
      <c r="AJ334">
        <v>0.51212787613979904</v>
      </c>
      <c r="AK334">
        <v>0</v>
      </c>
      <c r="AL334">
        <v>0</v>
      </c>
      <c r="AM334">
        <v>8.5548181812292192</v>
      </c>
      <c r="AN334">
        <v>0.24282904999826299</v>
      </c>
      <c r="AO334">
        <v>0</v>
      </c>
      <c r="AP334">
        <v>0</v>
      </c>
      <c r="AQ334">
        <v>8.6635215285628703E-2</v>
      </c>
      <c r="AR334">
        <v>0</v>
      </c>
      <c r="AS334">
        <v>0</v>
      </c>
      <c r="AT334">
        <v>0</v>
      </c>
      <c r="AU334">
        <v>0.50249739478886601</v>
      </c>
      <c r="AV334">
        <v>0</v>
      </c>
      <c r="AW334">
        <v>0</v>
      </c>
      <c r="AX334">
        <v>0</v>
      </c>
      <c r="BK334" s="117">
        <v>1387.6238619727101</v>
      </c>
      <c r="BL334">
        <f t="shared" si="25"/>
        <v>421.90210227050602</v>
      </c>
      <c r="BM334">
        <f t="shared" si="26"/>
        <v>0</v>
      </c>
      <c r="BN334">
        <f t="shared" si="27"/>
        <v>965.72175970220633</v>
      </c>
      <c r="BO334">
        <f t="shared" si="29"/>
        <v>-439.89386197271233</v>
      </c>
      <c r="BP334">
        <f t="shared" si="28"/>
        <v>-17.991759702206309</v>
      </c>
    </row>
    <row r="335" spans="1:68" x14ac:dyDescent="0.25">
      <c r="A335" t="s">
        <v>61</v>
      </c>
      <c r="B335" s="42">
        <v>44414</v>
      </c>
      <c r="C335" t="s">
        <v>60</v>
      </c>
      <c r="D335">
        <v>1156.3</v>
      </c>
      <c r="E335">
        <v>0</v>
      </c>
      <c r="F335">
        <v>421.90210227050602</v>
      </c>
      <c r="G335">
        <v>0</v>
      </c>
      <c r="H335">
        <v>201.514744603807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14.167383705002701</v>
      </c>
      <c r="U335">
        <v>0</v>
      </c>
      <c r="V335">
        <v>0</v>
      </c>
      <c r="W335">
        <v>4.5836096442466898</v>
      </c>
      <c r="X335">
        <v>0</v>
      </c>
      <c r="Y335">
        <v>0</v>
      </c>
      <c r="Z335">
        <v>0</v>
      </c>
      <c r="AA335">
        <v>5.9457129435782602E-2</v>
      </c>
      <c r="AB335">
        <v>0</v>
      </c>
      <c r="AC335">
        <v>868.265796953223</v>
      </c>
      <c r="AD335">
        <v>3.8705555865058399E-3</v>
      </c>
      <c r="AE335">
        <v>0</v>
      </c>
      <c r="AF335">
        <v>0</v>
      </c>
      <c r="AG335">
        <v>0</v>
      </c>
      <c r="AH335">
        <v>2.2583270244501401</v>
      </c>
      <c r="AI335">
        <v>0</v>
      </c>
      <c r="AJ335">
        <v>0.59119923971848898</v>
      </c>
      <c r="AK335">
        <v>0</v>
      </c>
      <c r="AL335">
        <v>0</v>
      </c>
      <c r="AM335">
        <v>7.7869341912659102</v>
      </c>
      <c r="AN335">
        <v>0.210035516633965</v>
      </c>
      <c r="AO335">
        <v>0</v>
      </c>
      <c r="AP335">
        <v>0</v>
      </c>
      <c r="AQ335">
        <v>0.118312138578523</v>
      </c>
      <c r="AR335">
        <v>0</v>
      </c>
      <c r="AS335">
        <v>0</v>
      </c>
      <c r="AT335">
        <v>0</v>
      </c>
      <c r="AU335">
        <v>0.51949360234098196</v>
      </c>
      <c r="AV335">
        <v>0</v>
      </c>
      <c r="AW335">
        <v>0</v>
      </c>
      <c r="AX335">
        <v>0</v>
      </c>
      <c r="BK335" s="117">
        <v>1521.9812665748</v>
      </c>
      <c r="BL335">
        <f t="shared" si="25"/>
        <v>623.41684687431302</v>
      </c>
      <c r="BM335">
        <f t="shared" si="26"/>
        <v>0</v>
      </c>
      <c r="BN335">
        <f t="shared" si="27"/>
        <v>898.56441970048274</v>
      </c>
      <c r="BO335">
        <f t="shared" si="29"/>
        <v>-365.68126657479593</v>
      </c>
      <c r="BP335">
        <f t="shared" si="28"/>
        <v>257.7355802995171</v>
      </c>
    </row>
    <row r="336" spans="1:68" x14ac:dyDescent="0.25">
      <c r="A336" t="s">
        <v>61</v>
      </c>
      <c r="B336" s="42">
        <v>44415</v>
      </c>
      <c r="C336" t="s">
        <v>60</v>
      </c>
      <c r="D336">
        <v>897.67</v>
      </c>
      <c r="E336">
        <v>0</v>
      </c>
      <c r="F336">
        <v>435.97863064770701</v>
      </c>
      <c r="G336">
        <v>198.102380012504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14.472133474782201</v>
      </c>
      <c r="U336">
        <v>0</v>
      </c>
      <c r="V336">
        <v>0</v>
      </c>
      <c r="W336">
        <v>5.4547045672660897</v>
      </c>
      <c r="X336">
        <v>0</v>
      </c>
      <c r="Y336">
        <v>0</v>
      </c>
      <c r="Z336">
        <v>0</v>
      </c>
      <c r="AA336">
        <v>5.98506624657947E-2</v>
      </c>
      <c r="AB336">
        <v>0</v>
      </c>
      <c r="AC336">
        <v>813.83213702016701</v>
      </c>
      <c r="AD336">
        <v>2.1520778412349801E-2</v>
      </c>
      <c r="AE336">
        <v>0</v>
      </c>
      <c r="AF336">
        <v>0</v>
      </c>
      <c r="AG336">
        <v>0</v>
      </c>
      <c r="AH336">
        <v>2.29141644905331</v>
      </c>
      <c r="AI336">
        <v>0</v>
      </c>
      <c r="AJ336">
        <v>0.58294296973590998</v>
      </c>
      <c r="AK336">
        <v>0</v>
      </c>
      <c r="AL336">
        <v>0</v>
      </c>
      <c r="AM336">
        <v>7.4866456946881001</v>
      </c>
      <c r="AN336">
        <v>0.20135601908421699</v>
      </c>
      <c r="AO336">
        <v>0</v>
      </c>
      <c r="AP336">
        <v>0</v>
      </c>
      <c r="AQ336">
        <v>0.14722867280204899</v>
      </c>
      <c r="AR336">
        <v>0</v>
      </c>
      <c r="AS336">
        <v>0</v>
      </c>
      <c r="AT336">
        <v>0</v>
      </c>
      <c r="AU336">
        <v>0.451580940193055</v>
      </c>
      <c r="AV336">
        <v>0</v>
      </c>
      <c r="AW336">
        <v>0</v>
      </c>
      <c r="AX336">
        <v>0</v>
      </c>
      <c r="BK336" s="117">
        <v>1479.0825279088599</v>
      </c>
      <c r="BL336">
        <f t="shared" si="25"/>
        <v>634.08101066021095</v>
      </c>
      <c r="BM336">
        <f t="shared" si="26"/>
        <v>0</v>
      </c>
      <c r="BN336">
        <f t="shared" si="27"/>
        <v>845.00151724864998</v>
      </c>
      <c r="BO336">
        <f t="shared" si="29"/>
        <v>-581.41252790886085</v>
      </c>
      <c r="BP336">
        <f t="shared" si="28"/>
        <v>52.668482751350098</v>
      </c>
    </row>
    <row r="337" spans="1:68" x14ac:dyDescent="0.25">
      <c r="A337" t="s">
        <v>61</v>
      </c>
      <c r="B337" s="42">
        <v>44416</v>
      </c>
      <c r="C337" t="s">
        <v>60</v>
      </c>
      <c r="D337">
        <v>844.35</v>
      </c>
      <c r="E337">
        <v>0</v>
      </c>
      <c r="F337">
        <v>435.97863064770701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151.24132904076299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14.228870627842401</v>
      </c>
      <c r="U337">
        <v>0</v>
      </c>
      <c r="V337">
        <v>0</v>
      </c>
      <c r="W337">
        <v>6.4689333518725096</v>
      </c>
      <c r="X337">
        <v>0</v>
      </c>
      <c r="Y337">
        <v>0</v>
      </c>
      <c r="Z337">
        <v>0</v>
      </c>
      <c r="AA337">
        <v>6.0749901706158398E-2</v>
      </c>
      <c r="AB337">
        <v>0</v>
      </c>
      <c r="AC337">
        <v>766.23510954721996</v>
      </c>
      <c r="AD337">
        <v>7.8924030998010306E-2</v>
      </c>
      <c r="AE337">
        <v>0</v>
      </c>
      <c r="AF337">
        <v>0</v>
      </c>
      <c r="AG337">
        <v>0</v>
      </c>
      <c r="AH337">
        <v>2.3535969409541999</v>
      </c>
      <c r="AI337">
        <v>0</v>
      </c>
      <c r="AJ337">
        <v>0.50482287452127705</v>
      </c>
      <c r="AK337">
        <v>0</v>
      </c>
      <c r="AL337">
        <v>0</v>
      </c>
      <c r="AM337">
        <v>7.1179844795479399</v>
      </c>
      <c r="AN337">
        <v>0.20593704344871799</v>
      </c>
      <c r="AO337">
        <v>0</v>
      </c>
      <c r="AP337">
        <v>0</v>
      </c>
      <c r="AQ337">
        <v>0.16470374811975599</v>
      </c>
      <c r="AR337">
        <v>0</v>
      </c>
      <c r="AS337">
        <v>0</v>
      </c>
      <c r="AT337">
        <v>0</v>
      </c>
      <c r="AU337">
        <v>0.39856541505287302</v>
      </c>
      <c r="AV337">
        <v>0</v>
      </c>
      <c r="AW337">
        <v>0</v>
      </c>
      <c r="AX337">
        <v>0</v>
      </c>
      <c r="BK337" s="117">
        <v>1385.03815764975</v>
      </c>
      <c r="BL337">
        <f t="shared" si="25"/>
        <v>587.21995968847</v>
      </c>
      <c r="BM337">
        <f t="shared" si="26"/>
        <v>0</v>
      </c>
      <c r="BN337">
        <f t="shared" si="27"/>
        <v>797.81819796128377</v>
      </c>
      <c r="BO337">
        <f t="shared" si="29"/>
        <v>-540.68815764975386</v>
      </c>
      <c r="BP337">
        <f t="shared" si="28"/>
        <v>46.531802038716137</v>
      </c>
    </row>
    <row r="338" spans="1:68" x14ac:dyDescent="0.25">
      <c r="A338" t="s">
        <v>61</v>
      </c>
      <c r="B338" s="42">
        <v>44417</v>
      </c>
      <c r="C338" t="s">
        <v>60</v>
      </c>
      <c r="D338">
        <v>790.64</v>
      </c>
      <c r="E338">
        <v>0</v>
      </c>
      <c r="F338">
        <v>449.956721763529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151.24132904076299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14.0518859726331</v>
      </c>
      <c r="U338">
        <v>0</v>
      </c>
      <c r="V338">
        <v>0</v>
      </c>
      <c r="W338">
        <v>7.5593151038279904</v>
      </c>
      <c r="X338">
        <v>0</v>
      </c>
      <c r="Y338">
        <v>0</v>
      </c>
      <c r="Z338">
        <v>0</v>
      </c>
      <c r="AA338">
        <v>6.2857047978519903E-2</v>
      </c>
      <c r="AB338">
        <v>0</v>
      </c>
      <c r="AC338">
        <v>664.17632385342495</v>
      </c>
      <c r="AD338">
        <v>0.17089239788850699</v>
      </c>
      <c r="AE338">
        <v>0</v>
      </c>
      <c r="AF338">
        <v>0</v>
      </c>
      <c r="AG338">
        <v>0</v>
      </c>
      <c r="AH338">
        <v>2.41611985991281</v>
      </c>
      <c r="AI338">
        <v>0</v>
      </c>
      <c r="AJ338">
        <v>0.405404846851388</v>
      </c>
      <c r="AK338">
        <v>0</v>
      </c>
      <c r="AL338">
        <v>0</v>
      </c>
      <c r="AM338">
        <v>7.2884550358077602</v>
      </c>
      <c r="AN338">
        <v>0.20681332438564601</v>
      </c>
      <c r="AO338">
        <v>0</v>
      </c>
      <c r="AP338">
        <v>0</v>
      </c>
      <c r="AQ338">
        <v>0.15625450135382499</v>
      </c>
      <c r="AR338">
        <v>0</v>
      </c>
      <c r="AS338">
        <v>0</v>
      </c>
      <c r="AT338">
        <v>1.4321720476884101</v>
      </c>
      <c r="AU338">
        <v>0.38273403333593298</v>
      </c>
      <c r="AV338">
        <v>0</v>
      </c>
      <c r="AW338">
        <v>0</v>
      </c>
      <c r="AX338">
        <v>0</v>
      </c>
      <c r="BK338" s="117">
        <v>1299.5072788293801</v>
      </c>
      <c r="BL338">
        <f t="shared" si="25"/>
        <v>601.19805080429205</v>
      </c>
      <c r="BM338">
        <f t="shared" si="26"/>
        <v>0</v>
      </c>
      <c r="BN338">
        <f t="shared" si="27"/>
        <v>698.30922802508871</v>
      </c>
      <c r="BO338">
        <f t="shared" si="29"/>
        <v>-508.86727882938078</v>
      </c>
      <c r="BP338">
        <f t="shared" si="28"/>
        <v>92.330771974911272</v>
      </c>
    </row>
    <row r="339" spans="1:68" x14ac:dyDescent="0.25">
      <c r="A339" t="s">
        <v>61</v>
      </c>
      <c r="B339" s="42">
        <v>44418</v>
      </c>
      <c r="C339" t="s">
        <v>60</v>
      </c>
      <c r="D339">
        <v>992.69</v>
      </c>
      <c r="E339">
        <v>0</v>
      </c>
      <c r="F339">
        <v>464.03325014072999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151.24132904076299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14.013734032994099</v>
      </c>
      <c r="U339">
        <v>0</v>
      </c>
      <c r="V339">
        <v>0</v>
      </c>
      <c r="W339">
        <v>8.7452249662061199</v>
      </c>
      <c r="X339">
        <v>0</v>
      </c>
      <c r="Y339">
        <v>0</v>
      </c>
      <c r="Z339">
        <v>0</v>
      </c>
      <c r="AA339">
        <v>6.60236613918041E-2</v>
      </c>
      <c r="AB339">
        <v>0</v>
      </c>
      <c r="AC339">
        <v>537.30991279366401</v>
      </c>
      <c r="AD339">
        <v>0.29639559390592601</v>
      </c>
      <c r="AE339">
        <v>0</v>
      </c>
      <c r="AF339">
        <v>0</v>
      </c>
      <c r="AG339">
        <v>0</v>
      </c>
      <c r="AH339">
        <v>2.4885302847886401</v>
      </c>
      <c r="AI339">
        <v>0</v>
      </c>
      <c r="AJ339">
        <v>0.25241426474265199</v>
      </c>
      <c r="AK339">
        <v>0</v>
      </c>
      <c r="AL339">
        <v>0</v>
      </c>
      <c r="AM339">
        <v>10.576395857776999</v>
      </c>
      <c r="AN339">
        <v>0.22733235886709</v>
      </c>
      <c r="AO339">
        <v>0</v>
      </c>
      <c r="AP339">
        <v>0</v>
      </c>
      <c r="AQ339">
        <v>9.7703859794861E-2</v>
      </c>
      <c r="AR339">
        <v>0</v>
      </c>
      <c r="AS339">
        <v>0</v>
      </c>
      <c r="AT339">
        <v>11.384126757078599</v>
      </c>
      <c r="AU339">
        <v>0.37179034742725697</v>
      </c>
      <c r="AV339">
        <v>0</v>
      </c>
      <c r="AW339">
        <v>0</v>
      </c>
      <c r="AX339">
        <v>0</v>
      </c>
      <c r="BK339" s="117">
        <v>1201.1041639601301</v>
      </c>
      <c r="BL339">
        <f t="shared" si="25"/>
        <v>615.27457918149298</v>
      </c>
      <c r="BM339">
        <f t="shared" si="26"/>
        <v>0</v>
      </c>
      <c r="BN339">
        <f t="shared" si="27"/>
        <v>585.82958477863804</v>
      </c>
      <c r="BO339">
        <f t="shared" si="29"/>
        <v>-208.41416396013096</v>
      </c>
      <c r="BP339">
        <f t="shared" si="28"/>
        <v>406.86041522136202</v>
      </c>
    </row>
    <row r="340" spans="1:68" x14ac:dyDescent="0.25">
      <c r="A340" t="s">
        <v>61</v>
      </c>
      <c r="B340" s="42">
        <v>44419</v>
      </c>
      <c r="C340" t="s">
        <v>60</v>
      </c>
      <c r="D340">
        <v>769.45</v>
      </c>
      <c r="E340">
        <v>0</v>
      </c>
      <c r="F340">
        <v>464.03325014072999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151.24132904076299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14.276296749957201</v>
      </c>
      <c r="U340">
        <v>0</v>
      </c>
      <c r="V340">
        <v>0</v>
      </c>
      <c r="W340">
        <v>9.7628392367108408</v>
      </c>
      <c r="X340">
        <v>0</v>
      </c>
      <c r="Y340">
        <v>0</v>
      </c>
      <c r="Z340">
        <v>0</v>
      </c>
      <c r="AA340">
        <v>7.0968659884714E-2</v>
      </c>
      <c r="AB340">
        <v>0</v>
      </c>
      <c r="AC340">
        <v>394.37646252721902</v>
      </c>
      <c r="AD340">
        <v>0.45262287848285998</v>
      </c>
      <c r="AE340">
        <v>0</v>
      </c>
      <c r="AF340">
        <v>0</v>
      </c>
      <c r="AG340">
        <v>0</v>
      </c>
      <c r="AH340">
        <v>2.61384131303421</v>
      </c>
      <c r="AI340">
        <v>0</v>
      </c>
      <c r="AJ340">
        <v>0.12865159066939599</v>
      </c>
      <c r="AK340">
        <v>0</v>
      </c>
      <c r="AL340">
        <v>0</v>
      </c>
      <c r="AM340">
        <v>13.830599237057999</v>
      </c>
      <c r="AN340">
        <v>0.247204119859886</v>
      </c>
      <c r="AO340">
        <v>0</v>
      </c>
      <c r="AP340">
        <v>0</v>
      </c>
      <c r="AQ340">
        <v>5.37511829154243E-2</v>
      </c>
      <c r="AR340">
        <v>0</v>
      </c>
      <c r="AS340">
        <v>0</v>
      </c>
      <c r="AT340">
        <v>40.6171243725951</v>
      </c>
      <c r="AU340">
        <v>0.335310818708216</v>
      </c>
      <c r="AV340">
        <v>0</v>
      </c>
      <c r="AW340">
        <v>0</v>
      </c>
      <c r="AX340">
        <v>0</v>
      </c>
      <c r="BK340" s="117">
        <v>1092.0402518685901</v>
      </c>
      <c r="BL340">
        <f t="shared" si="25"/>
        <v>615.27457918149298</v>
      </c>
      <c r="BM340">
        <f t="shared" si="26"/>
        <v>0</v>
      </c>
      <c r="BN340">
        <f t="shared" si="27"/>
        <v>476.76567268709482</v>
      </c>
      <c r="BO340">
        <f t="shared" si="29"/>
        <v>-322.59025186858776</v>
      </c>
      <c r="BP340">
        <f t="shared" si="28"/>
        <v>292.68432731290522</v>
      </c>
    </row>
    <row r="341" spans="1:68" x14ac:dyDescent="0.25">
      <c r="A341" t="s">
        <v>61</v>
      </c>
      <c r="B341" s="42">
        <v>44420</v>
      </c>
      <c r="C341" t="s">
        <v>60</v>
      </c>
      <c r="D341">
        <v>1423.98</v>
      </c>
      <c r="E341">
        <v>0</v>
      </c>
      <c r="F341">
        <v>464.03325014072999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151.24132904076299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13.626217292368599</v>
      </c>
      <c r="U341">
        <v>0</v>
      </c>
      <c r="V341">
        <v>0</v>
      </c>
      <c r="W341">
        <v>10.620115894398801</v>
      </c>
      <c r="X341">
        <v>0</v>
      </c>
      <c r="Y341">
        <v>0</v>
      </c>
      <c r="Z341">
        <v>0</v>
      </c>
      <c r="AA341">
        <v>7.5998050970965403E-2</v>
      </c>
      <c r="AB341">
        <v>0</v>
      </c>
      <c r="AC341">
        <v>247.78640318543401</v>
      </c>
      <c r="AD341">
        <v>0.61397134092171801</v>
      </c>
      <c r="AE341">
        <v>0</v>
      </c>
      <c r="AF341">
        <v>0</v>
      </c>
      <c r="AG341">
        <v>0</v>
      </c>
      <c r="AH341">
        <v>2.6931815160593602</v>
      </c>
      <c r="AI341">
        <v>0</v>
      </c>
      <c r="AJ341">
        <v>6.2806189369518498E-2</v>
      </c>
      <c r="AK341">
        <v>0</v>
      </c>
      <c r="AL341">
        <v>0</v>
      </c>
      <c r="AM341">
        <v>18.1504044993167</v>
      </c>
      <c r="AN341">
        <v>0.25508956770642</v>
      </c>
      <c r="AO341">
        <v>0</v>
      </c>
      <c r="AP341">
        <v>0</v>
      </c>
      <c r="AQ341">
        <v>3.0731623081846401E-2</v>
      </c>
      <c r="AR341">
        <v>0</v>
      </c>
      <c r="AS341">
        <v>0</v>
      </c>
      <c r="AT341">
        <v>90.634244413259495</v>
      </c>
      <c r="AU341">
        <v>0.28237749929345801</v>
      </c>
      <c r="AV341">
        <v>0</v>
      </c>
      <c r="AW341">
        <v>0</v>
      </c>
      <c r="AX341">
        <v>0</v>
      </c>
      <c r="BK341" s="117">
        <v>1000.10612025367</v>
      </c>
      <c r="BL341">
        <f t="shared" si="25"/>
        <v>615.27457918149298</v>
      </c>
      <c r="BM341">
        <f t="shared" si="26"/>
        <v>0</v>
      </c>
      <c r="BN341">
        <f t="shared" si="27"/>
        <v>384.83154107218087</v>
      </c>
      <c r="BO341">
        <f t="shared" si="29"/>
        <v>423.87387974632611</v>
      </c>
      <c r="BP341">
        <f t="shared" si="28"/>
        <v>1039.1484589278191</v>
      </c>
    </row>
    <row r="342" spans="1:68" x14ac:dyDescent="0.25">
      <c r="A342" t="s">
        <v>61</v>
      </c>
      <c r="B342" s="42">
        <v>44421</v>
      </c>
      <c r="C342" t="s">
        <v>60</v>
      </c>
      <c r="D342">
        <v>1357.99</v>
      </c>
      <c r="E342">
        <v>0</v>
      </c>
      <c r="F342">
        <v>464.03325014072999</v>
      </c>
      <c r="G342">
        <v>0</v>
      </c>
      <c r="H342">
        <v>201.514744603807</v>
      </c>
      <c r="I342">
        <v>0</v>
      </c>
      <c r="J342">
        <v>0</v>
      </c>
      <c r="K342">
        <v>0</v>
      </c>
      <c r="L342">
        <v>151.24132904076299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12.745074948527</v>
      </c>
      <c r="U342">
        <v>0</v>
      </c>
      <c r="V342">
        <v>0</v>
      </c>
      <c r="W342">
        <v>11.055034132991301</v>
      </c>
      <c r="X342">
        <v>0</v>
      </c>
      <c r="Y342">
        <v>0</v>
      </c>
      <c r="Z342">
        <v>0</v>
      </c>
      <c r="AA342">
        <v>8.0010253725085495E-2</v>
      </c>
      <c r="AB342">
        <v>0</v>
      </c>
      <c r="AC342">
        <v>125.984530716425</v>
      </c>
      <c r="AD342">
        <v>0.68651850240287604</v>
      </c>
      <c r="AE342">
        <v>0</v>
      </c>
      <c r="AF342">
        <v>0</v>
      </c>
      <c r="AG342">
        <v>0</v>
      </c>
      <c r="AH342">
        <v>2.7050424538082298</v>
      </c>
      <c r="AI342">
        <v>0</v>
      </c>
      <c r="AJ342">
        <v>4.4651371582103E-2</v>
      </c>
      <c r="AK342">
        <v>0</v>
      </c>
      <c r="AL342">
        <v>0</v>
      </c>
      <c r="AM342">
        <v>21.137119275661998</v>
      </c>
      <c r="AN342">
        <v>2.0316382519913301</v>
      </c>
      <c r="AO342">
        <v>0</v>
      </c>
      <c r="AP342">
        <v>0</v>
      </c>
      <c r="AQ342">
        <v>1.9017135173298901E-2</v>
      </c>
      <c r="AR342">
        <v>0</v>
      </c>
      <c r="AS342">
        <v>0</v>
      </c>
      <c r="AT342">
        <v>163.97387371573899</v>
      </c>
      <c r="AU342">
        <v>0.29761763749965597</v>
      </c>
      <c r="AV342">
        <v>0</v>
      </c>
      <c r="AW342">
        <v>0</v>
      </c>
      <c r="AX342">
        <v>0</v>
      </c>
      <c r="BK342" s="117">
        <v>1157.54945218083</v>
      </c>
      <c r="BL342">
        <f t="shared" si="25"/>
        <v>816.78932378529998</v>
      </c>
      <c r="BM342">
        <f t="shared" si="26"/>
        <v>0</v>
      </c>
      <c r="BN342">
        <f t="shared" si="27"/>
        <v>340.76012839552686</v>
      </c>
      <c r="BO342">
        <f t="shared" si="29"/>
        <v>200.44054781917316</v>
      </c>
      <c r="BP342">
        <f t="shared" si="28"/>
        <v>1017.2298716044731</v>
      </c>
    </row>
    <row r="343" spans="1:68" x14ac:dyDescent="0.25">
      <c r="A343" t="s">
        <v>61</v>
      </c>
      <c r="B343" s="42">
        <v>44422</v>
      </c>
      <c r="C343" t="s">
        <v>60</v>
      </c>
      <c r="D343">
        <v>1388.85</v>
      </c>
      <c r="E343">
        <v>0</v>
      </c>
      <c r="F343">
        <v>464.03325014072999</v>
      </c>
      <c r="G343">
        <v>198.102380012504</v>
      </c>
      <c r="H343">
        <v>0</v>
      </c>
      <c r="I343">
        <v>0</v>
      </c>
      <c r="J343">
        <v>0</v>
      </c>
      <c r="K343">
        <v>0</v>
      </c>
      <c r="L343">
        <v>151.24132904076299</v>
      </c>
      <c r="M343">
        <v>0</v>
      </c>
      <c r="N343">
        <v>0</v>
      </c>
      <c r="O343">
        <v>0</v>
      </c>
      <c r="P343">
        <v>0</v>
      </c>
      <c r="Q343">
        <v>162.467118451483</v>
      </c>
      <c r="R343">
        <v>0</v>
      </c>
      <c r="S343">
        <v>0</v>
      </c>
      <c r="T343">
        <v>13.0159146065748</v>
      </c>
      <c r="U343">
        <v>0</v>
      </c>
      <c r="V343">
        <v>0</v>
      </c>
      <c r="W343">
        <v>11.052868298732401</v>
      </c>
      <c r="X343">
        <v>0</v>
      </c>
      <c r="Y343">
        <v>0</v>
      </c>
      <c r="Z343">
        <v>0</v>
      </c>
      <c r="AA343">
        <v>8.4640752546141507E-2</v>
      </c>
      <c r="AB343">
        <v>0</v>
      </c>
      <c r="AC343">
        <v>33.698961337754298</v>
      </c>
      <c r="AD343">
        <v>0.68432859376093003</v>
      </c>
      <c r="AE343">
        <v>0</v>
      </c>
      <c r="AF343">
        <v>0</v>
      </c>
      <c r="AG343">
        <v>0</v>
      </c>
      <c r="AH343">
        <v>2.8095585613224601</v>
      </c>
      <c r="AI343">
        <v>0</v>
      </c>
      <c r="AJ343">
        <v>5.7144958467093401E-2</v>
      </c>
      <c r="AK343">
        <v>0</v>
      </c>
      <c r="AL343">
        <v>0</v>
      </c>
      <c r="AM343">
        <v>23.319310264470801</v>
      </c>
      <c r="AN343">
        <v>7.67331702498341</v>
      </c>
      <c r="AO343">
        <v>0</v>
      </c>
      <c r="AP343">
        <v>0</v>
      </c>
      <c r="AQ343">
        <v>1.2924862849888001E-2</v>
      </c>
      <c r="AR343">
        <v>0</v>
      </c>
      <c r="AS343">
        <v>0</v>
      </c>
      <c r="AT343">
        <v>251.295658456772</v>
      </c>
      <c r="AU343">
        <v>0.30013990341537899</v>
      </c>
      <c r="AV343">
        <v>0</v>
      </c>
      <c r="AW343">
        <v>0</v>
      </c>
      <c r="AX343">
        <v>0</v>
      </c>
      <c r="BK343" s="117">
        <v>1319.8488452671299</v>
      </c>
      <c r="BL343">
        <f t="shared" si="25"/>
        <v>813.37695919399698</v>
      </c>
      <c r="BM343">
        <f t="shared" si="26"/>
        <v>162.467118451483</v>
      </c>
      <c r="BN343">
        <f t="shared" si="27"/>
        <v>344.00476762164959</v>
      </c>
      <c r="BO343">
        <f t="shared" si="29"/>
        <v>69.001154732870418</v>
      </c>
      <c r="BP343">
        <f t="shared" si="28"/>
        <v>882.3781139268674</v>
      </c>
    </row>
    <row r="344" spans="1:68" x14ac:dyDescent="0.25">
      <c r="A344" t="s">
        <v>61</v>
      </c>
      <c r="B344" s="42">
        <v>44423</v>
      </c>
      <c r="C344" t="s">
        <v>60</v>
      </c>
      <c r="D344">
        <v>1098.3800000000001</v>
      </c>
      <c r="E344">
        <v>0</v>
      </c>
      <c r="F344">
        <v>464.03325014072999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151.24132904076299</v>
      </c>
      <c r="M344">
        <v>0</v>
      </c>
      <c r="N344">
        <v>0</v>
      </c>
      <c r="O344">
        <v>0</v>
      </c>
      <c r="P344">
        <v>0</v>
      </c>
      <c r="Q344">
        <v>108.90496631967601</v>
      </c>
      <c r="R344">
        <v>0</v>
      </c>
      <c r="S344">
        <v>0</v>
      </c>
      <c r="T344">
        <v>12.8290324881842</v>
      </c>
      <c r="U344">
        <v>0</v>
      </c>
      <c r="V344">
        <v>0</v>
      </c>
      <c r="W344">
        <v>11.707868508725801</v>
      </c>
      <c r="X344">
        <v>0</v>
      </c>
      <c r="Y344">
        <v>0</v>
      </c>
      <c r="Z344">
        <v>0</v>
      </c>
      <c r="AA344">
        <v>8.8084283608872799E-2</v>
      </c>
      <c r="AB344">
        <v>0</v>
      </c>
      <c r="AC344">
        <v>6.0736573185400999</v>
      </c>
      <c r="AD344">
        <v>0.67642004313263704</v>
      </c>
      <c r="AE344">
        <v>0</v>
      </c>
      <c r="AF344">
        <v>0</v>
      </c>
      <c r="AG344">
        <v>0</v>
      </c>
      <c r="AH344">
        <v>3.0413743576943602</v>
      </c>
      <c r="AI344">
        <v>0</v>
      </c>
      <c r="AJ344">
        <v>9.6024751060469704E-2</v>
      </c>
      <c r="AK344">
        <v>0</v>
      </c>
      <c r="AL344">
        <v>0</v>
      </c>
      <c r="AM344">
        <v>24.484173842940901</v>
      </c>
      <c r="AN344">
        <v>18.075842084000499</v>
      </c>
      <c r="AO344">
        <v>0</v>
      </c>
      <c r="AP344">
        <v>0</v>
      </c>
      <c r="AQ344">
        <v>1.01076031198507E-2</v>
      </c>
      <c r="AR344">
        <v>0</v>
      </c>
      <c r="AS344">
        <v>0</v>
      </c>
      <c r="AT344">
        <v>318.67020344197499</v>
      </c>
      <c r="AU344">
        <v>0.33560935815086201</v>
      </c>
      <c r="AV344">
        <v>0</v>
      </c>
      <c r="AW344">
        <v>0</v>
      </c>
      <c r="AX344">
        <v>0</v>
      </c>
      <c r="BK344" s="117">
        <v>1120.2679435822999</v>
      </c>
      <c r="BL344">
        <f t="shared" si="25"/>
        <v>615.27457918149298</v>
      </c>
      <c r="BM344">
        <f t="shared" si="26"/>
        <v>108.90496631967601</v>
      </c>
      <c r="BN344">
        <f t="shared" si="27"/>
        <v>396.08839808113356</v>
      </c>
      <c r="BO344">
        <f t="shared" si="29"/>
        <v>-21.887943582302341</v>
      </c>
      <c r="BP344">
        <f t="shared" si="28"/>
        <v>593.38663559919064</v>
      </c>
    </row>
    <row r="345" spans="1:68" x14ac:dyDescent="0.25">
      <c r="A345" t="s">
        <v>61</v>
      </c>
      <c r="B345" s="42">
        <v>44424</v>
      </c>
      <c r="C345" t="s">
        <v>60</v>
      </c>
      <c r="D345">
        <v>771.07</v>
      </c>
      <c r="E345">
        <v>0</v>
      </c>
      <c r="F345">
        <v>449.956721763529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151.24132904076299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12.403479940492099</v>
      </c>
      <c r="U345">
        <v>0</v>
      </c>
      <c r="V345">
        <v>0</v>
      </c>
      <c r="W345">
        <v>12.3101427363724</v>
      </c>
      <c r="X345">
        <v>0</v>
      </c>
      <c r="Y345">
        <v>0</v>
      </c>
      <c r="Z345">
        <v>0</v>
      </c>
      <c r="AA345">
        <v>8.9752367881920994E-2</v>
      </c>
      <c r="AB345">
        <v>0</v>
      </c>
      <c r="AC345">
        <v>0.50592245127387103</v>
      </c>
      <c r="AD345">
        <v>0.67140196705896704</v>
      </c>
      <c r="AE345">
        <v>0</v>
      </c>
      <c r="AF345">
        <v>0</v>
      </c>
      <c r="AG345">
        <v>0</v>
      </c>
      <c r="AH345">
        <v>3.1996607708344098</v>
      </c>
      <c r="AI345">
        <v>0</v>
      </c>
      <c r="AJ345">
        <v>0.16744506775096599</v>
      </c>
      <c r="AK345">
        <v>0</v>
      </c>
      <c r="AL345">
        <v>0</v>
      </c>
      <c r="AM345">
        <v>20.716711040791001</v>
      </c>
      <c r="AN345">
        <v>33.008141379690301</v>
      </c>
      <c r="AO345">
        <v>0</v>
      </c>
      <c r="AP345">
        <v>0</v>
      </c>
      <c r="AQ345">
        <v>9.7815580037441709E-3</v>
      </c>
      <c r="AR345">
        <v>0</v>
      </c>
      <c r="AS345">
        <v>0</v>
      </c>
      <c r="AT345">
        <v>370.39496346236899</v>
      </c>
      <c r="AU345">
        <v>0.42025551548994</v>
      </c>
      <c r="AV345">
        <v>0</v>
      </c>
      <c r="AW345">
        <v>0</v>
      </c>
      <c r="AX345">
        <v>0</v>
      </c>
      <c r="BK345" s="117">
        <v>1055.0957090623001</v>
      </c>
      <c r="BL345">
        <f t="shared" si="25"/>
        <v>601.19805080429205</v>
      </c>
      <c r="BM345">
        <f t="shared" si="26"/>
        <v>0</v>
      </c>
      <c r="BN345">
        <f t="shared" si="27"/>
        <v>453.89765825800862</v>
      </c>
      <c r="BO345">
        <f t="shared" si="29"/>
        <v>-284.02570906230051</v>
      </c>
      <c r="BP345">
        <f t="shared" si="28"/>
        <v>317.17234174199154</v>
      </c>
    </row>
    <row r="346" spans="1:68" x14ac:dyDescent="0.25">
      <c r="A346" t="s">
        <v>61</v>
      </c>
      <c r="B346" s="42">
        <v>44425</v>
      </c>
      <c r="C346" t="s">
        <v>60</v>
      </c>
      <c r="D346">
        <v>1578.18</v>
      </c>
      <c r="E346">
        <v>0</v>
      </c>
      <c r="F346">
        <v>435.97863064770701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151.24132904076299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11.491797925438799</v>
      </c>
      <c r="U346">
        <v>0</v>
      </c>
      <c r="V346">
        <v>0</v>
      </c>
      <c r="W346">
        <v>12.711506355687799</v>
      </c>
      <c r="X346">
        <v>0</v>
      </c>
      <c r="Y346">
        <v>0</v>
      </c>
      <c r="Z346">
        <v>0</v>
      </c>
      <c r="AA346">
        <v>8.77461984341769E-2</v>
      </c>
      <c r="AB346">
        <v>0</v>
      </c>
      <c r="AC346">
        <v>0</v>
      </c>
      <c r="AD346">
        <v>0.67781811706610295</v>
      </c>
      <c r="AE346">
        <v>0</v>
      </c>
      <c r="AF346">
        <v>0</v>
      </c>
      <c r="AG346">
        <v>0</v>
      </c>
      <c r="AH346">
        <v>3.1174971638125402</v>
      </c>
      <c r="AI346">
        <v>0</v>
      </c>
      <c r="AJ346">
        <v>0.278445974383145</v>
      </c>
      <c r="AK346">
        <v>0</v>
      </c>
      <c r="AL346">
        <v>0</v>
      </c>
      <c r="AM346">
        <v>16.8233901422416</v>
      </c>
      <c r="AN346">
        <v>50.941651622333403</v>
      </c>
      <c r="AO346">
        <v>0</v>
      </c>
      <c r="AP346">
        <v>0</v>
      </c>
      <c r="AQ346">
        <v>1.9650498560183801E-2</v>
      </c>
      <c r="AR346">
        <v>0</v>
      </c>
      <c r="AS346">
        <v>0</v>
      </c>
      <c r="AT346">
        <v>412.22897807867503</v>
      </c>
      <c r="AU346">
        <v>0.51214633249045305</v>
      </c>
      <c r="AV346">
        <v>0</v>
      </c>
      <c r="AW346">
        <v>250.05951864938601</v>
      </c>
      <c r="AX346">
        <v>0</v>
      </c>
      <c r="BK346" s="117">
        <v>1346.1701067469801</v>
      </c>
      <c r="BL346">
        <f t="shared" si="25"/>
        <v>837.27947833785606</v>
      </c>
      <c r="BM346">
        <f t="shared" si="26"/>
        <v>0</v>
      </c>
      <c r="BN346">
        <f t="shared" si="27"/>
        <v>508.89062840912322</v>
      </c>
      <c r="BO346">
        <f t="shared" si="29"/>
        <v>232.00989325302066</v>
      </c>
      <c r="BP346">
        <f t="shared" si="28"/>
        <v>1069.2893715908767</v>
      </c>
    </row>
    <row r="347" spans="1:68" x14ac:dyDescent="0.25">
      <c r="A347" t="s">
        <v>61</v>
      </c>
      <c r="B347" s="42">
        <v>44426</v>
      </c>
      <c r="C347" t="s">
        <v>60</v>
      </c>
      <c r="D347">
        <v>1137.3499999999999</v>
      </c>
      <c r="E347">
        <v>0</v>
      </c>
      <c r="F347">
        <v>435.97863064770701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151.24132904076299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11.5519254348636</v>
      </c>
      <c r="U347">
        <v>0</v>
      </c>
      <c r="V347">
        <v>0</v>
      </c>
      <c r="W347">
        <v>12.2755437795596</v>
      </c>
      <c r="X347">
        <v>0</v>
      </c>
      <c r="Y347">
        <v>0</v>
      </c>
      <c r="Z347">
        <v>0</v>
      </c>
      <c r="AA347">
        <v>8.4814380822915397E-2</v>
      </c>
      <c r="AB347">
        <v>0</v>
      </c>
      <c r="AC347">
        <v>0</v>
      </c>
      <c r="AD347">
        <v>0.69447720444635197</v>
      </c>
      <c r="AE347">
        <v>0</v>
      </c>
      <c r="AF347">
        <v>0</v>
      </c>
      <c r="AG347">
        <v>0</v>
      </c>
      <c r="AH347">
        <v>3.1609498142514898</v>
      </c>
      <c r="AI347">
        <v>0</v>
      </c>
      <c r="AJ347">
        <v>0.49872100289253601</v>
      </c>
      <c r="AK347">
        <v>0</v>
      </c>
      <c r="AL347">
        <v>0</v>
      </c>
      <c r="AM347">
        <v>11.7779670304225</v>
      </c>
      <c r="AN347">
        <v>69.665242908086</v>
      </c>
      <c r="AO347">
        <v>0</v>
      </c>
      <c r="AP347">
        <v>0</v>
      </c>
      <c r="AQ347">
        <v>5.5016479462281102E-2</v>
      </c>
      <c r="AR347">
        <v>0</v>
      </c>
      <c r="AS347">
        <v>0</v>
      </c>
      <c r="AT347">
        <v>447.25313822071303</v>
      </c>
      <c r="AU347">
        <v>0.60012524559393099</v>
      </c>
      <c r="AV347">
        <v>0</v>
      </c>
      <c r="AW347">
        <v>0</v>
      </c>
      <c r="AX347">
        <v>0</v>
      </c>
      <c r="BK347" s="117">
        <v>1144.83788118958</v>
      </c>
      <c r="BL347">
        <f t="shared" si="25"/>
        <v>587.21995968847</v>
      </c>
      <c r="BM347">
        <f t="shared" si="26"/>
        <v>0</v>
      </c>
      <c r="BN347">
        <f t="shared" si="27"/>
        <v>557.61792150111432</v>
      </c>
      <c r="BO347">
        <f t="shared" si="29"/>
        <v>-7.4878811895844137</v>
      </c>
      <c r="BP347">
        <f t="shared" si="28"/>
        <v>579.73207849888558</v>
      </c>
    </row>
    <row r="348" spans="1:68" x14ac:dyDescent="0.25">
      <c r="A348" t="s">
        <v>61</v>
      </c>
      <c r="B348" s="42">
        <v>44427</v>
      </c>
      <c r="C348" t="s">
        <v>60</v>
      </c>
      <c r="D348">
        <v>1346.36</v>
      </c>
      <c r="E348">
        <v>0</v>
      </c>
      <c r="F348">
        <v>435.97863064770701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151.24132904076299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12.097504549283</v>
      </c>
      <c r="U348">
        <v>0</v>
      </c>
      <c r="V348">
        <v>0</v>
      </c>
      <c r="W348">
        <v>11.6681899175169</v>
      </c>
      <c r="X348">
        <v>0</v>
      </c>
      <c r="Y348">
        <v>0</v>
      </c>
      <c r="Z348">
        <v>0</v>
      </c>
      <c r="AA348">
        <v>8.4025928345088499E-2</v>
      </c>
      <c r="AB348">
        <v>0</v>
      </c>
      <c r="AC348">
        <v>0</v>
      </c>
      <c r="AD348">
        <v>0.71147430709410797</v>
      </c>
      <c r="AE348">
        <v>0</v>
      </c>
      <c r="AF348">
        <v>0</v>
      </c>
      <c r="AG348">
        <v>0</v>
      </c>
      <c r="AH348">
        <v>3.3622865082856102</v>
      </c>
      <c r="AI348">
        <v>0</v>
      </c>
      <c r="AJ348">
        <v>0.67946680588506303</v>
      </c>
      <c r="AK348">
        <v>0</v>
      </c>
      <c r="AL348">
        <v>0</v>
      </c>
      <c r="AM348">
        <v>7.9830584184536999</v>
      </c>
      <c r="AN348">
        <v>79.530178699194806</v>
      </c>
      <c r="AO348">
        <v>0</v>
      </c>
      <c r="AP348">
        <v>0</v>
      </c>
      <c r="AQ348">
        <v>9.8062075075178501E-2</v>
      </c>
      <c r="AR348">
        <v>0</v>
      </c>
      <c r="AS348">
        <v>0</v>
      </c>
      <c r="AT348">
        <v>465.37680397506199</v>
      </c>
      <c r="AU348">
        <v>0.56633077452533198</v>
      </c>
      <c r="AV348">
        <v>0</v>
      </c>
      <c r="AW348">
        <v>0</v>
      </c>
      <c r="AX348">
        <v>0</v>
      </c>
      <c r="BK348" s="117">
        <v>1169.37734164719</v>
      </c>
      <c r="BL348">
        <f t="shared" si="25"/>
        <v>587.21995968847</v>
      </c>
      <c r="BM348">
        <f t="shared" si="26"/>
        <v>0</v>
      </c>
      <c r="BN348">
        <f t="shared" si="27"/>
        <v>582.15738195872075</v>
      </c>
      <c r="BO348">
        <f t="shared" si="29"/>
        <v>176.98265835280904</v>
      </c>
      <c r="BP348">
        <f t="shared" si="28"/>
        <v>764.20261804127904</v>
      </c>
    </row>
    <row r="349" spans="1:68" x14ac:dyDescent="0.25">
      <c r="A349" t="s">
        <v>61</v>
      </c>
      <c r="B349" s="42">
        <v>44428</v>
      </c>
      <c r="C349" t="s">
        <v>60</v>
      </c>
      <c r="D349">
        <v>1841.47</v>
      </c>
      <c r="E349">
        <v>0</v>
      </c>
      <c r="F349">
        <v>421.90210227050602</v>
      </c>
      <c r="G349">
        <v>0</v>
      </c>
      <c r="H349">
        <v>201.514744603807</v>
      </c>
      <c r="I349">
        <v>0</v>
      </c>
      <c r="J349">
        <v>0</v>
      </c>
      <c r="K349">
        <v>0</v>
      </c>
      <c r="L349">
        <v>151.24132904076299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12.1735512156787</v>
      </c>
      <c r="U349">
        <v>0</v>
      </c>
      <c r="V349">
        <v>0</v>
      </c>
      <c r="W349">
        <v>11.364422606159501</v>
      </c>
      <c r="X349">
        <v>0</v>
      </c>
      <c r="Y349">
        <v>0</v>
      </c>
      <c r="Z349">
        <v>0</v>
      </c>
      <c r="AA349">
        <v>8.3610840955089194E-2</v>
      </c>
      <c r="AB349">
        <v>0</v>
      </c>
      <c r="AC349">
        <v>0</v>
      </c>
      <c r="AD349">
        <v>0.73625001091768905</v>
      </c>
      <c r="AE349">
        <v>0</v>
      </c>
      <c r="AF349">
        <v>0</v>
      </c>
      <c r="AG349">
        <v>0</v>
      </c>
      <c r="AH349">
        <v>3.4070309097582201</v>
      </c>
      <c r="AI349">
        <v>0</v>
      </c>
      <c r="AJ349">
        <v>0.76120397797096095</v>
      </c>
      <c r="AK349">
        <v>0</v>
      </c>
      <c r="AL349">
        <v>0</v>
      </c>
      <c r="AM349">
        <v>5.4184800570409504</v>
      </c>
      <c r="AN349">
        <v>85.794145812638106</v>
      </c>
      <c r="AO349">
        <v>0</v>
      </c>
      <c r="AP349">
        <v>0</v>
      </c>
      <c r="AQ349">
        <v>0.15098373161454401</v>
      </c>
      <c r="AR349">
        <v>0</v>
      </c>
      <c r="AS349">
        <v>0</v>
      </c>
      <c r="AT349">
        <v>493.577737034564</v>
      </c>
      <c r="AU349">
        <v>0.50178987156357802</v>
      </c>
      <c r="AV349">
        <v>0</v>
      </c>
      <c r="AW349">
        <v>0</v>
      </c>
      <c r="AX349">
        <v>0</v>
      </c>
      <c r="BK349" s="117">
        <v>1388.62738198394</v>
      </c>
      <c r="BL349">
        <f t="shared" si="25"/>
        <v>774.65817591507607</v>
      </c>
      <c r="BM349">
        <f t="shared" si="26"/>
        <v>0</v>
      </c>
      <c r="BN349">
        <f t="shared" si="27"/>
        <v>613.96920606886135</v>
      </c>
      <c r="BO349">
        <f t="shared" si="29"/>
        <v>452.84261801606249</v>
      </c>
      <c r="BP349">
        <f t="shared" si="28"/>
        <v>1227.5007939311386</v>
      </c>
    </row>
    <row r="350" spans="1:68" x14ac:dyDescent="0.25">
      <c r="A350" t="s">
        <v>61</v>
      </c>
      <c r="B350" s="42">
        <v>44429</v>
      </c>
      <c r="C350" t="s">
        <v>60</v>
      </c>
      <c r="D350">
        <v>1152.94</v>
      </c>
      <c r="E350">
        <v>0</v>
      </c>
      <c r="F350">
        <v>421.90210227050602</v>
      </c>
      <c r="G350">
        <v>198.102380012504</v>
      </c>
      <c r="H350">
        <v>0</v>
      </c>
      <c r="I350">
        <v>0</v>
      </c>
      <c r="J350">
        <v>0</v>
      </c>
      <c r="K350">
        <v>0</v>
      </c>
      <c r="L350">
        <v>151.24132904076299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12.721816414860699</v>
      </c>
      <c r="U350">
        <v>0</v>
      </c>
      <c r="V350">
        <v>0</v>
      </c>
      <c r="W350">
        <v>10.335981756700701</v>
      </c>
      <c r="X350">
        <v>0</v>
      </c>
      <c r="Y350">
        <v>0</v>
      </c>
      <c r="Z350">
        <v>0</v>
      </c>
      <c r="AA350">
        <v>7.9311479310607697E-2</v>
      </c>
      <c r="AB350">
        <v>0</v>
      </c>
      <c r="AC350">
        <v>0</v>
      </c>
      <c r="AD350">
        <v>0.76950664687136905</v>
      </c>
      <c r="AE350">
        <v>0</v>
      </c>
      <c r="AF350">
        <v>0</v>
      </c>
      <c r="AG350">
        <v>0</v>
      </c>
      <c r="AH350">
        <v>3.1876346744093</v>
      </c>
      <c r="AI350">
        <v>0</v>
      </c>
      <c r="AJ350">
        <v>0.74646533384394198</v>
      </c>
      <c r="AK350">
        <v>0</v>
      </c>
      <c r="AL350">
        <v>0</v>
      </c>
      <c r="AM350">
        <v>3.6368500945151401</v>
      </c>
      <c r="AN350">
        <v>90.809361299442003</v>
      </c>
      <c r="AO350">
        <v>0</v>
      </c>
      <c r="AP350">
        <v>0</v>
      </c>
      <c r="AQ350">
        <v>0.33049952260809001</v>
      </c>
      <c r="AR350">
        <v>0</v>
      </c>
      <c r="AS350">
        <v>0</v>
      </c>
      <c r="AT350">
        <v>523.10200514572796</v>
      </c>
      <c r="AU350">
        <v>0.384402439383979</v>
      </c>
      <c r="AV350">
        <v>0</v>
      </c>
      <c r="AW350">
        <v>0</v>
      </c>
      <c r="AX350">
        <v>0</v>
      </c>
      <c r="BK350" s="117">
        <v>1417.3496461314501</v>
      </c>
      <c r="BL350">
        <f t="shared" si="25"/>
        <v>771.24581132377307</v>
      </c>
      <c r="BM350">
        <f t="shared" si="26"/>
        <v>0</v>
      </c>
      <c r="BN350">
        <f t="shared" si="27"/>
        <v>646.10383480767382</v>
      </c>
      <c r="BO350">
        <f t="shared" si="29"/>
        <v>-264.40964613144683</v>
      </c>
      <c r="BP350">
        <f t="shared" si="28"/>
        <v>506.83616519232623</v>
      </c>
    </row>
    <row r="351" spans="1:68" x14ac:dyDescent="0.25">
      <c r="A351" t="s">
        <v>61</v>
      </c>
      <c r="B351" s="42">
        <v>44430</v>
      </c>
      <c r="C351" t="s">
        <v>60</v>
      </c>
      <c r="D351">
        <v>892.01</v>
      </c>
      <c r="E351">
        <v>0</v>
      </c>
      <c r="F351">
        <v>449.956721763529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13.7033757281144</v>
      </c>
      <c r="U351">
        <v>0</v>
      </c>
      <c r="V351">
        <v>0</v>
      </c>
      <c r="W351">
        <v>9.51611670676205</v>
      </c>
      <c r="X351">
        <v>0</v>
      </c>
      <c r="Y351">
        <v>0</v>
      </c>
      <c r="Z351">
        <v>0</v>
      </c>
      <c r="AA351">
        <v>7.2535902987384202E-2</v>
      </c>
      <c r="AB351">
        <v>0</v>
      </c>
      <c r="AC351">
        <v>0</v>
      </c>
      <c r="AD351">
        <v>0.78833021589619401</v>
      </c>
      <c r="AE351">
        <v>0</v>
      </c>
      <c r="AF351">
        <v>0</v>
      </c>
      <c r="AG351">
        <v>0</v>
      </c>
      <c r="AH351">
        <v>2.95047191647211</v>
      </c>
      <c r="AI351">
        <v>0</v>
      </c>
      <c r="AJ351">
        <v>0.68048427153494795</v>
      </c>
      <c r="AK351">
        <v>0</v>
      </c>
      <c r="AL351">
        <v>0</v>
      </c>
      <c r="AM351">
        <v>2.6190057349444502</v>
      </c>
      <c r="AN351">
        <v>95.575335860344794</v>
      </c>
      <c r="AO351">
        <v>0</v>
      </c>
      <c r="AP351">
        <v>0</v>
      </c>
      <c r="AQ351">
        <v>1.1283705735446501</v>
      </c>
      <c r="AR351">
        <v>0</v>
      </c>
      <c r="AS351">
        <v>0</v>
      </c>
      <c r="AT351">
        <v>554.13889804299504</v>
      </c>
      <c r="AU351">
        <v>0.25957030542960202</v>
      </c>
      <c r="AV351">
        <v>0</v>
      </c>
      <c r="AW351">
        <v>0</v>
      </c>
      <c r="AX351">
        <v>0</v>
      </c>
      <c r="BK351" s="117">
        <v>1131.3892170225499</v>
      </c>
      <c r="BL351">
        <f t="shared" si="25"/>
        <v>449.956721763529</v>
      </c>
      <c r="BM351">
        <f t="shared" si="26"/>
        <v>0</v>
      </c>
      <c r="BN351">
        <f t="shared" si="27"/>
        <v>681.4324952590257</v>
      </c>
      <c r="BO351">
        <f t="shared" si="29"/>
        <v>-239.37921702255471</v>
      </c>
      <c r="BP351">
        <f t="shared" si="28"/>
        <v>210.57750474097429</v>
      </c>
    </row>
    <row r="352" spans="1:68" x14ac:dyDescent="0.25">
      <c r="A352" t="s">
        <v>61</v>
      </c>
      <c r="B352" s="42">
        <v>44431</v>
      </c>
      <c r="C352" t="s">
        <v>60</v>
      </c>
      <c r="D352">
        <v>1415.85</v>
      </c>
      <c r="E352">
        <v>0</v>
      </c>
      <c r="F352">
        <v>449.956721763529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14.604384980920999</v>
      </c>
      <c r="U352">
        <v>0</v>
      </c>
      <c r="V352">
        <v>0</v>
      </c>
      <c r="W352">
        <v>8.6851063715282404</v>
      </c>
      <c r="X352">
        <v>0</v>
      </c>
      <c r="Y352">
        <v>0</v>
      </c>
      <c r="Z352">
        <v>0</v>
      </c>
      <c r="AA352">
        <v>6.5583031839718198E-2</v>
      </c>
      <c r="AB352">
        <v>0</v>
      </c>
      <c r="AC352">
        <v>0</v>
      </c>
      <c r="AD352">
        <v>0.77529805507846505</v>
      </c>
      <c r="AE352">
        <v>0</v>
      </c>
      <c r="AF352">
        <v>0</v>
      </c>
      <c r="AG352">
        <v>0</v>
      </c>
      <c r="AH352">
        <v>2.8587717986042902</v>
      </c>
      <c r="AI352">
        <v>0</v>
      </c>
      <c r="AJ352">
        <v>0.60884201061358501</v>
      </c>
      <c r="AK352">
        <v>0</v>
      </c>
      <c r="AL352">
        <v>0</v>
      </c>
      <c r="AM352">
        <v>2.4073776567583298</v>
      </c>
      <c r="AN352">
        <v>102.00581726457899</v>
      </c>
      <c r="AO352">
        <v>0</v>
      </c>
      <c r="AP352">
        <v>0</v>
      </c>
      <c r="AQ352">
        <v>2.6945503256619299</v>
      </c>
      <c r="AR352">
        <v>0</v>
      </c>
      <c r="AS352">
        <v>0</v>
      </c>
      <c r="AT352">
        <v>573.281267621295</v>
      </c>
      <c r="AU352">
        <v>0.155277583167691</v>
      </c>
      <c r="AV352">
        <v>0</v>
      </c>
      <c r="AW352">
        <v>0</v>
      </c>
      <c r="AX352">
        <v>0</v>
      </c>
      <c r="BK352" s="117">
        <v>1158.0989984635801</v>
      </c>
      <c r="BL352">
        <f t="shared" si="25"/>
        <v>449.956721763529</v>
      </c>
      <c r="BM352">
        <f t="shared" si="26"/>
        <v>0</v>
      </c>
      <c r="BN352">
        <f t="shared" si="27"/>
        <v>708.14227670004732</v>
      </c>
      <c r="BO352">
        <f t="shared" si="29"/>
        <v>257.7510015364237</v>
      </c>
      <c r="BP352">
        <f t="shared" si="28"/>
        <v>707.7077232999527</v>
      </c>
    </row>
    <row r="353" spans="1:69" x14ac:dyDescent="0.25">
      <c r="A353" t="s">
        <v>61</v>
      </c>
      <c r="B353" s="42">
        <v>44432</v>
      </c>
      <c r="C353" t="s">
        <v>60</v>
      </c>
      <c r="D353">
        <v>958.29</v>
      </c>
      <c r="E353">
        <v>0</v>
      </c>
      <c r="F353">
        <v>449.956721763529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15.184356386060699</v>
      </c>
      <c r="U353">
        <v>0</v>
      </c>
      <c r="V353">
        <v>0</v>
      </c>
      <c r="W353">
        <v>8.3673397481991802</v>
      </c>
      <c r="X353">
        <v>0</v>
      </c>
      <c r="Y353">
        <v>0</v>
      </c>
      <c r="Z353">
        <v>0</v>
      </c>
      <c r="AA353">
        <v>5.8344204281284201E-2</v>
      </c>
      <c r="AB353">
        <v>0</v>
      </c>
      <c r="AC353">
        <v>0</v>
      </c>
      <c r="AD353">
        <v>0.75261838539056203</v>
      </c>
      <c r="AE353">
        <v>0</v>
      </c>
      <c r="AF353">
        <v>0</v>
      </c>
      <c r="AG353">
        <v>0</v>
      </c>
      <c r="AH353">
        <v>2.7194990356158399</v>
      </c>
      <c r="AI353">
        <v>0</v>
      </c>
      <c r="AJ353">
        <v>0.462276016446723</v>
      </c>
      <c r="AK353">
        <v>0</v>
      </c>
      <c r="AL353">
        <v>0</v>
      </c>
      <c r="AM353">
        <v>2.4344421661772002</v>
      </c>
      <c r="AN353">
        <v>107.87111128423</v>
      </c>
      <c r="AO353">
        <v>0</v>
      </c>
      <c r="AP353">
        <v>0</v>
      </c>
      <c r="AQ353">
        <v>4.7725879495321397</v>
      </c>
      <c r="AR353">
        <v>0</v>
      </c>
      <c r="AS353">
        <v>0</v>
      </c>
      <c r="AT353">
        <v>584.02276176833004</v>
      </c>
      <c r="AU353">
        <v>7.8962647558386403E-2</v>
      </c>
      <c r="AV353">
        <v>0</v>
      </c>
      <c r="AW353">
        <v>0</v>
      </c>
      <c r="AX353">
        <v>0</v>
      </c>
      <c r="BK353" s="117">
        <v>1176.6810213553499</v>
      </c>
      <c r="BL353">
        <f t="shared" si="25"/>
        <v>449.956721763529</v>
      </c>
      <c r="BM353">
        <f t="shared" si="26"/>
        <v>0</v>
      </c>
      <c r="BN353">
        <f t="shared" si="27"/>
        <v>726.72429959182205</v>
      </c>
      <c r="BO353">
        <f t="shared" si="29"/>
        <v>-218.39102135535109</v>
      </c>
      <c r="BP353">
        <f t="shared" si="28"/>
        <v>231.56570040817792</v>
      </c>
    </row>
    <row r="354" spans="1:69" x14ac:dyDescent="0.25">
      <c r="A354" t="s">
        <v>61</v>
      </c>
      <c r="B354" s="42">
        <v>44433</v>
      </c>
      <c r="C354" t="s">
        <v>60</v>
      </c>
      <c r="D354">
        <v>1424.1</v>
      </c>
      <c r="E354">
        <v>0</v>
      </c>
      <c r="F354">
        <v>449.956721763529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15.814449146541</v>
      </c>
      <c r="U354">
        <v>0</v>
      </c>
      <c r="V354">
        <v>0</v>
      </c>
      <c r="W354">
        <v>8.2062765440725105</v>
      </c>
      <c r="X354">
        <v>0</v>
      </c>
      <c r="Y354">
        <v>0</v>
      </c>
      <c r="Z354">
        <v>0</v>
      </c>
      <c r="AA354">
        <v>4.9339275948655399E-2</v>
      </c>
      <c r="AB354">
        <v>0</v>
      </c>
      <c r="AC354">
        <v>0</v>
      </c>
      <c r="AD354">
        <v>0.73531826536649003</v>
      </c>
      <c r="AE354">
        <v>0</v>
      </c>
      <c r="AF354">
        <v>0</v>
      </c>
      <c r="AG354">
        <v>0</v>
      </c>
      <c r="AH354">
        <v>2.4752749489768</v>
      </c>
      <c r="AI354">
        <v>0</v>
      </c>
      <c r="AJ354">
        <v>0.338884898921403</v>
      </c>
      <c r="AK354">
        <v>0</v>
      </c>
      <c r="AL354">
        <v>0</v>
      </c>
      <c r="AM354">
        <v>2.74232352457991</v>
      </c>
      <c r="AN354">
        <v>112.398877971876</v>
      </c>
      <c r="AO354">
        <v>0</v>
      </c>
      <c r="AP354">
        <v>0</v>
      </c>
      <c r="AQ354">
        <v>7.2006769977895102</v>
      </c>
      <c r="AR354">
        <v>0</v>
      </c>
      <c r="AS354">
        <v>0</v>
      </c>
      <c r="AT354">
        <v>596.93791003664501</v>
      </c>
      <c r="AU354">
        <v>4.6715641763740802E-2</v>
      </c>
      <c r="AV354">
        <v>0</v>
      </c>
      <c r="AW354">
        <v>0</v>
      </c>
      <c r="AX354">
        <v>0</v>
      </c>
      <c r="BK354" s="117">
        <v>1196.9027690160101</v>
      </c>
      <c r="BL354">
        <f t="shared" si="25"/>
        <v>449.956721763529</v>
      </c>
      <c r="BM354">
        <f t="shared" si="26"/>
        <v>0</v>
      </c>
      <c r="BN354">
        <f t="shared" si="27"/>
        <v>746.94604725248109</v>
      </c>
      <c r="BO354">
        <f t="shared" si="29"/>
        <v>227.19723098398981</v>
      </c>
      <c r="BP354">
        <f t="shared" si="28"/>
        <v>677.15395274751882</v>
      </c>
    </row>
    <row r="355" spans="1:69" x14ac:dyDescent="0.25">
      <c r="A355" t="s">
        <v>61</v>
      </c>
      <c r="B355" s="42">
        <v>44434</v>
      </c>
      <c r="C355" t="s">
        <v>60</v>
      </c>
      <c r="D355">
        <v>1059.3399999999999</v>
      </c>
      <c r="E355">
        <v>0</v>
      </c>
      <c r="F355">
        <v>449.956721763529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16.199993793194</v>
      </c>
      <c r="U355">
        <v>0</v>
      </c>
      <c r="V355">
        <v>0</v>
      </c>
      <c r="W355">
        <v>7.9529307545233996</v>
      </c>
      <c r="X355">
        <v>0</v>
      </c>
      <c r="Y355">
        <v>0</v>
      </c>
      <c r="Z355">
        <v>0</v>
      </c>
      <c r="AA355">
        <v>3.9756107462150699E-2</v>
      </c>
      <c r="AB355">
        <v>0</v>
      </c>
      <c r="AC355">
        <v>0</v>
      </c>
      <c r="AD355">
        <v>0.70902923169551502</v>
      </c>
      <c r="AE355">
        <v>0</v>
      </c>
      <c r="AF355">
        <v>0</v>
      </c>
      <c r="AG355">
        <v>0</v>
      </c>
      <c r="AH355">
        <v>2.3306990406038999</v>
      </c>
      <c r="AI355">
        <v>0</v>
      </c>
      <c r="AJ355">
        <v>0.24091249322115901</v>
      </c>
      <c r="AK355">
        <v>0</v>
      </c>
      <c r="AL355">
        <v>0</v>
      </c>
      <c r="AM355">
        <v>3.0254950686980502</v>
      </c>
      <c r="AN355">
        <v>114.116562675061</v>
      </c>
      <c r="AO355">
        <v>0</v>
      </c>
      <c r="AP355">
        <v>0</v>
      </c>
      <c r="AQ355">
        <v>9.2652445282822899</v>
      </c>
      <c r="AR355">
        <v>0</v>
      </c>
      <c r="AS355">
        <v>0</v>
      </c>
      <c r="AT355">
        <v>593.17083688646198</v>
      </c>
      <c r="AU355">
        <v>3.2983331710960399E-2</v>
      </c>
      <c r="AV355">
        <v>0</v>
      </c>
      <c r="AW355">
        <v>0</v>
      </c>
      <c r="AX355">
        <v>0</v>
      </c>
      <c r="BK355" s="117">
        <v>1197.04116567444</v>
      </c>
      <c r="BL355">
        <f t="shared" si="25"/>
        <v>449.956721763529</v>
      </c>
      <c r="BM355">
        <f t="shared" si="26"/>
        <v>0</v>
      </c>
      <c r="BN355">
        <f t="shared" si="27"/>
        <v>747.08444391091439</v>
      </c>
      <c r="BO355">
        <f t="shared" si="29"/>
        <v>-137.70116567444347</v>
      </c>
      <c r="BP355">
        <f t="shared" si="28"/>
        <v>312.25555608908553</v>
      </c>
    </row>
    <row r="356" spans="1:69" x14ac:dyDescent="0.25">
      <c r="A356" t="s">
        <v>61</v>
      </c>
      <c r="B356" s="42">
        <v>44435</v>
      </c>
      <c r="C356" t="s">
        <v>60</v>
      </c>
      <c r="D356">
        <v>1086.76</v>
      </c>
      <c r="E356">
        <v>0</v>
      </c>
      <c r="F356">
        <v>464.03325014072999</v>
      </c>
      <c r="G356">
        <v>0</v>
      </c>
      <c r="H356">
        <v>201.514744603807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17.720108150947102</v>
      </c>
      <c r="U356">
        <v>0</v>
      </c>
      <c r="V356">
        <v>0</v>
      </c>
      <c r="W356">
        <v>7.6574981691876696</v>
      </c>
      <c r="X356">
        <v>0</v>
      </c>
      <c r="Y356">
        <v>0</v>
      </c>
      <c r="Z356">
        <v>0</v>
      </c>
      <c r="AA356">
        <v>3.33512727567691E-2</v>
      </c>
      <c r="AB356">
        <v>0</v>
      </c>
      <c r="AC356">
        <v>0</v>
      </c>
      <c r="AD356">
        <v>0.67302568613414904</v>
      </c>
      <c r="AE356">
        <v>0</v>
      </c>
      <c r="AF356">
        <v>0</v>
      </c>
      <c r="AG356">
        <v>0</v>
      </c>
      <c r="AH356">
        <v>2.39659818825508</v>
      </c>
      <c r="AI356">
        <v>0</v>
      </c>
      <c r="AJ356">
        <v>0.174239954418339</v>
      </c>
      <c r="AK356">
        <v>0</v>
      </c>
      <c r="AL356">
        <v>0</v>
      </c>
      <c r="AM356">
        <v>3.39047484750518</v>
      </c>
      <c r="AN356">
        <v>113.534357188379</v>
      </c>
      <c r="AO356">
        <v>0</v>
      </c>
      <c r="AP356">
        <v>0</v>
      </c>
      <c r="AQ356">
        <v>10.8115350054512</v>
      </c>
      <c r="AR356">
        <v>0</v>
      </c>
      <c r="AS356">
        <v>0</v>
      </c>
      <c r="AT356">
        <v>612.52074233522103</v>
      </c>
      <c r="AU356">
        <v>2.6821841726819201E-2</v>
      </c>
      <c r="AV356">
        <v>0</v>
      </c>
      <c r="AW356">
        <v>0</v>
      </c>
      <c r="AX356">
        <v>0</v>
      </c>
      <c r="BK356" s="117">
        <v>1434.48674738452</v>
      </c>
      <c r="BL356">
        <f t="shared" si="25"/>
        <v>665.54799474453694</v>
      </c>
      <c r="BM356">
        <f t="shared" si="26"/>
        <v>0</v>
      </c>
      <c r="BN356">
        <f t="shared" si="27"/>
        <v>768.93875263998234</v>
      </c>
      <c r="BO356">
        <f t="shared" si="29"/>
        <v>-347.72674738451929</v>
      </c>
      <c r="BP356">
        <f t="shared" si="28"/>
        <v>317.82124736001765</v>
      </c>
    </row>
    <row r="357" spans="1:69" x14ac:dyDescent="0.25">
      <c r="A357" t="s">
        <v>61</v>
      </c>
      <c r="B357" s="42">
        <v>44436</v>
      </c>
      <c r="C357" t="s">
        <v>60</v>
      </c>
      <c r="D357">
        <v>1405.7</v>
      </c>
      <c r="E357">
        <v>0</v>
      </c>
      <c r="F357">
        <v>478.10977851793098</v>
      </c>
      <c r="G357">
        <v>198.102380012504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18.5305621918471</v>
      </c>
      <c r="U357">
        <v>0</v>
      </c>
      <c r="V357">
        <v>0</v>
      </c>
      <c r="W357">
        <v>7.3062343440177502</v>
      </c>
      <c r="X357">
        <v>0</v>
      </c>
      <c r="Y357">
        <v>0</v>
      </c>
      <c r="Z357">
        <v>0</v>
      </c>
      <c r="AA357">
        <v>3.0649656964756199E-2</v>
      </c>
      <c r="AB357">
        <v>0</v>
      </c>
      <c r="AC357">
        <v>0</v>
      </c>
      <c r="AD357">
        <v>0.66012926487297696</v>
      </c>
      <c r="AE357">
        <v>0</v>
      </c>
      <c r="AF357">
        <v>0</v>
      </c>
      <c r="AG357">
        <v>0</v>
      </c>
      <c r="AH357">
        <v>2.5012730634607898</v>
      </c>
      <c r="AI357">
        <v>0</v>
      </c>
      <c r="AJ357">
        <v>0.12050902857840599</v>
      </c>
      <c r="AK357">
        <v>0</v>
      </c>
      <c r="AL357">
        <v>0</v>
      </c>
      <c r="AM357">
        <v>3.7501962987102999</v>
      </c>
      <c r="AN357">
        <v>110.419777709473</v>
      </c>
      <c r="AO357">
        <v>0</v>
      </c>
      <c r="AP357">
        <v>0</v>
      </c>
      <c r="AQ357">
        <v>12.734679957681299</v>
      </c>
      <c r="AR357">
        <v>0</v>
      </c>
      <c r="AS357">
        <v>0</v>
      </c>
      <c r="AT357">
        <v>664.10377637984004</v>
      </c>
      <c r="AU357">
        <v>2.29879327813871E-2</v>
      </c>
      <c r="AV357">
        <v>0</v>
      </c>
      <c r="AW357">
        <v>0</v>
      </c>
      <c r="AX357">
        <v>0</v>
      </c>
      <c r="BK357" s="117">
        <v>1496.3929343586601</v>
      </c>
      <c r="BL357">
        <f t="shared" si="25"/>
        <v>676.21215853043498</v>
      </c>
      <c r="BM357">
        <f t="shared" si="26"/>
        <v>0</v>
      </c>
      <c r="BN357">
        <f t="shared" si="27"/>
        <v>820.18077582822775</v>
      </c>
      <c r="BO357">
        <f t="shared" si="29"/>
        <v>-90.692934358662797</v>
      </c>
      <c r="BP357">
        <f t="shared" si="28"/>
        <v>585.51922417177218</v>
      </c>
    </row>
    <row r="358" spans="1:69" x14ac:dyDescent="0.25">
      <c r="A358" t="s">
        <v>61</v>
      </c>
      <c r="B358" s="42">
        <v>44437</v>
      </c>
      <c r="C358" t="s">
        <v>60</v>
      </c>
      <c r="D358">
        <v>1127.3699999999999</v>
      </c>
      <c r="E358">
        <v>0</v>
      </c>
      <c r="F358">
        <v>478.10977851793098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306.93093246507698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18.314956592717099</v>
      </c>
      <c r="U358">
        <v>0</v>
      </c>
      <c r="V358">
        <v>0</v>
      </c>
      <c r="W358">
        <v>7.2377902384910904</v>
      </c>
      <c r="X358">
        <v>0</v>
      </c>
      <c r="Y358">
        <v>0</v>
      </c>
      <c r="Z358">
        <v>0</v>
      </c>
      <c r="AA358">
        <v>3.1275515022325902E-2</v>
      </c>
      <c r="AB358">
        <v>0</v>
      </c>
      <c r="AC358">
        <v>0</v>
      </c>
      <c r="AD358">
        <v>0.697365823916134</v>
      </c>
      <c r="AE358">
        <v>0</v>
      </c>
      <c r="AF358">
        <v>0</v>
      </c>
      <c r="AG358">
        <v>0</v>
      </c>
      <c r="AH358">
        <v>2.5389497513768502</v>
      </c>
      <c r="AI358">
        <v>0</v>
      </c>
      <c r="AJ358">
        <v>7.0614713825669306E-2</v>
      </c>
      <c r="AK358">
        <v>0</v>
      </c>
      <c r="AL358">
        <v>0</v>
      </c>
      <c r="AM358">
        <v>4.1505485493117602</v>
      </c>
      <c r="AN358">
        <v>103.43528268226601</v>
      </c>
      <c r="AO358">
        <v>0</v>
      </c>
      <c r="AP358">
        <v>0</v>
      </c>
      <c r="AQ358">
        <v>15.018497127942799</v>
      </c>
      <c r="AR358">
        <v>0</v>
      </c>
      <c r="AS358">
        <v>0</v>
      </c>
      <c r="AT358">
        <v>749.40337667642598</v>
      </c>
      <c r="AU358">
        <v>2.02384088419897E-2</v>
      </c>
      <c r="AV358">
        <v>0</v>
      </c>
      <c r="AW358">
        <v>0</v>
      </c>
      <c r="AX358">
        <v>0</v>
      </c>
      <c r="BK358" s="117">
        <v>1685.9596070631401</v>
      </c>
      <c r="BL358">
        <f t="shared" si="25"/>
        <v>785.04071098300801</v>
      </c>
      <c r="BM358">
        <f t="shared" si="26"/>
        <v>0</v>
      </c>
      <c r="BN358">
        <f t="shared" si="27"/>
        <v>900.91889608013776</v>
      </c>
      <c r="BO358">
        <f t="shared" si="29"/>
        <v>-558.58960706314588</v>
      </c>
      <c r="BP358">
        <f t="shared" si="28"/>
        <v>226.45110391986213</v>
      </c>
    </row>
    <row r="359" spans="1:69" x14ac:dyDescent="0.25">
      <c r="A359" t="s">
        <v>61</v>
      </c>
      <c r="B359" s="42">
        <v>44438</v>
      </c>
      <c r="C359" t="s">
        <v>60</v>
      </c>
      <c r="D359">
        <v>979.58</v>
      </c>
      <c r="E359">
        <v>0</v>
      </c>
      <c r="F359">
        <v>478.10977851793098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306.93093246507698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18.758834180096802</v>
      </c>
      <c r="U359">
        <v>0</v>
      </c>
      <c r="V359">
        <v>0</v>
      </c>
      <c r="W359">
        <v>7.3768158613621297</v>
      </c>
      <c r="X359">
        <v>0</v>
      </c>
      <c r="Y359">
        <v>0</v>
      </c>
      <c r="Z359">
        <v>0</v>
      </c>
      <c r="AA359">
        <v>3.4023451925574301E-2</v>
      </c>
      <c r="AB359">
        <v>0</v>
      </c>
      <c r="AC359">
        <v>0</v>
      </c>
      <c r="AD359">
        <v>0.76382544895325399</v>
      </c>
      <c r="AE359">
        <v>0</v>
      </c>
      <c r="AF359">
        <v>0</v>
      </c>
      <c r="AG359">
        <v>0</v>
      </c>
      <c r="AH359">
        <v>2.55190258483879</v>
      </c>
      <c r="AI359">
        <v>0</v>
      </c>
      <c r="AJ359">
        <v>3.2494527132675803E-2</v>
      </c>
      <c r="AK359">
        <v>0</v>
      </c>
      <c r="AL359">
        <v>0</v>
      </c>
      <c r="AM359">
        <v>4.3206114357788303</v>
      </c>
      <c r="AN359">
        <v>96.627344680229101</v>
      </c>
      <c r="AO359">
        <v>0</v>
      </c>
      <c r="AP359">
        <v>0</v>
      </c>
      <c r="AQ359">
        <v>16.581095835477999</v>
      </c>
      <c r="AR359">
        <v>0</v>
      </c>
      <c r="AS359">
        <v>0</v>
      </c>
      <c r="AT359">
        <v>855.14618974366704</v>
      </c>
      <c r="AU359">
        <v>1.87847041694299E-2</v>
      </c>
      <c r="AV359">
        <v>0</v>
      </c>
      <c r="AW359">
        <v>0</v>
      </c>
      <c r="AX359">
        <v>0</v>
      </c>
      <c r="BK359" s="117">
        <v>1787.2526334366401</v>
      </c>
      <c r="BL359">
        <f t="shared" si="25"/>
        <v>785.04071098300801</v>
      </c>
      <c r="BM359">
        <f t="shared" si="26"/>
        <v>0</v>
      </c>
      <c r="BN359">
        <f t="shared" si="27"/>
        <v>1002.2119224536317</v>
      </c>
      <c r="BO359">
        <f t="shared" si="29"/>
        <v>-807.67263343663979</v>
      </c>
      <c r="BP359">
        <f t="shared" si="28"/>
        <v>-22.631922453631773</v>
      </c>
    </row>
    <row r="360" spans="1:69" x14ac:dyDescent="0.25">
      <c r="A360" t="s">
        <v>61</v>
      </c>
      <c r="B360" s="42">
        <v>44439</v>
      </c>
      <c r="C360" t="s">
        <v>60</v>
      </c>
      <c r="D360">
        <v>1020.41</v>
      </c>
      <c r="E360">
        <v>0</v>
      </c>
      <c r="F360">
        <v>478.10977851793098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306.93093246507698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19.114371104238501</v>
      </c>
      <c r="U360">
        <v>0</v>
      </c>
      <c r="V360">
        <v>0</v>
      </c>
      <c r="W360">
        <v>7.5048237176643502</v>
      </c>
      <c r="X360">
        <v>0</v>
      </c>
      <c r="Y360">
        <v>0</v>
      </c>
      <c r="Z360">
        <v>0</v>
      </c>
      <c r="AA360">
        <v>3.8630825269973301E-2</v>
      </c>
      <c r="AB360">
        <v>0</v>
      </c>
      <c r="AC360">
        <v>0</v>
      </c>
      <c r="AD360">
        <v>0.83310297443966497</v>
      </c>
      <c r="AE360">
        <v>0</v>
      </c>
      <c r="AF360">
        <v>0</v>
      </c>
      <c r="AG360">
        <v>0</v>
      </c>
      <c r="AH360">
        <v>2.9127713279079201</v>
      </c>
      <c r="AI360">
        <v>0</v>
      </c>
      <c r="AJ360">
        <v>1.41978287498532E-2</v>
      </c>
      <c r="AK360">
        <v>0</v>
      </c>
      <c r="AL360">
        <v>0</v>
      </c>
      <c r="AM360">
        <v>4.2627916520667402</v>
      </c>
      <c r="AN360">
        <v>90.764471287327495</v>
      </c>
      <c r="AO360">
        <v>0</v>
      </c>
      <c r="AP360">
        <v>0</v>
      </c>
      <c r="AQ360">
        <v>16.873199692217302</v>
      </c>
      <c r="AR360">
        <v>0</v>
      </c>
      <c r="AS360">
        <v>0</v>
      </c>
      <c r="AT360">
        <v>955.29981072853104</v>
      </c>
      <c r="AU360">
        <v>1.81667369856955E-2</v>
      </c>
      <c r="AV360">
        <v>0</v>
      </c>
      <c r="AW360">
        <v>-250.05951864938601</v>
      </c>
      <c r="AX360">
        <v>0</v>
      </c>
      <c r="BK360" s="117">
        <v>1632.6175302090201</v>
      </c>
      <c r="BL360">
        <f t="shared" si="25"/>
        <v>534.98119233362195</v>
      </c>
      <c r="BM360">
        <f t="shared" si="26"/>
        <v>0</v>
      </c>
      <c r="BN360">
        <f t="shared" si="27"/>
        <v>1097.6363378753986</v>
      </c>
      <c r="BO360">
        <f t="shared" si="29"/>
        <v>-612.20753020902055</v>
      </c>
      <c r="BP360">
        <f>BO360+BL360</f>
        <v>-77.226337875398599</v>
      </c>
    </row>
    <row r="361" spans="1:69" x14ac:dyDescent="0.25">
      <c r="BK361" s="1"/>
    </row>
    <row r="362" spans="1:69" x14ac:dyDescent="0.25">
      <c r="BK362" s="1"/>
    </row>
    <row r="363" spans="1:69" x14ac:dyDescent="0.25">
      <c r="BK363" s="1"/>
    </row>
    <row r="364" spans="1:69" x14ac:dyDescent="0.25">
      <c r="BK364" s="1"/>
    </row>
    <row r="365" spans="1:69" x14ac:dyDescent="0.25">
      <c r="BK365" s="1"/>
    </row>
    <row r="366" spans="1:69" x14ac:dyDescent="0.25">
      <c r="BK366" s="1"/>
    </row>
    <row r="367" spans="1:69" x14ac:dyDescent="0.25">
      <c r="BK367" s="1"/>
    </row>
    <row r="368" spans="1:69" x14ac:dyDescent="0.25">
      <c r="B368" t="s">
        <v>14</v>
      </c>
      <c r="D368">
        <f>SUM(D2:D360)</f>
        <v>1273757.1799999997</v>
      </c>
      <c r="AR368">
        <f t="shared" ref="AR368:AW368" si="30">SUM(AR2:AR360)</f>
        <v>4809.7215364366321</v>
      </c>
      <c r="AS368">
        <f t="shared" si="30"/>
        <v>23468.188270945218</v>
      </c>
      <c r="AT368">
        <f t="shared" si="30"/>
        <v>10327.966599341633</v>
      </c>
      <c r="AU368">
        <f t="shared" si="30"/>
        <v>2065.0761523716269</v>
      </c>
      <c r="AV368">
        <f t="shared" si="30"/>
        <v>2735.5190264682101</v>
      </c>
      <c r="AW368" s="120">
        <f t="shared" si="30"/>
        <v>2500.5951864938697</v>
      </c>
      <c r="BC368">
        <f t="shared" ref="BC368:BK368" si="31">SUM(BC2:BC366)</f>
        <v>0</v>
      </c>
      <c r="BD368">
        <f t="shared" si="31"/>
        <v>0</v>
      </c>
      <c r="BE368">
        <f t="shared" si="31"/>
        <v>0</v>
      </c>
      <c r="BF368">
        <f t="shared" si="31"/>
        <v>0</v>
      </c>
      <c r="BG368">
        <f t="shared" si="31"/>
        <v>0</v>
      </c>
      <c r="BH368">
        <f t="shared" si="31"/>
        <v>0</v>
      </c>
      <c r="BI368">
        <f t="shared" si="31"/>
        <v>0</v>
      </c>
      <c r="BJ368">
        <f t="shared" si="31"/>
        <v>0</v>
      </c>
      <c r="BK368">
        <f t="shared" si="31"/>
        <v>1273757.1800000002</v>
      </c>
      <c r="BL368">
        <f t="shared" ref="BL368:BQ368" si="32">SUM(BL2:BL366)</f>
        <v>316185.13485574804</v>
      </c>
      <c r="BM368">
        <f t="shared" si="32"/>
        <v>36558.130449556935</v>
      </c>
      <c r="BN368">
        <f t="shared" si="32"/>
        <v>921013.9146946955</v>
      </c>
      <c r="BO368">
        <f t="shared" si="32"/>
        <v>-1.3210410543251783E-10</v>
      </c>
      <c r="BP368">
        <f>SUM(BP2:BP360)</f>
        <v>316185.13485574769</v>
      </c>
      <c r="BQ368">
        <f t="shared" si="32"/>
        <v>0</v>
      </c>
    </row>
    <row r="369" spans="4:63" x14ac:dyDescent="0.25">
      <c r="D369" s="120">
        <f>SUM(D2:D176)</f>
        <v>846938.06999999983</v>
      </c>
      <c r="E369" s="120">
        <f>D369/1000</f>
        <v>846.93806999999981</v>
      </c>
      <c r="F369" s="120">
        <f>E369</f>
        <v>846.93806999999981</v>
      </c>
      <c r="BK369" s="1"/>
    </row>
    <row r="370" spans="4:63" x14ac:dyDescent="0.25">
      <c r="D370" s="120">
        <f>SUM(D177:D360)</f>
        <v>426819.10999999964</v>
      </c>
      <c r="E370" s="120">
        <f>D370/1000</f>
        <v>426.81910999999963</v>
      </c>
      <c r="BK370" s="1"/>
    </row>
    <row r="371" spans="4:63" x14ac:dyDescent="0.25">
      <c r="BK371" s="1"/>
    </row>
    <row r="372" spans="4:63" x14ac:dyDescent="0.25">
      <c r="BK372" s="1"/>
    </row>
    <row r="373" spans="4:63" x14ac:dyDescent="0.25">
      <c r="BJ373" s="96"/>
      <c r="BK373" s="1"/>
    </row>
    <row r="374" spans="4:63" x14ac:dyDescent="0.25">
      <c r="BJ374" s="96"/>
      <c r="BK374" s="1"/>
    </row>
    <row r="375" spans="4:63" x14ac:dyDescent="0.25">
      <c r="BJ375" s="96"/>
      <c r="BK375" s="1"/>
    </row>
    <row r="376" spans="4:63" x14ac:dyDescent="0.25">
      <c r="BJ376" s="96"/>
      <c r="BK376" s="1"/>
    </row>
    <row r="377" spans="4:63" x14ac:dyDescent="0.25">
      <c r="BJ377" s="96"/>
      <c r="BK377" s="1"/>
    </row>
    <row r="378" spans="4:63" x14ac:dyDescent="0.25">
      <c r="BJ378" s="96"/>
      <c r="BK378" s="1"/>
    </row>
    <row r="379" spans="4:63" x14ac:dyDescent="0.25">
      <c r="BJ379" s="96"/>
      <c r="BK379" s="1"/>
    </row>
    <row r="380" spans="4:63" x14ac:dyDescent="0.25">
      <c r="BJ380" s="96"/>
      <c r="BK380" s="1"/>
    </row>
    <row r="381" spans="4:63" x14ac:dyDescent="0.25">
      <c r="BJ381" s="96"/>
      <c r="BK381" s="1"/>
    </row>
    <row r="382" spans="4:63" x14ac:dyDescent="0.25">
      <c r="BJ382" s="96"/>
      <c r="BK382" s="1"/>
    </row>
    <row r="383" spans="4:63" x14ac:dyDescent="0.25">
      <c r="BJ383" s="96"/>
      <c r="BK383" s="1"/>
    </row>
    <row r="384" spans="4:63" x14ac:dyDescent="0.25">
      <c r="BJ384" s="96"/>
      <c r="BK384" s="1"/>
    </row>
    <row r="385" spans="62:63" x14ac:dyDescent="0.25">
      <c r="BJ385" s="96"/>
      <c r="BK385" s="1"/>
    </row>
    <row r="386" spans="62:63" x14ac:dyDescent="0.25">
      <c r="BJ386" s="96"/>
      <c r="BK386" s="1"/>
    </row>
    <row r="387" spans="62:63" x14ac:dyDescent="0.25">
      <c r="BJ387" s="96"/>
      <c r="BK387" s="1"/>
    </row>
    <row r="388" spans="62:63" x14ac:dyDescent="0.25">
      <c r="BJ388" s="96"/>
      <c r="BK388" s="1"/>
    </row>
    <row r="389" spans="62:63" x14ac:dyDescent="0.25">
      <c r="BJ389" s="96"/>
      <c r="BK389" s="1"/>
    </row>
    <row r="390" spans="62:63" x14ac:dyDescent="0.25">
      <c r="BJ390" s="96"/>
      <c r="BK390" s="1"/>
    </row>
    <row r="391" spans="62:63" x14ac:dyDescent="0.25">
      <c r="BJ391" s="96"/>
      <c r="BK391" s="1"/>
    </row>
    <row r="392" spans="62:63" x14ac:dyDescent="0.25">
      <c r="BJ392" s="96"/>
      <c r="BK392" s="1"/>
    </row>
    <row r="393" spans="62:63" x14ac:dyDescent="0.25">
      <c r="BJ393" s="96"/>
      <c r="BK393" s="1"/>
    </row>
    <row r="394" spans="62:63" x14ac:dyDescent="0.25">
      <c r="BJ394" s="96"/>
      <c r="BK394" s="1"/>
    </row>
    <row r="395" spans="62:63" x14ac:dyDescent="0.25">
      <c r="BJ395" s="96"/>
      <c r="BK395" s="1"/>
    </row>
    <row r="396" spans="62:63" x14ac:dyDescent="0.25">
      <c r="BJ396" s="96"/>
      <c r="BK396" s="1"/>
    </row>
    <row r="397" spans="62:63" x14ac:dyDescent="0.25">
      <c r="BJ397" s="96"/>
      <c r="BK397" s="1"/>
    </row>
    <row r="398" spans="62:63" x14ac:dyDescent="0.25">
      <c r="BJ398" s="96"/>
      <c r="BK398" s="1"/>
    </row>
    <row r="399" spans="62:63" x14ac:dyDescent="0.25">
      <c r="BJ399" s="96"/>
      <c r="BK399" s="1"/>
    </row>
    <row r="400" spans="62:63" x14ac:dyDescent="0.25">
      <c r="BJ400" s="96"/>
      <c r="BK400" s="1"/>
    </row>
    <row r="401" spans="62:63" x14ac:dyDescent="0.25">
      <c r="BJ401" s="96"/>
      <c r="BK401" s="1"/>
    </row>
    <row r="402" spans="62:63" x14ac:dyDescent="0.25">
      <c r="BJ402" s="96"/>
      <c r="BK402" s="1"/>
    </row>
    <row r="403" spans="62:63" x14ac:dyDescent="0.25">
      <c r="BJ403" s="96"/>
      <c r="BK403" s="1"/>
    </row>
    <row r="404" spans="62:63" x14ac:dyDescent="0.25">
      <c r="BJ404" s="96"/>
      <c r="BK404" s="1"/>
    </row>
    <row r="405" spans="62:63" x14ac:dyDescent="0.25">
      <c r="BJ405" s="96"/>
      <c r="BK405" s="1"/>
    </row>
    <row r="406" spans="62:63" x14ac:dyDescent="0.25">
      <c r="BJ406" s="96"/>
      <c r="BK406" s="1"/>
    </row>
    <row r="407" spans="62:63" x14ac:dyDescent="0.25">
      <c r="BJ407" s="96"/>
      <c r="BK407" s="1"/>
    </row>
    <row r="408" spans="62:63" x14ac:dyDescent="0.25">
      <c r="BJ408" s="96"/>
      <c r="BK408" s="1"/>
    </row>
    <row r="409" spans="62:63" x14ac:dyDescent="0.25">
      <c r="BJ409" s="96"/>
      <c r="BK409" s="1"/>
    </row>
    <row r="410" spans="62:63" x14ac:dyDescent="0.25">
      <c r="BJ410" s="96"/>
      <c r="BK410" s="1"/>
    </row>
    <row r="411" spans="62:63" x14ac:dyDescent="0.25">
      <c r="BJ411" s="96"/>
      <c r="BK411" s="1"/>
    </row>
    <row r="412" spans="62:63" x14ac:dyDescent="0.25">
      <c r="BJ412" s="96"/>
      <c r="BK412" s="1"/>
    </row>
    <row r="413" spans="62:63" x14ac:dyDescent="0.25">
      <c r="BJ413" s="96"/>
      <c r="BK413" s="1"/>
    </row>
    <row r="414" spans="62:63" x14ac:dyDescent="0.25">
      <c r="BJ414" s="96"/>
      <c r="BK414" s="1"/>
    </row>
    <row r="415" spans="62:63" x14ac:dyDescent="0.25">
      <c r="BJ415" s="96"/>
      <c r="BK415" s="1"/>
    </row>
    <row r="416" spans="62:63" x14ac:dyDescent="0.25">
      <c r="BJ416" s="96"/>
      <c r="BK416" s="1"/>
    </row>
    <row r="417" spans="62:63" x14ac:dyDescent="0.25">
      <c r="BJ417" s="96"/>
      <c r="BK417" s="1"/>
    </row>
    <row r="418" spans="62:63" x14ac:dyDescent="0.25">
      <c r="BJ418" s="96"/>
      <c r="BK418" s="1"/>
    </row>
    <row r="419" spans="62:63" x14ac:dyDescent="0.25">
      <c r="BJ419" s="96"/>
      <c r="BK419" s="1"/>
    </row>
    <row r="420" spans="62:63" x14ac:dyDescent="0.25">
      <c r="BJ420" s="96"/>
      <c r="BK420" s="1"/>
    </row>
    <row r="421" spans="62:63" x14ac:dyDescent="0.25">
      <c r="BJ421" s="96"/>
      <c r="BK421" s="1"/>
    </row>
    <row r="422" spans="62:63" x14ac:dyDescent="0.25">
      <c r="BJ422" s="96"/>
      <c r="BK422" s="1"/>
    </row>
    <row r="423" spans="62:63" x14ac:dyDescent="0.25">
      <c r="BJ423" s="96"/>
      <c r="BK423" s="1"/>
    </row>
    <row r="424" spans="62:63" x14ac:dyDescent="0.25">
      <c r="BJ424" s="96"/>
      <c r="BK424" s="1"/>
    </row>
    <row r="425" spans="62:63" x14ac:dyDescent="0.25">
      <c r="BJ425" s="96"/>
      <c r="BK425" s="1"/>
    </row>
    <row r="426" spans="62:63" x14ac:dyDescent="0.25">
      <c r="BJ426" s="96"/>
      <c r="BK426" s="1"/>
    </row>
    <row r="427" spans="62:63" x14ac:dyDescent="0.25">
      <c r="BJ427" s="96"/>
      <c r="BK427" s="1"/>
    </row>
    <row r="428" spans="62:63" x14ac:dyDescent="0.25">
      <c r="BJ428" s="96"/>
      <c r="BK428" s="1"/>
    </row>
    <row r="429" spans="62:63" x14ac:dyDescent="0.25">
      <c r="BJ429" s="96"/>
      <c r="BK429" s="1"/>
    </row>
    <row r="430" spans="62:63" x14ac:dyDescent="0.25">
      <c r="BJ430" s="96"/>
      <c r="BK430" s="1"/>
    </row>
    <row r="431" spans="62:63" x14ac:dyDescent="0.25">
      <c r="BJ431" s="96"/>
      <c r="BK431" s="1"/>
    </row>
    <row r="432" spans="62:63" x14ac:dyDescent="0.25">
      <c r="BJ432" s="96"/>
      <c r="BK432" s="1"/>
    </row>
    <row r="433" spans="62:63" x14ac:dyDescent="0.25">
      <c r="BJ433" s="96"/>
      <c r="BK433" s="1"/>
    </row>
    <row r="434" spans="62:63" x14ac:dyDescent="0.25">
      <c r="BJ434" s="96"/>
      <c r="BK434" s="1"/>
    </row>
    <row r="435" spans="62:63" x14ac:dyDescent="0.25">
      <c r="BJ435" s="96"/>
      <c r="BK435" s="1"/>
    </row>
    <row r="436" spans="62:63" x14ac:dyDescent="0.25">
      <c r="BJ436" s="96"/>
      <c r="BK436" s="1"/>
    </row>
    <row r="437" spans="62:63" x14ac:dyDescent="0.25">
      <c r="BJ437" s="96"/>
      <c r="BK437" s="1"/>
    </row>
    <row r="438" spans="62:63" x14ac:dyDescent="0.25">
      <c r="BJ438" s="96"/>
      <c r="BK438" s="1"/>
    </row>
    <row r="439" spans="62:63" x14ac:dyDescent="0.25">
      <c r="BJ439" s="96"/>
      <c r="BK439" s="1"/>
    </row>
    <row r="440" spans="62:63" x14ac:dyDescent="0.25">
      <c r="BJ440" s="96"/>
      <c r="BK440" s="1"/>
    </row>
    <row r="441" spans="62:63" x14ac:dyDescent="0.25">
      <c r="BJ441" s="96"/>
      <c r="BK441" s="1"/>
    </row>
    <row r="442" spans="62:63" x14ac:dyDescent="0.25">
      <c r="BJ442" s="96"/>
      <c r="BK442" s="1"/>
    </row>
    <row r="443" spans="62:63" x14ac:dyDescent="0.25">
      <c r="BJ443" s="96"/>
      <c r="BK443" s="1"/>
    </row>
    <row r="444" spans="62:63" x14ac:dyDescent="0.25">
      <c r="BJ444" s="96"/>
      <c r="BK444" s="1"/>
    </row>
    <row r="445" spans="62:63" x14ac:dyDescent="0.25">
      <c r="BJ445" s="96"/>
      <c r="BK445" s="1"/>
    </row>
    <row r="446" spans="62:63" x14ac:dyDescent="0.25">
      <c r="BJ446" s="96"/>
      <c r="BK446" s="1"/>
    </row>
    <row r="447" spans="62:63" x14ac:dyDescent="0.25">
      <c r="BJ447" s="96"/>
      <c r="BK447" s="1"/>
    </row>
    <row r="448" spans="62:63" x14ac:dyDescent="0.25">
      <c r="BJ448" s="96"/>
      <c r="BK448" s="1"/>
    </row>
    <row r="449" spans="62:63" x14ac:dyDescent="0.25">
      <c r="BJ449" s="96"/>
      <c r="BK449" s="1"/>
    </row>
    <row r="450" spans="62:63" x14ac:dyDescent="0.25">
      <c r="BJ450" s="96"/>
      <c r="BK450" s="1"/>
    </row>
    <row r="451" spans="62:63" x14ac:dyDescent="0.25">
      <c r="BJ451" s="96"/>
      <c r="BK451" s="1"/>
    </row>
    <row r="452" spans="62:63" x14ac:dyDescent="0.25">
      <c r="BJ452" s="96"/>
      <c r="BK452" s="1"/>
    </row>
    <row r="453" spans="62:63" x14ac:dyDescent="0.25">
      <c r="BJ453" s="96"/>
      <c r="BK453" s="1"/>
    </row>
    <row r="454" spans="62:63" x14ac:dyDescent="0.25">
      <c r="BJ454" s="96"/>
      <c r="BK454" s="1"/>
    </row>
    <row r="455" spans="62:63" x14ac:dyDescent="0.25">
      <c r="BJ455" s="96"/>
      <c r="BK455" s="1"/>
    </row>
    <row r="456" spans="62:63" x14ac:dyDescent="0.25">
      <c r="BJ456" s="96"/>
      <c r="BK456" s="1"/>
    </row>
    <row r="457" spans="62:63" x14ac:dyDescent="0.25">
      <c r="BJ457" s="96"/>
      <c r="BK457" s="1"/>
    </row>
    <row r="458" spans="62:63" x14ac:dyDescent="0.25">
      <c r="BJ458" s="96"/>
      <c r="BK458" s="1"/>
    </row>
    <row r="459" spans="62:63" x14ac:dyDescent="0.25">
      <c r="BJ459" s="96"/>
      <c r="BK459" s="1"/>
    </row>
    <row r="460" spans="62:63" x14ac:dyDescent="0.25">
      <c r="BJ460" s="96"/>
      <c r="BK460" s="1"/>
    </row>
    <row r="461" spans="62:63" x14ac:dyDescent="0.25">
      <c r="BJ461" s="96"/>
      <c r="BK461" s="1"/>
    </row>
    <row r="462" spans="62:63" x14ac:dyDescent="0.25">
      <c r="BJ462" s="96"/>
      <c r="BK462" s="1"/>
    </row>
    <row r="463" spans="62:63" x14ac:dyDescent="0.25">
      <c r="BJ463" s="96"/>
      <c r="BK463" s="1"/>
    </row>
    <row r="464" spans="62:63" x14ac:dyDescent="0.25">
      <c r="BJ464" s="96"/>
      <c r="BK464" s="1"/>
    </row>
    <row r="465" spans="62:63" x14ac:dyDescent="0.25">
      <c r="BJ465" s="96"/>
      <c r="BK465" s="1"/>
    </row>
    <row r="466" spans="62:63" x14ac:dyDescent="0.25">
      <c r="BJ466" s="96"/>
      <c r="BK466" s="1"/>
    </row>
    <row r="467" spans="62:63" x14ac:dyDescent="0.25">
      <c r="BJ467" s="96"/>
      <c r="BK467" s="1"/>
    </row>
    <row r="468" spans="62:63" x14ac:dyDescent="0.25">
      <c r="BJ468" s="96"/>
      <c r="BK468" s="1"/>
    </row>
    <row r="469" spans="62:63" x14ac:dyDescent="0.25">
      <c r="BJ469" s="96"/>
      <c r="BK469" s="1"/>
    </row>
    <row r="470" spans="62:63" x14ac:dyDescent="0.25">
      <c r="BJ470" s="96"/>
      <c r="BK470" s="1"/>
    </row>
    <row r="471" spans="62:63" x14ac:dyDescent="0.25">
      <c r="BJ471" s="96"/>
      <c r="BK471" s="1"/>
    </row>
    <row r="472" spans="62:63" x14ac:dyDescent="0.25">
      <c r="BJ472" s="96"/>
      <c r="BK472" s="1"/>
    </row>
    <row r="473" spans="62:63" x14ac:dyDescent="0.25">
      <c r="BJ473" s="96"/>
      <c r="BK473" s="1"/>
    </row>
    <row r="474" spans="62:63" x14ac:dyDescent="0.25">
      <c r="BJ474" s="96"/>
      <c r="BK474" s="1"/>
    </row>
    <row r="475" spans="62:63" x14ac:dyDescent="0.25">
      <c r="BJ475" s="96"/>
      <c r="BK475" s="1"/>
    </row>
    <row r="476" spans="62:63" x14ac:dyDescent="0.25">
      <c r="BJ476" s="96"/>
      <c r="BK476" s="1"/>
    </row>
    <row r="477" spans="62:63" x14ac:dyDescent="0.25">
      <c r="BJ477" s="96"/>
      <c r="BK477" s="1"/>
    </row>
    <row r="478" spans="62:63" x14ac:dyDescent="0.25">
      <c r="BJ478" s="96"/>
      <c r="BK478" s="1"/>
    </row>
    <row r="479" spans="62:63" x14ac:dyDescent="0.25">
      <c r="BJ479" s="96"/>
      <c r="BK479" s="1"/>
    </row>
    <row r="480" spans="62:63" x14ac:dyDescent="0.25">
      <c r="BJ480" s="96"/>
      <c r="BK480" s="1"/>
    </row>
    <row r="481" spans="62:63" x14ac:dyDescent="0.25">
      <c r="BJ481" s="96"/>
      <c r="BK481" s="1"/>
    </row>
    <row r="482" spans="62:63" x14ac:dyDescent="0.25">
      <c r="BJ482" s="96"/>
      <c r="BK482" s="1"/>
    </row>
    <row r="483" spans="62:63" x14ac:dyDescent="0.25">
      <c r="BJ483" s="96"/>
      <c r="BK483" s="1"/>
    </row>
    <row r="484" spans="62:63" x14ac:dyDescent="0.25">
      <c r="BJ484" s="96"/>
      <c r="BK484" s="1"/>
    </row>
    <row r="485" spans="62:63" x14ac:dyDescent="0.25">
      <c r="BJ485" s="96"/>
      <c r="BK485" s="1"/>
    </row>
    <row r="486" spans="62:63" x14ac:dyDescent="0.25">
      <c r="BJ486" s="96"/>
      <c r="BK486" s="1"/>
    </row>
    <row r="487" spans="62:63" x14ac:dyDescent="0.25">
      <c r="BJ487" s="96"/>
      <c r="BK487" s="1"/>
    </row>
    <row r="488" spans="62:63" x14ac:dyDescent="0.25">
      <c r="BJ488" s="96"/>
      <c r="BK488" s="1"/>
    </row>
    <row r="489" spans="62:63" x14ac:dyDescent="0.25">
      <c r="BJ489" s="96"/>
      <c r="BK489" s="1"/>
    </row>
    <row r="490" spans="62:63" x14ac:dyDescent="0.25">
      <c r="BJ490" s="96"/>
      <c r="BK490" s="1"/>
    </row>
    <row r="491" spans="62:63" x14ac:dyDescent="0.25">
      <c r="BJ491" s="96"/>
      <c r="BK491" s="1"/>
    </row>
    <row r="492" spans="62:63" x14ac:dyDescent="0.25">
      <c r="BJ492" s="96"/>
      <c r="BK492" s="1"/>
    </row>
    <row r="493" spans="62:63" x14ac:dyDescent="0.25">
      <c r="BJ493" s="96"/>
      <c r="BK493" s="1"/>
    </row>
    <row r="494" spans="62:63" x14ac:dyDescent="0.25">
      <c r="BJ494" s="96"/>
      <c r="BK494" s="1"/>
    </row>
    <row r="495" spans="62:63" x14ac:dyDescent="0.25">
      <c r="BJ495" s="96"/>
      <c r="BK495" s="1"/>
    </row>
    <row r="496" spans="62:63" x14ac:dyDescent="0.25">
      <c r="BJ496" s="96"/>
      <c r="BK496" s="1"/>
    </row>
    <row r="497" spans="62:63" x14ac:dyDescent="0.25">
      <c r="BJ497" s="96"/>
      <c r="BK497" s="1"/>
    </row>
    <row r="498" spans="62:63" x14ac:dyDescent="0.25">
      <c r="BJ498" s="96"/>
      <c r="BK498" s="1"/>
    </row>
    <row r="499" spans="62:63" x14ac:dyDescent="0.25">
      <c r="BJ499" s="96"/>
      <c r="BK499" s="1"/>
    </row>
    <row r="500" spans="62:63" x14ac:dyDescent="0.25">
      <c r="BJ500" s="96"/>
      <c r="BK500" s="1"/>
    </row>
    <row r="501" spans="62:63" x14ac:dyDescent="0.25">
      <c r="BJ501" s="96"/>
      <c r="BK501" s="1"/>
    </row>
    <row r="502" spans="62:63" x14ac:dyDescent="0.25">
      <c r="BJ502" s="96"/>
      <c r="BK502" s="1"/>
    </row>
    <row r="503" spans="62:63" x14ac:dyDescent="0.25">
      <c r="BJ503" s="96"/>
      <c r="BK503" s="1"/>
    </row>
    <row r="504" spans="62:63" x14ac:dyDescent="0.25">
      <c r="BJ504" s="96"/>
      <c r="BK504" s="1"/>
    </row>
    <row r="505" spans="62:63" x14ac:dyDescent="0.25">
      <c r="BJ505" s="96"/>
      <c r="BK505" s="1"/>
    </row>
    <row r="506" spans="62:63" x14ac:dyDescent="0.25">
      <c r="BJ506" s="96"/>
      <c r="BK506" s="1"/>
    </row>
    <row r="507" spans="62:63" x14ac:dyDescent="0.25">
      <c r="BJ507" s="96"/>
      <c r="BK507" s="1"/>
    </row>
    <row r="508" spans="62:63" x14ac:dyDescent="0.25">
      <c r="BJ508" s="96"/>
      <c r="BK508" s="1"/>
    </row>
    <row r="509" spans="62:63" x14ac:dyDescent="0.25">
      <c r="BJ509" s="96"/>
      <c r="BK509" s="1"/>
    </row>
    <row r="510" spans="62:63" x14ac:dyDescent="0.25">
      <c r="BJ510" s="96"/>
      <c r="BK510" s="1"/>
    </row>
    <row r="511" spans="62:63" x14ac:dyDescent="0.25">
      <c r="BJ511" s="96"/>
      <c r="BK511" s="1"/>
    </row>
    <row r="512" spans="62:63" x14ac:dyDescent="0.25">
      <c r="BJ512" s="96"/>
      <c r="BK512" s="1"/>
    </row>
    <row r="513" spans="62:63" x14ac:dyDescent="0.25">
      <c r="BJ513" s="96"/>
      <c r="BK513" s="1"/>
    </row>
    <row r="514" spans="62:63" x14ac:dyDescent="0.25">
      <c r="BJ514" s="96"/>
      <c r="BK514" s="1"/>
    </row>
    <row r="515" spans="62:63" x14ac:dyDescent="0.25">
      <c r="BJ515" s="96"/>
      <c r="BK515" s="1"/>
    </row>
    <row r="516" spans="62:63" x14ac:dyDescent="0.25">
      <c r="BJ516" s="96"/>
      <c r="BK516" s="1"/>
    </row>
    <row r="517" spans="62:63" x14ac:dyDescent="0.25">
      <c r="BJ517" s="96"/>
      <c r="BK517" s="1"/>
    </row>
    <row r="518" spans="62:63" x14ac:dyDescent="0.25">
      <c r="BJ518" s="96"/>
      <c r="BK518" s="1"/>
    </row>
    <row r="519" spans="62:63" x14ac:dyDescent="0.25">
      <c r="BJ519" s="96"/>
      <c r="BK519" s="1"/>
    </row>
    <row r="520" spans="62:63" x14ac:dyDescent="0.25">
      <c r="BJ520" s="96"/>
      <c r="BK520" s="1"/>
    </row>
    <row r="521" spans="62:63" x14ac:dyDescent="0.25">
      <c r="BJ521" s="96"/>
      <c r="BK521" s="1"/>
    </row>
    <row r="522" spans="62:63" x14ac:dyDescent="0.25">
      <c r="BJ522" s="96"/>
      <c r="BK522" s="1"/>
    </row>
    <row r="523" spans="62:63" x14ac:dyDescent="0.25">
      <c r="BJ523" s="96"/>
      <c r="BK523" s="1"/>
    </row>
    <row r="524" spans="62:63" x14ac:dyDescent="0.25">
      <c r="BJ524" s="96"/>
      <c r="BK524" s="1"/>
    </row>
    <row r="525" spans="62:63" x14ac:dyDescent="0.25">
      <c r="BJ525" s="96"/>
      <c r="BK525" s="1"/>
    </row>
    <row r="526" spans="62:63" x14ac:dyDescent="0.25">
      <c r="BJ526" s="96"/>
      <c r="BK526" s="1"/>
    </row>
    <row r="527" spans="62:63" x14ac:dyDescent="0.25">
      <c r="BJ527" s="96"/>
      <c r="BK527" s="1"/>
    </row>
    <row r="528" spans="62:63" x14ac:dyDescent="0.25">
      <c r="BJ528" s="96"/>
      <c r="BK528" s="1"/>
    </row>
    <row r="529" spans="62:63" x14ac:dyDescent="0.25">
      <c r="BJ529" s="96"/>
      <c r="BK529" s="1"/>
    </row>
    <row r="530" spans="62:63" x14ac:dyDescent="0.25">
      <c r="BJ530" s="96"/>
      <c r="BK530" s="1"/>
    </row>
    <row r="531" spans="62:63" x14ac:dyDescent="0.25">
      <c r="BJ531" s="96"/>
      <c r="BK531" s="1"/>
    </row>
    <row r="532" spans="62:63" x14ac:dyDescent="0.25">
      <c r="BJ532" s="96"/>
      <c r="BK532" s="1"/>
    </row>
    <row r="533" spans="62:63" x14ac:dyDescent="0.25">
      <c r="BJ533" s="96"/>
      <c r="BK533" s="1"/>
    </row>
    <row r="534" spans="62:63" x14ac:dyDescent="0.25">
      <c r="BJ534" s="96"/>
      <c r="BK534" s="1"/>
    </row>
    <row r="535" spans="62:63" x14ac:dyDescent="0.25">
      <c r="BJ535" s="96"/>
      <c r="BK535" s="1"/>
    </row>
    <row r="536" spans="62:63" x14ac:dyDescent="0.25">
      <c r="BJ536" s="96"/>
      <c r="BK536" s="1"/>
    </row>
    <row r="537" spans="62:63" x14ac:dyDescent="0.25">
      <c r="BJ537" s="96"/>
      <c r="BK537" s="1"/>
    </row>
    <row r="538" spans="62:63" x14ac:dyDescent="0.25">
      <c r="BJ538" s="96"/>
      <c r="BK538" s="1"/>
    </row>
    <row r="539" spans="62:63" x14ac:dyDescent="0.25">
      <c r="BJ539" s="96"/>
      <c r="BK539" s="1"/>
    </row>
    <row r="540" spans="62:63" x14ac:dyDescent="0.25">
      <c r="BJ540" s="96"/>
      <c r="BK540" s="1"/>
    </row>
    <row r="541" spans="62:63" x14ac:dyDescent="0.25">
      <c r="BJ541" s="96"/>
      <c r="BK541" s="1"/>
    </row>
    <row r="542" spans="62:63" x14ac:dyDescent="0.25">
      <c r="BJ542" s="96"/>
      <c r="BK542" s="1"/>
    </row>
    <row r="543" spans="62:63" x14ac:dyDescent="0.25">
      <c r="BJ543" s="96"/>
      <c r="BK543" s="1"/>
    </row>
    <row r="544" spans="62:63" x14ac:dyDescent="0.25">
      <c r="BJ544" s="96"/>
      <c r="BK544" s="1"/>
    </row>
    <row r="545" spans="62:63" x14ac:dyDescent="0.25">
      <c r="BJ545" s="96"/>
      <c r="BK545" s="1"/>
    </row>
    <row r="546" spans="62:63" x14ac:dyDescent="0.25">
      <c r="BJ546" s="96"/>
      <c r="BK546" s="1"/>
    </row>
    <row r="547" spans="62:63" x14ac:dyDescent="0.25">
      <c r="BJ547" s="96"/>
      <c r="BK547" s="1"/>
    </row>
    <row r="548" spans="62:63" x14ac:dyDescent="0.25">
      <c r="BJ548" s="96"/>
      <c r="BK548" s="1"/>
    </row>
    <row r="549" spans="62:63" x14ac:dyDescent="0.25">
      <c r="BJ549" s="96"/>
      <c r="BK549" s="1"/>
    </row>
    <row r="550" spans="62:63" x14ac:dyDescent="0.25">
      <c r="BJ550" s="96"/>
      <c r="BK550" s="1"/>
    </row>
    <row r="551" spans="62:63" x14ac:dyDescent="0.25">
      <c r="BJ551" s="96"/>
      <c r="BK551" s="1"/>
    </row>
    <row r="552" spans="62:63" x14ac:dyDescent="0.25">
      <c r="BJ552" s="96"/>
      <c r="BK552" s="1"/>
    </row>
    <row r="553" spans="62:63" x14ac:dyDescent="0.25">
      <c r="BJ553" s="96"/>
      <c r="BK553" s="1"/>
    </row>
    <row r="554" spans="62:63" x14ac:dyDescent="0.25">
      <c r="BJ554" s="96"/>
      <c r="BK554" s="1"/>
    </row>
    <row r="555" spans="62:63" x14ac:dyDescent="0.25">
      <c r="BJ555" s="96"/>
      <c r="BK555" s="1"/>
    </row>
    <row r="556" spans="62:63" x14ac:dyDescent="0.25">
      <c r="BJ556" s="96"/>
      <c r="BK556" s="1"/>
    </row>
    <row r="557" spans="62:63" x14ac:dyDescent="0.25">
      <c r="BJ557" s="96"/>
      <c r="BK557" s="1"/>
    </row>
    <row r="558" spans="62:63" x14ac:dyDescent="0.25">
      <c r="BJ558" s="96"/>
      <c r="BK558" s="1"/>
    </row>
    <row r="559" spans="62:63" x14ac:dyDescent="0.25">
      <c r="BJ559" s="96"/>
      <c r="BK559" s="1"/>
    </row>
    <row r="560" spans="62:63" x14ac:dyDescent="0.25">
      <c r="BJ560" s="96"/>
      <c r="BK560" s="1"/>
    </row>
    <row r="561" spans="62:63" x14ac:dyDescent="0.25">
      <c r="BJ561" s="96"/>
      <c r="BK561" s="1"/>
    </row>
    <row r="562" spans="62:63" x14ac:dyDescent="0.25">
      <c r="BJ562" s="96"/>
      <c r="BK562" s="1"/>
    </row>
    <row r="563" spans="62:63" x14ac:dyDescent="0.25">
      <c r="BJ563" s="96"/>
      <c r="BK563" s="1"/>
    </row>
    <row r="564" spans="62:63" x14ac:dyDescent="0.25">
      <c r="BJ564" s="96"/>
      <c r="BK564" s="1"/>
    </row>
    <row r="565" spans="62:63" x14ac:dyDescent="0.25">
      <c r="BJ565" s="96"/>
      <c r="BK565" s="1"/>
    </row>
    <row r="566" spans="62:63" x14ac:dyDescent="0.25">
      <c r="BJ566" s="96"/>
      <c r="BK566" s="1"/>
    </row>
    <row r="567" spans="62:63" x14ac:dyDescent="0.25">
      <c r="BJ567" s="96"/>
      <c r="BK567" s="1"/>
    </row>
    <row r="568" spans="62:63" x14ac:dyDescent="0.25">
      <c r="BJ568" s="96"/>
      <c r="BK568" s="1"/>
    </row>
    <row r="569" spans="62:63" x14ac:dyDescent="0.25">
      <c r="BJ569" s="96"/>
      <c r="BK569" s="1"/>
    </row>
    <row r="570" spans="62:63" x14ac:dyDescent="0.25">
      <c r="BJ570" s="96"/>
      <c r="BK570" s="1"/>
    </row>
    <row r="571" spans="62:63" x14ac:dyDescent="0.25">
      <c r="BJ571" s="96"/>
      <c r="BK571" s="1"/>
    </row>
    <row r="572" spans="62:63" x14ac:dyDescent="0.25">
      <c r="BJ572" s="96"/>
      <c r="BK572" s="1"/>
    </row>
    <row r="573" spans="62:63" x14ac:dyDescent="0.25">
      <c r="BJ573" s="96"/>
      <c r="BK573" s="1"/>
    </row>
    <row r="574" spans="62:63" x14ac:dyDescent="0.25">
      <c r="BJ574" s="96"/>
      <c r="BK574" s="1"/>
    </row>
    <row r="575" spans="62:63" x14ac:dyDescent="0.25">
      <c r="BJ575" s="96"/>
      <c r="BK575" s="1"/>
    </row>
    <row r="576" spans="62:63" x14ac:dyDescent="0.25">
      <c r="BJ576" s="96"/>
      <c r="BK576" s="1"/>
    </row>
    <row r="577" spans="62:63" x14ac:dyDescent="0.25">
      <c r="BJ577" s="96"/>
      <c r="BK577" s="1"/>
    </row>
    <row r="578" spans="62:63" x14ac:dyDescent="0.25">
      <c r="BJ578" s="96"/>
      <c r="BK578" s="1"/>
    </row>
    <row r="579" spans="62:63" x14ac:dyDescent="0.25">
      <c r="BJ579" s="96"/>
      <c r="BK579" s="1"/>
    </row>
    <row r="580" spans="62:63" x14ac:dyDescent="0.25">
      <c r="BJ580" s="96"/>
      <c r="BK580" s="1"/>
    </row>
    <row r="581" spans="62:63" x14ac:dyDescent="0.25">
      <c r="BJ581" s="96"/>
      <c r="BK581" s="1"/>
    </row>
    <row r="582" spans="62:63" x14ac:dyDescent="0.25">
      <c r="BJ582" s="96"/>
      <c r="BK582" s="1"/>
    </row>
    <row r="583" spans="62:63" x14ac:dyDescent="0.25">
      <c r="BJ583" s="96"/>
      <c r="BK583" s="1"/>
    </row>
    <row r="584" spans="62:63" x14ac:dyDescent="0.25">
      <c r="BJ584" s="96"/>
      <c r="BK584" s="1"/>
    </row>
    <row r="585" spans="62:63" x14ac:dyDescent="0.25">
      <c r="BJ585" s="96"/>
      <c r="BK585" s="1"/>
    </row>
    <row r="586" spans="62:63" x14ac:dyDescent="0.25">
      <c r="BJ586" s="96"/>
      <c r="BK586" s="1"/>
    </row>
    <row r="587" spans="62:63" x14ac:dyDescent="0.25">
      <c r="BJ587" s="96"/>
      <c r="BK587" s="1"/>
    </row>
    <row r="588" spans="62:63" x14ac:dyDescent="0.25">
      <c r="BJ588" s="96"/>
      <c r="BK588" s="1"/>
    </row>
    <row r="589" spans="62:63" x14ac:dyDescent="0.25">
      <c r="BJ589" s="96"/>
      <c r="BK589" s="1"/>
    </row>
    <row r="590" spans="62:63" x14ac:dyDescent="0.25">
      <c r="BJ590" s="96"/>
      <c r="BK590" s="1"/>
    </row>
    <row r="591" spans="62:63" x14ac:dyDescent="0.25">
      <c r="BJ591" s="96"/>
      <c r="BK591" s="1"/>
    </row>
    <row r="592" spans="62:63" x14ac:dyDescent="0.25">
      <c r="BJ592" s="96"/>
      <c r="BK592" s="1"/>
    </row>
    <row r="593" spans="62:63" x14ac:dyDescent="0.25">
      <c r="BJ593" s="96"/>
      <c r="BK593" s="1"/>
    </row>
    <row r="594" spans="62:63" x14ac:dyDescent="0.25">
      <c r="BJ594" s="96"/>
      <c r="BK594" s="1"/>
    </row>
    <row r="595" spans="62:63" x14ac:dyDescent="0.25">
      <c r="BJ595" s="96"/>
      <c r="BK595" s="1"/>
    </row>
    <row r="596" spans="62:63" x14ac:dyDescent="0.25">
      <c r="BJ596" s="96"/>
      <c r="BK596" s="1"/>
    </row>
    <row r="597" spans="62:63" x14ac:dyDescent="0.25">
      <c r="BJ597" s="96"/>
      <c r="BK597" s="1"/>
    </row>
    <row r="598" spans="62:63" x14ac:dyDescent="0.25">
      <c r="BJ598" s="96"/>
      <c r="BK598" s="1"/>
    </row>
    <row r="599" spans="62:63" x14ac:dyDescent="0.25">
      <c r="BJ599" s="96"/>
      <c r="BK599" s="1"/>
    </row>
    <row r="600" spans="62:63" x14ac:dyDescent="0.25">
      <c r="BJ600" s="96"/>
      <c r="BK600" s="1"/>
    </row>
    <row r="601" spans="62:63" x14ac:dyDescent="0.25">
      <c r="BJ601" s="96"/>
      <c r="BK601" s="1"/>
    </row>
    <row r="602" spans="62:63" x14ac:dyDescent="0.25">
      <c r="BJ602" s="96"/>
      <c r="BK602" s="1"/>
    </row>
    <row r="603" spans="62:63" x14ac:dyDescent="0.25">
      <c r="BJ603" s="96"/>
      <c r="BK603" s="1"/>
    </row>
    <row r="604" spans="62:63" x14ac:dyDescent="0.25">
      <c r="BJ604" s="96"/>
      <c r="BK604" s="1"/>
    </row>
    <row r="605" spans="62:63" x14ac:dyDescent="0.25">
      <c r="BJ605" s="96"/>
      <c r="BK605" s="1"/>
    </row>
    <row r="606" spans="62:63" x14ac:dyDescent="0.25">
      <c r="BJ606" s="96"/>
      <c r="BK606" s="1"/>
    </row>
    <row r="607" spans="62:63" x14ac:dyDescent="0.25">
      <c r="BJ607" s="96"/>
      <c r="BK607" s="1"/>
    </row>
    <row r="608" spans="62:63" x14ac:dyDescent="0.25">
      <c r="BJ608" s="96"/>
      <c r="BK608" s="1"/>
    </row>
    <row r="609" spans="62:63" x14ac:dyDescent="0.25">
      <c r="BJ609" s="96"/>
      <c r="BK609" s="1"/>
    </row>
    <row r="610" spans="62:63" x14ac:dyDescent="0.25">
      <c r="BJ610" s="96"/>
      <c r="BK610" s="1"/>
    </row>
    <row r="611" spans="62:63" x14ac:dyDescent="0.25">
      <c r="BJ611" s="96"/>
      <c r="BK611" s="1"/>
    </row>
    <row r="612" spans="62:63" x14ac:dyDescent="0.25">
      <c r="BJ612" s="96"/>
      <c r="BK612" s="1"/>
    </row>
    <row r="613" spans="62:63" x14ac:dyDescent="0.25">
      <c r="BJ613" s="96"/>
      <c r="BK613" s="1"/>
    </row>
    <row r="614" spans="62:63" x14ac:dyDescent="0.25">
      <c r="BJ614" s="96"/>
      <c r="BK614" s="1"/>
    </row>
    <row r="615" spans="62:63" x14ac:dyDescent="0.25">
      <c r="BJ615" s="96"/>
      <c r="BK615" s="1"/>
    </row>
    <row r="616" spans="62:63" x14ac:dyDescent="0.25">
      <c r="BJ616" s="96"/>
      <c r="BK616" s="1"/>
    </row>
    <row r="617" spans="62:63" x14ac:dyDescent="0.25">
      <c r="BJ617" s="96"/>
      <c r="BK617" s="1"/>
    </row>
    <row r="618" spans="62:63" x14ac:dyDescent="0.25">
      <c r="BJ618" s="96"/>
      <c r="BK618" s="1"/>
    </row>
    <row r="619" spans="62:63" x14ac:dyDescent="0.25">
      <c r="BJ619" s="96"/>
      <c r="BK619" s="1"/>
    </row>
    <row r="620" spans="62:63" x14ac:dyDescent="0.25">
      <c r="BJ620" s="96"/>
      <c r="BK620" s="1"/>
    </row>
    <row r="621" spans="62:63" x14ac:dyDescent="0.25">
      <c r="BJ621" s="96"/>
      <c r="BK621" s="1"/>
    </row>
    <row r="622" spans="62:63" x14ac:dyDescent="0.25">
      <c r="BJ622" s="96"/>
      <c r="BK622" s="1"/>
    </row>
    <row r="623" spans="62:63" x14ac:dyDescent="0.25">
      <c r="BJ623" s="96"/>
      <c r="BK623" s="1"/>
    </row>
    <row r="624" spans="62:63" x14ac:dyDescent="0.25">
      <c r="BJ624" s="96"/>
      <c r="BK624" s="1"/>
    </row>
    <row r="625" spans="62:63" x14ac:dyDescent="0.25">
      <c r="BJ625" s="96"/>
      <c r="BK625" s="1"/>
    </row>
    <row r="626" spans="62:63" x14ac:dyDescent="0.25">
      <c r="BJ626" s="96"/>
      <c r="BK626" s="1"/>
    </row>
    <row r="627" spans="62:63" x14ac:dyDescent="0.25">
      <c r="BJ627" s="96"/>
      <c r="BK627" s="1"/>
    </row>
    <row r="628" spans="62:63" x14ac:dyDescent="0.25">
      <c r="BJ628" s="96"/>
      <c r="BK628" s="1"/>
    </row>
    <row r="629" spans="62:63" x14ac:dyDescent="0.25">
      <c r="BJ629" s="96"/>
      <c r="BK629" s="1"/>
    </row>
    <row r="630" spans="62:63" x14ac:dyDescent="0.25">
      <c r="BJ630" s="96"/>
      <c r="BK630" s="1"/>
    </row>
    <row r="631" spans="62:63" x14ac:dyDescent="0.25">
      <c r="BJ631" s="96"/>
      <c r="BK631" s="1"/>
    </row>
    <row r="632" spans="62:63" x14ac:dyDescent="0.25">
      <c r="BJ632" s="96"/>
      <c r="BK632" s="1"/>
    </row>
    <row r="633" spans="62:63" x14ac:dyDescent="0.25">
      <c r="BJ633" s="96"/>
      <c r="BK633" s="1"/>
    </row>
    <row r="634" spans="62:63" x14ac:dyDescent="0.25">
      <c r="BJ634" s="96"/>
      <c r="BK634" s="1"/>
    </row>
    <row r="635" spans="62:63" x14ac:dyDescent="0.25">
      <c r="BJ635" s="96"/>
      <c r="BK635" s="1"/>
    </row>
    <row r="636" spans="62:63" x14ac:dyDescent="0.25">
      <c r="BJ636" s="96"/>
      <c r="BK636" s="1"/>
    </row>
    <row r="637" spans="62:63" x14ac:dyDescent="0.25">
      <c r="BJ637" s="96"/>
      <c r="BK637" s="1"/>
    </row>
    <row r="638" spans="62:63" x14ac:dyDescent="0.25">
      <c r="BJ638" s="96"/>
      <c r="BK638" s="1"/>
    </row>
    <row r="639" spans="62:63" x14ac:dyDescent="0.25">
      <c r="BJ639" s="96"/>
      <c r="BK639" s="1"/>
    </row>
    <row r="640" spans="62:63" x14ac:dyDescent="0.25">
      <c r="BJ640" s="96"/>
      <c r="BK640" s="1"/>
    </row>
    <row r="641" spans="62:63" x14ac:dyDescent="0.25">
      <c r="BJ641" s="96"/>
      <c r="BK641" s="1"/>
    </row>
    <row r="642" spans="62:63" x14ac:dyDescent="0.25">
      <c r="BJ642" s="96"/>
      <c r="BK642" s="1"/>
    </row>
    <row r="643" spans="62:63" x14ac:dyDescent="0.25">
      <c r="BJ643" s="96"/>
      <c r="BK643" s="1"/>
    </row>
    <row r="644" spans="62:63" x14ac:dyDescent="0.25">
      <c r="BJ644" s="96"/>
      <c r="BK644" s="1"/>
    </row>
    <row r="645" spans="62:63" x14ac:dyDescent="0.25">
      <c r="BJ645" s="96"/>
      <c r="BK645" s="1"/>
    </row>
    <row r="646" spans="62:63" x14ac:dyDescent="0.25">
      <c r="BJ646" s="96"/>
      <c r="BK646" s="1"/>
    </row>
    <row r="647" spans="62:63" x14ac:dyDescent="0.25">
      <c r="BJ647" s="96"/>
      <c r="BK647" s="1"/>
    </row>
    <row r="648" spans="62:63" x14ac:dyDescent="0.25">
      <c r="BJ648" s="96"/>
      <c r="BK648" s="1"/>
    </row>
    <row r="649" spans="62:63" x14ac:dyDescent="0.25">
      <c r="BJ649" s="96"/>
      <c r="BK649" s="1"/>
    </row>
    <row r="650" spans="62:63" x14ac:dyDescent="0.25">
      <c r="BJ650" s="96"/>
      <c r="BK650" s="1"/>
    </row>
    <row r="651" spans="62:63" x14ac:dyDescent="0.25">
      <c r="BJ651" s="96"/>
      <c r="BK651" s="1"/>
    </row>
    <row r="652" spans="62:63" x14ac:dyDescent="0.25">
      <c r="BJ652" s="96"/>
      <c r="BK652" s="1"/>
    </row>
    <row r="653" spans="62:63" x14ac:dyDescent="0.25">
      <c r="BJ653" s="96"/>
      <c r="BK653" s="1"/>
    </row>
    <row r="654" spans="62:63" x14ac:dyDescent="0.25">
      <c r="BJ654" s="96"/>
      <c r="BK654" s="1"/>
    </row>
    <row r="655" spans="62:63" x14ac:dyDescent="0.25">
      <c r="BJ655" s="96"/>
      <c r="BK655" s="1"/>
    </row>
    <row r="656" spans="62:63" x14ac:dyDescent="0.25">
      <c r="BJ656" s="96"/>
      <c r="BK656" s="1"/>
    </row>
    <row r="657" spans="62:63" x14ac:dyDescent="0.25">
      <c r="BJ657" s="96"/>
      <c r="BK657" s="1"/>
    </row>
    <row r="658" spans="62:63" x14ac:dyDescent="0.25">
      <c r="BJ658" s="96"/>
      <c r="BK658" s="1"/>
    </row>
    <row r="659" spans="62:63" x14ac:dyDescent="0.25">
      <c r="BJ659" s="96"/>
      <c r="BK659" s="96"/>
    </row>
    <row r="660" spans="62:63" x14ac:dyDescent="0.25">
      <c r="BJ660" s="96"/>
      <c r="BK660" s="96"/>
    </row>
    <row r="661" spans="62:63" x14ac:dyDescent="0.25">
      <c r="BJ661" s="96"/>
      <c r="BK661" s="96"/>
    </row>
    <row r="662" spans="62:63" x14ac:dyDescent="0.25">
      <c r="BJ662" s="96"/>
      <c r="BK662" s="96"/>
    </row>
    <row r="663" spans="62:63" x14ac:dyDescent="0.25">
      <c r="BJ663" s="96"/>
      <c r="BK663" s="96"/>
    </row>
    <row r="664" spans="62:63" x14ac:dyDescent="0.25">
      <c r="BJ664" s="96"/>
      <c r="BK664" s="96"/>
    </row>
    <row r="665" spans="62:63" x14ac:dyDescent="0.25">
      <c r="BJ665" s="96"/>
      <c r="BK665" s="96"/>
    </row>
    <row r="666" spans="62:63" x14ac:dyDescent="0.25">
      <c r="BJ666" s="96"/>
      <c r="BK666" s="96"/>
    </row>
    <row r="667" spans="62:63" x14ac:dyDescent="0.25">
      <c r="BJ667" s="96"/>
      <c r="BK667" s="96"/>
    </row>
    <row r="668" spans="62:63" x14ac:dyDescent="0.25">
      <c r="BJ668" s="96"/>
      <c r="BK668" s="96"/>
    </row>
    <row r="669" spans="62:63" x14ac:dyDescent="0.25">
      <c r="BJ669" s="96"/>
      <c r="BK669" s="96"/>
    </row>
    <row r="670" spans="62:63" x14ac:dyDescent="0.25">
      <c r="BJ670" s="96"/>
      <c r="BK670" s="96"/>
    </row>
    <row r="671" spans="62:63" x14ac:dyDescent="0.25">
      <c r="BJ671" s="96"/>
      <c r="BK671" s="96"/>
    </row>
    <row r="672" spans="62:63" x14ac:dyDescent="0.25">
      <c r="BJ672" s="96"/>
      <c r="BK672" s="96"/>
    </row>
    <row r="673" spans="62:63" x14ac:dyDescent="0.25">
      <c r="BJ673" s="96"/>
      <c r="BK673" s="96"/>
    </row>
    <row r="674" spans="62:63" x14ac:dyDescent="0.25">
      <c r="BJ674" s="96"/>
      <c r="BK674" s="96"/>
    </row>
    <row r="675" spans="62:63" x14ac:dyDescent="0.25">
      <c r="BJ675" s="96"/>
      <c r="BK675" s="96"/>
    </row>
    <row r="676" spans="62:63" x14ac:dyDescent="0.25">
      <c r="BJ676" s="96"/>
      <c r="BK676" s="96"/>
    </row>
    <row r="677" spans="62:63" x14ac:dyDescent="0.25">
      <c r="BJ677" s="96"/>
      <c r="BK677" s="96"/>
    </row>
    <row r="678" spans="62:63" x14ac:dyDescent="0.25">
      <c r="BJ678" s="96"/>
      <c r="BK678" s="96"/>
    </row>
    <row r="679" spans="62:63" x14ac:dyDescent="0.25">
      <c r="BJ679" s="96"/>
      <c r="BK679" s="96"/>
    </row>
    <row r="680" spans="62:63" x14ac:dyDescent="0.25">
      <c r="BJ680" s="96"/>
      <c r="BK680" s="96"/>
    </row>
    <row r="681" spans="62:63" x14ac:dyDescent="0.25">
      <c r="BJ681" s="96"/>
      <c r="BK681" s="96"/>
    </row>
    <row r="682" spans="62:63" x14ac:dyDescent="0.25">
      <c r="BJ682" s="96"/>
      <c r="BK682" s="96"/>
    </row>
    <row r="683" spans="62:63" x14ac:dyDescent="0.25">
      <c r="BJ683" s="96"/>
      <c r="BK683" s="96"/>
    </row>
    <row r="684" spans="62:63" x14ac:dyDescent="0.25">
      <c r="BJ684" s="96"/>
      <c r="BK684" s="96"/>
    </row>
    <row r="685" spans="62:63" x14ac:dyDescent="0.25">
      <c r="BJ685" s="96"/>
      <c r="BK685" s="96"/>
    </row>
    <row r="686" spans="62:63" x14ac:dyDescent="0.25">
      <c r="BJ686" s="96"/>
      <c r="BK686" s="96"/>
    </row>
    <row r="687" spans="62:63" x14ac:dyDescent="0.25">
      <c r="BJ687" s="96"/>
      <c r="BK687" s="96"/>
    </row>
    <row r="688" spans="62:63" x14ac:dyDescent="0.25">
      <c r="BJ688" s="96"/>
      <c r="BK688" s="96"/>
    </row>
    <row r="689" spans="62:63" x14ac:dyDescent="0.25">
      <c r="BJ689" s="96"/>
      <c r="BK689" s="96"/>
    </row>
    <row r="690" spans="62:63" x14ac:dyDescent="0.25">
      <c r="BJ690" s="96"/>
      <c r="BK690" s="96"/>
    </row>
    <row r="691" spans="62:63" x14ac:dyDescent="0.25">
      <c r="BJ691" s="96"/>
      <c r="BK691" s="96"/>
    </row>
    <row r="692" spans="62:63" x14ac:dyDescent="0.25">
      <c r="BJ692" s="96"/>
      <c r="BK692" s="96"/>
    </row>
    <row r="693" spans="62:63" x14ac:dyDescent="0.25">
      <c r="BJ693" s="96"/>
      <c r="BK693" s="96"/>
    </row>
    <row r="694" spans="62:63" x14ac:dyDescent="0.25">
      <c r="BJ694" s="96"/>
      <c r="BK694" s="96"/>
    </row>
    <row r="695" spans="62:63" x14ac:dyDescent="0.25">
      <c r="BJ695" s="96"/>
      <c r="BK695" s="96"/>
    </row>
    <row r="696" spans="62:63" x14ac:dyDescent="0.25">
      <c r="BJ696" s="96"/>
      <c r="BK696" s="96"/>
    </row>
    <row r="697" spans="62:63" x14ac:dyDescent="0.25">
      <c r="BJ697" s="96"/>
      <c r="BK697" s="96"/>
    </row>
    <row r="698" spans="62:63" x14ac:dyDescent="0.25">
      <c r="BJ698" s="96"/>
      <c r="BK698" s="96"/>
    </row>
    <row r="699" spans="62:63" x14ac:dyDescent="0.25">
      <c r="BJ699" s="96"/>
      <c r="BK699" s="96"/>
    </row>
    <row r="700" spans="62:63" x14ac:dyDescent="0.25">
      <c r="BJ700" s="96"/>
      <c r="BK700" s="96"/>
    </row>
    <row r="701" spans="62:63" x14ac:dyDescent="0.25">
      <c r="BJ701" s="96"/>
      <c r="BK701" s="96"/>
    </row>
    <row r="702" spans="62:63" x14ac:dyDescent="0.25">
      <c r="BJ702" s="96"/>
      <c r="BK702" s="96"/>
    </row>
  </sheetData>
  <pageMargins left="0.7" right="0.7" top="0.75" bottom="0.75" header="0.3" footer="0.3"/>
  <ignoredErrors>
    <ignoredError sqref="BN2:BN36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73A2-6281-4786-9A6F-7CF87070DEB0}">
  <sheetPr codeName="Sheet7">
    <tabColor theme="7"/>
  </sheetPr>
  <dimension ref="B1:K38"/>
  <sheetViews>
    <sheetView showGridLines="0" topLeftCell="E1" zoomScaleNormal="100" workbookViewId="0">
      <selection activeCell="F4" sqref="F4"/>
    </sheetView>
  </sheetViews>
  <sheetFormatPr defaultRowHeight="15" x14ac:dyDescent="0.25"/>
  <cols>
    <col min="2" max="2" width="18.140625" customWidth="1"/>
    <col min="3" max="3" width="21.85546875" customWidth="1"/>
    <col min="4" max="4" width="25.28515625" customWidth="1"/>
    <col min="5" max="5" width="27.85546875" bestFit="1" customWidth="1"/>
    <col min="6" max="6" width="37.140625" bestFit="1" customWidth="1"/>
    <col min="7" max="8" width="10.7109375" bestFit="1" customWidth="1"/>
  </cols>
  <sheetData>
    <row r="1" spans="2:10" ht="15.75" thickBot="1" x14ac:dyDescent="0.3"/>
    <row r="2" spans="2:10" ht="15.75" thickBot="1" x14ac:dyDescent="0.3">
      <c r="B2" s="16" t="s">
        <v>32</v>
      </c>
      <c r="C2" s="122" t="s">
        <v>31</v>
      </c>
      <c r="D2" s="16" t="s">
        <v>12</v>
      </c>
      <c r="E2" s="23" t="s">
        <v>159</v>
      </c>
      <c r="F2" s="16" t="s">
        <v>161</v>
      </c>
    </row>
    <row r="3" spans="2:10" ht="15.75" thickBot="1" x14ac:dyDescent="0.3">
      <c r="B3" s="28"/>
      <c r="C3" s="118" t="s">
        <v>25</v>
      </c>
      <c r="D3" s="124" t="s">
        <v>26</v>
      </c>
      <c r="E3" s="69">
        <f>HLOOKUP(D3,DCOMP!$D$1:$DP$370,368,0)</f>
        <v>1273757.1799999997</v>
      </c>
      <c r="F3" s="22"/>
      <c r="G3" s="121"/>
      <c r="H3" s="30"/>
    </row>
    <row r="4" spans="2:10" ht="18.75" customHeight="1" thickBot="1" x14ac:dyDescent="0.3">
      <c r="B4" s="33" t="s">
        <v>11</v>
      </c>
      <c r="C4" s="118" t="s">
        <v>33</v>
      </c>
      <c r="D4" s="125" t="s">
        <v>11</v>
      </c>
      <c r="E4" s="64">
        <f>HLOOKUP(D4,DCOMP!$D$1:$DP$370,368,0)</f>
        <v>316185.13485574769</v>
      </c>
      <c r="F4" s="37">
        <f>E4/$E$3</f>
        <v>0.24823030623132405</v>
      </c>
      <c r="G4" s="162">
        <v>0.21609448546469406</v>
      </c>
      <c r="H4" s="121"/>
      <c r="I4" s="166"/>
      <c r="J4" s="119"/>
    </row>
    <row r="5" spans="2:10" ht="12" customHeight="1" thickBot="1" x14ac:dyDescent="0.3">
      <c r="B5" s="385" t="s">
        <v>10</v>
      </c>
      <c r="C5" s="388" t="s">
        <v>9</v>
      </c>
      <c r="D5" s="132" t="s">
        <v>35</v>
      </c>
      <c r="E5" s="70">
        <f>E6+E31</f>
        <v>957572.04514425248</v>
      </c>
      <c r="F5" s="40">
        <f>E5/$E$3</f>
        <v>0.75176969376867631</v>
      </c>
      <c r="G5" s="162">
        <v>0.7839055145353051</v>
      </c>
      <c r="J5" s="165"/>
    </row>
    <row r="6" spans="2:10" ht="15.75" thickBot="1" x14ac:dyDescent="0.3">
      <c r="B6" s="386"/>
      <c r="C6" s="389"/>
      <c r="D6" s="133" t="s">
        <v>16</v>
      </c>
      <c r="E6" s="71">
        <f>HLOOKUP(D6,DCOMP!$D$1:$DP$370,368,0)</f>
        <v>921013.9146946955</v>
      </c>
      <c r="F6" s="35">
        <f>E6/$E$3</f>
        <v>0.7230686736499462</v>
      </c>
      <c r="G6" s="162">
        <v>0.75136549568437716</v>
      </c>
      <c r="J6" s="165"/>
    </row>
    <row r="7" spans="2:10" ht="15.75" thickBot="1" x14ac:dyDescent="0.3">
      <c r="B7" s="386"/>
      <c r="C7" s="389"/>
      <c r="D7" s="134" t="s">
        <v>13</v>
      </c>
      <c r="E7" s="105">
        <f>SUM(E8:E11)</f>
        <v>618845.80082067801</v>
      </c>
      <c r="F7" s="103">
        <f>E7/$E$3</f>
        <v>0.48584283608958984</v>
      </c>
      <c r="G7" s="162">
        <v>0.5072366599903918</v>
      </c>
      <c r="J7" s="165"/>
    </row>
    <row r="8" spans="2:10" ht="18" hidden="1" customHeight="1" x14ac:dyDescent="0.25">
      <c r="B8" s="386"/>
      <c r="C8" s="389"/>
      <c r="D8" s="135" t="s">
        <v>44</v>
      </c>
      <c r="E8" s="104">
        <v>206394.37637612445</v>
      </c>
      <c r="F8" s="126">
        <f t="shared" ref="F8:F31" si="0">E8/$E$3</f>
        <v>0.16203588848553105</v>
      </c>
      <c r="G8" s="162">
        <v>0.1861936002986945</v>
      </c>
      <c r="J8" s="165"/>
    </row>
    <row r="9" spans="2:10" ht="19.5" hidden="1" customHeight="1" x14ac:dyDescent="0.25">
      <c r="B9" s="386"/>
      <c r="C9" s="389"/>
      <c r="D9" s="136" t="s">
        <v>45</v>
      </c>
      <c r="E9" s="99">
        <v>92507.335428037622</v>
      </c>
      <c r="F9" s="127">
        <f t="shared" si="0"/>
        <v>7.2625565437862846E-2</v>
      </c>
      <c r="G9" s="162">
        <v>3.7006367480188686E-2</v>
      </c>
      <c r="J9" s="165"/>
    </row>
    <row r="10" spans="2:10" ht="18" hidden="1" customHeight="1" x14ac:dyDescent="0.25">
      <c r="B10" s="386"/>
      <c r="C10" s="389"/>
      <c r="D10" s="136" t="s">
        <v>46</v>
      </c>
      <c r="E10" s="99">
        <v>299922.33685238572</v>
      </c>
      <c r="F10" s="127">
        <f>E10/$E$3</f>
        <v>0.23546272520511782</v>
      </c>
      <c r="G10" s="162">
        <v>0.27861876748842884</v>
      </c>
      <c r="J10" s="165"/>
    </row>
    <row r="11" spans="2:10" ht="24.75" hidden="1" customHeight="1" thickBot="1" x14ac:dyDescent="0.3">
      <c r="B11" s="386"/>
      <c r="C11" s="389"/>
      <c r="D11" s="137" t="s">
        <v>23</v>
      </c>
      <c r="E11" s="100">
        <v>20021.752164130248</v>
      </c>
      <c r="F11" s="128">
        <f t="shared" si="0"/>
        <v>1.5718656961078135E-2</v>
      </c>
      <c r="G11" s="162">
        <v>5.4179247230797091E-3</v>
      </c>
      <c r="J11" s="165"/>
    </row>
    <row r="12" spans="2:10" hidden="1" x14ac:dyDescent="0.25">
      <c r="B12" s="386"/>
      <c r="C12" s="390"/>
      <c r="D12" s="222" t="s">
        <v>52</v>
      </c>
      <c r="E12" s="227">
        <f>SUM(E13:E14)</f>
        <v>139867.73263092284</v>
      </c>
      <c r="F12" s="234">
        <f t="shared" ref="F12:F19" si="1">E12/$E$3</f>
        <v>0.10980721822578686</v>
      </c>
      <c r="G12" s="163">
        <v>8.1854303568802231E-2</v>
      </c>
      <c r="J12" s="165"/>
    </row>
    <row r="13" spans="2:10" ht="15" hidden="1" customHeight="1" x14ac:dyDescent="0.25">
      <c r="B13" s="386"/>
      <c r="C13" s="390"/>
      <c r="D13" s="223" t="s">
        <v>46</v>
      </c>
      <c r="E13" s="228">
        <v>138584.94321995068</v>
      </c>
      <c r="F13" s="235">
        <f>E13/$E$3</f>
        <v>0.10880012721102049</v>
      </c>
      <c r="G13" s="162">
        <v>7.5092400335020779E-2</v>
      </c>
      <c r="J13" s="165"/>
    </row>
    <row r="14" spans="2:10" ht="15.75" hidden="1" customHeight="1" x14ac:dyDescent="0.25">
      <c r="B14" s="386"/>
      <c r="C14" s="390"/>
      <c r="D14" s="223" t="s">
        <v>23</v>
      </c>
      <c r="E14" s="229">
        <v>1282.7894109721653</v>
      </c>
      <c r="F14" s="235">
        <f t="shared" si="1"/>
        <v>1.0070910147663825E-3</v>
      </c>
      <c r="G14" s="162">
        <v>6.7619032337814435E-3</v>
      </c>
      <c r="J14" s="165"/>
    </row>
    <row r="15" spans="2:10" s="43" customFormat="1" x14ac:dyDescent="0.25">
      <c r="B15" s="386"/>
      <c r="C15" s="390"/>
      <c r="D15" s="224" t="s">
        <v>73</v>
      </c>
      <c r="E15" s="230">
        <f>SUM(E16:E18)</f>
        <v>136093.81971114065</v>
      </c>
      <c r="F15" s="236">
        <f t="shared" si="1"/>
        <v>0.10684439848350114</v>
      </c>
      <c r="G15" s="163">
        <v>0.12027860600580206</v>
      </c>
      <c r="J15" s="167"/>
    </row>
    <row r="16" spans="2:10" ht="15" customHeight="1" x14ac:dyDescent="0.25">
      <c r="B16" s="386"/>
      <c r="C16" s="390"/>
      <c r="D16" s="223" t="s">
        <v>46</v>
      </c>
      <c r="E16" s="229">
        <v>4809.7215364366293</v>
      </c>
      <c r="F16" s="235">
        <f t="shared" si="1"/>
        <v>3.7760113245733622E-3</v>
      </c>
      <c r="G16" s="162">
        <v>4.404526965907983E-2</v>
      </c>
      <c r="J16" s="165"/>
    </row>
    <row r="17" spans="2:11" ht="15" customHeight="1" x14ac:dyDescent="0.25">
      <c r="B17" s="386"/>
      <c r="C17" s="390"/>
      <c r="D17" s="223" t="s">
        <v>45</v>
      </c>
      <c r="E17" s="229">
        <v>7952.124192039294</v>
      </c>
      <c r="F17" s="235">
        <f t="shared" si="1"/>
        <v>6.2430456266706156E-3</v>
      </c>
      <c r="G17" s="162">
        <v>8.201776673983854E-3</v>
      </c>
      <c r="J17" s="160"/>
    </row>
    <row r="18" spans="2:11" ht="15.75" customHeight="1" x14ac:dyDescent="0.25">
      <c r="B18" s="386"/>
      <c r="C18" s="390"/>
      <c r="D18" s="223" t="s">
        <v>44</v>
      </c>
      <c r="E18" s="229">
        <v>123331.97398266471</v>
      </c>
      <c r="F18" s="235">
        <f t="shared" si="1"/>
        <v>9.682534153225715E-2</v>
      </c>
      <c r="G18" s="162">
        <v>6.8031559672738384E-2</v>
      </c>
      <c r="J18" s="160"/>
    </row>
    <row r="19" spans="2:11" x14ac:dyDescent="0.25">
      <c r="B19" s="386"/>
      <c r="C19" s="390"/>
      <c r="D19" s="225" t="s">
        <v>53</v>
      </c>
      <c r="E19" s="230">
        <f>SUM(E20:E22)</f>
        <v>9969.2012394763988</v>
      </c>
      <c r="F19" s="237">
        <f t="shared" si="1"/>
        <v>7.8266104372235225E-3</v>
      </c>
      <c r="G19" s="163">
        <v>1.7564214787101899E-2</v>
      </c>
      <c r="J19" s="160"/>
    </row>
    <row r="20" spans="2:11" ht="15" hidden="1" customHeight="1" x14ac:dyDescent="0.25">
      <c r="B20" s="386"/>
      <c r="C20" s="390"/>
      <c r="D20" s="223" t="s">
        <v>46</v>
      </c>
      <c r="E20" s="229">
        <v>1670.759265024541</v>
      </c>
      <c r="F20" s="235">
        <f t="shared" si="0"/>
        <v>1.3116779958206332E-3</v>
      </c>
      <c r="G20" s="162">
        <v>1.8600428180033806E-3</v>
      </c>
      <c r="J20" s="160"/>
    </row>
    <row r="21" spans="2:11" ht="15" hidden="1" customHeight="1" x14ac:dyDescent="0.25">
      <c r="B21" s="386"/>
      <c r="C21" s="390"/>
      <c r="D21" s="223" t="s">
        <v>45</v>
      </c>
      <c r="E21" s="229">
        <v>2065.0761523716296</v>
      </c>
      <c r="F21" s="235">
        <f t="shared" si="0"/>
        <v>1.6212478993615016E-3</v>
      </c>
      <c r="G21" s="162">
        <v>1.3425304464305144E-2</v>
      </c>
      <c r="J21" s="160"/>
    </row>
    <row r="22" spans="2:11" ht="15.75" hidden="1" customHeight="1" x14ac:dyDescent="0.25">
      <c r="B22" s="386"/>
      <c r="C22" s="390"/>
      <c r="D22" s="223" t="s">
        <v>44</v>
      </c>
      <c r="E22" s="229">
        <v>6233.3658220802281</v>
      </c>
      <c r="F22" s="235">
        <f t="shared" si="0"/>
        <v>4.893684542041388E-3</v>
      </c>
      <c r="G22" s="162">
        <v>2.2788675047933742E-3</v>
      </c>
      <c r="J22" s="160"/>
    </row>
    <row r="23" spans="2:11" x14ac:dyDescent="0.25">
      <c r="B23" s="386"/>
      <c r="C23" s="390"/>
      <c r="D23" s="225" t="s">
        <v>54</v>
      </c>
      <c r="E23" s="231">
        <f>SUM(E24:E25)</f>
        <v>7190.6859687088818</v>
      </c>
      <c r="F23" s="237">
        <f t="shared" si="0"/>
        <v>5.6452564755779307E-3</v>
      </c>
      <c r="G23" s="162">
        <v>1.0197045001713582E-2</v>
      </c>
      <c r="J23" s="160"/>
    </row>
    <row r="24" spans="2:11" ht="15" hidden="1" customHeight="1" x14ac:dyDescent="0.25">
      <c r="B24" s="386"/>
      <c r="C24" s="390"/>
      <c r="D24" s="225" t="s">
        <v>45</v>
      </c>
      <c r="E24" s="232">
        <v>4494.9271652623956</v>
      </c>
      <c r="F24" s="237">
        <f t="shared" si="0"/>
        <v>3.5288728776880353E-3</v>
      </c>
      <c r="G24" s="162">
        <v>3.6323708776197631E-3</v>
      </c>
      <c r="J24" s="160"/>
    </row>
    <row r="25" spans="2:11" ht="15.75" hidden="1" customHeight="1" x14ac:dyDescent="0.25">
      <c r="B25" s="386"/>
      <c r="C25" s="390"/>
      <c r="D25" s="225" t="s">
        <v>46</v>
      </c>
      <c r="E25" s="232">
        <v>2695.7588034464857</v>
      </c>
      <c r="F25" s="237">
        <f t="shared" si="0"/>
        <v>2.1163835978898946E-3</v>
      </c>
      <c r="G25" s="162">
        <v>6.5646741240938181E-3</v>
      </c>
      <c r="J25" s="160"/>
    </row>
    <row r="26" spans="2:11" x14ac:dyDescent="0.25">
      <c r="B26" s="386"/>
      <c r="C26" s="390"/>
      <c r="D26" s="225" t="s">
        <v>55</v>
      </c>
      <c r="E26" s="230">
        <f>SUM(E27:E28)</f>
        <v>6237.676205266649</v>
      </c>
      <c r="F26" s="237">
        <f t="shared" si="0"/>
        <v>4.8970685333186116E-3</v>
      </c>
      <c r="G26" s="162">
        <v>9.3647100424663916E-3</v>
      </c>
      <c r="J26" s="30"/>
    </row>
    <row r="27" spans="2:11" ht="15" hidden="1" customHeight="1" x14ac:dyDescent="0.25">
      <c r="B27" s="386"/>
      <c r="C27" s="390"/>
      <c r="D27" s="223" t="s">
        <v>44</v>
      </c>
      <c r="E27" s="229">
        <v>1521.2545006313039</v>
      </c>
      <c r="F27" s="235">
        <f t="shared" si="0"/>
        <v>1.1943049464351631E-3</v>
      </c>
      <c r="G27" s="163">
        <v>7.9491656690524725E-3</v>
      </c>
      <c r="J27" s="30"/>
      <c r="K27" s="97"/>
    </row>
    <row r="28" spans="2:11" ht="15.75" hidden="1" customHeight="1" x14ac:dyDescent="0.25">
      <c r="B28" s="386"/>
      <c r="C28" s="390"/>
      <c r="D28" s="223" t="s">
        <v>45</v>
      </c>
      <c r="E28" s="229">
        <v>4716.4217046353451</v>
      </c>
      <c r="F28" s="235">
        <f t="shared" si="0"/>
        <v>3.7027635868834485E-3</v>
      </c>
      <c r="G28" s="163">
        <v>1.4155443734139186E-3</v>
      </c>
      <c r="J28" s="160"/>
    </row>
    <row r="29" spans="2:11" x14ac:dyDescent="0.25">
      <c r="B29" s="386"/>
      <c r="C29" s="390"/>
      <c r="D29" s="225" t="s">
        <v>63</v>
      </c>
      <c r="E29" s="232">
        <v>1490.6688484792924</v>
      </c>
      <c r="F29" s="237">
        <f t="shared" si="0"/>
        <v>1.1702927935442866E-3</v>
      </c>
      <c r="G29" s="162">
        <v>5.1032077966678656E-3</v>
      </c>
      <c r="J29" s="160"/>
    </row>
    <row r="30" spans="2:11" ht="15.75" thickBot="1" x14ac:dyDescent="0.3">
      <c r="B30" s="386"/>
      <c r="C30" s="391"/>
      <c r="D30" s="226" t="s">
        <v>145</v>
      </c>
      <c r="E30" s="233">
        <v>1318.3292700226623</v>
      </c>
      <c r="F30" s="238">
        <f t="shared" si="0"/>
        <v>1.0349926114038962E-3</v>
      </c>
      <c r="G30" s="162"/>
      <c r="J30" s="160"/>
    </row>
    <row r="31" spans="2:11" ht="15.75" thickBot="1" x14ac:dyDescent="0.3">
      <c r="B31" s="387"/>
      <c r="C31" s="123" t="s">
        <v>20</v>
      </c>
      <c r="D31" s="182" t="s">
        <v>43</v>
      </c>
      <c r="E31" s="183">
        <v>36558.130449556935</v>
      </c>
      <c r="F31" s="184">
        <f t="shared" si="0"/>
        <v>2.870102011873012E-2</v>
      </c>
      <c r="G31" s="162">
        <v>3.2540018850927964E-2</v>
      </c>
      <c r="J31" s="160"/>
    </row>
    <row r="32" spans="2:11" x14ac:dyDescent="0.25">
      <c r="G32" s="30"/>
      <c r="J32" s="160"/>
    </row>
    <row r="33" spans="2:8" x14ac:dyDescent="0.25">
      <c r="B33" s="55" t="s">
        <v>40</v>
      </c>
      <c r="C33" s="56"/>
      <c r="D33" s="56"/>
      <c r="E33" s="56"/>
      <c r="F33" s="56"/>
      <c r="G33" s="56"/>
      <c r="H33" s="57"/>
    </row>
    <row r="34" spans="2:8" x14ac:dyDescent="0.25">
      <c r="B34" s="49" t="s">
        <v>122</v>
      </c>
      <c r="C34" s="58"/>
      <c r="D34" s="58"/>
      <c r="E34" s="58"/>
      <c r="F34" s="58"/>
      <c r="G34" s="58"/>
      <c r="H34" s="59"/>
    </row>
    <row r="35" spans="2:8" x14ac:dyDescent="0.25">
      <c r="B35" s="49" t="s">
        <v>123</v>
      </c>
      <c r="C35" s="50"/>
      <c r="D35" s="50"/>
      <c r="E35" s="50"/>
      <c r="F35" s="50"/>
      <c r="G35" s="50"/>
      <c r="H35" s="51"/>
    </row>
    <row r="36" spans="2:8" x14ac:dyDescent="0.25">
      <c r="B36" s="49" t="s">
        <v>124</v>
      </c>
      <c r="C36" s="50"/>
      <c r="D36" s="50"/>
      <c r="E36" s="50"/>
      <c r="F36" s="50"/>
      <c r="G36" s="50"/>
      <c r="H36" s="51"/>
    </row>
    <row r="37" spans="2:8" x14ac:dyDescent="0.25">
      <c r="B37" s="49" t="s">
        <v>125</v>
      </c>
      <c r="C37" s="50"/>
      <c r="D37" s="50"/>
      <c r="E37" s="50"/>
      <c r="F37" s="50"/>
      <c r="G37" s="50"/>
      <c r="H37" s="51"/>
    </row>
    <row r="38" spans="2:8" x14ac:dyDescent="0.25">
      <c r="B38" s="52" t="s">
        <v>126</v>
      </c>
      <c r="C38" s="53"/>
      <c r="D38" s="53"/>
      <c r="E38" s="53"/>
      <c r="F38" s="53"/>
      <c r="G38" s="53"/>
      <c r="H38" s="54"/>
    </row>
  </sheetData>
  <sortState xmlns:xlrd2="http://schemas.microsoft.com/office/spreadsheetml/2017/richdata2" ref="D7:F18">
    <sortCondition descending="1" ref="F7:F18"/>
  </sortState>
  <mergeCells count="2">
    <mergeCell ref="B5:B31"/>
    <mergeCell ref="C5:C30"/>
  </mergeCells>
  <pageMargins left="0.7" right="0.7" top="0.75" bottom="0.75" header="0.3" footer="0.3"/>
  <pageSetup paperSize="9" orientation="portrait" r:id="rId1"/>
  <ignoredErrors>
    <ignoredError sqref="E5:E25 E27:E30" formula="1"/>
    <ignoredError sqref="E26" formula="1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AB7F-AAB6-4F1B-BD34-1976E9904073}">
  <dimension ref="A3:D12"/>
  <sheetViews>
    <sheetView zoomScale="73" zoomScaleNormal="73" workbookViewId="0">
      <selection activeCell="B9" sqref="B9"/>
    </sheetView>
  </sheetViews>
  <sheetFormatPr defaultRowHeight="15" x14ac:dyDescent="0.25"/>
  <cols>
    <col min="1" max="1" width="14.42578125" bestFit="1" customWidth="1"/>
    <col min="2" max="2" width="56.85546875" bestFit="1" customWidth="1"/>
    <col min="3" max="3" width="41.42578125" bestFit="1" customWidth="1"/>
    <col min="4" max="4" width="43" bestFit="1" customWidth="1"/>
    <col min="5" max="6" width="54.7109375" bestFit="1" customWidth="1"/>
    <col min="7" max="7" width="41.5703125" bestFit="1" customWidth="1"/>
    <col min="8" max="8" width="53.140625" bestFit="1" customWidth="1"/>
  </cols>
  <sheetData>
    <row r="3" spans="1:4" x14ac:dyDescent="0.25">
      <c r="A3" s="3" t="s">
        <v>17</v>
      </c>
      <c r="B3" t="s">
        <v>127</v>
      </c>
    </row>
    <row r="4" spans="1:4" x14ac:dyDescent="0.25">
      <c r="A4" s="4" t="s">
        <v>70</v>
      </c>
      <c r="B4" s="5">
        <v>0</v>
      </c>
    </row>
    <row r="5" spans="1:4" x14ac:dyDescent="0.25">
      <c r="A5" s="4" t="s">
        <v>71</v>
      </c>
      <c r="B5" s="5">
        <v>1318.3292700226623</v>
      </c>
    </row>
    <row r="6" spans="1:4" x14ac:dyDescent="0.25">
      <c r="A6" s="4" t="s">
        <v>18</v>
      </c>
      <c r="B6" s="5">
        <v>1318.3292700226623</v>
      </c>
    </row>
    <row r="9" spans="1:4" x14ac:dyDescent="0.25">
      <c r="B9">
        <f>SUM(B6:C6)</f>
        <v>1318.3292700226623</v>
      </c>
      <c r="C9">
        <f>SUM(E6:F6)</f>
        <v>0</v>
      </c>
    </row>
    <row r="10" spans="1:4" x14ac:dyDescent="0.25">
      <c r="D10" s="106">
        <v>1670.759265024541</v>
      </c>
    </row>
    <row r="11" spans="1:4" x14ac:dyDescent="0.25">
      <c r="D11" s="106">
        <v>2065.0761523716296</v>
      </c>
    </row>
    <row r="12" spans="1:4" x14ac:dyDescent="0.25">
      <c r="D12" s="106">
        <v>6233.3658220802281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0DAE-28B6-4D7D-B879-5E64C6CA969A}">
  <sheetPr>
    <tabColor theme="0"/>
  </sheetPr>
  <dimension ref="A1:BI366"/>
  <sheetViews>
    <sheetView topLeftCell="A342" workbookViewId="0">
      <selection sqref="A1:AW1048576"/>
    </sheetView>
  </sheetViews>
  <sheetFormatPr defaultRowHeight="15" x14ac:dyDescent="0.25"/>
  <cols>
    <col min="1" max="1" width="10.7109375" style="87" bestFit="1" customWidth="1"/>
    <col min="2" max="2" width="9.140625" style="87"/>
    <col min="3" max="3" width="15.85546875" style="87" bestFit="1" customWidth="1"/>
    <col min="4" max="8" width="9.140625" style="87"/>
    <col min="9" max="9" width="16.7109375" style="87" bestFit="1" customWidth="1"/>
    <col min="10" max="23" width="9.140625" style="87"/>
    <col min="24" max="24" width="30.140625" style="87" bestFit="1" customWidth="1"/>
    <col min="25" max="37" width="9.140625" style="87"/>
    <col min="38" max="38" width="37.28515625" style="87" bestFit="1" customWidth="1"/>
    <col min="39" max="57" width="9.140625" style="87"/>
    <col min="58" max="59" width="22.140625" style="87" bestFit="1" customWidth="1"/>
    <col min="60" max="16384" width="9.140625" style="87"/>
  </cols>
  <sheetData>
    <row r="1" spans="1:61" x14ac:dyDescent="0.25">
      <c r="A1" s="87" t="s">
        <v>0</v>
      </c>
      <c r="B1" s="87" t="s">
        <v>58</v>
      </c>
      <c r="C1" s="24" t="s">
        <v>26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89</v>
      </c>
      <c r="M1" t="s">
        <v>83</v>
      </c>
      <c r="N1" t="s">
        <v>84</v>
      </c>
      <c r="O1" t="s">
        <v>90</v>
      </c>
      <c r="P1" t="s">
        <v>85</v>
      </c>
      <c r="Q1" t="s">
        <v>86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59</v>
      </c>
      <c r="AX1"/>
      <c r="AY1"/>
      <c r="AZ1"/>
      <c r="BA1"/>
      <c r="BB1"/>
      <c r="BC1"/>
      <c r="BD1"/>
      <c r="BE1"/>
      <c r="BF1"/>
      <c r="BG1"/>
      <c r="BH1"/>
      <c r="BI1"/>
    </row>
    <row r="2" spans="1:61" x14ac:dyDescent="0.25">
      <c r="A2" s="88">
        <v>44081</v>
      </c>
      <c r="B2" s="87" t="s">
        <v>60</v>
      </c>
      <c r="C2">
        <v>8491.57</v>
      </c>
      <c r="D2">
        <v>0</v>
      </c>
      <c r="E2">
        <v>745.26850590060803</v>
      </c>
      <c r="F2">
        <v>0</v>
      </c>
      <c r="G2">
        <v>0</v>
      </c>
      <c r="H2">
        <v>0</v>
      </c>
      <c r="I2">
        <v>0</v>
      </c>
      <c r="J2">
        <v>0</v>
      </c>
      <c r="K2">
        <v>124.551682739452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4700.3836552838602</v>
      </c>
      <c r="U2">
        <v>0</v>
      </c>
      <c r="V2">
        <v>0</v>
      </c>
      <c r="W2">
        <v>0</v>
      </c>
      <c r="X2">
        <v>88.581642883399596</v>
      </c>
      <c r="Y2">
        <v>0</v>
      </c>
      <c r="Z2">
        <v>0</v>
      </c>
      <c r="AA2">
        <v>0</v>
      </c>
      <c r="AB2">
        <v>0</v>
      </c>
      <c r="AC2">
        <v>129.55094529013601</v>
      </c>
      <c r="AD2">
        <v>0</v>
      </c>
      <c r="AE2">
        <v>0</v>
      </c>
      <c r="AF2">
        <v>0</v>
      </c>
      <c r="AG2">
        <v>1237.06142436867</v>
      </c>
      <c r="AH2">
        <v>0</v>
      </c>
      <c r="AI2">
        <v>0.63625063972867202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8.2633189175548502E-2</v>
      </c>
      <c r="AQ2">
        <v>0</v>
      </c>
      <c r="AR2">
        <v>0</v>
      </c>
      <c r="AS2">
        <v>0</v>
      </c>
      <c r="AT2">
        <v>0.19264223930341701</v>
      </c>
      <c r="AU2">
        <v>0</v>
      </c>
      <c r="AV2">
        <v>0</v>
      </c>
      <c r="AW2">
        <v>0</v>
      </c>
      <c r="AX2"/>
      <c r="AY2"/>
      <c r="AZ2"/>
      <c r="BA2"/>
      <c r="BB2"/>
      <c r="BC2"/>
      <c r="BD2"/>
      <c r="BE2"/>
      <c r="BF2"/>
      <c r="BG2"/>
      <c r="BH2"/>
      <c r="BI2"/>
    </row>
    <row r="3" spans="1:61" x14ac:dyDescent="0.25">
      <c r="A3" s="88">
        <v>44082</v>
      </c>
      <c r="B3" s="87" t="s">
        <v>60</v>
      </c>
      <c r="C3">
        <v>5996.34</v>
      </c>
      <c r="D3">
        <v>0</v>
      </c>
      <c r="E3">
        <v>745.26850590060803</v>
      </c>
      <c r="F3">
        <v>0</v>
      </c>
      <c r="G3">
        <v>0</v>
      </c>
      <c r="H3">
        <v>0</v>
      </c>
      <c r="I3">
        <v>0</v>
      </c>
      <c r="J3">
        <v>0</v>
      </c>
      <c r="K3">
        <v>124.551682739452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5010.4180305280897</v>
      </c>
      <c r="U3">
        <v>0</v>
      </c>
      <c r="V3">
        <v>0</v>
      </c>
      <c r="W3">
        <v>0</v>
      </c>
      <c r="X3">
        <v>95.4994742504241</v>
      </c>
      <c r="Y3">
        <v>0</v>
      </c>
      <c r="Z3">
        <v>0</v>
      </c>
      <c r="AA3">
        <v>0</v>
      </c>
      <c r="AB3">
        <v>0</v>
      </c>
      <c r="AC3">
        <v>107.194818970848</v>
      </c>
      <c r="AD3">
        <v>0</v>
      </c>
      <c r="AE3">
        <v>0</v>
      </c>
      <c r="AF3">
        <v>0</v>
      </c>
      <c r="AG3">
        <v>1307.4437530161799</v>
      </c>
      <c r="AH3">
        <v>0</v>
      </c>
      <c r="AI3">
        <v>0.81779551349820101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9.9725907240112197E-2</v>
      </c>
      <c r="AQ3">
        <v>0</v>
      </c>
      <c r="AR3">
        <v>0</v>
      </c>
      <c r="AS3">
        <v>0</v>
      </c>
      <c r="AT3">
        <v>0.49848562891177101</v>
      </c>
      <c r="AU3">
        <v>0</v>
      </c>
      <c r="AV3">
        <v>0</v>
      </c>
      <c r="AW3">
        <v>0</v>
      </c>
      <c r="AX3"/>
      <c r="AY3"/>
      <c r="AZ3"/>
      <c r="BA3"/>
      <c r="BB3"/>
      <c r="BC3"/>
      <c r="BD3"/>
      <c r="BE3"/>
      <c r="BF3"/>
      <c r="BG3"/>
      <c r="BH3"/>
      <c r="BI3"/>
    </row>
    <row r="4" spans="1:61" x14ac:dyDescent="0.25">
      <c r="A4" s="88">
        <v>44083</v>
      </c>
      <c r="B4" s="87" t="s">
        <v>60</v>
      </c>
      <c r="C4">
        <v>7596.15</v>
      </c>
      <c r="D4">
        <v>0</v>
      </c>
      <c r="E4">
        <v>745.26850590060803</v>
      </c>
      <c r="F4">
        <v>0</v>
      </c>
      <c r="G4">
        <v>0</v>
      </c>
      <c r="H4">
        <v>0</v>
      </c>
      <c r="I4">
        <v>0</v>
      </c>
      <c r="J4">
        <v>0</v>
      </c>
      <c r="K4">
        <v>124.551682739452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5080.37864019678</v>
      </c>
      <c r="U4">
        <v>0</v>
      </c>
      <c r="V4">
        <v>0</v>
      </c>
      <c r="W4">
        <v>0</v>
      </c>
      <c r="X4">
        <v>94.190194854110004</v>
      </c>
      <c r="Y4">
        <v>0</v>
      </c>
      <c r="Z4">
        <v>0</v>
      </c>
      <c r="AA4">
        <v>0</v>
      </c>
      <c r="AB4">
        <v>0</v>
      </c>
      <c r="AC4">
        <v>59.083399732343103</v>
      </c>
      <c r="AD4">
        <v>0</v>
      </c>
      <c r="AE4">
        <v>0</v>
      </c>
      <c r="AF4">
        <v>0</v>
      </c>
      <c r="AG4">
        <v>1308.77806610072</v>
      </c>
      <c r="AH4">
        <v>0</v>
      </c>
      <c r="AI4">
        <v>0.93651797922000901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0.117803984636149</v>
      </c>
      <c r="AQ4">
        <v>0</v>
      </c>
      <c r="AR4">
        <v>0</v>
      </c>
      <c r="AS4">
        <v>0</v>
      </c>
      <c r="AT4">
        <v>0.77999028123387004</v>
      </c>
      <c r="AU4">
        <v>0</v>
      </c>
      <c r="AV4">
        <v>0</v>
      </c>
      <c r="AW4">
        <v>0</v>
      </c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5">
      <c r="A5" s="88">
        <v>44084</v>
      </c>
      <c r="B5" s="87" t="s">
        <v>60</v>
      </c>
      <c r="C5">
        <v>7478.26</v>
      </c>
      <c r="D5">
        <v>0</v>
      </c>
      <c r="E5">
        <v>759.34503427780896</v>
      </c>
      <c r="F5">
        <v>0</v>
      </c>
      <c r="G5">
        <v>0</v>
      </c>
      <c r="H5">
        <v>0</v>
      </c>
      <c r="I5">
        <v>0</v>
      </c>
      <c r="J5">
        <v>0</v>
      </c>
      <c r="K5">
        <v>124.551682739452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5010.0384261073696</v>
      </c>
      <c r="U5">
        <v>0</v>
      </c>
      <c r="V5">
        <v>0</v>
      </c>
      <c r="W5">
        <v>0</v>
      </c>
      <c r="X5">
        <v>93.184749573683405</v>
      </c>
      <c r="Y5">
        <v>0</v>
      </c>
      <c r="Z5">
        <v>0</v>
      </c>
      <c r="AA5">
        <v>0</v>
      </c>
      <c r="AB5">
        <v>0</v>
      </c>
      <c r="AC5">
        <v>36.520814550437002</v>
      </c>
      <c r="AD5">
        <v>0</v>
      </c>
      <c r="AE5">
        <v>0</v>
      </c>
      <c r="AF5">
        <v>0</v>
      </c>
      <c r="AG5">
        <v>1283.5029215105801</v>
      </c>
      <c r="AH5">
        <v>0</v>
      </c>
      <c r="AI5">
        <v>1.0368798852424601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0.13098891081265199</v>
      </c>
      <c r="AQ5">
        <v>0</v>
      </c>
      <c r="AR5">
        <v>0</v>
      </c>
      <c r="AS5">
        <v>0</v>
      </c>
      <c r="AT5">
        <v>0.96636785408792303</v>
      </c>
      <c r="AU5">
        <v>0</v>
      </c>
      <c r="AV5">
        <v>0</v>
      </c>
      <c r="AW5">
        <v>0</v>
      </c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5">
      <c r="A6" s="88">
        <v>44085</v>
      </c>
      <c r="B6" s="87" t="s">
        <v>60</v>
      </c>
      <c r="C6">
        <v>7240.11</v>
      </c>
      <c r="D6">
        <v>0</v>
      </c>
      <c r="E6">
        <v>759.34503427780896</v>
      </c>
      <c r="F6">
        <v>0</v>
      </c>
      <c r="G6">
        <v>201.514744603807</v>
      </c>
      <c r="H6">
        <v>0</v>
      </c>
      <c r="I6">
        <v>0</v>
      </c>
      <c r="J6">
        <v>0</v>
      </c>
      <c r="K6">
        <v>124.551682739452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4726.4190608563204</v>
      </c>
      <c r="U6">
        <v>0</v>
      </c>
      <c r="V6">
        <v>0</v>
      </c>
      <c r="W6">
        <v>0</v>
      </c>
      <c r="X6">
        <v>96.773182423587102</v>
      </c>
      <c r="Y6">
        <v>0</v>
      </c>
      <c r="Z6">
        <v>0</v>
      </c>
      <c r="AA6">
        <v>0</v>
      </c>
      <c r="AB6">
        <v>0</v>
      </c>
      <c r="AC6">
        <v>32.7934959179291</v>
      </c>
      <c r="AD6">
        <v>0</v>
      </c>
      <c r="AE6">
        <v>0</v>
      </c>
      <c r="AF6">
        <v>0</v>
      </c>
      <c r="AG6">
        <v>1265.1185731048599</v>
      </c>
      <c r="AH6">
        <v>0</v>
      </c>
      <c r="AI6">
        <v>1.10817182740866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0.14063257209240401</v>
      </c>
      <c r="AQ6">
        <v>0</v>
      </c>
      <c r="AR6">
        <v>0</v>
      </c>
      <c r="AS6">
        <v>0</v>
      </c>
      <c r="AT6">
        <v>1.0936881533959899</v>
      </c>
      <c r="AU6">
        <v>0</v>
      </c>
      <c r="AV6">
        <v>0</v>
      </c>
      <c r="AW6">
        <v>0</v>
      </c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88">
        <v>44086</v>
      </c>
      <c r="B7" s="87" t="s">
        <v>60</v>
      </c>
      <c r="C7">
        <v>8213.5400000000009</v>
      </c>
      <c r="D7">
        <v>0</v>
      </c>
      <c r="E7">
        <v>773.42156265500898</v>
      </c>
      <c r="F7">
        <v>198.102380012504</v>
      </c>
      <c r="G7">
        <v>0</v>
      </c>
      <c r="H7">
        <v>0</v>
      </c>
      <c r="I7">
        <v>0</v>
      </c>
      <c r="J7">
        <v>0</v>
      </c>
      <c r="K7">
        <v>124.551682739452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4299.6843259944199</v>
      </c>
      <c r="U7">
        <v>6.3372753051220299</v>
      </c>
      <c r="V7">
        <v>0</v>
      </c>
      <c r="W7">
        <v>35.5819479830961</v>
      </c>
      <c r="X7">
        <v>107.65460332806801</v>
      </c>
      <c r="Y7">
        <v>0</v>
      </c>
      <c r="Z7">
        <v>0</v>
      </c>
      <c r="AA7">
        <v>0</v>
      </c>
      <c r="AB7">
        <v>0</v>
      </c>
      <c r="AC7">
        <v>31.882985308631401</v>
      </c>
      <c r="AD7">
        <v>0</v>
      </c>
      <c r="AE7">
        <v>0</v>
      </c>
      <c r="AF7">
        <v>0</v>
      </c>
      <c r="AG7">
        <v>1281.35049545127</v>
      </c>
      <c r="AH7">
        <v>0</v>
      </c>
      <c r="AI7">
        <v>1.1789669325886301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0.161817231518363</v>
      </c>
      <c r="AQ7">
        <v>13.984358797459301</v>
      </c>
      <c r="AR7">
        <v>0</v>
      </c>
      <c r="AS7">
        <v>0</v>
      </c>
      <c r="AT7">
        <v>1.2609658553373899</v>
      </c>
      <c r="AU7">
        <v>0</v>
      </c>
      <c r="AV7">
        <v>750.17855594815899</v>
      </c>
      <c r="AW7">
        <v>0</v>
      </c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88">
        <v>44087</v>
      </c>
      <c r="B8" s="87" t="s">
        <v>60</v>
      </c>
      <c r="C8">
        <v>7244.46</v>
      </c>
      <c r="D8">
        <v>0</v>
      </c>
      <c r="E8">
        <v>801.57461940941096</v>
      </c>
      <c r="F8">
        <v>0</v>
      </c>
      <c r="G8">
        <v>0</v>
      </c>
      <c r="H8">
        <v>0</v>
      </c>
      <c r="I8">
        <v>0</v>
      </c>
      <c r="J8">
        <v>0</v>
      </c>
      <c r="K8">
        <v>124.551682739452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3676.78708587143</v>
      </c>
      <c r="U8">
        <v>38.277317145763597</v>
      </c>
      <c r="V8">
        <v>0</v>
      </c>
      <c r="W8">
        <v>308.80126243611898</v>
      </c>
      <c r="X8">
        <v>124.173359359426</v>
      </c>
      <c r="Y8">
        <v>0</v>
      </c>
      <c r="Z8">
        <v>0</v>
      </c>
      <c r="AA8">
        <v>0</v>
      </c>
      <c r="AB8">
        <v>0</v>
      </c>
      <c r="AC8">
        <v>30.5378231702337</v>
      </c>
      <c r="AD8">
        <v>0</v>
      </c>
      <c r="AE8">
        <v>0</v>
      </c>
      <c r="AF8">
        <v>0</v>
      </c>
      <c r="AG8">
        <v>1301.5291958303401</v>
      </c>
      <c r="AH8">
        <v>0</v>
      </c>
      <c r="AI8">
        <v>1.2166392194234901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0.18583267585881499</v>
      </c>
      <c r="AQ8">
        <v>31.3316672154311</v>
      </c>
      <c r="AR8">
        <v>0</v>
      </c>
      <c r="AS8">
        <v>0</v>
      </c>
      <c r="AT8">
        <v>1.34017144092758</v>
      </c>
      <c r="AU8">
        <v>0</v>
      </c>
      <c r="AV8">
        <v>0</v>
      </c>
      <c r="AW8">
        <v>0</v>
      </c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88">
        <v>44088</v>
      </c>
      <c r="B9" s="87" t="s">
        <v>60</v>
      </c>
      <c r="C9">
        <v>5005.26</v>
      </c>
      <c r="D9">
        <v>0</v>
      </c>
      <c r="E9">
        <v>689.06082965318399</v>
      </c>
      <c r="F9">
        <v>0</v>
      </c>
      <c r="G9">
        <v>0</v>
      </c>
      <c r="H9">
        <v>0</v>
      </c>
      <c r="I9">
        <v>0</v>
      </c>
      <c r="J9">
        <v>0</v>
      </c>
      <c r="K9">
        <v>124.551682739452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3002.5806453199698</v>
      </c>
      <c r="U9">
        <v>97.528233228528194</v>
      </c>
      <c r="V9">
        <v>0</v>
      </c>
      <c r="W9">
        <v>553.39964268381004</v>
      </c>
      <c r="X9">
        <v>143.235094200996</v>
      </c>
      <c r="Y9">
        <v>0</v>
      </c>
      <c r="Z9">
        <v>0</v>
      </c>
      <c r="AA9">
        <v>0</v>
      </c>
      <c r="AB9">
        <v>0</v>
      </c>
      <c r="AC9">
        <v>31.404852379916701</v>
      </c>
      <c r="AD9">
        <v>0</v>
      </c>
      <c r="AE9">
        <v>0</v>
      </c>
      <c r="AF9">
        <v>0</v>
      </c>
      <c r="AG9">
        <v>1342.7469761314401</v>
      </c>
      <c r="AH9">
        <v>0</v>
      </c>
      <c r="AI9">
        <v>1.34086639719741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0.19029712442362001</v>
      </c>
      <c r="AQ9">
        <v>42.472083835327098</v>
      </c>
      <c r="AR9">
        <v>0</v>
      </c>
      <c r="AS9">
        <v>0</v>
      </c>
      <c r="AT9">
        <v>1.0090113609190701</v>
      </c>
      <c r="AU9">
        <v>0</v>
      </c>
      <c r="AV9">
        <v>0</v>
      </c>
      <c r="AW9">
        <v>0</v>
      </c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88">
        <v>44089</v>
      </c>
      <c r="B10" s="87" t="s">
        <v>60</v>
      </c>
      <c r="C10">
        <v>5576.15</v>
      </c>
      <c r="D10">
        <v>0</v>
      </c>
      <c r="E10">
        <v>689.06082965318399</v>
      </c>
      <c r="F10">
        <v>0</v>
      </c>
      <c r="G10">
        <v>0</v>
      </c>
      <c r="H10">
        <v>0</v>
      </c>
      <c r="I10">
        <v>0</v>
      </c>
      <c r="J10">
        <v>0</v>
      </c>
      <c r="K10">
        <v>124.551682739452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2427.6890126774001</v>
      </c>
      <c r="U10">
        <v>175.52782591575601</v>
      </c>
      <c r="V10">
        <v>0</v>
      </c>
      <c r="W10">
        <v>627.15388309624598</v>
      </c>
      <c r="X10">
        <v>161.05746355639701</v>
      </c>
      <c r="Y10">
        <v>0</v>
      </c>
      <c r="Z10">
        <v>0</v>
      </c>
      <c r="AA10">
        <v>0</v>
      </c>
      <c r="AB10">
        <v>0</v>
      </c>
      <c r="AC10">
        <v>36.539701273216103</v>
      </c>
      <c r="AD10">
        <v>0</v>
      </c>
      <c r="AE10">
        <v>0</v>
      </c>
      <c r="AF10">
        <v>0</v>
      </c>
      <c r="AG10">
        <v>1403.8913872109199</v>
      </c>
      <c r="AH10">
        <v>0</v>
      </c>
      <c r="AI10">
        <v>1.4713505169291701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0.19359806371464999</v>
      </c>
      <c r="AQ10">
        <v>49.449417858826997</v>
      </c>
      <c r="AR10">
        <v>0</v>
      </c>
      <c r="AS10">
        <v>0</v>
      </c>
      <c r="AT10">
        <v>0.71715902824901301</v>
      </c>
      <c r="AU10">
        <v>0</v>
      </c>
      <c r="AV10">
        <v>0</v>
      </c>
      <c r="AW10">
        <v>0</v>
      </c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88">
        <v>44090</v>
      </c>
      <c r="B11" s="87" t="s">
        <v>60</v>
      </c>
      <c r="C11">
        <v>5342.16</v>
      </c>
      <c r="D11">
        <v>0</v>
      </c>
      <c r="E11">
        <v>689.06082965318399</v>
      </c>
      <c r="F11">
        <v>0</v>
      </c>
      <c r="G11">
        <v>0</v>
      </c>
      <c r="H11">
        <v>0</v>
      </c>
      <c r="I11">
        <v>0</v>
      </c>
      <c r="J11">
        <v>0</v>
      </c>
      <c r="K11">
        <v>124.551682739452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1867.50153663582</v>
      </c>
      <c r="U11">
        <v>268.77303950240702</v>
      </c>
      <c r="V11">
        <v>0</v>
      </c>
      <c r="W11">
        <v>643.37920536199294</v>
      </c>
      <c r="X11">
        <v>180.93310797004801</v>
      </c>
      <c r="Y11">
        <v>0</v>
      </c>
      <c r="Z11">
        <v>0</v>
      </c>
      <c r="AA11">
        <v>0</v>
      </c>
      <c r="AB11">
        <v>0</v>
      </c>
      <c r="AC11">
        <v>42.025015018243998</v>
      </c>
      <c r="AD11">
        <v>0</v>
      </c>
      <c r="AE11">
        <v>0</v>
      </c>
      <c r="AF11">
        <v>0</v>
      </c>
      <c r="AG11">
        <v>1496.73513930882</v>
      </c>
      <c r="AH11">
        <v>0</v>
      </c>
      <c r="AI11">
        <v>1.53979097020519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0.19028622153629501</v>
      </c>
      <c r="AQ11">
        <v>55.564573498407498</v>
      </c>
      <c r="AR11">
        <v>0</v>
      </c>
      <c r="AS11">
        <v>0</v>
      </c>
      <c r="AT11">
        <v>0.72003074469647699</v>
      </c>
      <c r="AU11">
        <v>0</v>
      </c>
      <c r="AV11">
        <v>0</v>
      </c>
      <c r="AW11">
        <v>0</v>
      </c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88">
        <v>44091</v>
      </c>
      <c r="B12" s="87" t="s">
        <v>60</v>
      </c>
      <c r="C12">
        <v>5693.15</v>
      </c>
      <c r="D12">
        <v>0</v>
      </c>
      <c r="E12">
        <v>689.06082965318399</v>
      </c>
      <c r="F12">
        <v>0</v>
      </c>
      <c r="G12">
        <v>0</v>
      </c>
      <c r="H12">
        <v>0</v>
      </c>
      <c r="I12">
        <v>0</v>
      </c>
      <c r="J12">
        <v>0</v>
      </c>
      <c r="K12">
        <v>124.551682739452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1509.43264489895</v>
      </c>
      <c r="U12">
        <v>374.77415527567899</v>
      </c>
      <c r="V12">
        <v>0</v>
      </c>
      <c r="W12">
        <v>699.15799653020395</v>
      </c>
      <c r="X12">
        <v>201.92783427676599</v>
      </c>
      <c r="Y12">
        <v>0</v>
      </c>
      <c r="Z12">
        <v>0</v>
      </c>
      <c r="AA12">
        <v>0</v>
      </c>
      <c r="AB12">
        <v>0</v>
      </c>
      <c r="AC12">
        <v>46.944933070918097</v>
      </c>
      <c r="AD12">
        <v>0</v>
      </c>
      <c r="AE12">
        <v>0</v>
      </c>
      <c r="AF12">
        <v>0</v>
      </c>
      <c r="AG12">
        <v>1596.6971072074</v>
      </c>
      <c r="AH12">
        <v>0</v>
      </c>
      <c r="AI12">
        <v>1.54565978712406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0.18556313783265199</v>
      </c>
      <c r="AQ12">
        <v>59.998784645554302</v>
      </c>
      <c r="AR12">
        <v>0</v>
      </c>
      <c r="AS12">
        <v>0</v>
      </c>
      <c r="AT12">
        <v>1.1792684288456701</v>
      </c>
      <c r="AU12">
        <v>0</v>
      </c>
      <c r="AV12">
        <v>0</v>
      </c>
      <c r="AW12">
        <v>0</v>
      </c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88">
        <v>44092</v>
      </c>
      <c r="B13" s="87" t="s">
        <v>60</v>
      </c>
      <c r="C13">
        <v>5112.4399999999996</v>
      </c>
      <c r="D13">
        <v>0</v>
      </c>
      <c r="E13">
        <v>689.06082965318399</v>
      </c>
      <c r="F13">
        <v>0</v>
      </c>
      <c r="G13">
        <v>201.514744603807</v>
      </c>
      <c r="H13">
        <v>0</v>
      </c>
      <c r="I13">
        <v>0</v>
      </c>
      <c r="J13">
        <v>0</v>
      </c>
      <c r="K13">
        <v>124.551682739452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1290.6493839980899</v>
      </c>
      <c r="U13">
        <v>425.047360332945</v>
      </c>
      <c r="V13">
        <v>0</v>
      </c>
      <c r="W13">
        <v>600.38643531567004</v>
      </c>
      <c r="X13">
        <v>228.18296508450399</v>
      </c>
      <c r="Y13">
        <v>0</v>
      </c>
      <c r="Z13">
        <v>0</v>
      </c>
      <c r="AA13">
        <v>0</v>
      </c>
      <c r="AB13">
        <v>0</v>
      </c>
      <c r="AC13">
        <v>50.192483930656799</v>
      </c>
      <c r="AD13">
        <v>0</v>
      </c>
      <c r="AE13">
        <v>0</v>
      </c>
      <c r="AF13">
        <v>0</v>
      </c>
      <c r="AG13">
        <v>1683.67042689346</v>
      </c>
      <c r="AH13">
        <v>0</v>
      </c>
      <c r="AI13">
        <v>1.52954927016222</v>
      </c>
      <c r="AJ13">
        <v>0</v>
      </c>
      <c r="AK13">
        <v>6.3816252527883401</v>
      </c>
      <c r="AL13">
        <v>0</v>
      </c>
      <c r="AM13">
        <v>0</v>
      </c>
      <c r="AN13">
        <v>0</v>
      </c>
      <c r="AO13">
        <v>0</v>
      </c>
      <c r="AP13">
        <v>0.18930964734863401</v>
      </c>
      <c r="AQ13">
        <v>47.167388439034497</v>
      </c>
      <c r="AR13">
        <v>0</v>
      </c>
      <c r="AS13">
        <v>0</v>
      </c>
      <c r="AT13">
        <v>1.6501431212825799</v>
      </c>
      <c r="AU13">
        <v>0</v>
      </c>
      <c r="AV13">
        <v>0</v>
      </c>
      <c r="AW13">
        <v>0</v>
      </c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88">
        <v>44093</v>
      </c>
      <c r="B14" s="87" t="s">
        <v>60</v>
      </c>
      <c r="C14">
        <v>5023.2700000000004</v>
      </c>
      <c r="D14">
        <v>0</v>
      </c>
      <c r="E14">
        <v>674.98430127598294</v>
      </c>
      <c r="F14">
        <v>198.102380012504</v>
      </c>
      <c r="G14">
        <v>0</v>
      </c>
      <c r="H14">
        <v>0</v>
      </c>
      <c r="I14">
        <v>0</v>
      </c>
      <c r="J14">
        <v>0</v>
      </c>
      <c r="K14">
        <v>124.551682739452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1149.3245504516699</v>
      </c>
      <c r="U14">
        <v>497.395258050851</v>
      </c>
      <c r="V14">
        <v>0</v>
      </c>
      <c r="W14">
        <v>254.85869712419199</v>
      </c>
      <c r="X14">
        <v>259.64278888777199</v>
      </c>
      <c r="Y14">
        <v>0</v>
      </c>
      <c r="Z14">
        <v>0</v>
      </c>
      <c r="AA14">
        <v>0</v>
      </c>
      <c r="AB14">
        <v>0</v>
      </c>
      <c r="AC14">
        <v>51.444836415648098</v>
      </c>
      <c r="AD14">
        <v>0</v>
      </c>
      <c r="AE14">
        <v>0</v>
      </c>
      <c r="AF14">
        <v>0</v>
      </c>
      <c r="AG14">
        <v>1773.4144069628701</v>
      </c>
      <c r="AH14">
        <v>0</v>
      </c>
      <c r="AI14">
        <v>1.5387478916058199</v>
      </c>
      <c r="AJ14">
        <v>0</v>
      </c>
      <c r="AK14">
        <v>20.5291511872448</v>
      </c>
      <c r="AL14">
        <v>0</v>
      </c>
      <c r="AM14">
        <v>0</v>
      </c>
      <c r="AN14">
        <v>0</v>
      </c>
      <c r="AO14">
        <v>0</v>
      </c>
      <c r="AP14">
        <v>0.40499471990149899</v>
      </c>
      <c r="AQ14">
        <v>35.5812338633568</v>
      </c>
      <c r="AR14">
        <v>0</v>
      </c>
      <c r="AS14">
        <v>0</v>
      </c>
      <c r="AT14">
        <v>2.58627287893888</v>
      </c>
      <c r="AU14">
        <v>0</v>
      </c>
      <c r="AV14">
        <v>0</v>
      </c>
      <c r="AW14">
        <v>0</v>
      </c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88">
        <v>44094</v>
      </c>
      <c r="B15" s="87" t="s">
        <v>60</v>
      </c>
      <c r="C15">
        <v>5049.97</v>
      </c>
      <c r="D15">
        <v>0</v>
      </c>
      <c r="E15">
        <v>660.90777289878201</v>
      </c>
      <c r="F15">
        <v>0</v>
      </c>
      <c r="G15">
        <v>0</v>
      </c>
      <c r="H15">
        <v>0</v>
      </c>
      <c r="I15">
        <v>0</v>
      </c>
      <c r="J15">
        <v>0</v>
      </c>
      <c r="K15">
        <v>128.99995712300301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1042.79604494676</v>
      </c>
      <c r="U15">
        <v>589.14540989111595</v>
      </c>
      <c r="V15">
        <v>0</v>
      </c>
      <c r="W15">
        <v>60.714743752430302</v>
      </c>
      <c r="X15">
        <v>290.90509104838497</v>
      </c>
      <c r="Y15">
        <v>0</v>
      </c>
      <c r="Z15">
        <v>0</v>
      </c>
      <c r="AA15">
        <v>0</v>
      </c>
      <c r="AB15">
        <v>0</v>
      </c>
      <c r="AC15">
        <v>49.949152606885797</v>
      </c>
      <c r="AD15">
        <v>0</v>
      </c>
      <c r="AE15">
        <v>0</v>
      </c>
      <c r="AF15">
        <v>0</v>
      </c>
      <c r="AG15">
        <v>1860.5237504929401</v>
      </c>
      <c r="AH15">
        <v>0</v>
      </c>
      <c r="AI15">
        <v>1.57344425922969</v>
      </c>
      <c r="AJ15">
        <v>0</v>
      </c>
      <c r="AK15">
        <v>36.454128176889803</v>
      </c>
      <c r="AL15">
        <v>0</v>
      </c>
      <c r="AM15">
        <v>0</v>
      </c>
      <c r="AN15">
        <v>0</v>
      </c>
      <c r="AO15">
        <v>0</v>
      </c>
      <c r="AP15">
        <v>0.61206267348469001</v>
      </c>
      <c r="AQ15">
        <v>34.599016987809001</v>
      </c>
      <c r="AR15">
        <v>0</v>
      </c>
      <c r="AS15">
        <v>0</v>
      </c>
      <c r="AT15">
        <v>3.4273731249285802</v>
      </c>
      <c r="AU15">
        <v>0</v>
      </c>
      <c r="AV15">
        <v>0</v>
      </c>
      <c r="AW15">
        <v>0</v>
      </c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88">
        <v>44095</v>
      </c>
      <c r="B16" s="87" t="s">
        <v>60</v>
      </c>
      <c r="C16">
        <v>5148.2299999999996</v>
      </c>
      <c r="D16">
        <v>0</v>
      </c>
      <c r="E16">
        <v>674.98430127598294</v>
      </c>
      <c r="F16">
        <v>0</v>
      </c>
      <c r="G16">
        <v>0</v>
      </c>
      <c r="H16">
        <v>0</v>
      </c>
      <c r="I16">
        <v>0</v>
      </c>
      <c r="J16">
        <v>0</v>
      </c>
      <c r="K16">
        <v>128.99995712300301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948.63914264710604</v>
      </c>
      <c r="U16">
        <v>694.47072350987901</v>
      </c>
      <c r="V16">
        <v>0</v>
      </c>
      <c r="W16">
        <v>23.7574037829494</v>
      </c>
      <c r="X16">
        <v>322.68266184266702</v>
      </c>
      <c r="Y16">
        <v>0</v>
      </c>
      <c r="Z16">
        <v>0</v>
      </c>
      <c r="AA16">
        <v>0</v>
      </c>
      <c r="AB16">
        <v>0</v>
      </c>
      <c r="AC16">
        <v>44.8604464552973</v>
      </c>
      <c r="AD16">
        <v>0</v>
      </c>
      <c r="AE16">
        <v>0</v>
      </c>
      <c r="AF16">
        <v>0</v>
      </c>
      <c r="AG16">
        <v>1921.2969522927599</v>
      </c>
      <c r="AH16">
        <v>0</v>
      </c>
      <c r="AI16">
        <v>1.6725873638453399</v>
      </c>
      <c r="AJ16">
        <v>0</v>
      </c>
      <c r="AK16">
        <v>51.876576484166399</v>
      </c>
      <c r="AL16">
        <v>0</v>
      </c>
      <c r="AM16">
        <v>0</v>
      </c>
      <c r="AN16">
        <v>0</v>
      </c>
      <c r="AO16">
        <v>0</v>
      </c>
      <c r="AP16">
        <v>0.78581858399045601</v>
      </c>
      <c r="AQ16">
        <v>38.5653447007643</v>
      </c>
      <c r="AR16">
        <v>0</v>
      </c>
      <c r="AS16">
        <v>0</v>
      </c>
      <c r="AT16">
        <v>4.5179254202103696</v>
      </c>
      <c r="AU16">
        <v>0</v>
      </c>
      <c r="AV16">
        <v>0</v>
      </c>
      <c r="AW16">
        <v>0</v>
      </c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88">
        <v>44096</v>
      </c>
      <c r="B17" s="87" t="s">
        <v>60</v>
      </c>
      <c r="C17">
        <v>5650.81</v>
      </c>
      <c r="D17">
        <v>0</v>
      </c>
      <c r="E17">
        <v>674.98430127598294</v>
      </c>
      <c r="F17">
        <v>0</v>
      </c>
      <c r="G17">
        <v>0</v>
      </c>
      <c r="H17">
        <v>0</v>
      </c>
      <c r="I17">
        <v>0</v>
      </c>
      <c r="J17">
        <v>0</v>
      </c>
      <c r="K17">
        <v>128.99995712300301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837.39285614204198</v>
      </c>
      <c r="U17">
        <v>788.48397477571598</v>
      </c>
      <c r="V17">
        <v>0</v>
      </c>
      <c r="W17">
        <v>17.586648240422502</v>
      </c>
      <c r="X17">
        <v>348.91863228446198</v>
      </c>
      <c r="Y17">
        <v>0</v>
      </c>
      <c r="Z17">
        <v>0</v>
      </c>
      <c r="AA17">
        <v>0</v>
      </c>
      <c r="AB17">
        <v>0</v>
      </c>
      <c r="AC17">
        <v>40.388141942402498</v>
      </c>
      <c r="AD17">
        <v>0</v>
      </c>
      <c r="AE17">
        <v>0</v>
      </c>
      <c r="AF17">
        <v>0</v>
      </c>
      <c r="AG17">
        <v>1948.0253723864801</v>
      </c>
      <c r="AH17">
        <v>0</v>
      </c>
      <c r="AI17">
        <v>1.8133466838163901</v>
      </c>
      <c r="AJ17">
        <v>0</v>
      </c>
      <c r="AK17">
        <v>64.203531358409293</v>
      </c>
      <c r="AL17">
        <v>0</v>
      </c>
      <c r="AM17">
        <v>0</v>
      </c>
      <c r="AN17">
        <v>0</v>
      </c>
      <c r="AO17">
        <v>0</v>
      </c>
      <c r="AP17">
        <v>0.98161745942855105</v>
      </c>
      <c r="AQ17">
        <v>44.468421772657997</v>
      </c>
      <c r="AR17">
        <v>0</v>
      </c>
      <c r="AS17">
        <v>0</v>
      </c>
      <c r="AT17">
        <v>5.3726282688606801</v>
      </c>
      <c r="AU17">
        <v>0</v>
      </c>
      <c r="AV17">
        <v>250.05951864938601</v>
      </c>
      <c r="AW17">
        <v>0</v>
      </c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88">
        <v>44097</v>
      </c>
      <c r="B18" s="87" t="s">
        <v>60</v>
      </c>
      <c r="C18">
        <v>5210.84</v>
      </c>
      <c r="D18">
        <v>0</v>
      </c>
      <c r="E18">
        <v>674.98430127598294</v>
      </c>
      <c r="F18">
        <v>0</v>
      </c>
      <c r="G18">
        <v>0</v>
      </c>
      <c r="H18">
        <v>0</v>
      </c>
      <c r="I18">
        <v>0</v>
      </c>
      <c r="J18">
        <v>0</v>
      </c>
      <c r="K18">
        <v>128.99995712300301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726.159309801782</v>
      </c>
      <c r="U18">
        <v>870.35037168444899</v>
      </c>
      <c r="V18">
        <v>0</v>
      </c>
      <c r="W18">
        <v>3.0022515042053199</v>
      </c>
      <c r="X18">
        <v>370.40382466341401</v>
      </c>
      <c r="Y18">
        <v>0</v>
      </c>
      <c r="Z18">
        <v>0</v>
      </c>
      <c r="AA18">
        <v>0</v>
      </c>
      <c r="AB18">
        <v>0</v>
      </c>
      <c r="AC18">
        <v>37.847632193886199</v>
      </c>
      <c r="AD18">
        <v>0</v>
      </c>
      <c r="AE18">
        <v>0</v>
      </c>
      <c r="AF18">
        <v>0</v>
      </c>
      <c r="AG18">
        <v>1981.36381780438</v>
      </c>
      <c r="AH18">
        <v>0</v>
      </c>
      <c r="AI18">
        <v>2.0343708931197799</v>
      </c>
      <c r="AJ18">
        <v>0</v>
      </c>
      <c r="AK18">
        <v>73.709396616576896</v>
      </c>
      <c r="AL18">
        <v>0</v>
      </c>
      <c r="AM18">
        <v>0</v>
      </c>
      <c r="AN18">
        <v>0</v>
      </c>
      <c r="AO18">
        <v>0</v>
      </c>
      <c r="AP18">
        <v>1.17782610094433</v>
      </c>
      <c r="AQ18">
        <v>51.8650973459605</v>
      </c>
      <c r="AR18">
        <v>0</v>
      </c>
      <c r="AS18">
        <v>0</v>
      </c>
      <c r="AT18">
        <v>5.7748827426719904</v>
      </c>
      <c r="AU18">
        <v>0</v>
      </c>
      <c r="AV18">
        <v>0</v>
      </c>
      <c r="AW18">
        <v>0</v>
      </c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88">
        <v>44098</v>
      </c>
      <c r="B19" s="87" t="s">
        <v>60</v>
      </c>
      <c r="C19">
        <v>5269.25</v>
      </c>
      <c r="D19">
        <v>0</v>
      </c>
      <c r="E19">
        <v>674.98430127598294</v>
      </c>
      <c r="F19">
        <v>0</v>
      </c>
      <c r="G19">
        <v>0</v>
      </c>
      <c r="H19">
        <v>0</v>
      </c>
      <c r="I19">
        <v>0</v>
      </c>
      <c r="J19">
        <v>0</v>
      </c>
      <c r="K19">
        <v>128.99995712300301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644.43447658434502</v>
      </c>
      <c r="U19">
        <v>942.75880121852401</v>
      </c>
      <c r="V19">
        <v>0</v>
      </c>
      <c r="W19">
        <v>0</v>
      </c>
      <c r="X19">
        <v>380.53024337150902</v>
      </c>
      <c r="Y19">
        <v>0</v>
      </c>
      <c r="Z19">
        <v>0</v>
      </c>
      <c r="AA19">
        <v>0</v>
      </c>
      <c r="AB19">
        <v>0</v>
      </c>
      <c r="AC19">
        <v>37.967399332539998</v>
      </c>
      <c r="AD19">
        <v>0</v>
      </c>
      <c r="AE19">
        <v>0</v>
      </c>
      <c r="AF19">
        <v>0</v>
      </c>
      <c r="AG19">
        <v>2025.2593203290201</v>
      </c>
      <c r="AH19">
        <v>0</v>
      </c>
      <c r="AI19">
        <v>2.3949126518867501</v>
      </c>
      <c r="AJ19">
        <v>0</v>
      </c>
      <c r="AK19">
        <v>52.898126110329699</v>
      </c>
      <c r="AL19">
        <v>0</v>
      </c>
      <c r="AM19">
        <v>0</v>
      </c>
      <c r="AN19">
        <v>0</v>
      </c>
      <c r="AO19">
        <v>0</v>
      </c>
      <c r="AP19">
        <v>1.2729854986983</v>
      </c>
      <c r="AQ19">
        <v>58.4052318899816</v>
      </c>
      <c r="AR19">
        <v>0</v>
      </c>
      <c r="AS19">
        <v>0</v>
      </c>
      <c r="AT19">
        <v>6.11851584999543</v>
      </c>
      <c r="AU19">
        <v>0</v>
      </c>
      <c r="AV19">
        <v>0</v>
      </c>
      <c r="AW19">
        <v>0</v>
      </c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88">
        <v>44099</v>
      </c>
      <c r="B20" s="87" t="s">
        <v>60</v>
      </c>
      <c r="C20">
        <v>6315.72</v>
      </c>
      <c r="D20">
        <v>0</v>
      </c>
      <c r="E20">
        <v>674.98430127598294</v>
      </c>
      <c r="F20">
        <v>0</v>
      </c>
      <c r="G20">
        <v>201.514744603807</v>
      </c>
      <c r="H20">
        <v>0</v>
      </c>
      <c r="I20">
        <v>0</v>
      </c>
      <c r="J20">
        <v>0</v>
      </c>
      <c r="K20">
        <v>128.99995712300301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613.35174374241103</v>
      </c>
      <c r="U20">
        <v>970.28313684268198</v>
      </c>
      <c r="V20">
        <v>0</v>
      </c>
      <c r="W20">
        <v>0</v>
      </c>
      <c r="X20">
        <v>379.337088486455</v>
      </c>
      <c r="Y20">
        <v>0</v>
      </c>
      <c r="Z20">
        <v>0</v>
      </c>
      <c r="AA20">
        <v>0</v>
      </c>
      <c r="AB20">
        <v>0</v>
      </c>
      <c r="AC20">
        <v>59.624493617284898</v>
      </c>
      <c r="AD20">
        <v>0</v>
      </c>
      <c r="AE20">
        <v>0</v>
      </c>
      <c r="AF20">
        <v>0</v>
      </c>
      <c r="AG20">
        <v>2064.6640852811902</v>
      </c>
      <c r="AH20">
        <v>0</v>
      </c>
      <c r="AI20">
        <v>2.64136766165075</v>
      </c>
      <c r="AJ20">
        <v>0</v>
      </c>
      <c r="AK20">
        <v>32.416212438301997</v>
      </c>
      <c r="AL20">
        <v>0</v>
      </c>
      <c r="AM20">
        <v>0</v>
      </c>
      <c r="AN20">
        <v>0</v>
      </c>
      <c r="AO20">
        <v>0</v>
      </c>
      <c r="AP20">
        <v>1.01221952440116</v>
      </c>
      <c r="AQ20">
        <v>65.151088022443503</v>
      </c>
      <c r="AR20">
        <v>0</v>
      </c>
      <c r="AS20">
        <v>0</v>
      </c>
      <c r="AT20">
        <v>6.1365553651302696</v>
      </c>
      <c r="AU20">
        <v>0</v>
      </c>
      <c r="AV20">
        <v>500.11903729877298</v>
      </c>
      <c r="AW20">
        <v>0</v>
      </c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88">
        <v>44100</v>
      </c>
      <c r="B21" s="87" t="s">
        <v>60</v>
      </c>
      <c r="C21">
        <v>5643.6</v>
      </c>
      <c r="D21">
        <v>0</v>
      </c>
      <c r="E21">
        <v>674.98430127598294</v>
      </c>
      <c r="F21">
        <v>198.102380012504</v>
      </c>
      <c r="G21">
        <v>0</v>
      </c>
      <c r="H21">
        <v>0</v>
      </c>
      <c r="I21">
        <v>0</v>
      </c>
      <c r="J21">
        <v>0</v>
      </c>
      <c r="K21">
        <v>128.99995712300301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745.96288604050096</v>
      </c>
      <c r="U21">
        <v>958.905482197884</v>
      </c>
      <c r="V21">
        <v>0</v>
      </c>
      <c r="W21">
        <v>0</v>
      </c>
      <c r="X21">
        <v>370.70475946993798</v>
      </c>
      <c r="Y21">
        <v>0</v>
      </c>
      <c r="Z21">
        <v>0</v>
      </c>
      <c r="AA21">
        <v>0</v>
      </c>
      <c r="AB21">
        <v>0</v>
      </c>
      <c r="AC21">
        <v>80.381796724943499</v>
      </c>
      <c r="AD21">
        <v>0</v>
      </c>
      <c r="AE21">
        <v>0</v>
      </c>
      <c r="AF21">
        <v>0</v>
      </c>
      <c r="AG21">
        <v>2104.6976861585699</v>
      </c>
      <c r="AH21">
        <v>0</v>
      </c>
      <c r="AI21">
        <v>2.7994913100994001</v>
      </c>
      <c r="AJ21">
        <v>0</v>
      </c>
      <c r="AK21">
        <v>17.787596914358399</v>
      </c>
      <c r="AL21">
        <v>0</v>
      </c>
      <c r="AM21">
        <v>0</v>
      </c>
      <c r="AN21">
        <v>0</v>
      </c>
      <c r="AO21">
        <v>0</v>
      </c>
      <c r="AP21">
        <v>0.81864072987260506</v>
      </c>
      <c r="AQ21">
        <v>67.744130908605598</v>
      </c>
      <c r="AR21">
        <v>0</v>
      </c>
      <c r="AS21">
        <v>0</v>
      </c>
      <c r="AT21">
        <v>6.2811634092201603</v>
      </c>
      <c r="AU21">
        <v>0</v>
      </c>
      <c r="AV21">
        <v>0</v>
      </c>
      <c r="AW21">
        <v>0</v>
      </c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88">
        <v>44101</v>
      </c>
      <c r="B22" s="87" t="s">
        <v>60</v>
      </c>
      <c r="C22">
        <v>5229.34</v>
      </c>
      <c r="D22">
        <v>0</v>
      </c>
      <c r="E22">
        <v>674.98430127598294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1001.53599354115</v>
      </c>
      <c r="U22">
        <v>918.85207537332303</v>
      </c>
      <c r="V22">
        <v>0</v>
      </c>
      <c r="W22">
        <v>0</v>
      </c>
      <c r="X22">
        <v>354.889860672922</v>
      </c>
      <c r="Y22">
        <v>0</v>
      </c>
      <c r="Z22">
        <v>0</v>
      </c>
      <c r="AA22">
        <v>0</v>
      </c>
      <c r="AB22">
        <v>0</v>
      </c>
      <c r="AC22">
        <v>86.951847261322598</v>
      </c>
      <c r="AD22">
        <v>0</v>
      </c>
      <c r="AE22">
        <v>0</v>
      </c>
      <c r="AF22">
        <v>0</v>
      </c>
      <c r="AG22">
        <v>2139.4858035832299</v>
      </c>
      <c r="AH22">
        <v>0</v>
      </c>
      <c r="AI22">
        <v>2.9975374154560699</v>
      </c>
      <c r="AJ22">
        <v>0</v>
      </c>
      <c r="AK22">
        <v>8.1665245865560596</v>
      </c>
      <c r="AL22">
        <v>0</v>
      </c>
      <c r="AM22">
        <v>0</v>
      </c>
      <c r="AN22">
        <v>0</v>
      </c>
      <c r="AO22">
        <v>0</v>
      </c>
      <c r="AP22">
        <v>0.66609756072464199</v>
      </c>
      <c r="AQ22">
        <v>68.250503444976999</v>
      </c>
      <c r="AR22">
        <v>0</v>
      </c>
      <c r="AS22">
        <v>0</v>
      </c>
      <c r="AT22">
        <v>6.4359077575862402</v>
      </c>
      <c r="AU22">
        <v>0</v>
      </c>
      <c r="AV22">
        <v>0</v>
      </c>
      <c r="AW22">
        <v>0</v>
      </c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88">
        <v>44102</v>
      </c>
      <c r="B23" s="87" t="s">
        <v>60</v>
      </c>
      <c r="C23">
        <v>4680.7700000000004</v>
      </c>
      <c r="D23">
        <v>0</v>
      </c>
      <c r="E23">
        <v>674.98430127598294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1346.4015185492401</v>
      </c>
      <c r="U23">
        <v>884.25803218239105</v>
      </c>
      <c r="V23">
        <v>0</v>
      </c>
      <c r="W23">
        <v>0</v>
      </c>
      <c r="X23">
        <v>335.51631464802199</v>
      </c>
      <c r="Y23">
        <v>0</v>
      </c>
      <c r="Z23">
        <v>0</v>
      </c>
      <c r="AA23">
        <v>0</v>
      </c>
      <c r="AB23">
        <v>0</v>
      </c>
      <c r="AC23">
        <v>94.335392415576493</v>
      </c>
      <c r="AD23">
        <v>0</v>
      </c>
      <c r="AE23">
        <v>0</v>
      </c>
      <c r="AF23">
        <v>0</v>
      </c>
      <c r="AG23">
        <v>2173.27324068076</v>
      </c>
      <c r="AH23">
        <v>0</v>
      </c>
      <c r="AI23">
        <v>3.2715956720427499</v>
      </c>
      <c r="AJ23">
        <v>0</v>
      </c>
      <c r="AK23">
        <v>3.1186960928735799</v>
      </c>
      <c r="AL23">
        <v>0</v>
      </c>
      <c r="AM23">
        <v>0</v>
      </c>
      <c r="AN23">
        <v>0</v>
      </c>
      <c r="AO23">
        <v>0</v>
      </c>
      <c r="AP23">
        <v>0.51754808117080797</v>
      </c>
      <c r="AQ23">
        <v>65.323116716689995</v>
      </c>
      <c r="AR23">
        <v>0</v>
      </c>
      <c r="AS23">
        <v>0</v>
      </c>
      <c r="AT23">
        <v>6.6082204622626399</v>
      </c>
      <c r="AU23">
        <v>0</v>
      </c>
      <c r="AV23">
        <v>0</v>
      </c>
      <c r="AW23">
        <v>0</v>
      </c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88">
        <v>44103</v>
      </c>
      <c r="B24" s="87" t="s">
        <v>60</v>
      </c>
      <c r="C24">
        <v>4681.0200000000004</v>
      </c>
      <c r="D24">
        <v>0</v>
      </c>
      <c r="E24">
        <v>674.98430127598294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1659.19373871068</v>
      </c>
      <c r="U24">
        <v>853.33657191665304</v>
      </c>
      <c r="V24">
        <v>0</v>
      </c>
      <c r="W24">
        <v>0</v>
      </c>
      <c r="X24">
        <v>317.99006953926499</v>
      </c>
      <c r="Y24">
        <v>0</v>
      </c>
      <c r="Z24">
        <v>0</v>
      </c>
      <c r="AA24">
        <v>0</v>
      </c>
      <c r="AB24">
        <v>0</v>
      </c>
      <c r="AC24">
        <v>101.10032413886501</v>
      </c>
      <c r="AD24">
        <v>0</v>
      </c>
      <c r="AE24">
        <v>0</v>
      </c>
      <c r="AF24">
        <v>0</v>
      </c>
      <c r="AG24">
        <v>2214.0261343186598</v>
      </c>
      <c r="AH24">
        <v>0</v>
      </c>
      <c r="AI24">
        <v>3.4852446502866798</v>
      </c>
      <c r="AJ24">
        <v>0</v>
      </c>
      <c r="AK24">
        <v>0.84518651329537597</v>
      </c>
      <c r="AL24">
        <v>0</v>
      </c>
      <c r="AM24">
        <v>0</v>
      </c>
      <c r="AN24">
        <v>0</v>
      </c>
      <c r="AO24">
        <v>0</v>
      </c>
      <c r="AP24">
        <v>0.37690920008386702</v>
      </c>
      <c r="AQ24">
        <v>60.061734082007902</v>
      </c>
      <c r="AR24">
        <v>0</v>
      </c>
      <c r="AS24">
        <v>0</v>
      </c>
      <c r="AT24">
        <v>6.9770002470143897</v>
      </c>
      <c r="AU24">
        <v>0</v>
      </c>
      <c r="AV24">
        <v>-1000.2380745975501</v>
      </c>
      <c r="AW24">
        <v>0</v>
      </c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88">
        <v>44104</v>
      </c>
      <c r="B25" s="87" t="s">
        <v>60</v>
      </c>
      <c r="C25">
        <v>5658.86</v>
      </c>
      <c r="D25">
        <v>0</v>
      </c>
      <c r="E25">
        <v>660.90777289878201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1748.9552512233199</v>
      </c>
      <c r="U25">
        <v>823.93566545151702</v>
      </c>
      <c r="V25">
        <v>0</v>
      </c>
      <c r="W25">
        <v>0</v>
      </c>
      <c r="X25">
        <v>310.15697599509002</v>
      </c>
      <c r="Y25">
        <v>0</v>
      </c>
      <c r="Z25">
        <v>0</v>
      </c>
      <c r="AA25">
        <v>0</v>
      </c>
      <c r="AB25">
        <v>0</v>
      </c>
      <c r="AC25">
        <v>111.433285406656</v>
      </c>
      <c r="AD25">
        <v>0</v>
      </c>
      <c r="AE25">
        <v>0</v>
      </c>
      <c r="AF25">
        <v>0</v>
      </c>
      <c r="AG25">
        <v>2245.2312891116098</v>
      </c>
      <c r="AH25">
        <v>0</v>
      </c>
      <c r="AI25">
        <v>3.39077594909253</v>
      </c>
      <c r="AJ25">
        <v>0</v>
      </c>
      <c r="AK25">
        <v>7.3199405169503198E-2</v>
      </c>
      <c r="AL25">
        <v>0</v>
      </c>
      <c r="AM25">
        <v>0</v>
      </c>
      <c r="AN25">
        <v>0</v>
      </c>
      <c r="AO25">
        <v>0</v>
      </c>
      <c r="AP25">
        <v>0.28151711247719102</v>
      </c>
      <c r="AQ25">
        <v>53.038931456375003</v>
      </c>
      <c r="AR25">
        <v>17.1037148985972</v>
      </c>
      <c r="AS25">
        <v>0</v>
      </c>
      <c r="AT25">
        <v>7.5476376843369399</v>
      </c>
      <c r="AU25">
        <v>0</v>
      </c>
      <c r="AV25">
        <v>0</v>
      </c>
      <c r="AW25">
        <v>0</v>
      </c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s="88">
        <v>44105</v>
      </c>
      <c r="B26" s="87" t="s">
        <v>60</v>
      </c>
      <c r="C26">
        <v>5857.48</v>
      </c>
      <c r="D26">
        <v>0</v>
      </c>
      <c r="E26">
        <v>646.83124452158097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1678.33700784439</v>
      </c>
      <c r="U26">
        <v>755.77598266640996</v>
      </c>
      <c r="V26">
        <v>0</v>
      </c>
      <c r="W26">
        <v>0</v>
      </c>
      <c r="X26">
        <v>314.36395161616701</v>
      </c>
      <c r="Y26">
        <v>0</v>
      </c>
      <c r="Z26">
        <v>0</v>
      </c>
      <c r="AA26">
        <v>0</v>
      </c>
      <c r="AB26">
        <v>0</v>
      </c>
      <c r="AC26">
        <v>98.852478773055495</v>
      </c>
      <c r="AD26">
        <v>0</v>
      </c>
      <c r="AE26">
        <v>0</v>
      </c>
      <c r="AF26">
        <v>0</v>
      </c>
      <c r="AG26">
        <v>2268.43416203895</v>
      </c>
      <c r="AH26">
        <v>0</v>
      </c>
      <c r="AI26">
        <v>3.2909072528049998</v>
      </c>
      <c r="AJ26">
        <v>0</v>
      </c>
      <c r="AK26">
        <v>1.1267744954166501E-2</v>
      </c>
      <c r="AL26">
        <v>0</v>
      </c>
      <c r="AM26">
        <v>0</v>
      </c>
      <c r="AN26">
        <v>0</v>
      </c>
      <c r="AO26">
        <v>0</v>
      </c>
      <c r="AP26">
        <v>0.188696782003382</v>
      </c>
      <c r="AQ26">
        <v>43.8894180912312</v>
      </c>
      <c r="AR26">
        <v>133.30249828627399</v>
      </c>
      <c r="AS26">
        <v>0</v>
      </c>
      <c r="AT26">
        <v>8.2314974814799307</v>
      </c>
      <c r="AU26">
        <v>0</v>
      </c>
      <c r="AV26">
        <v>0</v>
      </c>
      <c r="AW26">
        <v>0</v>
      </c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s="88">
        <v>44106</v>
      </c>
      <c r="B27" s="87" t="s">
        <v>60</v>
      </c>
      <c r="C27">
        <v>6619.65</v>
      </c>
      <c r="D27">
        <v>0</v>
      </c>
      <c r="E27">
        <v>646.83124452158097</v>
      </c>
      <c r="F27">
        <v>0</v>
      </c>
      <c r="G27">
        <v>201.514744603807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1373.5501815534701</v>
      </c>
      <c r="U27">
        <v>699.54372861814397</v>
      </c>
      <c r="V27">
        <v>0</v>
      </c>
      <c r="W27">
        <v>0</v>
      </c>
      <c r="X27">
        <v>327.776512715499</v>
      </c>
      <c r="Y27">
        <v>0</v>
      </c>
      <c r="Z27">
        <v>0</v>
      </c>
      <c r="AA27">
        <v>0</v>
      </c>
      <c r="AB27">
        <v>0</v>
      </c>
      <c r="AC27">
        <v>90.1722874070757</v>
      </c>
      <c r="AD27">
        <v>0</v>
      </c>
      <c r="AE27">
        <v>0</v>
      </c>
      <c r="AF27">
        <v>0</v>
      </c>
      <c r="AG27">
        <v>2283.9198537461898</v>
      </c>
      <c r="AH27">
        <v>0</v>
      </c>
      <c r="AI27">
        <v>3.10074630779572</v>
      </c>
      <c r="AJ27">
        <v>0</v>
      </c>
      <c r="AK27">
        <v>9.6134986610013097E-4</v>
      </c>
      <c r="AL27">
        <v>0</v>
      </c>
      <c r="AM27">
        <v>0</v>
      </c>
      <c r="AN27">
        <v>0</v>
      </c>
      <c r="AO27">
        <v>0</v>
      </c>
      <c r="AP27">
        <v>0.13273473176387199</v>
      </c>
      <c r="AQ27">
        <v>33.206121595265202</v>
      </c>
      <c r="AR27">
        <v>476.43358609699698</v>
      </c>
      <c r="AS27">
        <v>0</v>
      </c>
      <c r="AT27">
        <v>8.7951692051775705</v>
      </c>
      <c r="AU27">
        <v>0</v>
      </c>
      <c r="AV27">
        <v>0</v>
      </c>
      <c r="AW27">
        <v>0</v>
      </c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s="88">
        <v>44107</v>
      </c>
      <c r="B28" s="87" t="s">
        <v>60</v>
      </c>
      <c r="C28">
        <v>7824.36</v>
      </c>
      <c r="D28">
        <v>0</v>
      </c>
      <c r="E28">
        <v>646.83124452158097</v>
      </c>
      <c r="F28">
        <v>198.102380012504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926.92423046741601</v>
      </c>
      <c r="U28">
        <v>648.90914588618602</v>
      </c>
      <c r="V28">
        <v>0</v>
      </c>
      <c r="W28">
        <v>0</v>
      </c>
      <c r="X28">
        <v>340.76160434814801</v>
      </c>
      <c r="Y28">
        <v>0</v>
      </c>
      <c r="Z28">
        <v>0</v>
      </c>
      <c r="AA28">
        <v>0</v>
      </c>
      <c r="AB28">
        <v>0</v>
      </c>
      <c r="AC28">
        <v>94.195962732738295</v>
      </c>
      <c r="AD28">
        <v>0</v>
      </c>
      <c r="AE28">
        <v>0</v>
      </c>
      <c r="AF28">
        <v>0</v>
      </c>
      <c r="AG28">
        <v>2286.7922144005602</v>
      </c>
      <c r="AH28">
        <v>0</v>
      </c>
      <c r="AI28">
        <v>2.9646072843284998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9.87119960765903E-2</v>
      </c>
      <c r="AQ28">
        <v>23.676924216399801</v>
      </c>
      <c r="AR28">
        <v>963.28662714217899</v>
      </c>
      <c r="AS28">
        <v>0</v>
      </c>
      <c r="AT28">
        <v>9.2935036662833106</v>
      </c>
      <c r="AU28">
        <v>0</v>
      </c>
      <c r="AV28">
        <v>500.11903729877298</v>
      </c>
      <c r="AW28">
        <v>0</v>
      </c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s="88">
        <v>44108</v>
      </c>
      <c r="B29" s="87" t="s">
        <v>60</v>
      </c>
      <c r="C29">
        <v>6463.67</v>
      </c>
      <c r="D29">
        <v>0</v>
      </c>
      <c r="E29">
        <v>646.83124452158097</v>
      </c>
      <c r="F29">
        <v>0</v>
      </c>
      <c r="G29">
        <v>0</v>
      </c>
      <c r="H29">
        <v>0</v>
      </c>
      <c r="I29">
        <v>0</v>
      </c>
      <c r="J29">
        <v>0</v>
      </c>
      <c r="K29">
        <v>137.89650589010699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460.12877959879199</v>
      </c>
      <c r="U29">
        <v>583.85574349073795</v>
      </c>
      <c r="V29">
        <v>0</v>
      </c>
      <c r="W29">
        <v>0</v>
      </c>
      <c r="X29">
        <v>350.35556423528601</v>
      </c>
      <c r="Y29">
        <v>0</v>
      </c>
      <c r="Z29">
        <v>0</v>
      </c>
      <c r="AA29">
        <v>0</v>
      </c>
      <c r="AB29">
        <v>0</v>
      </c>
      <c r="AC29">
        <v>93.353659554459398</v>
      </c>
      <c r="AD29">
        <v>0</v>
      </c>
      <c r="AE29">
        <v>0</v>
      </c>
      <c r="AF29">
        <v>0</v>
      </c>
      <c r="AG29">
        <v>2282.7125909666702</v>
      </c>
      <c r="AH29">
        <v>0</v>
      </c>
      <c r="AI29">
        <v>2.8286465663447999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6.91225725001023E-2</v>
      </c>
      <c r="AQ29">
        <v>18.560010424667301</v>
      </c>
      <c r="AR29">
        <v>1529.29226992801</v>
      </c>
      <c r="AS29">
        <v>0</v>
      </c>
      <c r="AT29">
        <v>9.6243731078724508</v>
      </c>
      <c r="AU29">
        <v>0</v>
      </c>
      <c r="AV29">
        <v>0</v>
      </c>
      <c r="AW29">
        <v>0</v>
      </c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s="88">
        <v>44109</v>
      </c>
      <c r="B30" s="87" t="s">
        <v>60</v>
      </c>
      <c r="C30">
        <v>6448.85</v>
      </c>
      <c r="D30">
        <v>0</v>
      </c>
      <c r="E30">
        <v>632.85315340576005</v>
      </c>
      <c r="F30">
        <v>0</v>
      </c>
      <c r="G30">
        <v>0</v>
      </c>
      <c r="H30">
        <v>0</v>
      </c>
      <c r="I30">
        <v>0</v>
      </c>
      <c r="J30">
        <v>0</v>
      </c>
      <c r="K30">
        <v>137.89650589010699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149.070796886935</v>
      </c>
      <c r="U30">
        <v>517.12419493323398</v>
      </c>
      <c r="V30">
        <v>0</v>
      </c>
      <c r="W30">
        <v>0</v>
      </c>
      <c r="X30">
        <v>352.34799115470503</v>
      </c>
      <c r="Y30">
        <v>0</v>
      </c>
      <c r="Z30">
        <v>0</v>
      </c>
      <c r="AA30">
        <v>0</v>
      </c>
      <c r="AB30">
        <v>0</v>
      </c>
      <c r="AC30">
        <v>92.391709995227004</v>
      </c>
      <c r="AD30">
        <v>0</v>
      </c>
      <c r="AE30">
        <v>0</v>
      </c>
      <c r="AF30">
        <v>0</v>
      </c>
      <c r="AG30">
        <v>2269.5659845625501</v>
      </c>
      <c r="AH30">
        <v>0</v>
      </c>
      <c r="AI30">
        <v>2.78157139192975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5.2102110916683299E-2</v>
      </c>
      <c r="AQ30">
        <v>16.107146929473899</v>
      </c>
      <c r="AR30">
        <v>2128.66367968654</v>
      </c>
      <c r="AS30">
        <v>0</v>
      </c>
      <c r="AT30">
        <v>9.6072825371348998</v>
      </c>
      <c r="AU30">
        <v>0</v>
      </c>
      <c r="AV30">
        <v>0</v>
      </c>
      <c r="AW30">
        <v>0</v>
      </c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s="88">
        <v>44110</v>
      </c>
      <c r="B31" s="87" t="s">
        <v>60</v>
      </c>
      <c r="C31">
        <v>7741.57</v>
      </c>
      <c r="D31">
        <v>0</v>
      </c>
      <c r="E31">
        <v>618.77662502855901</v>
      </c>
      <c r="F31">
        <v>0</v>
      </c>
      <c r="G31">
        <v>0</v>
      </c>
      <c r="H31">
        <v>0</v>
      </c>
      <c r="I31">
        <v>0</v>
      </c>
      <c r="J31">
        <v>0</v>
      </c>
      <c r="K31">
        <v>137.89650589010699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42.621717885599502</v>
      </c>
      <c r="U31">
        <v>449.806897472385</v>
      </c>
      <c r="V31">
        <v>0</v>
      </c>
      <c r="W31">
        <v>0</v>
      </c>
      <c r="X31">
        <v>348.28770369940997</v>
      </c>
      <c r="Y31">
        <v>0</v>
      </c>
      <c r="Z31">
        <v>0</v>
      </c>
      <c r="AA31">
        <v>0</v>
      </c>
      <c r="AB31">
        <v>0</v>
      </c>
      <c r="AC31">
        <v>87.1369234642262</v>
      </c>
      <c r="AD31">
        <v>0</v>
      </c>
      <c r="AE31">
        <v>0</v>
      </c>
      <c r="AF31">
        <v>0</v>
      </c>
      <c r="AG31">
        <v>2252.4856129485602</v>
      </c>
      <c r="AH31">
        <v>0</v>
      </c>
      <c r="AI31">
        <v>2.8879269238434699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4.1388271503147597E-2</v>
      </c>
      <c r="AQ31">
        <v>14.783634997324899</v>
      </c>
      <c r="AR31">
        <v>2547.9617864870702</v>
      </c>
      <c r="AS31">
        <v>0</v>
      </c>
      <c r="AT31">
        <v>9.4266558332981205</v>
      </c>
      <c r="AU31">
        <v>0</v>
      </c>
      <c r="AV31">
        <v>1000.2380745975501</v>
      </c>
      <c r="AW31">
        <v>0</v>
      </c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A32" s="88">
        <v>44111</v>
      </c>
      <c r="B32" s="87" t="s">
        <v>60</v>
      </c>
      <c r="C32">
        <v>5991.97</v>
      </c>
      <c r="D32">
        <v>0</v>
      </c>
      <c r="E32">
        <v>618.77662502855901</v>
      </c>
      <c r="F32">
        <v>0</v>
      </c>
      <c r="G32">
        <v>0</v>
      </c>
      <c r="H32">
        <v>0</v>
      </c>
      <c r="I32">
        <v>0</v>
      </c>
      <c r="J32">
        <v>0</v>
      </c>
      <c r="K32">
        <v>137.89650589010699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10.571615371169701</v>
      </c>
      <c r="U32">
        <v>418.49448139104499</v>
      </c>
      <c r="V32">
        <v>0</v>
      </c>
      <c r="W32">
        <v>0</v>
      </c>
      <c r="X32">
        <v>339.92708326063803</v>
      </c>
      <c r="Y32">
        <v>0</v>
      </c>
      <c r="Z32">
        <v>0</v>
      </c>
      <c r="AA32">
        <v>0</v>
      </c>
      <c r="AB32">
        <v>0</v>
      </c>
      <c r="AC32">
        <v>79.272589686325603</v>
      </c>
      <c r="AD32">
        <v>0</v>
      </c>
      <c r="AE32">
        <v>0</v>
      </c>
      <c r="AF32">
        <v>0</v>
      </c>
      <c r="AG32">
        <v>2233.4583405787598</v>
      </c>
      <c r="AH32">
        <v>0</v>
      </c>
      <c r="AI32">
        <v>3.16573904936382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3.7573539396427803E-2</v>
      </c>
      <c r="AQ32">
        <v>14.606920700840799</v>
      </c>
      <c r="AR32">
        <v>2820.2270125991799</v>
      </c>
      <c r="AS32">
        <v>0</v>
      </c>
      <c r="AT32">
        <v>9.1373579246135002</v>
      </c>
      <c r="AU32">
        <v>0</v>
      </c>
      <c r="AV32">
        <v>0</v>
      </c>
      <c r="AW32">
        <v>0</v>
      </c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5">
      <c r="A33" s="88">
        <v>44112</v>
      </c>
      <c r="B33" s="87" t="s">
        <v>60</v>
      </c>
      <c r="C33">
        <v>6461.47</v>
      </c>
      <c r="D33">
        <v>0</v>
      </c>
      <c r="E33">
        <v>632.85315340576005</v>
      </c>
      <c r="F33">
        <v>0</v>
      </c>
      <c r="G33">
        <v>0</v>
      </c>
      <c r="H33">
        <v>0</v>
      </c>
      <c r="I33">
        <v>0</v>
      </c>
      <c r="J33">
        <v>0</v>
      </c>
      <c r="K33">
        <v>137.89650589010699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2.06599250757544</v>
      </c>
      <c r="U33">
        <v>389.877487650033</v>
      </c>
      <c r="V33">
        <v>0</v>
      </c>
      <c r="W33">
        <v>0</v>
      </c>
      <c r="X33">
        <v>326.81367396306501</v>
      </c>
      <c r="Y33">
        <v>0</v>
      </c>
      <c r="Z33">
        <v>0</v>
      </c>
      <c r="AA33">
        <v>0</v>
      </c>
      <c r="AB33">
        <v>0</v>
      </c>
      <c r="AC33">
        <v>71.282754822550103</v>
      </c>
      <c r="AD33">
        <v>0</v>
      </c>
      <c r="AE33">
        <v>0</v>
      </c>
      <c r="AF33">
        <v>0</v>
      </c>
      <c r="AG33">
        <v>2205.2648579349702</v>
      </c>
      <c r="AH33">
        <v>0</v>
      </c>
      <c r="AI33">
        <v>3.6866144222147499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4.25006314279298E-2</v>
      </c>
      <c r="AQ33">
        <v>14.4881857434977</v>
      </c>
      <c r="AR33">
        <v>2883.3152411081601</v>
      </c>
      <c r="AS33">
        <v>0</v>
      </c>
      <c r="AT33">
        <v>8.8469338214807092</v>
      </c>
      <c r="AU33">
        <v>0</v>
      </c>
      <c r="AV33">
        <v>0</v>
      </c>
      <c r="AW33">
        <v>0</v>
      </c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5">
      <c r="A34" s="88">
        <v>44113</v>
      </c>
      <c r="B34" s="87" t="s">
        <v>60</v>
      </c>
      <c r="C34">
        <v>6157.68</v>
      </c>
      <c r="D34">
        <v>0</v>
      </c>
      <c r="E34">
        <v>632.85315340576005</v>
      </c>
      <c r="F34">
        <v>0</v>
      </c>
      <c r="G34">
        <v>201.514744603807</v>
      </c>
      <c r="H34">
        <v>0</v>
      </c>
      <c r="I34">
        <v>0</v>
      </c>
      <c r="J34">
        <v>0</v>
      </c>
      <c r="K34">
        <v>137.89650589010699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33.054949602376396</v>
      </c>
      <c r="U34">
        <v>367.91750000210902</v>
      </c>
      <c r="V34">
        <v>0</v>
      </c>
      <c r="W34">
        <v>0</v>
      </c>
      <c r="X34">
        <v>316.954163807523</v>
      </c>
      <c r="Y34">
        <v>0</v>
      </c>
      <c r="Z34">
        <v>0</v>
      </c>
      <c r="AA34">
        <v>0</v>
      </c>
      <c r="AB34">
        <v>0</v>
      </c>
      <c r="AC34">
        <v>61.423016702198197</v>
      </c>
      <c r="AD34">
        <v>0</v>
      </c>
      <c r="AE34">
        <v>0</v>
      </c>
      <c r="AF34">
        <v>0</v>
      </c>
      <c r="AG34">
        <v>2181.84246067924</v>
      </c>
      <c r="AH34">
        <v>0</v>
      </c>
      <c r="AI34">
        <v>4.1253018109089998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5.2954590923226498E-2</v>
      </c>
      <c r="AQ34">
        <v>14.594791388577599</v>
      </c>
      <c r="AR34">
        <v>2714.6058883079299</v>
      </c>
      <c r="AS34">
        <v>0</v>
      </c>
      <c r="AT34">
        <v>8.5665519234062497</v>
      </c>
      <c r="AU34">
        <v>0</v>
      </c>
      <c r="AV34">
        <v>0</v>
      </c>
      <c r="AW34">
        <v>0</v>
      </c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5">
      <c r="A35" s="88">
        <v>44114</v>
      </c>
      <c r="B35" s="87" t="s">
        <v>60</v>
      </c>
      <c r="C35">
        <v>6621.52</v>
      </c>
      <c r="D35">
        <v>0</v>
      </c>
      <c r="E35">
        <v>646.83124452158097</v>
      </c>
      <c r="F35">
        <v>198.102380012504</v>
      </c>
      <c r="G35">
        <v>0</v>
      </c>
      <c r="H35">
        <v>0</v>
      </c>
      <c r="I35">
        <v>0</v>
      </c>
      <c r="J35">
        <v>0</v>
      </c>
      <c r="K35">
        <v>137.89650589010699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156.35392557244899</v>
      </c>
      <c r="U35">
        <v>350.38457724737799</v>
      </c>
      <c r="V35">
        <v>0</v>
      </c>
      <c r="W35">
        <v>0</v>
      </c>
      <c r="X35">
        <v>303.918109215009</v>
      </c>
      <c r="Y35">
        <v>0</v>
      </c>
      <c r="Z35">
        <v>0</v>
      </c>
      <c r="AA35">
        <v>0</v>
      </c>
      <c r="AB35">
        <v>0</v>
      </c>
      <c r="AC35">
        <v>50.028769092350601</v>
      </c>
      <c r="AD35">
        <v>0</v>
      </c>
      <c r="AE35">
        <v>0</v>
      </c>
      <c r="AF35">
        <v>0</v>
      </c>
      <c r="AG35">
        <v>2142.9295949861498</v>
      </c>
      <c r="AH35">
        <v>0</v>
      </c>
      <c r="AI35">
        <v>4.6598254738555802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6.3053002705552696E-2</v>
      </c>
      <c r="AQ35">
        <v>14.4035524814513</v>
      </c>
      <c r="AR35">
        <v>2390.6674990681099</v>
      </c>
      <c r="AS35">
        <v>0</v>
      </c>
      <c r="AT35">
        <v>8.5305946359220801</v>
      </c>
      <c r="AU35">
        <v>0</v>
      </c>
      <c r="AV35">
        <v>500.11903729877298</v>
      </c>
      <c r="AW35">
        <v>0</v>
      </c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5">
      <c r="A36" s="88">
        <v>44115</v>
      </c>
      <c r="B36" s="87" t="s">
        <v>60</v>
      </c>
      <c r="C36">
        <v>5315.31</v>
      </c>
      <c r="D36">
        <v>0</v>
      </c>
      <c r="E36">
        <v>660.90777289878201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317.09018797811598</v>
      </c>
      <c r="U36">
        <v>335.82547015978901</v>
      </c>
      <c r="V36">
        <v>0</v>
      </c>
      <c r="W36">
        <v>0</v>
      </c>
      <c r="X36">
        <v>288.260455675939</v>
      </c>
      <c r="Y36">
        <v>0</v>
      </c>
      <c r="Z36">
        <v>0</v>
      </c>
      <c r="AA36">
        <v>0</v>
      </c>
      <c r="AB36">
        <v>0</v>
      </c>
      <c r="AC36">
        <v>38.8951966426403</v>
      </c>
      <c r="AD36">
        <v>0</v>
      </c>
      <c r="AE36">
        <v>0</v>
      </c>
      <c r="AF36">
        <v>0</v>
      </c>
      <c r="AG36">
        <v>2072.12886570408</v>
      </c>
      <c r="AH36">
        <v>0</v>
      </c>
      <c r="AI36">
        <v>5.5237004216516397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7.6063893011054401E-2</v>
      </c>
      <c r="AQ36">
        <v>15.9542549590373</v>
      </c>
      <c r="AR36">
        <v>1951.1069635363699</v>
      </c>
      <c r="AS36">
        <v>0</v>
      </c>
      <c r="AT36">
        <v>8.5994284285257692</v>
      </c>
      <c r="AU36">
        <v>0</v>
      </c>
      <c r="AV36">
        <v>0</v>
      </c>
      <c r="AW36">
        <v>0</v>
      </c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5">
      <c r="A37" s="88">
        <v>44116</v>
      </c>
      <c r="B37" s="87" t="s">
        <v>60</v>
      </c>
      <c r="C37">
        <v>5526.14</v>
      </c>
      <c r="D37">
        <v>0</v>
      </c>
      <c r="E37">
        <v>689.06082965318399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529.18251418076204</v>
      </c>
      <c r="U37">
        <v>331.44023941421102</v>
      </c>
      <c r="V37">
        <v>0</v>
      </c>
      <c r="W37">
        <v>0</v>
      </c>
      <c r="X37">
        <v>271.611941663214</v>
      </c>
      <c r="Y37">
        <v>0</v>
      </c>
      <c r="Z37">
        <v>0</v>
      </c>
      <c r="AA37">
        <v>0</v>
      </c>
      <c r="AB37">
        <v>0</v>
      </c>
      <c r="AC37">
        <v>30.241115524723501</v>
      </c>
      <c r="AD37">
        <v>0</v>
      </c>
      <c r="AE37">
        <v>0</v>
      </c>
      <c r="AF37">
        <v>0</v>
      </c>
      <c r="AG37">
        <v>1966.07379642364</v>
      </c>
      <c r="AH37">
        <v>0</v>
      </c>
      <c r="AI37">
        <v>6.2316596108256403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8.6621191107541101E-2</v>
      </c>
      <c r="AQ37">
        <v>17.084543084194699</v>
      </c>
      <c r="AR37">
        <v>1435.4396463065</v>
      </c>
      <c r="AS37">
        <v>0</v>
      </c>
      <c r="AT37">
        <v>8.6507482036599193</v>
      </c>
      <c r="AU37">
        <v>0</v>
      </c>
      <c r="AV37">
        <v>0</v>
      </c>
      <c r="AW37">
        <v>0</v>
      </c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5">
      <c r="A38" s="88">
        <v>44117</v>
      </c>
      <c r="B38" s="87" t="s">
        <v>60</v>
      </c>
      <c r="C38">
        <v>4698.3900000000003</v>
      </c>
      <c r="D38">
        <v>0</v>
      </c>
      <c r="E38">
        <v>703.13735803038401</v>
      </c>
      <c r="F38">
        <v>0</v>
      </c>
      <c r="G38">
        <v>0</v>
      </c>
      <c r="H38">
        <v>0</v>
      </c>
      <c r="I38">
        <v>207.63216813668399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840.66233967405299</v>
      </c>
      <c r="U38">
        <v>332.14479101900099</v>
      </c>
      <c r="V38">
        <v>0</v>
      </c>
      <c r="W38">
        <v>0</v>
      </c>
      <c r="X38">
        <v>254.65967664006601</v>
      </c>
      <c r="Y38">
        <v>0</v>
      </c>
      <c r="Z38">
        <v>0</v>
      </c>
      <c r="AA38">
        <v>0</v>
      </c>
      <c r="AB38">
        <v>0</v>
      </c>
      <c r="AC38">
        <v>25.701387209794898</v>
      </c>
      <c r="AD38">
        <v>0</v>
      </c>
      <c r="AE38">
        <v>0</v>
      </c>
      <c r="AF38">
        <v>0</v>
      </c>
      <c r="AG38">
        <v>1832.90819735885</v>
      </c>
      <c r="AH38">
        <v>0</v>
      </c>
      <c r="AI38">
        <v>6.6102586043052201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8.3969685266122598E-2</v>
      </c>
      <c r="AQ38">
        <v>18.629333478766601</v>
      </c>
      <c r="AR38">
        <v>875.61035839789702</v>
      </c>
      <c r="AS38">
        <v>0</v>
      </c>
      <c r="AT38">
        <v>8.6235481955994508</v>
      </c>
      <c r="AU38">
        <v>0</v>
      </c>
      <c r="AV38">
        <v>0</v>
      </c>
      <c r="AW38">
        <v>0</v>
      </c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5">
      <c r="A39" s="88">
        <v>44118</v>
      </c>
      <c r="B39" s="87" t="s">
        <v>60</v>
      </c>
      <c r="C39">
        <v>4898.82</v>
      </c>
      <c r="D39">
        <v>0</v>
      </c>
      <c r="E39">
        <v>717.21388640758505</v>
      </c>
      <c r="F39">
        <v>0</v>
      </c>
      <c r="G39">
        <v>0</v>
      </c>
      <c r="H39">
        <v>0</v>
      </c>
      <c r="I39">
        <v>361.44986149199002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1100.9100282439899</v>
      </c>
      <c r="U39">
        <v>332.301630942359</v>
      </c>
      <c r="V39">
        <v>0</v>
      </c>
      <c r="W39">
        <v>0</v>
      </c>
      <c r="X39">
        <v>232.960387124682</v>
      </c>
      <c r="Y39">
        <v>0</v>
      </c>
      <c r="Z39">
        <v>0</v>
      </c>
      <c r="AA39">
        <v>0</v>
      </c>
      <c r="AB39">
        <v>0</v>
      </c>
      <c r="AC39">
        <v>22.769134929355101</v>
      </c>
      <c r="AD39">
        <v>0</v>
      </c>
      <c r="AE39">
        <v>0</v>
      </c>
      <c r="AF39">
        <v>0</v>
      </c>
      <c r="AG39">
        <v>1693.01520181099</v>
      </c>
      <c r="AH39">
        <v>0</v>
      </c>
      <c r="AI39">
        <v>6.3515538133501597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7.4760562777228007E-2</v>
      </c>
      <c r="AQ39">
        <v>23.746528397304399</v>
      </c>
      <c r="AR39">
        <v>386.78196213751801</v>
      </c>
      <c r="AS39">
        <v>0</v>
      </c>
      <c r="AT39">
        <v>8.7456967542986295</v>
      </c>
      <c r="AU39">
        <v>0</v>
      </c>
      <c r="AV39">
        <v>0</v>
      </c>
      <c r="AW39">
        <v>0</v>
      </c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5">
      <c r="A40" s="88">
        <v>44119</v>
      </c>
      <c r="B40" s="87" t="s">
        <v>60</v>
      </c>
      <c r="C40">
        <v>5042.71</v>
      </c>
      <c r="D40">
        <v>0</v>
      </c>
      <c r="E40">
        <v>717.21388640758505</v>
      </c>
      <c r="F40">
        <v>0</v>
      </c>
      <c r="G40">
        <v>0</v>
      </c>
      <c r="H40">
        <v>0</v>
      </c>
      <c r="I40">
        <v>475.40081139283399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1097.5809438220899</v>
      </c>
      <c r="U40">
        <v>329.97947931139697</v>
      </c>
      <c r="V40">
        <v>0</v>
      </c>
      <c r="W40">
        <v>0</v>
      </c>
      <c r="X40">
        <v>207.284121193521</v>
      </c>
      <c r="Y40">
        <v>0</v>
      </c>
      <c r="Z40">
        <v>0</v>
      </c>
      <c r="AA40">
        <v>0</v>
      </c>
      <c r="AB40">
        <v>0</v>
      </c>
      <c r="AC40">
        <v>21.827635312105301</v>
      </c>
      <c r="AD40">
        <v>0</v>
      </c>
      <c r="AE40">
        <v>0</v>
      </c>
      <c r="AF40">
        <v>0</v>
      </c>
      <c r="AG40">
        <v>1553.8547011805199</v>
      </c>
      <c r="AH40">
        <v>0</v>
      </c>
      <c r="AI40">
        <v>5.8591610605184901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6.5932756172298101E-2</v>
      </c>
      <c r="AQ40">
        <v>27.6661253325424</v>
      </c>
      <c r="AR40">
        <v>149.165493044665</v>
      </c>
      <c r="AS40">
        <v>0</v>
      </c>
      <c r="AT40">
        <v>8.74902919411171</v>
      </c>
      <c r="AU40">
        <v>0</v>
      </c>
      <c r="AV40">
        <v>0</v>
      </c>
      <c r="AW40">
        <v>0</v>
      </c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5">
      <c r="A41" s="88">
        <v>44120</v>
      </c>
      <c r="B41" s="87" t="s">
        <v>60</v>
      </c>
      <c r="C41">
        <v>4733.08</v>
      </c>
      <c r="D41">
        <v>0</v>
      </c>
      <c r="E41">
        <v>731.29041478478598</v>
      </c>
      <c r="F41">
        <v>0</v>
      </c>
      <c r="G41">
        <v>201.514744603807</v>
      </c>
      <c r="H41">
        <v>0</v>
      </c>
      <c r="I41">
        <v>559.81775134336795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961.07257836042504</v>
      </c>
      <c r="U41">
        <v>320.65724352635698</v>
      </c>
      <c r="V41">
        <v>0</v>
      </c>
      <c r="W41">
        <v>0</v>
      </c>
      <c r="X41">
        <v>186.39934649724799</v>
      </c>
      <c r="Y41">
        <v>0</v>
      </c>
      <c r="Z41">
        <v>0</v>
      </c>
      <c r="AA41">
        <v>0</v>
      </c>
      <c r="AB41">
        <v>0</v>
      </c>
      <c r="AC41">
        <v>23.827771419171299</v>
      </c>
      <c r="AD41">
        <v>0</v>
      </c>
      <c r="AE41">
        <v>0</v>
      </c>
      <c r="AF41">
        <v>0</v>
      </c>
      <c r="AG41">
        <v>1450.24441362165</v>
      </c>
      <c r="AH41">
        <v>0</v>
      </c>
      <c r="AI41">
        <v>5.1028912063751104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5.8075618777943497E-2</v>
      </c>
      <c r="AQ41">
        <v>30.319984538475001</v>
      </c>
      <c r="AR41">
        <v>49.426873313097197</v>
      </c>
      <c r="AS41">
        <v>0</v>
      </c>
      <c r="AT41">
        <v>8.6827901695516605</v>
      </c>
      <c r="AU41">
        <v>0</v>
      </c>
      <c r="AV41">
        <v>0</v>
      </c>
      <c r="AW41">
        <v>0</v>
      </c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5">
      <c r="A42" s="88">
        <v>44121</v>
      </c>
      <c r="B42" s="87" t="s">
        <v>60</v>
      </c>
      <c r="C42">
        <v>4504.9799999999996</v>
      </c>
      <c r="D42">
        <v>0</v>
      </c>
      <c r="E42">
        <v>731.29041478478598</v>
      </c>
      <c r="F42">
        <v>198.102380012504</v>
      </c>
      <c r="G42">
        <v>0</v>
      </c>
      <c r="H42">
        <v>0</v>
      </c>
      <c r="I42">
        <v>622.35535859291895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872.57385619863305</v>
      </c>
      <c r="U42">
        <v>296.73055877168002</v>
      </c>
      <c r="V42">
        <v>0</v>
      </c>
      <c r="W42">
        <v>0</v>
      </c>
      <c r="X42">
        <v>163.74587266441301</v>
      </c>
      <c r="Y42">
        <v>0</v>
      </c>
      <c r="Z42">
        <v>0</v>
      </c>
      <c r="AA42">
        <v>0</v>
      </c>
      <c r="AB42">
        <v>0</v>
      </c>
      <c r="AC42">
        <v>83.374293101144303</v>
      </c>
      <c r="AD42">
        <v>0</v>
      </c>
      <c r="AE42">
        <v>0</v>
      </c>
      <c r="AF42">
        <v>0</v>
      </c>
      <c r="AG42">
        <v>1365.8253010097999</v>
      </c>
      <c r="AH42">
        <v>0</v>
      </c>
      <c r="AI42">
        <v>3.9837780144449302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4.4736845982137202E-2</v>
      </c>
      <c r="AQ42">
        <v>61.191008098282303</v>
      </c>
      <c r="AR42">
        <v>13.1876709440554</v>
      </c>
      <c r="AS42">
        <v>0</v>
      </c>
      <c r="AT42">
        <v>8.6636353567484896</v>
      </c>
      <c r="AU42">
        <v>0</v>
      </c>
      <c r="AV42">
        <v>0</v>
      </c>
      <c r="AW42">
        <v>0</v>
      </c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5">
      <c r="A43" s="88">
        <v>44122</v>
      </c>
      <c r="B43" s="87" t="s">
        <v>60</v>
      </c>
      <c r="C43">
        <v>3941.64</v>
      </c>
      <c r="D43">
        <v>0</v>
      </c>
      <c r="E43">
        <v>731.29041478478598</v>
      </c>
      <c r="F43">
        <v>0</v>
      </c>
      <c r="G43">
        <v>0</v>
      </c>
      <c r="H43">
        <v>0</v>
      </c>
      <c r="I43">
        <v>668.68435752122298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836.39411580646799</v>
      </c>
      <c r="U43">
        <v>262.00670713494401</v>
      </c>
      <c r="V43">
        <v>0</v>
      </c>
      <c r="W43">
        <v>0</v>
      </c>
      <c r="X43">
        <v>141.89044384971001</v>
      </c>
      <c r="Y43">
        <v>0</v>
      </c>
      <c r="Z43">
        <v>0</v>
      </c>
      <c r="AA43">
        <v>0</v>
      </c>
      <c r="AB43">
        <v>0</v>
      </c>
      <c r="AC43">
        <v>216.26036417249099</v>
      </c>
      <c r="AD43">
        <v>0</v>
      </c>
      <c r="AE43">
        <v>0</v>
      </c>
      <c r="AF43">
        <v>0</v>
      </c>
      <c r="AG43">
        <v>1285.1653484384001</v>
      </c>
      <c r="AH43">
        <v>0</v>
      </c>
      <c r="AI43">
        <v>3.1996558146404501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3.7636735459961199E-2</v>
      </c>
      <c r="AQ43">
        <v>75.776384494832499</v>
      </c>
      <c r="AR43">
        <v>2.42592026280593</v>
      </c>
      <c r="AS43">
        <v>0</v>
      </c>
      <c r="AT43">
        <v>8.6465047875811401</v>
      </c>
      <c r="AU43">
        <v>0</v>
      </c>
      <c r="AV43">
        <v>0</v>
      </c>
      <c r="AW43">
        <v>0</v>
      </c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5">
      <c r="A44" s="88">
        <v>44123</v>
      </c>
      <c r="B44" s="87" t="s">
        <v>60</v>
      </c>
      <c r="C44">
        <v>4559.28</v>
      </c>
      <c r="D44">
        <v>0</v>
      </c>
      <c r="E44">
        <v>717.21388640758505</v>
      </c>
      <c r="F44">
        <v>0</v>
      </c>
      <c r="G44">
        <v>0</v>
      </c>
      <c r="H44">
        <v>0</v>
      </c>
      <c r="I44">
        <v>495.37355593657099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749.10064306122104</v>
      </c>
      <c r="U44">
        <v>230.72650982739501</v>
      </c>
      <c r="V44">
        <v>0</v>
      </c>
      <c r="W44">
        <v>0</v>
      </c>
      <c r="X44">
        <v>118.596043703738</v>
      </c>
      <c r="Y44">
        <v>0</v>
      </c>
      <c r="Z44">
        <v>0</v>
      </c>
      <c r="AA44">
        <v>0</v>
      </c>
      <c r="AB44">
        <v>0</v>
      </c>
      <c r="AC44">
        <v>345.99427936354999</v>
      </c>
      <c r="AD44">
        <v>0</v>
      </c>
      <c r="AE44">
        <v>0</v>
      </c>
      <c r="AF44">
        <v>0</v>
      </c>
      <c r="AG44">
        <v>1190.88338379789</v>
      </c>
      <c r="AH44">
        <v>0</v>
      </c>
      <c r="AI44">
        <v>2.76402384688366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7.4013668509216798E-2</v>
      </c>
      <c r="AQ44">
        <v>83.293702277147702</v>
      </c>
      <c r="AR44">
        <v>0.18357939326700701</v>
      </c>
      <c r="AS44">
        <v>0</v>
      </c>
      <c r="AT44">
        <v>8.9157298777899801</v>
      </c>
      <c r="AU44">
        <v>0</v>
      </c>
      <c r="AV44">
        <v>0</v>
      </c>
      <c r="AW44">
        <v>0</v>
      </c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5">
      <c r="A45" s="88">
        <v>44124</v>
      </c>
      <c r="B45" s="87" t="s">
        <v>60</v>
      </c>
      <c r="C45">
        <v>3986.02</v>
      </c>
      <c r="D45">
        <v>0</v>
      </c>
      <c r="E45">
        <v>717.21388640758505</v>
      </c>
      <c r="F45">
        <v>0</v>
      </c>
      <c r="G45">
        <v>0</v>
      </c>
      <c r="H45">
        <v>0</v>
      </c>
      <c r="I45">
        <v>341.55586258126499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714.91968106000797</v>
      </c>
      <c r="U45">
        <v>206.49683322663199</v>
      </c>
      <c r="V45">
        <v>0</v>
      </c>
      <c r="W45">
        <v>0</v>
      </c>
      <c r="X45">
        <v>102.50929870822701</v>
      </c>
      <c r="Y45">
        <v>0</v>
      </c>
      <c r="Z45">
        <v>0</v>
      </c>
      <c r="AA45">
        <v>0</v>
      </c>
      <c r="AB45">
        <v>0</v>
      </c>
      <c r="AC45">
        <v>392.29588486104302</v>
      </c>
      <c r="AD45">
        <v>0</v>
      </c>
      <c r="AE45">
        <v>0</v>
      </c>
      <c r="AF45">
        <v>0</v>
      </c>
      <c r="AG45">
        <v>1098.9628046810001</v>
      </c>
      <c r="AH45">
        <v>0</v>
      </c>
      <c r="AI45">
        <v>2.6913770492289499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0.118000037701829</v>
      </c>
      <c r="AQ45">
        <v>85.730357117831204</v>
      </c>
      <c r="AR45">
        <v>0</v>
      </c>
      <c r="AS45">
        <v>0</v>
      </c>
      <c r="AT45">
        <v>9.2830698593874406</v>
      </c>
      <c r="AU45">
        <v>0</v>
      </c>
      <c r="AV45">
        <v>0</v>
      </c>
      <c r="AW45">
        <v>0</v>
      </c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5">
      <c r="A46" s="88">
        <v>44125</v>
      </c>
      <c r="B46" s="87" t="s">
        <v>60</v>
      </c>
      <c r="C46">
        <v>3120.09</v>
      </c>
      <c r="D46">
        <v>0</v>
      </c>
      <c r="E46">
        <v>717.21388640758505</v>
      </c>
      <c r="F46">
        <v>0</v>
      </c>
      <c r="G46">
        <v>0</v>
      </c>
      <c r="H46">
        <v>0</v>
      </c>
      <c r="I46">
        <v>227.60491268042099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662.74539366703505</v>
      </c>
      <c r="U46">
        <v>168.73682346770499</v>
      </c>
      <c r="V46">
        <v>0</v>
      </c>
      <c r="W46">
        <v>0</v>
      </c>
      <c r="X46">
        <v>94.209048101900393</v>
      </c>
      <c r="Y46">
        <v>0</v>
      </c>
      <c r="Z46">
        <v>0</v>
      </c>
      <c r="AA46">
        <v>0</v>
      </c>
      <c r="AB46">
        <v>0</v>
      </c>
      <c r="AC46">
        <v>414.888932986322</v>
      </c>
      <c r="AD46">
        <v>0</v>
      </c>
      <c r="AE46">
        <v>0</v>
      </c>
      <c r="AF46">
        <v>0</v>
      </c>
      <c r="AG46">
        <v>1008.12893319042</v>
      </c>
      <c r="AH46">
        <v>0</v>
      </c>
      <c r="AI46">
        <v>2.7046635307357998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0.156288303695023</v>
      </c>
      <c r="AQ46">
        <v>86.867725227518093</v>
      </c>
      <c r="AR46">
        <v>0</v>
      </c>
      <c r="AS46">
        <v>0</v>
      </c>
      <c r="AT46">
        <v>9.6208600284054295</v>
      </c>
      <c r="AU46">
        <v>0</v>
      </c>
      <c r="AV46">
        <v>-500.11903729877298</v>
      </c>
      <c r="AW46">
        <v>0</v>
      </c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5">
      <c r="A47" s="88">
        <v>44126</v>
      </c>
      <c r="B47" s="87" t="s">
        <v>60</v>
      </c>
      <c r="C47">
        <v>3783.01</v>
      </c>
      <c r="D47">
        <v>0</v>
      </c>
      <c r="E47">
        <v>717.21388640758505</v>
      </c>
      <c r="F47">
        <v>0</v>
      </c>
      <c r="G47">
        <v>0</v>
      </c>
      <c r="H47">
        <v>0</v>
      </c>
      <c r="I47">
        <v>143.18797272988601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616.01474419203203</v>
      </c>
      <c r="U47">
        <v>131.739252356099</v>
      </c>
      <c r="V47">
        <v>0</v>
      </c>
      <c r="W47">
        <v>0</v>
      </c>
      <c r="X47">
        <v>94.787571022395298</v>
      </c>
      <c r="Y47">
        <v>0</v>
      </c>
      <c r="Z47">
        <v>0</v>
      </c>
      <c r="AA47">
        <v>0</v>
      </c>
      <c r="AB47">
        <v>0</v>
      </c>
      <c r="AC47">
        <v>458.80981195664702</v>
      </c>
      <c r="AD47">
        <v>0</v>
      </c>
      <c r="AE47">
        <v>0</v>
      </c>
      <c r="AF47">
        <v>0</v>
      </c>
      <c r="AG47">
        <v>936.833759686441</v>
      </c>
      <c r="AH47">
        <v>0</v>
      </c>
      <c r="AI47">
        <v>2.7196240728894301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0.20854480341877599</v>
      </c>
      <c r="AQ47">
        <v>87.609543408143097</v>
      </c>
      <c r="AR47">
        <v>0</v>
      </c>
      <c r="AS47">
        <v>0</v>
      </c>
      <c r="AT47">
        <v>9.9310982912043695</v>
      </c>
      <c r="AU47">
        <v>0</v>
      </c>
      <c r="AV47">
        <v>0</v>
      </c>
      <c r="AW47">
        <v>0</v>
      </c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5">
      <c r="A48" s="88">
        <v>44127</v>
      </c>
      <c r="B48" s="87" t="s">
        <v>60</v>
      </c>
      <c r="C48">
        <v>3371.1</v>
      </c>
      <c r="D48">
        <v>0</v>
      </c>
      <c r="E48">
        <v>717.21388640758505</v>
      </c>
      <c r="F48">
        <v>0</v>
      </c>
      <c r="G48">
        <v>201.514744603807</v>
      </c>
      <c r="H48">
        <v>0</v>
      </c>
      <c r="I48">
        <v>80.650365480335196</v>
      </c>
      <c r="J48">
        <v>309.55226630352303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561.32382732928704</v>
      </c>
      <c r="U48">
        <v>99.924250711434496</v>
      </c>
      <c r="V48">
        <v>0</v>
      </c>
      <c r="W48">
        <v>0</v>
      </c>
      <c r="X48">
        <v>102.60761140888199</v>
      </c>
      <c r="Y48">
        <v>0</v>
      </c>
      <c r="Z48">
        <v>0</v>
      </c>
      <c r="AA48">
        <v>0</v>
      </c>
      <c r="AB48">
        <v>0</v>
      </c>
      <c r="AC48">
        <v>450.698552163248</v>
      </c>
      <c r="AD48">
        <v>0</v>
      </c>
      <c r="AE48">
        <v>0</v>
      </c>
      <c r="AF48">
        <v>0</v>
      </c>
      <c r="AG48">
        <v>888.16548218716503</v>
      </c>
      <c r="AH48">
        <v>0</v>
      </c>
      <c r="AI48">
        <v>2.7547281867830899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0.25449526592585597</v>
      </c>
      <c r="AQ48">
        <v>82.3300444967755</v>
      </c>
      <c r="AR48">
        <v>0</v>
      </c>
      <c r="AS48">
        <v>0</v>
      </c>
      <c r="AT48">
        <v>10.291144591084301</v>
      </c>
      <c r="AU48">
        <v>0</v>
      </c>
      <c r="AV48">
        <v>0</v>
      </c>
      <c r="AW48">
        <v>0</v>
      </c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25">
      <c r="A49" s="88">
        <v>44128</v>
      </c>
      <c r="B49" s="87" t="s">
        <v>60</v>
      </c>
      <c r="C49">
        <v>4015.31</v>
      </c>
      <c r="D49">
        <v>0</v>
      </c>
      <c r="E49">
        <v>717.21388640758505</v>
      </c>
      <c r="F49">
        <v>198.102380012504</v>
      </c>
      <c r="G49">
        <v>0</v>
      </c>
      <c r="H49">
        <v>0</v>
      </c>
      <c r="I49">
        <v>34.3213665520314</v>
      </c>
      <c r="J49">
        <v>538.87422543449304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454.907905114752</v>
      </c>
      <c r="U49">
        <v>73.840842592918804</v>
      </c>
      <c r="V49">
        <v>0</v>
      </c>
      <c r="W49">
        <v>0</v>
      </c>
      <c r="X49">
        <v>109.92547473898</v>
      </c>
      <c r="Y49">
        <v>0</v>
      </c>
      <c r="Z49">
        <v>0</v>
      </c>
      <c r="AA49">
        <v>0</v>
      </c>
      <c r="AB49">
        <v>0</v>
      </c>
      <c r="AC49">
        <v>409.33679465438701</v>
      </c>
      <c r="AD49">
        <v>0</v>
      </c>
      <c r="AE49">
        <v>0</v>
      </c>
      <c r="AF49">
        <v>0</v>
      </c>
      <c r="AG49">
        <v>840.47450600108698</v>
      </c>
      <c r="AH49">
        <v>0</v>
      </c>
      <c r="AI49">
        <v>2.7359319154436599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0.29376038134982202</v>
      </c>
      <c r="AQ49">
        <v>75.517952254126698</v>
      </c>
      <c r="AR49">
        <v>0</v>
      </c>
      <c r="AS49">
        <v>0</v>
      </c>
      <c r="AT49">
        <v>10.7422475929858</v>
      </c>
      <c r="AU49">
        <v>0</v>
      </c>
      <c r="AV49">
        <v>0</v>
      </c>
      <c r="AW49">
        <v>0</v>
      </c>
      <c r="AX49"/>
      <c r="AY49"/>
      <c r="AZ49"/>
      <c r="BA49"/>
      <c r="BB49"/>
      <c r="BC49"/>
      <c r="BD49"/>
      <c r="BE49"/>
      <c r="BF49"/>
      <c r="BG49"/>
      <c r="BH49"/>
      <c r="BI49"/>
    </row>
    <row r="50" spans="1:61" x14ac:dyDescent="0.25">
      <c r="A50" s="88">
        <v>44129</v>
      </c>
      <c r="B50" s="87" t="s">
        <v>60</v>
      </c>
      <c r="C50">
        <v>4524.45</v>
      </c>
      <c r="D50">
        <v>0</v>
      </c>
      <c r="E50">
        <v>731.29041478478598</v>
      </c>
      <c r="F50">
        <v>0</v>
      </c>
      <c r="G50">
        <v>0</v>
      </c>
      <c r="H50">
        <v>0</v>
      </c>
      <c r="I50">
        <v>0</v>
      </c>
      <c r="J50">
        <v>708.76011116114296</v>
      </c>
      <c r="K50">
        <v>151.24132904076299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351.25121844566797</v>
      </c>
      <c r="U50">
        <v>48.2069323168026</v>
      </c>
      <c r="V50">
        <v>0</v>
      </c>
      <c r="W50">
        <v>0</v>
      </c>
      <c r="X50">
        <v>116.487311274275</v>
      </c>
      <c r="Y50">
        <v>0</v>
      </c>
      <c r="Z50">
        <v>0</v>
      </c>
      <c r="AA50">
        <v>0</v>
      </c>
      <c r="AB50">
        <v>0</v>
      </c>
      <c r="AC50">
        <v>371.27085363857299</v>
      </c>
      <c r="AD50">
        <v>0</v>
      </c>
      <c r="AE50">
        <v>0</v>
      </c>
      <c r="AF50">
        <v>0</v>
      </c>
      <c r="AG50">
        <v>795.42565967169298</v>
      </c>
      <c r="AH50">
        <v>0</v>
      </c>
      <c r="AI50">
        <v>2.7134338322001899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0.25148047553773401</v>
      </c>
      <c r="AQ50">
        <v>68.507675280502795</v>
      </c>
      <c r="AR50">
        <v>0</v>
      </c>
      <c r="AS50">
        <v>0</v>
      </c>
      <c r="AT50">
        <v>10.989902560967799</v>
      </c>
      <c r="AU50">
        <v>0</v>
      </c>
      <c r="AV50">
        <v>500.11903729877298</v>
      </c>
      <c r="AW50">
        <v>0</v>
      </c>
      <c r="AX50"/>
      <c r="AY50"/>
      <c r="AZ50"/>
      <c r="BA50"/>
      <c r="BB50"/>
      <c r="BC50"/>
      <c r="BD50"/>
      <c r="BE50"/>
      <c r="BF50"/>
      <c r="BG50"/>
      <c r="BH50"/>
      <c r="BI50"/>
    </row>
    <row r="51" spans="1:61" x14ac:dyDescent="0.25">
      <c r="A51" s="88">
        <v>44130</v>
      </c>
      <c r="B51" s="87" t="s">
        <v>60</v>
      </c>
      <c r="C51">
        <v>3451.51</v>
      </c>
      <c r="D51">
        <v>0</v>
      </c>
      <c r="E51">
        <v>745.26850590060803</v>
      </c>
      <c r="F51">
        <v>0</v>
      </c>
      <c r="G51">
        <v>0</v>
      </c>
      <c r="H51">
        <v>0</v>
      </c>
      <c r="I51">
        <v>0</v>
      </c>
      <c r="J51">
        <v>834.61467074409802</v>
      </c>
      <c r="K51">
        <v>151.24132904076299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274.28292578775603</v>
      </c>
      <c r="U51">
        <v>24.800845501209501</v>
      </c>
      <c r="V51">
        <v>0</v>
      </c>
      <c r="W51">
        <v>0</v>
      </c>
      <c r="X51">
        <v>121.297482811469</v>
      </c>
      <c r="Y51">
        <v>0</v>
      </c>
      <c r="Z51">
        <v>0</v>
      </c>
      <c r="AA51">
        <v>0</v>
      </c>
      <c r="AB51">
        <v>0</v>
      </c>
      <c r="AC51">
        <v>406.62665944160602</v>
      </c>
      <c r="AD51">
        <v>0</v>
      </c>
      <c r="AE51">
        <v>0</v>
      </c>
      <c r="AF51">
        <v>0</v>
      </c>
      <c r="AG51">
        <v>747.20071303614804</v>
      </c>
      <c r="AH51">
        <v>0</v>
      </c>
      <c r="AI51">
        <v>2.6619116751789398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0.209346666965602</v>
      </c>
      <c r="AQ51">
        <v>65.018343815953401</v>
      </c>
      <c r="AR51">
        <v>0</v>
      </c>
      <c r="AS51">
        <v>0</v>
      </c>
      <c r="AT51">
        <v>11.197393033788501</v>
      </c>
      <c r="AU51">
        <v>0</v>
      </c>
      <c r="AV51">
        <v>0</v>
      </c>
      <c r="AW51">
        <v>0</v>
      </c>
      <c r="AX51"/>
      <c r="AY51"/>
      <c r="AZ51"/>
      <c r="BA51"/>
      <c r="BB51"/>
      <c r="BC51"/>
      <c r="BD51"/>
      <c r="BE51"/>
      <c r="BF51"/>
      <c r="BG51"/>
      <c r="BH51"/>
      <c r="BI51"/>
    </row>
    <row r="52" spans="1:61" x14ac:dyDescent="0.25">
      <c r="A52" s="88">
        <v>44131</v>
      </c>
      <c r="B52" s="87" t="s">
        <v>60</v>
      </c>
      <c r="C52">
        <v>4141.3500000000004</v>
      </c>
      <c r="D52">
        <v>0</v>
      </c>
      <c r="E52">
        <v>759.34503427780896</v>
      </c>
      <c r="F52">
        <v>0</v>
      </c>
      <c r="G52">
        <v>0</v>
      </c>
      <c r="H52">
        <v>0</v>
      </c>
      <c r="I52">
        <v>0</v>
      </c>
      <c r="J52">
        <v>834.61467074409802</v>
      </c>
      <c r="K52">
        <v>151.24132904076299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246.14873513984199</v>
      </c>
      <c r="U52">
        <v>14.7129608189629</v>
      </c>
      <c r="V52">
        <v>0</v>
      </c>
      <c r="W52">
        <v>0</v>
      </c>
      <c r="X52">
        <v>124.805018065268</v>
      </c>
      <c r="Y52">
        <v>0</v>
      </c>
      <c r="Z52">
        <v>0</v>
      </c>
      <c r="AA52">
        <v>0</v>
      </c>
      <c r="AB52">
        <v>0</v>
      </c>
      <c r="AC52">
        <v>462.70014787884799</v>
      </c>
      <c r="AD52">
        <v>0</v>
      </c>
      <c r="AE52">
        <v>0</v>
      </c>
      <c r="AF52">
        <v>0</v>
      </c>
      <c r="AG52">
        <v>743.14115828197998</v>
      </c>
      <c r="AH52">
        <v>0</v>
      </c>
      <c r="AI52">
        <v>2.5612559169671401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0.18182488956415699</v>
      </c>
      <c r="AQ52">
        <v>62.218251255384402</v>
      </c>
      <c r="AR52">
        <v>0</v>
      </c>
      <c r="AS52">
        <v>0</v>
      </c>
      <c r="AT52">
        <v>11.3376757995332</v>
      </c>
      <c r="AU52">
        <v>0</v>
      </c>
      <c r="AV52">
        <v>0</v>
      </c>
      <c r="AW52">
        <v>0</v>
      </c>
      <c r="AX52"/>
      <c r="AY52"/>
      <c r="AZ52"/>
      <c r="BA52"/>
      <c r="BB52"/>
      <c r="BC52"/>
      <c r="BD52"/>
      <c r="BE52"/>
      <c r="BF52"/>
      <c r="BG52"/>
      <c r="BH52"/>
      <c r="BI52"/>
    </row>
    <row r="53" spans="1:61" x14ac:dyDescent="0.25">
      <c r="A53" s="88">
        <v>44132</v>
      </c>
      <c r="B53" s="87" t="s">
        <v>60</v>
      </c>
      <c r="C53">
        <v>3576.06</v>
      </c>
      <c r="D53">
        <v>0</v>
      </c>
      <c r="E53">
        <v>773.42156265500898</v>
      </c>
      <c r="F53">
        <v>0</v>
      </c>
      <c r="G53">
        <v>0</v>
      </c>
      <c r="H53">
        <v>0</v>
      </c>
      <c r="I53">
        <v>0</v>
      </c>
      <c r="J53">
        <v>834.61467074409802</v>
      </c>
      <c r="K53">
        <v>151.24132904076299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248.10144972358501</v>
      </c>
      <c r="U53">
        <v>9.7215465022439194</v>
      </c>
      <c r="V53">
        <v>0</v>
      </c>
      <c r="W53">
        <v>0</v>
      </c>
      <c r="X53">
        <v>127.19752284434701</v>
      </c>
      <c r="Y53">
        <v>0</v>
      </c>
      <c r="Z53">
        <v>0</v>
      </c>
      <c r="AA53">
        <v>0</v>
      </c>
      <c r="AB53">
        <v>0</v>
      </c>
      <c r="AC53">
        <v>493.27252686630999</v>
      </c>
      <c r="AD53">
        <v>0</v>
      </c>
      <c r="AE53">
        <v>0</v>
      </c>
      <c r="AF53">
        <v>0</v>
      </c>
      <c r="AG53">
        <v>751.14302075428805</v>
      </c>
      <c r="AH53">
        <v>0</v>
      </c>
      <c r="AI53">
        <v>2.5199471107710298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0.18351260144121001</v>
      </c>
      <c r="AQ53">
        <v>60.508357657782099</v>
      </c>
      <c r="AR53">
        <v>0</v>
      </c>
      <c r="AS53">
        <v>0</v>
      </c>
      <c r="AT53">
        <v>11.6552714395641</v>
      </c>
      <c r="AU53">
        <v>0</v>
      </c>
      <c r="AV53">
        <v>0</v>
      </c>
      <c r="AW53">
        <v>0</v>
      </c>
      <c r="AX53"/>
      <c r="AY53"/>
      <c r="AZ53"/>
      <c r="BA53"/>
      <c r="BB53"/>
      <c r="BC53"/>
      <c r="BD53"/>
      <c r="BE53"/>
      <c r="BF53"/>
      <c r="BG53"/>
      <c r="BH53"/>
      <c r="BI53"/>
    </row>
    <row r="54" spans="1:61" x14ac:dyDescent="0.25">
      <c r="A54" s="88">
        <v>44133</v>
      </c>
      <c r="B54" s="87" t="s">
        <v>60</v>
      </c>
      <c r="C54">
        <v>3819.76</v>
      </c>
      <c r="D54">
        <v>0</v>
      </c>
      <c r="E54">
        <v>787.49809103221003</v>
      </c>
      <c r="F54">
        <v>0</v>
      </c>
      <c r="G54">
        <v>0</v>
      </c>
      <c r="H54">
        <v>0</v>
      </c>
      <c r="I54">
        <v>0</v>
      </c>
      <c r="J54">
        <v>525.06240444057505</v>
      </c>
      <c r="K54">
        <v>151.24132904076299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278.64648520085899</v>
      </c>
      <c r="U54">
        <v>6.8641469205858199</v>
      </c>
      <c r="V54">
        <v>0</v>
      </c>
      <c r="W54">
        <v>0</v>
      </c>
      <c r="X54">
        <v>137.12705814579601</v>
      </c>
      <c r="Y54">
        <v>0</v>
      </c>
      <c r="Z54">
        <v>0</v>
      </c>
      <c r="AA54">
        <v>0</v>
      </c>
      <c r="AB54">
        <v>0</v>
      </c>
      <c r="AC54">
        <v>513.26292936319805</v>
      </c>
      <c r="AD54">
        <v>0</v>
      </c>
      <c r="AE54">
        <v>0</v>
      </c>
      <c r="AF54">
        <v>0</v>
      </c>
      <c r="AG54">
        <v>760.437053445365</v>
      </c>
      <c r="AH54">
        <v>0</v>
      </c>
      <c r="AI54">
        <v>2.4459469036017798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0.25847962920018902</v>
      </c>
      <c r="AQ54">
        <v>59.116902832875802</v>
      </c>
      <c r="AR54">
        <v>0</v>
      </c>
      <c r="AS54">
        <v>0</v>
      </c>
      <c r="AT54">
        <v>11.8936470986286</v>
      </c>
      <c r="AU54">
        <v>0</v>
      </c>
      <c r="AV54">
        <v>0</v>
      </c>
      <c r="AW54">
        <v>0</v>
      </c>
      <c r="AX54"/>
      <c r="AY54"/>
      <c r="AZ54"/>
      <c r="BA54"/>
      <c r="BB54"/>
      <c r="BC54"/>
      <c r="BD54"/>
      <c r="BE54"/>
      <c r="BF54"/>
      <c r="BG54"/>
      <c r="BH54"/>
      <c r="BI54"/>
    </row>
    <row r="55" spans="1:61" x14ac:dyDescent="0.25">
      <c r="A55" s="88">
        <v>44134</v>
      </c>
      <c r="B55" s="87" t="s">
        <v>60</v>
      </c>
      <c r="C55">
        <v>3192.84</v>
      </c>
      <c r="D55">
        <v>0</v>
      </c>
      <c r="E55">
        <v>773.42156265500898</v>
      </c>
      <c r="F55">
        <v>0</v>
      </c>
      <c r="G55">
        <v>201.514744603807</v>
      </c>
      <c r="H55">
        <v>0</v>
      </c>
      <c r="I55">
        <v>0</v>
      </c>
      <c r="J55">
        <v>295.740445309606</v>
      </c>
      <c r="K55">
        <v>151.24132904076299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312.09740316147202</v>
      </c>
      <c r="U55">
        <v>4.7876909653907402</v>
      </c>
      <c r="V55">
        <v>0</v>
      </c>
      <c r="W55">
        <v>0</v>
      </c>
      <c r="X55">
        <v>155.921661778165</v>
      </c>
      <c r="Y55">
        <v>0</v>
      </c>
      <c r="Z55">
        <v>0</v>
      </c>
      <c r="AA55">
        <v>0</v>
      </c>
      <c r="AB55">
        <v>0</v>
      </c>
      <c r="AC55">
        <v>518.93368006130697</v>
      </c>
      <c r="AD55">
        <v>0</v>
      </c>
      <c r="AE55">
        <v>0</v>
      </c>
      <c r="AF55">
        <v>0</v>
      </c>
      <c r="AG55">
        <v>795.36273645075801</v>
      </c>
      <c r="AH55">
        <v>0</v>
      </c>
      <c r="AI55">
        <v>2.2537541300704498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0.33206398143698501</v>
      </c>
      <c r="AQ55">
        <v>56.374015310451597</v>
      </c>
      <c r="AR55">
        <v>0</v>
      </c>
      <c r="AS55">
        <v>0</v>
      </c>
      <c r="AT55">
        <v>11.9364990525784</v>
      </c>
      <c r="AU55">
        <v>0</v>
      </c>
      <c r="AV55">
        <v>0</v>
      </c>
      <c r="AW55">
        <v>0</v>
      </c>
      <c r="AX55"/>
      <c r="AY55"/>
      <c r="AZ55"/>
      <c r="BA55"/>
      <c r="BB55"/>
      <c r="BC55"/>
      <c r="BD55"/>
      <c r="BE55"/>
      <c r="BF55"/>
      <c r="BG55"/>
      <c r="BH55"/>
      <c r="BI55"/>
    </row>
    <row r="56" spans="1:61" x14ac:dyDescent="0.25">
      <c r="A56" s="88">
        <v>44135</v>
      </c>
      <c r="B56" s="87" t="s">
        <v>60</v>
      </c>
      <c r="C56">
        <v>3610.47</v>
      </c>
      <c r="D56">
        <v>0</v>
      </c>
      <c r="E56">
        <v>773.42156265500898</v>
      </c>
      <c r="F56">
        <v>198.102380012504</v>
      </c>
      <c r="G56">
        <v>0</v>
      </c>
      <c r="H56">
        <v>0</v>
      </c>
      <c r="I56">
        <v>0</v>
      </c>
      <c r="J56">
        <v>125.85455958295501</v>
      </c>
      <c r="K56">
        <v>151.24132904076299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345.57923986495302</v>
      </c>
      <c r="U56">
        <v>3.0975747887443399</v>
      </c>
      <c r="V56">
        <v>0</v>
      </c>
      <c r="W56">
        <v>0</v>
      </c>
      <c r="X56">
        <v>180.24409445749899</v>
      </c>
      <c r="Y56">
        <v>0</v>
      </c>
      <c r="Z56">
        <v>0</v>
      </c>
      <c r="AA56">
        <v>0</v>
      </c>
      <c r="AB56">
        <v>0</v>
      </c>
      <c r="AC56">
        <v>519.184862782187</v>
      </c>
      <c r="AD56">
        <v>0</v>
      </c>
      <c r="AE56">
        <v>0</v>
      </c>
      <c r="AF56">
        <v>0</v>
      </c>
      <c r="AG56">
        <v>826.13104292640696</v>
      </c>
      <c r="AH56">
        <v>0</v>
      </c>
      <c r="AI56">
        <v>1.9299068524295599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0.37316120379121498</v>
      </c>
      <c r="AQ56">
        <v>49.995258713582999</v>
      </c>
      <c r="AR56">
        <v>0</v>
      </c>
      <c r="AS56">
        <v>0</v>
      </c>
      <c r="AT56">
        <v>11.968736230137599</v>
      </c>
      <c r="AU56">
        <v>0</v>
      </c>
      <c r="AV56">
        <v>0</v>
      </c>
      <c r="AW56">
        <v>0</v>
      </c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x14ac:dyDescent="0.25">
      <c r="A57" s="88">
        <v>44136</v>
      </c>
      <c r="B57" s="87" t="s">
        <v>60</v>
      </c>
      <c r="C57">
        <v>2920.64</v>
      </c>
      <c r="D57">
        <v>0</v>
      </c>
      <c r="E57">
        <v>773.42156265500898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408.71930944496199</v>
      </c>
      <c r="U57">
        <v>2.11497592509502</v>
      </c>
      <c r="V57">
        <v>0</v>
      </c>
      <c r="W57">
        <v>0</v>
      </c>
      <c r="X57">
        <v>209.599440425609</v>
      </c>
      <c r="Y57">
        <v>0</v>
      </c>
      <c r="Z57">
        <v>0</v>
      </c>
      <c r="AA57">
        <v>0</v>
      </c>
      <c r="AB57">
        <v>0</v>
      </c>
      <c r="AC57">
        <v>518.32012632998101</v>
      </c>
      <c r="AD57">
        <v>0</v>
      </c>
      <c r="AE57">
        <v>0</v>
      </c>
      <c r="AF57">
        <v>0</v>
      </c>
      <c r="AG57">
        <v>847.209167964107</v>
      </c>
      <c r="AH57">
        <v>0</v>
      </c>
      <c r="AI57">
        <v>1.64941873826342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0.40322368919676999</v>
      </c>
      <c r="AQ57">
        <v>42.354142040242003</v>
      </c>
      <c r="AR57">
        <v>0</v>
      </c>
      <c r="AS57">
        <v>0</v>
      </c>
      <c r="AT57">
        <v>11.8514277927409</v>
      </c>
      <c r="AU57">
        <v>0</v>
      </c>
      <c r="AV57">
        <v>0</v>
      </c>
      <c r="AW57">
        <v>0</v>
      </c>
      <c r="AX57"/>
      <c r="AY57"/>
      <c r="AZ57"/>
      <c r="BA57"/>
      <c r="BB57"/>
      <c r="BC57"/>
      <c r="BD57"/>
      <c r="BE57"/>
      <c r="BF57"/>
      <c r="BG57"/>
      <c r="BH57"/>
      <c r="BI57"/>
    </row>
    <row r="58" spans="1:61" x14ac:dyDescent="0.25">
      <c r="A58" s="88">
        <v>44137</v>
      </c>
      <c r="B58" s="87" t="s">
        <v>60</v>
      </c>
      <c r="C58">
        <v>3008.52</v>
      </c>
      <c r="D58">
        <v>0</v>
      </c>
      <c r="E58">
        <v>759.34503427780896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494.954026072006</v>
      </c>
      <c r="U58">
        <v>1.49724120056636</v>
      </c>
      <c r="V58">
        <v>0</v>
      </c>
      <c r="W58">
        <v>0</v>
      </c>
      <c r="X58">
        <v>238.77859044361901</v>
      </c>
      <c r="Y58">
        <v>0</v>
      </c>
      <c r="Z58">
        <v>0</v>
      </c>
      <c r="AA58">
        <v>0</v>
      </c>
      <c r="AB58">
        <v>0</v>
      </c>
      <c r="AC58">
        <v>522.57622912126396</v>
      </c>
      <c r="AD58">
        <v>0</v>
      </c>
      <c r="AE58">
        <v>0</v>
      </c>
      <c r="AF58">
        <v>0</v>
      </c>
      <c r="AG58">
        <v>840.30953705932302</v>
      </c>
      <c r="AH58">
        <v>0</v>
      </c>
      <c r="AI58">
        <v>1.56777088831067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0.42959779943622101</v>
      </c>
      <c r="AQ58">
        <v>38.628082876140901</v>
      </c>
      <c r="AR58">
        <v>0</v>
      </c>
      <c r="AS58">
        <v>0</v>
      </c>
      <c r="AT58">
        <v>11.702642179050301</v>
      </c>
      <c r="AU58">
        <v>0</v>
      </c>
      <c r="AV58">
        <v>0</v>
      </c>
      <c r="AW58">
        <v>0</v>
      </c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x14ac:dyDescent="0.25">
      <c r="A59" s="88">
        <v>44138</v>
      </c>
      <c r="B59" s="87" t="s">
        <v>60</v>
      </c>
      <c r="C59">
        <v>3012.96</v>
      </c>
      <c r="D59">
        <v>0</v>
      </c>
      <c r="E59">
        <v>745.26850590060803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548.18459614036203</v>
      </c>
      <c r="U59">
        <v>1.29615797428113</v>
      </c>
      <c r="V59">
        <v>0</v>
      </c>
      <c r="W59">
        <v>0</v>
      </c>
      <c r="X59">
        <v>268.04850702446799</v>
      </c>
      <c r="Y59">
        <v>0</v>
      </c>
      <c r="Z59">
        <v>0</v>
      </c>
      <c r="AA59">
        <v>0</v>
      </c>
      <c r="AB59">
        <v>0</v>
      </c>
      <c r="AC59">
        <v>528.71710129623204</v>
      </c>
      <c r="AD59">
        <v>0</v>
      </c>
      <c r="AE59">
        <v>0</v>
      </c>
      <c r="AF59">
        <v>0</v>
      </c>
      <c r="AG59">
        <v>842.76706580451798</v>
      </c>
      <c r="AH59">
        <v>0</v>
      </c>
      <c r="AI59">
        <v>1.5445250293464501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0.43746463110804001</v>
      </c>
      <c r="AQ59">
        <v>38.1003859486351</v>
      </c>
      <c r="AR59">
        <v>0</v>
      </c>
      <c r="AS59">
        <v>0</v>
      </c>
      <c r="AT59">
        <v>11.3198590874908</v>
      </c>
      <c r="AU59">
        <v>0</v>
      </c>
      <c r="AV59">
        <v>-250.05951864938601</v>
      </c>
      <c r="AW59">
        <v>0</v>
      </c>
      <c r="AX59"/>
      <c r="AY59"/>
      <c r="AZ59"/>
      <c r="BA59"/>
      <c r="BB59"/>
      <c r="BC59"/>
      <c r="BD59"/>
      <c r="BE59"/>
      <c r="BF59"/>
      <c r="BG59"/>
      <c r="BH59"/>
      <c r="BI59"/>
    </row>
    <row r="60" spans="1:61" x14ac:dyDescent="0.25">
      <c r="A60" s="88">
        <v>44139</v>
      </c>
      <c r="B60" s="87" t="s">
        <v>60</v>
      </c>
      <c r="C60">
        <v>2967.68</v>
      </c>
      <c r="D60">
        <v>0</v>
      </c>
      <c r="E60">
        <v>745.26850590060803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565.99192638181205</v>
      </c>
      <c r="U60">
        <v>1.2667429085289601</v>
      </c>
      <c r="V60">
        <v>0</v>
      </c>
      <c r="W60">
        <v>0</v>
      </c>
      <c r="X60">
        <v>268.86884251899397</v>
      </c>
      <c r="Y60">
        <v>0</v>
      </c>
      <c r="Z60">
        <v>0</v>
      </c>
      <c r="AA60">
        <v>0</v>
      </c>
      <c r="AB60">
        <v>0</v>
      </c>
      <c r="AC60">
        <v>528.78544756444899</v>
      </c>
      <c r="AD60">
        <v>0</v>
      </c>
      <c r="AE60">
        <v>0</v>
      </c>
      <c r="AF60">
        <v>0</v>
      </c>
      <c r="AG60">
        <v>866.13805279072506</v>
      </c>
      <c r="AH60">
        <v>0</v>
      </c>
      <c r="AI60">
        <v>1.50388856235645</v>
      </c>
      <c r="AJ60">
        <v>0</v>
      </c>
      <c r="AK60">
        <v>0</v>
      </c>
      <c r="AL60">
        <v>0</v>
      </c>
      <c r="AM60">
        <v>0</v>
      </c>
      <c r="AN60">
        <v>28.386767776931102</v>
      </c>
      <c r="AO60">
        <v>0</v>
      </c>
      <c r="AP60">
        <v>0.363387104755792</v>
      </c>
      <c r="AQ60">
        <v>37.983986957889002</v>
      </c>
      <c r="AR60">
        <v>0</v>
      </c>
      <c r="AS60">
        <v>0</v>
      </c>
      <c r="AT60">
        <v>10.8927278183208</v>
      </c>
      <c r="AU60">
        <v>0</v>
      </c>
      <c r="AV60">
        <v>0</v>
      </c>
      <c r="AW60">
        <v>0</v>
      </c>
      <c r="AX60"/>
      <c r="AY60"/>
      <c r="AZ60"/>
      <c r="BA60"/>
      <c r="BB60"/>
      <c r="BC60"/>
      <c r="BD60"/>
      <c r="BE60"/>
      <c r="BF60"/>
      <c r="BG60"/>
      <c r="BH60"/>
      <c r="BI60"/>
    </row>
    <row r="61" spans="1:61" x14ac:dyDescent="0.25">
      <c r="A61" s="88">
        <v>44140</v>
      </c>
      <c r="B61" s="87" t="s">
        <v>60</v>
      </c>
      <c r="C61">
        <v>4454.6499999999996</v>
      </c>
      <c r="D61">
        <v>0</v>
      </c>
      <c r="E61">
        <v>745.26850590060803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577.57142058082502</v>
      </c>
      <c r="U61">
        <v>1.4049698808628299</v>
      </c>
      <c r="V61">
        <v>0</v>
      </c>
      <c r="W61">
        <v>0</v>
      </c>
      <c r="X61">
        <v>248.0755238269</v>
      </c>
      <c r="Y61">
        <v>0</v>
      </c>
      <c r="Z61">
        <v>0</v>
      </c>
      <c r="AA61">
        <v>0</v>
      </c>
      <c r="AB61">
        <v>0</v>
      </c>
      <c r="AC61">
        <v>526.33616116689302</v>
      </c>
      <c r="AD61">
        <v>0</v>
      </c>
      <c r="AE61">
        <v>0</v>
      </c>
      <c r="AF61">
        <v>0</v>
      </c>
      <c r="AG61">
        <v>891.98949946104699</v>
      </c>
      <c r="AH61">
        <v>0</v>
      </c>
      <c r="AI61">
        <v>1.5442416059817901</v>
      </c>
      <c r="AJ61">
        <v>0</v>
      </c>
      <c r="AK61">
        <v>0</v>
      </c>
      <c r="AL61">
        <v>0</v>
      </c>
      <c r="AM61">
        <v>0</v>
      </c>
      <c r="AN61">
        <v>148.96272707516701</v>
      </c>
      <c r="AO61">
        <v>0</v>
      </c>
      <c r="AP61">
        <v>0.28609097420836099</v>
      </c>
      <c r="AQ61">
        <v>39.632505908280798</v>
      </c>
      <c r="AR61">
        <v>0</v>
      </c>
      <c r="AS61">
        <v>0</v>
      </c>
      <c r="AT61">
        <v>10.6547098850679</v>
      </c>
      <c r="AU61">
        <v>0</v>
      </c>
      <c r="AV61">
        <v>500.11903729877298</v>
      </c>
      <c r="AW61">
        <v>0</v>
      </c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x14ac:dyDescent="0.25">
      <c r="A62" s="88">
        <v>44141</v>
      </c>
      <c r="B62" s="87" t="s">
        <v>60</v>
      </c>
      <c r="C62">
        <v>2765.99</v>
      </c>
      <c r="D62">
        <v>0</v>
      </c>
      <c r="E62">
        <v>759.34503427780896</v>
      </c>
      <c r="F62">
        <v>0</v>
      </c>
      <c r="G62">
        <v>201.514744603807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590.04393643149797</v>
      </c>
      <c r="U62">
        <v>1.66442007846088</v>
      </c>
      <c r="V62">
        <v>0</v>
      </c>
      <c r="W62">
        <v>0</v>
      </c>
      <c r="X62">
        <v>209.84013469401299</v>
      </c>
      <c r="Y62">
        <v>0</v>
      </c>
      <c r="Z62">
        <v>0</v>
      </c>
      <c r="AA62">
        <v>0</v>
      </c>
      <c r="AB62">
        <v>0</v>
      </c>
      <c r="AC62">
        <v>513.23429605837202</v>
      </c>
      <c r="AD62">
        <v>0</v>
      </c>
      <c r="AE62">
        <v>0</v>
      </c>
      <c r="AF62">
        <v>0</v>
      </c>
      <c r="AG62">
        <v>894.83180984937201</v>
      </c>
      <c r="AH62">
        <v>0</v>
      </c>
      <c r="AI62">
        <v>1.68665300060863</v>
      </c>
      <c r="AJ62">
        <v>0</v>
      </c>
      <c r="AK62">
        <v>0</v>
      </c>
      <c r="AL62">
        <v>0</v>
      </c>
      <c r="AM62">
        <v>0</v>
      </c>
      <c r="AN62">
        <v>328.40709106696602</v>
      </c>
      <c r="AO62">
        <v>0</v>
      </c>
      <c r="AP62">
        <v>0.232866074415812</v>
      </c>
      <c r="AQ62">
        <v>40.110133580427799</v>
      </c>
      <c r="AR62">
        <v>0</v>
      </c>
      <c r="AS62">
        <v>0</v>
      </c>
      <c r="AT62">
        <v>10.4853663497464</v>
      </c>
      <c r="AU62">
        <v>0</v>
      </c>
      <c r="AV62">
        <v>0</v>
      </c>
      <c r="AW62">
        <v>0</v>
      </c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x14ac:dyDescent="0.25">
      <c r="A63" s="88">
        <v>44142</v>
      </c>
      <c r="B63" s="87" t="s">
        <v>60</v>
      </c>
      <c r="C63">
        <v>3929.46</v>
      </c>
      <c r="D63">
        <v>0</v>
      </c>
      <c r="E63">
        <v>773.42156265500898</v>
      </c>
      <c r="F63">
        <v>198.102380012504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546.33695018377102</v>
      </c>
      <c r="U63">
        <v>1.5805530170078801</v>
      </c>
      <c r="V63">
        <v>0</v>
      </c>
      <c r="W63">
        <v>0</v>
      </c>
      <c r="X63">
        <v>153.58698415267401</v>
      </c>
      <c r="Y63">
        <v>0</v>
      </c>
      <c r="Z63">
        <v>0</v>
      </c>
      <c r="AA63">
        <v>0</v>
      </c>
      <c r="AB63">
        <v>0</v>
      </c>
      <c r="AC63">
        <v>487.38826788353401</v>
      </c>
      <c r="AD63">
        <v>0</v>
      </c>
      <c r="AE63">
        <v>0</v>
      </c>
      <c r="AF63">
        <v>0</v>
      </c>
      <c r="AG63">
        <v>868.025011896357</v>
      </c>
      <c r="AH63">
        <v>0</v>
      </c>
      <c r="AI63">
        <v>2.0523481667571102</v>
      </c>
      <c r="AJ63">
        <v>0</v>
      </c>
      <c r="AK63">
        <v>0</v>
      </c>
      <c r="AL63">
        <v>0</v>
      </c>
      <c r="AM63">
        <v>0</v>
      </c>
      <c r="AN63">
        <v>524.40293873100597</v>
      </c>
      <c r="AO63">
        <v>0</v>
      </c>
      <c r="AP63">
        <v>0.21374742501812599</v>
      </c>
      <c r="AQ63">
        <v>41.452617914112103</v>
      </c>
      <c r="AR63">
        <v>0</v>
      </c>
      <c r="AS63">
        <v>0</v>
      </c>
      <c r="AT63">
        <v>10.4897708475436</v>
      </c>
      <c r="AU63">
        <v>0</v>
      </c>
      <c r="AV63">
        <v>0</v>
      </c>
      <c r="AW63">
        <v>0</v>
      </c>
      <c r="AX63"/>
      <c r="AY63"/>
      <c r="AZ63"/>
      <c r="BA63"/>
      <c r="BB63"/>
      <c r="BC63"/>
      <c r="BD63"/>
      <c r="BE63"/>
      <c r="BF63"/>
      <c r="BG63"/>
      <c r="BH63"/>
      <c r="BI63"/>
    </row>
    <row r="64" spans="1:61" x14ac:dyDescent="0.25">
      <c r="A64" s="88">
        <v>44143</v>
      </c>
      <c r="B64" s="87" t="s">
        <v>60</v>
      </c>
      <c r="C64">
        <v>3891.82</v>
      </c>
      <c r="D64">
        <v>0</v>
      </c>
      <c r="E64">
        <v>773.42156265500898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479.734581374904</v>
      </c>
      <c r="U64">
        <v>1.3684319267623799</v>
      </c>
      <c r="V64">
        <v>0</v>
      </c>
      <c r="W64">
        <v>0</v>
      </c>
      <c r="X64">
        <v>93.298898762788596</v>
      </c>
      <c r="Y64">
        <v>0</v>
      </c>
      <c r="Z64">
        <v>0</v>
      </c>
      <c r="AA64">
        <v>0</v>
      </c>
      <c r="AB64">
        <v>0</v>
      </c>
      <c r="AC64">
        <v>453.585792358628</v>
      </c>
      <c r="AD64">
        <v>0</v>
      </c>
      <c r="AE64">
        <v>0</v>
      </c>
      <c r="AF64">
        <v>0</v>
      </c>
      <c r="AG64">
        <v>821.64217687787698</v>
      </c>
      <c r="AH64">
        <v>0</v>
      </c>
      <c r="AI64">
        <v>2.8999332280917098</v>
      </c>
      <c r="AJ64">
        <v>0</v>
      </c>
      <c r="AK64">
        <v>0</v>
      </c>
      <c r="AL64">
        <v>0</v>
      </c>
      <c r="AM64">
        <v>0</v>
      </c>
      <c r="AN64">
        <v>696.244469494079</v>
      </c>
      <c r="AO64">
        <v>0</v>
      </c>
      <c r="AP64">
        <v>0.195406187639975</v>
      </c>
      <c r="AQ64">
        <v>42.274715318900597</v>
      </c>
      <c r="AR64">
        <v>0</v>
      </c>
      <c r="AS64">
        <v>0</v>
      </c>
      <c r="AT64">
        <v>10.620761835785901</v>
      </c>
      <c r="AU64">
        <v>0</v>
      </c>
      <c r="AV64">
        <v>0</v>
      </c>
      <c r="AW64">
        <v>0</v>
      </c>
      <c r="AX64"/>
      <c r="AY64"/>
      <c r="AZ64"/>
      <c r="BA64"/>
      <c r="BB64"/>
      <c r="BC64"/>
      <c r="BD64"/>
      <c r="BE64"/>
      <c r="BF64"/>
      <c r="BG64"/>
      <c r="BH64"/>
      <c r="BI64"/>
    </row>
    <row r="65" spans="1:61" x14ac:dyDescent="0.25">
      <c r="A65" s="88">
        <v>44144</v>
      </c>
      <c r="B65" s="87" t="s">
        <v>60</v>
      </c>
      <c r="C65">
        <v>4176.62</v>
      </c>
      <c r="D65">
        <v>0</v>
      </c>
      <c r="E65">
        <v>787.49809103221003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450.27487836513598</v>
      </c>
      <c r="U65">
        <v>1.1498471822962</v>
      </c>
      <c r="V65">
        <v>0</v>
      </c>
      <c r="W65">
        <v>0</v>
      </c>
      <c r="X65">
        <v>34.480980442820197</v>
      </c>
      <c r="Y65">
        <v>0</v>
      </c>
      <c r="Z65">
        <v>0</v>
      </c>
      <c r="AA65">
        <v>0</v>
      </c>
      <c r="AB65">
        <v>0</v>
      </c>
      <c r="AC65">
        <v>425.197804372615</v>
      </c>
      <c r="AD65">
        <v>0</v>
      </c>
      <c r="AE65">
        <v>0</v>
      </c>
      <c r="AF65">
        <v>0</v>
      </c>
      <c r="AG65">
        <v>755.27680209863104</v>
      </c>
      <c r="AH65">
        <v>0</v>
      </c>
      <c r="AI65">
        <v>4.7039598231279802</v>
      </c>
      <c r="AJ65">
        <v>0</v>
      </c>
      <c r="AK65">
        <v>0</v>
      </c>
      <c r="AL65">
        <v>0</v>
      </c>
      <c r="AM65">
        <v>0</v>
      </c>
      <c r="AN65">
        <v>859.21632223992901</v>
      </c>
      <c r="AO65">
        <v>0</v>
      </c>
      <c r="AP65">
        <v>0.17124292243379899</v>
      </c>
      <c r="AQ65">
        <v>41.356999855977001</v>
      </c>
      <c r="AR65">
        <v>0</v>
      </c>
      <c r="AS65">
        <v>0</v>
      </c>
      <c r="AT65">
        <v>10.8751612640216</v>
      </c>
      <c r="AU65">
        <v>0</v>
      </c>
      <c r="AV65">
        <v>500.11903729877298</v>
      </c>
      <c r="AW65">
        <v>0</v>
      </c>
      <c r="AX65"/>
      <c r="AY65"/>
      <c r="AZ65"/>
      <c r="BA65"/>
      <c r="BB65"/>
      <c r="BC65"/>
      <c r="BD65"/>
      <c r="BE65"/>
      <c r="BF65"/>
      <c r="BG65"/>
      <c r="BH65"/>
      <c r="BI65"/>
    </row>
    <row r="66" spans="1:61" x14ac:dyDescent="0.25">
      <c r="A66" s="88">
        <v>44145</v>
      </c>
      <c r="B66" s="87" t="s">
        <v>60</v>
      </c>
      <c r="C66">
        <v>3012.29</v>
      </c>
      <c r="D66">
        <v>0</v>
      </c>
      <c r="E66">
        <v>801.57461940941096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458.81388581522799</v>
      </c>
      <c r="U66">
        <v>0.95068444775591998</v>
      </c>
      <c r="V66">
        <v>0</v>
      </c>
      <c r="W66">
        <v>0</v>
      </c>
      <c r="X66">
        <v>8.4041641744229008</v>
      </c>
      <c r="Y66">
        <v>0</v>
      </c>
      <c r="Z66">
        <v>0</v>
      </c>
      <c r="AA66">
        <v>0</v>
      </c>
      <c r="AB66">
        <v>0</v>
      </c>
      <c r="AC66">
        <v>421.06410727605203</v>
      </c>
      <c r="AD66">
        <v>0</v>
      </c>
      <c r="AE66">
        <v>0</v>
      </c>
      <c r="AF66">
        <v>0</v>
      </c>
      <c r="AG66">
        <v>676.63239361362605</v>
      </c>
      <c r="AH66">
        <v>0</v>
      </c>
      <c r="AI66">
        <v>7.6113192703021699</v>
      </c>
      <c r="AJ66">
        <v>0</v>
      </c>
      <c r="AK66">
        <v>0</v>
      </c>
      <c r="AL66">
        <v>0</v>
      </c>
      <c r="AM66">
        <v>0</v>
      </c>
      <c r="AN66">
        <v>898.97846224257205</v>
      </c>
      <c r="AO66">
        <v>0</v>
      </c>
      <c r="AP66">
        <v>0.14563127341426199</v>
      </c>
      <c r="AQ66">
        <v>40.374465425319897</v>
      </c>
      <c r="AR66">
        <v>0</v>
      </c>
      <c r="AS66">
        <v>0</v>
      </c>
      <c r="AT66">
        <v>11.384419830646101</v>
      </c>
      <c r="AU66">
        <v>0</v>
      </c>
      <c r="AV66">
        <v>0</v>
      </c>
      <c r="AW66">
        <v>0</v>
      </c>
      <c r="AX66"/>
      <c r="AY66"/>
      <c r="AZ66"/>
      <c r="BA66"/>
      <c r="BB66"/>
      <c r="BC66"/>
      <c r="BD66"/>
      <c r="BE66"/>
      <c r="BF66"/>
      <c r="BG66"/>
      <c r="BH66"/>
      <c r="BI66"/>
    </row>
    <row r="67" spans="1:61" x14ac:dyDescent="0.25">
      <c r="A67" s="88">
        <v>44146</v>
      </c>
      <c r="B67" s="87" t="s">
        <v>60</v>
      </c>
      <c r="C67">
        <v>2716.57</v>
      </c>
      <c r="D67">
        <v>0</v>
      </c>
      <c r="E67">
        <v>829.72767616381202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460.573021103607</v>
      </c>
      <c r="U67">
        <v>0.77045620452497199</v>
      </c>
      <c r="V67">
        <v>0</v>
      </c>
      <c r="W67">
        <v>0</v>
      </c>
      <c r="X67">
        <v>5.9766394826173199</v>
      </c>
      <c r="Y67">
        <v>0</v>
      </c>
      <c r="Z67">
        <v>0</v>
      </c>
      <c r="AA67">
        <v>0</v>
      </c>
      <c r="AB67">
        <v>0</v>
      </c>
      <c r="AC67">
        <v>448.429145884653</v>
      </c>
      <c r="AD67">
        <v>0</v>
      </c>
      <c r="AE67">
        <v>0</v>
      </c>
      <c r="AF67">
        <v>0</v>
      </c>
      <c r="AG67">
        <v>602.39539248379106</v>
      </c>
      <c r="AH67">
        <v>0</v>
      </c>
      <c r="AI67">
        <v>11.796039247322099</v>
      </c>
      <c r="AJ67">
        <v>0</v>
      </c>
      <c r="AK67">
        <v>0</v>
      </c>
      <c r="AL67">
        <v>0</v>
      </c>
      <c r="AM67">
        <v>0</v>
      </c>
      <c r="AN67">
        <v>800.20055173318201</v>
      </c>
      <c r="AO67">
        <v>0</v>
      </c>
      <c r="AP67">
        <v>0.13273691648052899</v>
      </c>
      <c r="AQ67">
        <v>36.697241993698</v>
      </c>
      <c r="AR67">
        <v>0</v>
      </c>
      <c r="AS67">
        <v>0</v>
      </c>
      <c r="AT67">
        <v>11.777739032642</v>
      </c>
      <c r="AU67">
        <v>0</v>
      </c>
      <c r="AV67">
        <v>0</v>
      </c>
      <c r="AW67">
        <v>0</v>
      </c>
      <c r="AX67"/>
      <c r="AY67"/>
      <c r="AZ67"/>
      <c r="BA67"/>
      <c r="BB67"/>
      <c r="BC67"/>
      <c r="BD67"/>
      <c r="BE67"/>
      <c r="BF67"/>
      <c r="BG67"/>
      <c r="BH67"/>
      <c r="BI67"/>
    </row>
    <row r="68" spans="1:61" x14ac:dyDescent="0.25">
      <c r="A68" s="88">
        <v>44147</v>
      </c>
      <c r="B68" s="87" t="s">
        <v>60</v>
      </c>
      <c r="C68">
        <v>2645.28</v>
      </c>
      <c r="D68">
        <v>0</v>
      </c>
      <c r="E68">
        <v>843.70576727963396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437.32516794113599</v>
      </c>
      <c r="U68">
        <v>0.61409556051233005</v>
      </c>
      <c r="V68">
        <v>0</v>
      </c>
      <c r="W68">
        <v>0</v>
      </c>
      <c r="X68">
        <v>15.5252013577356</v>
      </c>
      <c r="Y68">
        <v>0</v>
      </c>
      <c r="Z68">
        <v>0</v>
      </c>
      <c r="AA68">
        <v>0</v>
      </c>
      <c r="AB68">
        <v>0</v>
      </c>
      <c r="AC68">
        <v>495.89264710181499</v>
      </c>
      <c r="AD68">
        <v>0</v>
      </c>
      <c r="AE68">
        <v>0</v>
      </c>
      <c r="AF68">
        <v>0</v>
      </c>
      <c r="AG68">
        <v>548.30782306587605</v>
      </c>
      <c r="AH68">
        <v>0</v>
      </c>
      <c r="AI68">
        <v>17.153160014376098</v>
      </c>
      <c r="AJ68">
        <v>0</v>
      </c>
      <c r="AK68">
        <v>0</v>
      </c>
      <c r="AL68">
        <v>0</v>
      </c>
      <c r="AM68">
        <v>0</v>
      </c>
      <c r="AN68">
        <v>645.495412845381</v>
      </c>
      <c r="AO68">
        <v>0</v>
      </c>
      <c r="AP68">
        <v>0.13484299708449801</v>
      </c>
      <c r="AQ68">
        <v>32.598679020637299</v>
      </c>
      <c r="AR68">
        <v>0</v>
      </c>
      <c r="AS68">
        <v>0</v>
      </c>
      <c r="AT68">
        <v>12.076089900988499</v>
      </c>
      <c r="AU68">
        <v>0</v>
      </c>
      <c r="AV68">
        <v>-400.09522983901797</v>
      </c>
      <c r="AW68">
        <v>0</v>
      </c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x14ac:dyDescent="0.25">
      <c r="A69" s="88">
        <v>44148</v>
      </c>
      <c r="B69" s="87" t="s">
        <v>60</v>
      </c>
      <c r="C69">
        <v>2902.55</v>
      </c>
      <c r="D69">
        <v>0</v>
      </c>
      <c r="E69">
        <v>871.85882403403502</v>
      </c>
      <c r="F69">
        <v>0</v>
      </c>
      <c r="G69">
        <v>201.514744603807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468.86996626913702</v>
      </c>
      <c r="U69">
        <v>0.60535269958954996</v>
      </c>
      <c r="V69">
        <v>0</v>
      </c>
      <c r="W69">
        <v>0</v>
      </c>
      <c r="X69">
        <v>43.598168632407202</v>
      </c>
      <c r="Y69">
        <v>0</v>
      </c>
      <c r="Z69">
        <v>0</v>
      </c>
      <c r="AA69">
        <v>0</v>
      </c>
      <c r="AB69">
        <v>0</v>
      </c>
      <c r="AC69">
        <v>552.95331211841005</v>
      </c>
      <c r="AD69">
        <v>0</v>
      </c>
      <c r="AE69">
        <v>0</v>
      </c>
      <c r="AF69">
        <v>0</v>
      </c>
      <c r="AG69">
        <v>539.90615483477802</v>
      </c>
      <c r="AH69">
        <v>0</v>
      </c>
      <c r="AI69">
        <v>24.919949904851102</v>
      </c>
      <c r="AJ69">
        <v>0</v>
      </c>
      <c r="AK69">
        <v>0</v>
      </c>
      <c r="AL69">
        <v>0</v>
      </c>
      <c r="AM69">
        <v>0</v>
      </c>
      <c r="AN69">
        <v>465.05154348282599</v>
      </c>
      <c r="AO69">
        <v>0</v>
      </c>
      <c r="AP69">
        <v>0.12495052838139301</v>
      </c>
      <c r="AQ69">
        <v>27.591035020297699</v>
      </c>
      <c r="AR69">
        <v>0</v>
      </c>
      <c r="AS69">
        <v>0</v>
      </c>
      <c r="AT69">
        <v>12.602728992002801</v>
      </c>
      <c r="AU69">
        <v>0</v>
      </c>
      <c r="AV69">
        <v>0</v>
      </c>
      <c r="AW69">
        <v>0</v>
      </c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x14ac:dyDescent="0.25">
      <c r="A70" s="88">
        <v>44149</v>
      </c>
      <c r="B70" s="87" t="s">
        <v>60</v>
      </c>
      <c r="C70">
        <v>3118.76</v>
      </c>
      <c r="D70">
        <v>0</v>
      </c>
      <c r="E70">
        <v>885.93535241123595</v>
      </c>
      <c r="F70">
        <v>198.102380012504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532.14084879668303</v>
      </c>
      <c r="U70">
        <v>0.64393714976963501</v>
      </c>
      <c r="V70">
        <v>0</v>
      </c>
      <c r="W70">
        <v>0</v>
      </c>
      <c r="X70">
        <v>84.0014360926194</v>
      </c>
      <c r="Y70">
        <v>0</v>
      </c>
      <c r="Z70">
        <v>0</v>
      </c>
      <c r="AA70">
        <v>0</v>
      </c>
      <c r="AB70">
        <v>0</v>
      </c>
      <c r="AC70">
        <v>594.81756399173298</v>
      </c>
      <c r="AD70">
        <v>0</v>
      </c>
      <c r="AE70">
        <v>0</v>
      </c>
      <c r="AF70">
        <v>0</v>
      </c>
      <c r="AG70">
        <v>576.68725647498695</v>
      </c>
      <c r="AH70">
        <v>0</v>
      </c>
      <c r="AI70">
        <v>32.938304692561601</v>
      </c>
      <c r="AJ70">
        <v>0</v>
      </c>
      <c r="AK70">
        <v>0</v>
      </c>
      <c r="AL70">
        <v>0</v>
      </c>
      <c r="AM70">
        <v>0</v>
      </c>
      <c r="AN70">
        <v>298.91275626858101</v>
      </c>
      <c r="AO70">
        <v>0</v>
      </c>
      <c r="AP70">
        <v>0.11754423588108701</v>
      </c>
      <c r="AQ70">
        <v>23.0118402727358</v>
      </c>
      <c r="AR70">
        <v>0</v>
      </c>
      <c r="AS70">
        <v>0</v>
      </c>
      <c r="AT70">
        <v>13.118165738454501</v>
      </c>
      <c r="AU70">
        <v>0</v>
      </c>
      <c r="AV70">
        <v>0</v>
      </c>
      <c r="AW70">
        <v>0</v>
      </c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x14ac:dyDescent="0.25">
      <c r="A71" s="88">
        <v>44150</v>
      </c>
      <c r="B71" s="87" t="s">
        <v>60</v>
      </c>
      <c r="C71">
        <v>2670.63</v>
      </c>
      <c r="D71">
        <v>0</v>
      </c>
      <c r="E71">
        <v>900.011880788437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583.26523723589003</v>
      </c>
      <c r="U71">
        <v>0.68455293040342102</v>
      </c>
      <c r="V71">
        <v>0</v>
      </c>
      <c r="W71">
        <v>0</v>
      </c>
      <c r="X71">
        <v>125.81887221397599</v>
      </c>
      <c r="Y71">
        <v>0</v>
      </c>
      <c r="Z71">
        <v>0</v>
      </c>
      <c r="AA71">
        <v>0</v>
      </c>
      <c r="AB71">
        <v>0</v>
      </c>
      <c r="AC71">
        <v>620.58065779860499</v>
      </c>
      <c r="AD71">
        <v>0</v>
      </c>
      <c r="AE71">
        <v>0</v>
      </c>
      <c r="AF71">
        <v>0</v>
      </c>
      <c r="AG71">
        <v>621.70339908720496</v>
      </c>
      <c r="AH71">
        <v>0</v>
      </c>
      <c r="AI71">
        <v>40.458034145327403</v>
      </c>
      <c r="AJ71">
        <v>0</v>
      </c>
      <c r="AK71">
        <v>0</v>
      </c>
      <c r="AL71">
        <v>0</v>
      </c>
      <c r="AM71">
        <v>0</v>
      </c>
      <c r="AN71">
        <v>154.91423451690301</v>
      </c>
      <c r="AO71">
        <v>0</v>
      </c>
      <c r="AP71">
        <v>9.7529884404777598E-2</v>
      </c>
      <c r="AQ71">
        <v>18.475536248868298</v>
      </c>
      <c r="AR71">
        <v>0</v>
      </c>
      <c r="AS71">
        <v>0</v>
      </c>
      <c r="AT71">
        <v>13.447088938538499</v>
      </c>
      <c r="AU71">
        <v>0</v>
      </c>
      <c r="AV71">
        <v>0</v>
      </c>
      <c r="AW71">
        <v>0</v>
      </c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x14ac:dyDescent="0.25">
      <c r="A72" s="88">
        <v>44151</v>
      </c>
      <c r="B72" s="87" t="s">
        <v>60</v>
      </c>
      <c r="C72">
        <v>3325.53</v>
      </c>
      <c r="D72">
        <v>0</v>
      </c>
      <c r="E72">
        <v>900.011880788437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624.173133728072</v>
      </c>
      <c r="U72">
        <v>0.68993740665921799</v>
      </c>
      <c r="V72">
        <v>0</v>
      </c>
      <c r="W72">
        <v>0</v>
      </c>
      <c r="X72">
        <v>166.35938097659201</v>
      </c>
      <c r="Y72">
        <v>0</v>
      </c>
      <c r="Z72">
        <v>0</v>
      </c>
      <c r="AA72">
        <v>0</v>
      </c>
      <c r="AB72">
        <v>0</v>
      </c>
      <c r="AC72">
        <v>640.91136105022599</v>
      </c>
      <c r="AD72">
        <v>0</v>
      </c>
      <c r="AE72">
        <v>0</v>
      </c>
      <c r="AF72">
        <v>0</v>
      </c>
      <c r="AG72">
        <v>636.21732173302598</v>
      </c>
      <c r="AH72">
        <v>0</v>
      </c>
      <c r="AI72">
        <v>56.007364344160301</v>
      </c>
      <c r="AJ72">
        <v>0</v>
      </c>
      <c r="AK72">
        <v>0</v>
      </c>
      <c r="AL72">
        <v>0</v>
      </c>
      <c r="AM72">
        <v>0</v>
      </c>
      <c r="AN72">
        <v>42.1511559120475</v>
      </c>
      <c r="AO72">
        <v>0</v>
      </c>
      <c r="AP72">
        <v>7.9687533454274206E-2</v>
      </c>
      <c r="AQ72">
        <v>13.8618937716203</v>
      </c>
      <c r="AR72">
        <v>0</v>
      </c>
      <c r="AS72">
        <v>0</v>
      </c>
      <c r="AT72">
        <v>13.631311996803699</v>
      </c>
      <c r="AU72">
        <v>0</v>
      </c>
      <c r="AV72">
        <v>0</v>
      </c>
      <c r="AW72">
        <v>0</v>
      </c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x14ac:dyDescent="0.25">
      <c r="A73" s="88">
        <v>44152</v>
      </c>
      <c r="B73" s="87" t="s">
        <v>60</v>
      </c>
      <c r="C73">
        <v>3366.74</v>
      </c>
      <c r="D73">
        <v>0</v>
      </c>
      <c r="E73">
        <v>914.08840916563804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640.09698685204</v>
      </c>
      <c r="U73">
        <v>0.70675056540195202</v>
      </c>
      <c r="V73">
        <v>0</v>
      </c>
      <c r="W73">
        <v>0</v>
      </c>
      <c r="X73">
        <v>185.757458701481</v>
      </c>
      <c r="Y73">
        <v>0</v>
      </c>
      <c r="Z73">
        <v>0</v>
      </c>
      <c r="AA73">
        <v>0</v>
      </c>
      <c r="AB73">
        <v>0</v>
      </c>
      <c r="AC73">
        <v>643.44099424454703</v>
      </c>
      <c r="AD73">
        <v>0</v>
      </c>
      <c r="AE73">
        <v>0</v>
      </c>
      <c r="AF73">
        <v>0</v>
      </c>
      <c r="AG73">
        <v>640.98832813442903</v>
      </c>
      <c r="AH73">
        <v>0</v>
      </c>
      <c r="AI73">
        <v>68.1964323995184</v>
      </c>
      <c r="AJ73">
        <v>0</v>
      </c>
      <c r="AK73">
        <v>0</v>
      </c>
      <c r="AL73">
        <v>0</v>
      </c>
      <c r="AM73">
        <v>0</v>
      </c>
      <c r="AN73">
        <v>7.8927332862438497</v>
      </c>
      <c r="AO73">
        <v>0</v>
      </c>
      <c r="AP73">
        <v>0.122842514344199</v>
      </c>
      <c r="AQ73">
        <v>11.420616945284801</v>
      </c>
      <c r="AR73">
        <v>0</v>
      </c>
      <c r="AS73">
        <v>0</v>
      </c>
      <c r="AT73">
        <v>13.7541590069169</v>
      </c>
      <c r="AU73">
        <v>0</v>
      </c>
      <c r="AV73">
        <v>0</v>
      </c>
      <c r="AW73">
        <v>0</v>
      </c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x14ac:dyDescent="0.25">
      <c r="A74" s="88">
        <v>44153</v>
      </c>
      <c r="B74" s="87" t="s">
        <v>60</v>
      </c>
      <c r="C74">
        <v>2430.0700000000002</v>
      </c>
      <c r="D74">
        <v>0</v>
      </c>
      <c r="E74">
        <v>900.011880788437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645.88492339170602</v>
      </c>
      <c r="U74">
        <v>0.76320394863998997</v>
      </c>
      <c r="V74">
        <v>0</v>
      </c>
      <c r="W74">
        <v>0</v>
      </c>
      <c r="X74">
        <v>192.27315766174101</v>
      </c>
      <c r="Y74">
        <v>0</v>
      </c>
      <c r="Z74">
        <v>0</v>
      </c>
      <c r="AA74">
        <v>0</v>
      </c>
      <c r="AB74">
        <v>0</v>
      </c>
      <c r="AC74">
        <v>636.92274373897999</v>
      </c>
      <c r="AD74">
        <v>0</v>
      </c>
      <c r="AE74">
        <v>0</v>
      </c>
      <c r="AF74">
        <v>0</v>
      </c>
      <c r="AG74">
        <v>677.84274457659899</v>
      </c>
      <c r="AH74">
        <v>0</v>
      </c>
      <c r="AI74">
        <v>76.012304686179903</v>
      </c>
      <c r="AJ74">
        <v>0</v>
      </c>
      <c r="AK74">
        <v>0</v>
      </c>
      <c r="AL74">
        <v>0</v>
      </c>
      <c r="AM74">
        <v>0</v>
      </c>
      <c r="AN74">
        <v>0.64895607204259598</v>
      </c>
      <c r="AO74">
        <v>0</v>
      </c>
      <c r="AP74">
        <v>0.32637901681946901</v>
      </c>
      <c r="AQ74">
        <v>10.383995733675199</v>
      </c>
      <c r="AR74">
        <v>0</v>
      </c>
      <c r="AS74">
        <v>0</v>
      </c>
      <c r="AT74">
        <v>13.8385486046112</v>
      </c>
      <c r="AU74">
        <v>0</v>
      </c>
      <c r="AV74">
        <v>-500.11903729877298</v>
      </c>
      <c r="AW74">
        <v>0</v>
      </c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x14ac:dyDescent="0.25">
      <c r="A75" s="88">
        <v>44154</v>
      </c>
      <c r="B75" s="87" t="s">
        <v>60</v>
      </c>
      <c r="C75">
        <v>3160.22</v>
      </c>
      <c r="D75">
        <v>0</v>
      </c>
      <c r="E75">
        <v>900.011880788437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594.06256564290402</v>
      </c>
      <c r="U75">
        <v>0.72830950441039199</v>
      </c>
      <c r="V75">
        <v>0</v>
      </c>
      <c r="W75">
        <v>0</v>
      </c>
      <c r="X75">
        <v>191.249430778141</v>
      </c>
      <c r="Y75">
        <v>0</v>
      </c>
      <c r="Z75">
        <v>0</v>
      </c>
      <c r="AA75">
        <v>0</v>
      </c>
      <c r="AB75">
        <v>0</v>
      </c>
      <c r="AC75">
        <v>626.57537907770404</v>
      </c>
      <c r="AD75">
        <v>0</v>
      </c>
      <c r="AE75">
        <v>0</v>
      </c>
      <c r="AF75">
        <v>0</v>
      </c>
      <c r="AG75">
        <v>716.40157852936898</v>
      </c>
      <c r="AH75">
        <v>0</v>
      </c>
      <c r="AI75">
        <v>78.4468362414583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0.58904265516570897</v>
      </c>
      <c r="AQ75">
        <v>10.7107258318992</v>
      </c>
      <c r="AR75">
        <v>0</v>
      </c>
      <c r="AS75">
        <v>0</v>
      </c>
      <c r="AT75">
        <v>13.7666995458199</v>
      </c>
      <c r="AU75">
        <v>0</v>
      </c>
      <c r="AV75">
        <v>0</v>
      </c>
      <c r="AW75">
        <v>0</v>
      </c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x14ac:dyDescent="0.25">
      <c r="A76" s="88">
        <v>44155</v>
      </c>
      <c r="B76" s="87" t="s">
        <v>60</v>
      </c>
      <c r="C76">
        <v>3244.22</v>
      </c>
      <c r="D76">
        <v>0</v>
      </c>
      <c r="E76">
        <v>900.011880788437</v>
      </c>
      <c r="F76">
        <v>0</v>
      </c>
      <c r="G76">
        <v>201.514744603807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0.17987191120358301</v>
      </c>
      <c r="S76">
        <v>0</v>
      </c>
      <c r="T76">
        <v>510.44906319974302</v>
      </c>
      <c r="U76">
        <v>0.609644518759904</v>
      </c>
      <c r="V76">
        <v>0</v>
      </c>
      <c r="W76">
        <v>0</v>
      </c>
      <c r="X76">
        <v>186.887189735806</v>
      </c>
      <c r="Y76">
        <v>0</v>
      </c>
      <c r="Z76">
        <v>0</v>
      </c>
      <c r="AA76">
        <v>0</v>
      </c>
      <c r="AB76">
        <v>0</v>
      </c>
      <c r="AC76">
        <v>616.20749633992602</v>
      </c>
      <c r="AD76">
        <v>0</v>
      </c>
      <c r="AE76">
        <v>0</v>
      </c>
      <c r="AF76">
        <v>0</v>
      </c>
      <c r="AG76">
        <v>700.35556427773702</v>
      </c>
      <c r="AH76">
        <v>0</v>
      </c>
      <c r="AI76">
        <v>78.950054360308997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0.85397646961757101</v>
      </c>
      <c r="AQ76">
        <v>11.5493116531627</v>
      </c>
      <c r="AR76">
        <v>0</v>
      </c>
      <c r="AS76">
        <v>0</v>
      </c>
      <c r="AT76">
        <v>13.5736759480258</v>
      </c>
      <c r="AU76">
        <v>0</v>
      </c>
      <c r="AV76">
        <v>0</v>
      </c>
      <c r="AW76">
        <v>0</v>
      </c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x14ac:dyDescent="0.25">
      <c r="A77" s="88">
        <v>44156</v>
      </c>
      <c r="B77" s="87" t="s">
        <v>60</v>
      </c>
      <c r="C77">
        <v>3235.49</v>
      </c>
      <c r="D77">
        <v>0</v>
      </c>
      <c r="E77">
        <v>900.011880788437</v>
      </c>
      <c r="F77">
        <v>198.102380012504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1.4288568118612299</v>
      </c>
      <c r="S77">
        <v>0</v>
      </c>
      <c r="T77">
        <v>422.06582735346899</v>
      </c>
      <c r="U77">
        <v>0.49169661865557401</v>
      </c>
      <c r="V77">
        <v>0</v>
      </c>
      <c r="W77">
        <v>0</v>
      </c>
      <c r="X77">
        <v>185.04115095287301</v>
      </c>
      <c r="Y77">
        <v>0</v>
      </c>
      <c r="Z77">
        <v>0</v>
      </c>
      <c r="AA77">
        <v>0</v>
      </c>
      <c r="AB77">
        <v>0</v>
      </c>
      <c r="AC77">
        <v>600.38625845331296</v>
      </c>
      <c r="AD77">
        <v>0</v>
      </c>
      <c r="AE77">
        <v>0</v>
      </c>
      <c r="AF77">
        <v>0</v>
      </c>
      <c r="AG77">
        <v>685.740959204256</v>
      </c>
      <c r="AH77">
        <v>0</v>
      </c>
      <c r="AI77">
        <v>77.666539637847904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1.1641901315441401</v>
      </c>
      <c r="AQ77">
        <v>11.429927350797101</v>
      </c>
      <c r="AR77">
        <v>0</v>
      </c>
      <c r="AS77">
        <v>0</v>
      </c>
      <c r="AT77">
        <v>13.318617257471001</v>
      </c>
      <c r="AU77">
        <v>0</v>
      </c>
      <c r="AV77">
        <v>0</v>
      </c>
      <c r="AW77">
        <v>0</v>
      </c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x14ac:dyDescent="0.25">
      <c r="A78" s="88">
        <v>44157</v>
      </c>
      <c r="B78" s="87" t="s">
        <v>60</v>
      </c>
      <c r="C78">
        <v>2365.7800000000002</v>
      </c>
      <c r="D78">
        <v>0</v>
      </c>
      <c r="E78">
        <v>900.011880788437</v>
      </c>
      <c r="F78">
        <v>0</v>
      </c>
      <c r="G78">
        <v>0</v>
      </c>
      <c r="H78">
        <v>0</v>
      </c>
      <c r="I78">
        <v>0</v>
      </c>
      <c r="J78">
        <v>0</v>
      </c>
      <c r="K78">
        <v>302.48265808152502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2.6594430799276898</v>
      </c>
      <c r="S78">
        <v>0</v>
      </c>
      <c r="T78">
        <v>341.823354446385</v>
      </c>
      <c r="U78">
        <v>0.41700078550361502</v>
      </c>
      <c r="V78">
        <v>0</v>
      </c>
      <c r="W78">
        <v>0</v>
      </c>
      <c r="X78">
        <v>185.701827628838</v>
      </c>
      <c r="Y78">
        <v>0</v>
      </c>
      <c r="Z78">
        <v>0</v>
      </c>
      <c r="AA78">
        <v>0</v>
      </c>
      <c r="AB78">
        <v>0</v>
      </c>
      <c r="AC78">
        <v>572.74380748195301</v>
      </c>
      <c r="AD78">
        <v>0</v>
      </c>
      <c r="AE78">
        <v>0</v>
      </c>
      <c r="AF78">
        <v>0</v>
      </c>
      <c r="AG78">
        <v>694.35336371647804</v>
      </c>
      <c r="AH78">
        <v>0</v>
      </c>
      <c r="AI78">
        <v>68.180226042093395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1.44433065755933</v>
      </c>
      <c r="AQ78">
        <v>11.9019647768838</v>
      </c>
      <c r="AR78">
        <v>0</v>
      </c>
      <c r="AS78">
        <v>0</v>
      </c>
      <c r="AT78">
        <v>13.0827866335227</v>
      </c>
      <c r="AU78">
        <v>0</v>
      </c>
      <c r="AV78">
        <v>0</v>
      </c>
      <c r="AW78">
        <v>0</v>
      </c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x14ac:dyDescent="0.25">
      <c r="A79" s="88">
        <v>44158</v>
      </c>
      <c r="B79" s="87" t="s">
        <v>60</v>
      </c>
      <c r="C79">
        <v>2755.63</v>
      </c>
      <c r="D79">
        <v>0</v>
      </c>
      <c r="E79">
        <v>914.08840916563804</v>
      </c>
      <c r="F79">
        <v>0</v>
      </c>
      <c r="G79">
        <v>0</v>
      </c>
      <c r="H79">
        <v>0</v>
      </c>
      <c r="I79">
        <v>0</v>
      </c>
      <c r="J79">
        <v>0</v>
      </c>
      <c r="K79">
        <v>302.48265808152502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4.7278203827760104</v>
      </c>
      <c r="S79">
        <v>0</v>
      </c>
      <c r="T79">
        <v>299.97861987597702</v>
      </c>
      <c r="U79">
        <v>0.34377588134057802</v>
      </c>
      <c r="V79">
        <v>0</v>
      </c>
      <c r="W79">
        <v>0</v>
      </c>
      <c r="X79">
        <v>188.672771612563</v>
      </c>
      <c r="Y79">
        <v>0</v>
      </c>
      <c r="Z79">
        <v>0</v>
      </c>
      <c r="AA79">
        <v>0</v>
      </c>
      <c r="AB79">
        <v>0</v>
      </c>
      <c r="AC79">
        <v>555.30340370226099</v>
      </c>
      <c r="AD79">
        <v>0</v>
      </c>
      <c r="AE79">
        <v>0</v>
      </c>
      <c r="AF79">
        <v>0</v>
      </c>
      <c r="AG79">
        <v>674.20524477898505</v>
      </c>
      <c r="AH79">
        <v>0</v>
      </c>
      <c r="AI79">
        <v>59.255757746014503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1.7475984383397301</v>
      </c>
      <c r="AQ79">
        <v>14.215240499138099</v>
      </c>
      <c r="AR79">
        <v>0</v>
      </c>
      <c r="AS79">
        <v>0</v>
      </c>
      <c r="AT79">
        <v>12.9200570839419</v>
      </c>
      <c r="AU79">
        <v>0</v>
      </c>
      <c r="AV79">
        <v>0</v>
      </c>
      <c r="AW79">
        <v>0</v>
      </c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x14ac:dyDescent="0.25">
      <c r="A80" s="88">
        <v>44159</v>
      </c>
      <c r="B80" s="87" t="s">
        <v>60</v>
      </c>
      <c r="C80">
        <v>1990.3</v>
      </c>
      <c r="D80">
        <v>0</v>
      </c>
      <c r="E80">
        <v>914.08840916563804</v>
      </c>
      <c r="F80">
        <v>0</v>
      </c>
      <c r="G80">
        <v>0</v>
      </c>
      <c r="H80">
        <v>0</v>
      </c>
      <c r="I80">
        <v>0</v>
      </c>
      <c r="J80">
        <v>0</v>
      </c>
      <c r="K80">
        <v>302.48265808152502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7.6141800576242504</v>
      </c>
      <c r="S80">
        <v>0</v>
      </c>
      <c r="T80">
        <v>269.97694914418003</v>
      </c>
      <c r="U80">
        <v>0.240018239000235</v>
      </c>
      <c r="V80">
        <v>0</v>
      </c>
      <c r="W80">
        <v>0</v>
      </c>
      <c r="X80">
        <v>191.52323815756799</v>
      </c>
      <c r="Y80">
        <v>0</v>
      </c>
      <c r="Z80">
        <v>0</v>
      </c>
      <c r="AA80">
        <v>0</v>
      </c>
      <c r="AB80">
        <v>0</v>
      </c>
      <c r="AC80">
        <v>557.24951948866806</v>
      </c>
      <c r="AD80">
        <v>0</v>
      </c>
      <c r="AE80">
        <v>0</v>
      </c>
      <c r="AF80">
        <v>0</v>
      </c>
      <c r="AG80">
        <v>602.69689082636705</v>
      </c>
      <c r="AH80">
        <v>0</v>
      </c>
      <c r="AI80">
        <v>50.993408115625201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1.7947796384439101</v>
      </c>
      <c r="AQ80">
        <v>17.6899238924311</v>
      </c>
      <c r="AR80">
        <v>0</v>
      </c>
      <c r="AS80">
        <v>0</v>
      </c>
      <c r="AT80">
        <v>12.812097670136399</v>
      </c>
      <c r="AU80">
        <v>0</v>
      </c>
      <c r="AV80">
        <v>-500.11903729877298</v>
      </c>
      <c r="AW80">
        <v>0</v>
      </c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x14ac:dyDescent="0.25">
      <c r="A81" s="88">
        <v>44160</v>
      </c>
      <c r="B81" s="87" t="s">
        <v>60</v>
      </c>
      <c r="C81">
        <v>2665.95</v>
      </c>
      <c r="D81">
        <v>0</v>
      </c>
      <c r="E81">
        <v>900.011880788437</v>
      </c>
      <c r="F81">
        <v>0</v>
      </c>
      <c r="G81">
        <v>0</v>
      </c>
      <c r="H81">
        <v>0</v>
      </c>
      <c r="I81">
        <v>0</v>
      </c>
      <c r="J81">
        <v>0</v>
      </c>
      <c r="K81">
        <v>302.48265808152502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10.828802500445599</v>
      </c>
      <c r="S81">
        <v>0</v>
      </c>
      <c r="T81">
        <v>249.313613508191</v>
      </c>
      <c r="U81">
        <v>0.14267265815455299</v>
      </c>
      <c r="V81">
        <v>0</v>
      </c>
      <c r="W81">
        <v>0</v>
      </c>
      <c r="X81">
        <v>194.77554754609699</v>
      </c>
      <c r="Y81">
        <v>0</v>
      </c>
      <c r="Z81">
        <v>0</v>
      </c>
      <c r="AA81">
        <v>0</v>
      </c>
      <c r="AB81">
        <v>0</v>
      </c>
      <c r="AC81">
        <v>560.45782949038903</v>
      </c>
      <c r="AD81">
        <v>0</v>
      </c>
      <c r="AE81">
        <v>0</v>
      </c>
      <c r="AF81">
        <v>0</v>
      </c>
      <c r="AG81">
        <v>515.930993250131</v>
      </c>
      <c r="AH81">
        <v>0</v>
      </c>
      <c r="AI81">
        <v>43.583885042426402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1.7351363443241601</v>
      </c>
      <c r="AQ81">
        <v>19.8578992915821</v>
      </c>
      <c r="AR81">
        <v>0</v>
      </c>
      <c r="AS81">
        <v>0</v>
      </c>
      <c r="AT81">
        <v>12.673380683934701</v>
      </c>
      <c r="AU81">
        <v>0</v>
      </c>
      <c r="AV81">
        <v>0</v>
      </c>
      <c r="AW81">
        <v>0</v>
      </c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x14ac:dyDescent="0.25">
      <c r="A82" s="88">
        <v>44161</v>
      </c>
      <c r="B82" s="87" t="s">
        <v>60</v>
      </c>
      <c r="C82">
        <v>2510.52</v>
      </c>
      <c r="D82">
        <v>0</v>
      </c>
      <c r="E82">
        <v>1068.7333467920901</v>
      </c>
      <c r="F82">
        <v>0</v>
      </c>
      <c r="G82">
        <v>0</v>
      </c>
      <c r="H82">
        <v>0</v>
      </c>
      <c r="I82">
        <v>0</v>
      </c>
      <c r="J82">
        <v>0</v>
      </c>
      <c r="K82">
        <v>302.48265808152502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13.434171291575</v>
      </c>
      <c r="S82">
        <v>0</v>
      </c>
      <c r="T82">
        <v>227.30810212028501</v>
      </c>
      <c r="U82">
        <v>8.4314712830058799E-2</v>
      </c>
      <c r="V82">
        <v>0</v>
      </c>
      <c r="W82">
        <v>0</v>
      </c>
      <c r="X82">
        <v>194.74803117296099</v>
      </c>
      <c r="Y82">
        <v>0</v>
      </c>
      <c r="Z82">
        <v>0</v>
      </c>
      <c r="AA82">
        <v>0</v>
      </c>
      <c r="AB82">
        <v>0</v>
      </c>
      <c r="AC82">
        <v>566.08376615076702</v>
      </c>
      <c r="AD82">
        <v>0</v>
      </c>
      <c r="AE82">
        <v>0</v>
      </c>
      <c r="AF82">
        <v>0</v>
      </c>
      <c r="AG82">
        <v>476.02421329389102</v>
      </c>
      <c r="AH82">
        <v>0</v>
      </c>
      <c r="AI82">
        <v>36.733381638736397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1.7659080551506601</v>
      </c>
      <c r="AQ82">
        <v>20.478555180837201</v>
      </c>
      <c r="AR82">
        <v>0</v>
      </c>
      <c r="AS82">
        <v>0</v>
      </c>
      <c r="AT82">
        <v>12.6986537470078</v>
      </c>
      <c r="AU82">
        <v>0</v>
      </c>
      <c r="AV82">
        <v>0</v>
      </c>
      <c r="AW82">
        <v>0</v>
      </c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x14ac:dyDescent="0.25">
      <c r="A83" s="88">
        <v>44162</v>
      </c>
      <c r="B83" s="87" t="s">
        <v>60</v>
      </c>
      <c r="C83">
        <v>2527.11</v>
      </c>
      <c r="D83">
        <v>0</v>
      </c>
      <c r="E83">
        <v>1181.24713654831</v>
      </c>
      <c r="F83">
        <v>0</v>
      </c>
      <c r="G83">
        <v>201.514744603807</v>
      </c>
      <c r="H83">
        <v>0</v>
      </c>
      <c r="I83">
        <v>0</v>
      </c>
      <c r="J83">
        <v>0</v>
      </c>
      <c r="K83">
        <v>302.48265808152502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14.204599622154699</v>
      </c>
      <c r="S83">
        <v>0</v>
      </c>
      <c r="T83">
        <v>209.936201274246</v>
      </c>
      <c r="U83">
        <v>4.57117943961819E-2</v>
      </c>
      <c r="V83">
        <v>0</v>
      </c>
      <c r="W83">
        <v>0</v>
      </c>
      <c r="X83">
        <v>191.395752206211</v>
      </c>
      <c r="Y83">
        <v>0</v>
      </c>
      <c r="Z83">
        <v>0</v>
      </c>
      <c r="AA83">
        <v>0</v>
      </c>
      <c r="AB83">
        <v>0</v>
      </c>
      <c r="AC83">
        <v>579.49033324492098</v>
      </c>
      <c r="AD83">
        <v>0</v>
      </c>
      <c r="AE83">
        <v>0</v>
      </c>
      <c r="AF83">
        <v>0</v>
      </c>
      <c r="AG83">
        <v>451.74905210755298</v>
      </c>
      <c r="AH83">
        <v>0</v>
      </c>
      <c r="AI83">
        <v>30.581855471010002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1.83515258251657</v>
      </c>
      <c r="AQ83">
        <v>20.431749717978299</v>
      </c>
      <c r="AR83">
        <v>0</v>
      </c>
      <c r="AS83">
        <v>0</v>
      </c>
      <c r="AT83">
        <v>12.693281482971299</v>
      </c>
      <c r="AU83">
        <v>0</v>
      </c>
      <c r="AV83">
        <v>0</v>
      </c>
      <c r="AW83">
        <v>0</v>
      </c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x14ac:dyDescent="0.25">
      <c r="A84" s="88">
        <v>44163</v>
      </c>
      <c r="B84" s="87" t="s">
        <v>60</v>
      </c>
      <c r="C84">
        <v>2765.71</v>
      </c>
      <c r="D84">
        <v>0</v>
      </c>
      <c r="E84">
        <v>1209.40019330272</v>
      </c>
      <c r="F84">
        <v>198.102380012504</v>
      </c>
      <c r="G84">
        <v>0</v>
      </c>
      <c r="H84">
        <v>0</v>
      </c>
      <c r="I84">
        <v>0</v>
      </c>
      <c r="J84">
        <v>0</v>
      </c>
      <c r="K84">
        <v>302.48265808152502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16.925075883667802</v>
      </c>
      <c r="S84">
        <v>0</v>
      </c>
      <c r="T84">
        <v>177.15446773051801</v>
      </c>
      <c r="U84">
        <v>2.0158351175090801E-2</v>
      </c>
      <c r="V84">
        <v>0</v>
      </c>
      <c r="W84">
        <v>0</v>
      </c>
      <c r="X84">
        <v>181.87576531045701</v>
      </c>
      <c r="Y84">
        <v>0</v>
      </c>
      <c r="Z84">
        <v>0</v>
      </c>
      <c r="AA84">
        <v>0</v>
      </c>
      <c r="AB84">
        <v>0</v>
      </c>
      <c r="AC84">
        <v>591.01293119574996</v>
      </c>
      <c r="AD84">
        <v>0</v>
      </c>
      <c r="AE84">
        <v>0</v>
      </c>
      <c r="AF84">
        <v>0</v>
      </c>
      <c r="AG84">
        <v>428.37954610137399</v>
      </c>
      <c r="AH84">
        <v>0</v>
      </c>
      <c r="AI84">
        <v>26.248089047871201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2.0763325813777702</v>
      </c>
      <c r="AQ84">
        <v>19.712145873382699</v>
      </c>
      <c r="AR84">
        <v>0</v>
      </c>
      <c r="AS84">
        <v>0</v>
      </c>
      <c r="AT84">
        <v>12.5058278935578</v>
      </c>
      <c r="AU84">
        <v>0</v>
      </c>
      <c r="AV84">
        <v>0</v>
      </c>
      <c r="AW84">
        <v>0</v>
      </c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x14ac:dyDescent="0.25">
      <c r="A85" s="88">
        <v>44164</v>
      </c>
      <c r="B85" s="87" t="s">
        <v>60</v>
      </c>
      <c r="C85">
        <v>2617.7800000000002</v>
      </c>
      <c r="D85">
        <v>0</v>
      </c>
      <c r="E85">
        <v>1223.47672167992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19.2137943944605</v>
      </c>
      <c r="S85">
        <v>0</v>
      </c>
      <c r="T85">
        <v>155.25218578709499</v>
      </c>
      <c r="U85">
        <v>5.2981693534142E-3</v>
      </c>
      <c r="V85">
        <v>0</v>
      </c>
      <c r="W85">
        <v>0</v>
      </c>
      <c r="X85">
        <v>165.50486593310899</v>
      </c>
      <c r="Y85">
        <v>0</v>
      </c>
      <c r="Z85">
        <v>0</v>
      </c>
      <c r="AA85">
        <v>0</v>
      </c>
      <c r="AB85">
        <v>0</v>
      </c>
      <c r="AC85">
        <v>600.07979429720103</v>
      </c>
      <c r="AD85">
        <v>0</v>
      </c>
      <c r="AE85">
        <v>0</v>
      </c>
      <c r="AF85">
        <v>0</v>
      </c>
      <c r="AG85">
        <v>419.36676016121601</v>
      </c>
      <c r="AH85">
        <v>0</v>
      </c>
      <c r="AI85">
        <v>22.7682674148875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2.1846643471339702</v>
      </c>
      <c r="AQ85">
        <v>17.757556133009398</v>
      </c>
      <c r="AR85">
        <v>0</v>
      </c>
      <c r="AS85">
        <v>0</v>
      </c>
      <c r="AT85">
        <v>12.238187423744399</v>
      </c>
      <c r="AU85">
        <v>0</v>
      </c>
      <c r="AV85">
        <v>-500.11903729877298</v>
      </c>
      <c r="AW85">
        <v>0</v>
      </c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x14ac:dyDescent="0.25">
      <c r="A86" s="88">
        <v>44165</v>
      </c>
      <c r="B86" s="87" t="s">
        <v>60</v>
      </c>
      <c r="C86">
        <v>2197.37</v>
      </c>
      <c r="D86">
        <v>0</v>
      </c>
      <c r="E86">
        <v>1237.4548127957401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21.403335601165399</v>
      </c>
      <c r="S86">
        <v>0</v>
      </c>
      <c r="T86">
        <v>147.997722075171</v>
      </c>
      <c r="U86">
        <v>8.41496282045969E-4</v>
      </c>
      <c r="V86">
        <v>0</v>
      </c>
      <c r="W86">
        <v>0</v>
      </c>
      <c r="X86">
        <v>144.96545740002699</v>
      </c>
      <c r="Y86">
        <v>0</v>
      </c>
      <c r="Z86">
        <v>0</v>
      </c>
      <c r="AA86">
        <v>0</v>
      </c>
      <c r="AB86">
        <v>0</v>
      </c>
      <c r="AC86">
        <v>602.80233982839604</v>
      </c>
      <c r="AD86">
        <v>0</v>
      </c>
      <c r="AE86">
        <v>0</v>
      </c>
      <c r="AF86">
        <v>0</v>
      </c>
      <c r="AG86">
        <v>433.76307018282699</v>
      </c>
      <c r="AH86">
        <v>0</v>
      </c>
      <c r="AI86">
        <v>21.144530392274199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2.9391427733961901</v>
      </c>
      <c r="AQ86">
        <v>14.567141400303599</v>
      </c>
      <c r="AR86">
        <v>0</v>
      </c>
      <c r="AS86">
        <v>0</v>
      </c>
      <c r="AT86">
        <v>11.822515856602701</v>
      </c>
      <c r="AU86">
        <v>0</v>
      </c>
      <c r="AV86">
        <v>0</v>
      </c>
      <c r="AW86">
        <v>0</v>
      </c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x14ac:dyDescent="0.25">
      <c r="A87" s="88">
        <v>44166</v>
      </c>
      <c r="B87" s="87" t="s">
        <v>60</v>
      </c>
      <c r="C87">
        <v>2011.74</v>
      </c>
      <c r="D87">
        <v>0</v>
      </c>
      <c r="E87">
        <v>1237.4548127957401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24.251482710858699</v>
      </c>
      <c r="S87">
        <v>0</v>
      </c>
      <c r="T87">
        <v>136.27777647660699</v>
      </c>
      <c r="U87">
        <v>1.28385039873285E-4</v>
      </c>
      <c r="V87">
        <v>0</v>
      </c>
      <c r="W87">
        <v>0</v>
      </c>
      <c r="X87">
        <v>122.846555323185</v>
      </c>
      <c r="Y87">
        <v>0</v>
      </c>
      <c r="Z87">
        <v>0</v>
      </c>
      <c r="AA87">
        <v>0</v>
      </c>
      <c r="AB87">
        <v>0</v>
      </c>
      <c r="AC87">
        <v>605.766798738018</v>
      </c>
      <c r="AD87">
        <v>0</v>
      </c>
      <c r="AE87">
        <v>0</v>
      </c>
      <c r="AF87">
        <v>0</v>
      </c>
      <c r="AG87">
        <v>466.65017999002902</v>
      </c>
      <c r="AH87">
        <v>0</v>
      </c>
      <c r="AI87">
        <v>20.858862790051798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4.3909992131252</v>
      </c>
      <c r="AQ87">
        <v>11.3463897102991</v>
      </c>
      <c r="AR87">
        <v>0</v>
      </c>
      <c r="AS87">
        <v>0</v>
      </c>
      <c r="AT87">
        <v>11.437384613660599</v>
      </c>
      <c r="AU87">
        <v>0</v>
      </c>
      <c r="AV87">
        <v>-500.11903729877298</v>
      </c>
      <c r="AW87">
        <v>0</v>
      </c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x14ac:dyDescent="0.25">
      <c r="A88" s="88">
        <v>44167</v>
      </c>
      <c r="B88" s="87" t="s">
        <v>60</v>
      </c>
      <c r="C88">
        <v>2297.31</v>
      </c>
      <c r="D88">
        <v>0</v>
      </c>
      <c r="E88">
        <v>1251.5313411729401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26.720896871134499</v>
      </c>
      <c r="S88">
        <v>0</v>
      </c>
      <c r="T88">
        <v>131.654873286098</v>
      </c>
      <c r="U88">
        <v>1.8288544497544199E-5</v>
      </c>
      <c r="V88">
        <v>0</v>
      </c>
      <c r="W88">
        <v>0</v>
      </c>
      <c r="X88">
        <v>102.596189853442</v>
      </c>
      <c r="Y88">
        <v>0</v>
      </c>
      <c r="Z88">
        <v>0</v>
      </c>
      <c r="AA88">
        <v>0</v>
      </c>
      <c r="AB88">
        <v>0</v>
      </c>
      <c r="AC88">
        <v>611.23139043583706</v>
      </c>
      <c r="AD88">
        <v>0</v>
      </c>
      <c r="AE88">
        <v>0</v>
      </c>
      <c r="AF88">
        <v>0</v>
      </c>
      <c r="AG88">
        <v>493.90166599251302</v>
      </c>
      <c r="AH88">
        <v>0</v>
      </c>
      <c r="AI88">
        <v>22.5767724861951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5.7292853920546403</v>
      </c>
      <c r="AQ88">
        <v>8.8846044768530703</v>
      </c>
      <c r="AR88">
        <v>0</v>
      </c>
      <c r="AS88">
        <v>0</v>
      </c>
      <c r="AT88">
        <v>10.731359087248199</v>
      </c>
      <c r="AU88">
        <v>0</v>
      </c>
      <c r="AV88">
        <v>0</v>
      </c>
      <c r="AW88">
        <v>0</v>
      </c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x14ac:dyDescent="0.25">
      <c r="A89" s="88">
        <v>44168</v>
      </c>
      <c r="B89" s="87" t="s">
        <v>60</v>
      </c>
      <c r="C89">
        <v>2479.71</v>
      </c>
      <c r="D89">
        <v>0</v>
      </c>
      <c r="E89">
        <v>1082.8098751692901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28.849804838129302</v>
      </c>
      <c r="S89">
        <v>0</v>
      </c>
      <c r="T89">
        <v>128.06544057336899</v>
      </c>
      <c r="U89">
        <v>4.1725469998480898E-3</v>
      </c>
      <c r="V89">
        <v>0</v>
      </c>
      <c r="W89">
        <v>0</v>
      </c>
      <c r="X89">
        <v>85.835505823764805</v>
      </c>
      <c r="Y89">
        <v>0</v>
      </c>
      <c r="Z89">
        <v>0</v>
      </c>
      <c r="AA89">
        <v>0</v>
      </c>
      <c r="AB89">
        <v>0</v>
      </c>
      <c r="AC89">
        <v>615.61781803992301</v>
      </c>
      <c r="AD89">
        <v>0</v>
      </c>
      <c r="AE89">
        <v>0</v>
      </c>
      <c r="AF89">
        <v>0</v>
      </c>
      <c r="AG89">
        <v>501.59042111807798</v>
      </c>
      <c r="AH89">
        <v>0</v>
      </c>
      <c r="AI89">
        <v>49.143106111966702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7.6715219293802202</v>
      </c>
      <c r="AQ89">
        <v>7.4195331369394104</v>
      </c>
      <c r="AR89">
        <v>0</v>
      </c>
      <c r="AS89">
        <v>0</v>
      </c>
      <c r="AT89">
        <v>10.060988949777901</v>
      </c>
      <c r="AU89">
        <v>0</v>
      </c>
      <c r="AV89">
        <v>0</v>
      </c>
      <c r="AW89">
        <v>0</v>
      </c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x14ac:dyDescent="0.25">
      <c r="A90" s="88">
        <v>44169</v>
      </c>
      <c r="B90" s="87" t="s">
        <v>60</v>
      </c>
      <c r="C90">
        <v>1802.68</v>
      </c>
      <c r="D90">
        <v>0</v>
      </c>
      <c r="E90">
        <v>984.37261379026199</v>
      </c>
      <c r="F90">
        <v>0</v>
      </c>
      <c r="G90">
        <v>201.514744603807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30.267489860779801</v>
      </c>
      <c r="S90">
        <v>0</v>
      </c>
      <c r="T90">
        <v>131.485025413735</v>
      </c>
      <c r="U90">
        <v>2.1879204083128299E-2</v>
      </c>
      <c r="V90">
        <v>0</v>
      </c>
      <c r="W90">
        <v>0</v>
      </c>
      <c r="X90">
        <v>73.198994534775295</v>
      </c>
      <c r="Y90">
        <v>0</v>
      </c>
      <c r="Z90">
        <v>0</v>
      </c>
      <c r="AA90">
        <v>0</v>
      </c>
      <c r="AB90">
        <v>0</v>
      </c>
      <c r="AC90">
        <v>618.61626541130704</v>
      </c>
      <c r="AD90">
        <v>0</v>
      </c>
      <c r="AE90">
        <v>0</v>
      </c>
      <c r="AF90">
        <v>0</v>
      </c>
      <c r="AG90">
        <v>486.74059284590498</v>
      </c>
      <c r="AH90">
        <v>0</v>
      </c>
      <c r="AI90">
        <v>99.914122375961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10.145863795379499</v>
      </c>
      <c r="AQ90">
        <v>5.9687038931051601</v>
      </c>
      <c r="AR90">
        <v>0</v>
      </c>
      <c r="AS90">
        <v>0</v>
      </c>
      <c r="AT90">
        <v>9.37959102461007</v>
      </c>
      <c r="AU90">
        <v>0</v>
      </c>
      <c r="AV90">
        <v>-500.11903729877298</v>
      </c>
      <c r="AW90">
        <v>0</v>
      </c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x14ac:dyDescent="0.25">
      <c r="A91" s="88">
        <v>44170</v>
      </c>
      <c r="B91" s="87" t="s">
        <v>60</v>
      </c>
      <c r="C91">
        <v>2818.6</v>
      </c>
      <c r="D91">
        <v>0</v>
      </c>
      <c r="E91">
        <v>970.29608541306197</v>
      </c>
      <c r="F91">
        <v>198.102380012504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31.4213554448868</v>
      </c>
      <c r="S91">
        <v>0</v>
      </c>
      <c r="T91">
        <v>122.38761363774</v>
      </c>
      <c r="U91">
        <v>6.0106047296036698E-2</v>
      </c>
      <c r="V91">
        <v>0</v>
      </c>
      <c r="W91">
        <v>0</v>
      </c>
      <c r="X91">
        <v>65.836306714100999</v>
      </c>
      <c r="Y91">
        <v>0</v>
      </c>
      <c r="Z91">
        <v>0</v>
      </c>
      <c r="AA91">
        <v>0</v>
      </c>
      <c r="AB91">
        <v>0</v>
      </c>
      <c r="AC91">
        <v>623.97259934002795</v>
      </c>
      <c r="AD91">
        <v>0</v>
      </c>
      <c r="AE91">
        <v>0</v>
      </c>
      <c r="AF91">
        <v>0</v>
      </c>
      <c r="AG91">
        <v>480.06429577661601</v>
      </c>
      <c r="AH91">
        <v>0</v>
      </c>
      <c r="AI91">
        <v>131.105854107537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12.2491632320555</v>
      </c>
      <c r="AQ91">
        <v>4.9453320687125499</v>
      </c>
      <c r="AR91">
        <v>0</v>
      </c>
      <c r="AS91">
        <v>0</v>
      </c>
      <c r="AT91">
        <v>9.0790227364105807</v>
      </c>
      <c r="AU91">
        <v>0</v>
      </c>
      <c r="AV91">
        <v>0</v>
      </c>
      <c r="AW91">
        <v>0</v>
      </c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x14ac:dyDescent="0.25">
      <c r="A92" s="88">
        <v>44171</v>
      </c>
      <c r="B92" s="87" t="s">
        <v>60</v>
      </c>
      <c r="C92">
        <v>2018.63</v>
      </c>
      <c r="D92">
        <v>0</v>
      </c>
      <c r="E92">
        <v>956.21955703586104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31.618552533626499</v>
      </c>
      <c r="S92">
        <v>0</v>
      </c>
      <c r="T92">
        <v>111.56515450081299</v>
      </c>
      <c r="U92">
        <v>8.9813421814083499E-2</v>
      </c>
      <c r="V92">
        <v>0</v>
      </c>
      <c r="W92">
        <v>0</v>
      </c>
      <c r="X92">
        <v>62.939197394980702</v>
      </c>
      <c r="Y92">
        <v>0</v>
      </c>
      <c r="Z92">
        <v>0</v>
      </c>
      <c r="AA92">
        <v>0</v>
      </c>
      <c r="AB92">
        <v>0</v>
      </c>
      <c r="AC92">
        <v>637.60591341038196</v>
      </c>
      <c r="AD92">
        <v>0</v>
      </c>
      <c r="AE92">
        <v>0</v>
      </c>
      <c r="AF92">
        <v>0</v>
      </c>
      <c r="AG92">
        <v>464.093985619053</v>
      </c>
      <c r="AH92">
        <v>0</v>
      </c>
      <c r="AI92">
        <v>145.15108700209399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13.8689566318169</v>
      </c>
      <c r="AQ92">
        <v>4.3396128213914604</v>
      </c>
      <c r="AR92">
        <v>0</v>
      </c>
      <c r="AS92">
        <v>0</v>
      </c>
      <c r="AT92">
        <v>9.7730499290771</v>
      </c>
      <c r="AU92">
        <v>0</v>
      </c>
      <c r="AV92">
        <v>0</v>
      </c>
      <c r="AW92">
        <v>0</v>
      </c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x14ac:dyDescent="0.25">
      <c r="A93" s="88">
        <v>44172</v>
      </c>
      <c r="B93" s="87" t="s">
        <v>60</v>
      </c>
      <c r="C93">
        <v>1962.11</v>
      </c>
      <c r="D93">
        <v>0</v>
      </c>
      <c r="E93">
        <v>942.14302865866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32.9587404315903</v>
      </c>
      <c r="S93">
        <v>0</v>
      </c>
      <c r="T93">
        <v>113.03322895652801</v>
      </c>
      <c r="U93">
        <v>0.10359759694496699</v>
      </c>
      <c r="V93">
        <v>0</v>
      </c>
      <c r="W93">
        <v>0</v>
      </c>
      <c r="X93">
        <v>60.754690297233999</v>
      </c>
      <c r="Y93">
        <v>0</v>
      </c>
      <c r="Z93">
        <v>0</v>
      </c>
      <c r="AA93">
        <v>0</v>
      </c>
      <c r="AB93">
        <v>0</v>
      </c>
      <c r="AC93">
        <v>650.78972490082003</v>
      </c>
      <c r="AD93">
        <v>0</v>
      </c>
      <c r="AE93">
        <v>0</v>
      </c>
      <c r="AF93">
        <v>0</v>
      </c>
      <c r="AG93">
        <v>434.21426019698498</v>
      </c>
      <c r="AH93">
        <v>0</v>
      </c>
      <c r="AI93">
        <v>152.554586622887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14.5960869719346</v>
      </c>
      <c r="AQ93">
        <v>4.2479746454595499</v>
      </c>
      <c r="AR93">
        <v>0</v>
      </c>
      <c r="AS93">
        <v>0</v>
      </c>
      <c r="AT93">
        <v>11.471086335931901</v>
      </c>
      <c r="AU93">
        <v>0</v>
      </c>
      <c r="AV93">
        <v>0</v>
      </c>
      <c r="AW93">
        <v>0</v>
      </c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x14ac:dyDescent="0.25">
      <c r="A94" s="88">
        <v>44173</v>
      </c>
      <c r="B94" s="87" t="s">
        <v>60</v>
      </c>
      <c r="C94">
        <v>2353.63</v>
      </c>
      <c r="D94">
        <v>0</v>
      </c>
      <c r="E94">
        <v>942.14302865866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32.8203747816099</v>
      </c>
      <c r="S94">
        <v>0</v>
      </c>
      <c r="T94">
        <v>120.38380699922</v>
      </c>
      <c r="U94">
        <v>0.10948096310523101</v>
      </c>
      <c r="V94">
        <v>0</v>
      </c>
      <c r="W94">
        <v>0</v>
      </c>
      <c r="X94">
        <v>59.080542895022603</v>
      </c>
      <c r="Y94">
        <v>0</v>
      </c>
      <c r="Z94">
        <v>0</v>
      </c>
      <c r="AA94">
        <v>0</v>
      </c>
      <c r="AB94">
        <v>0</v>
      </c>
      <c r="AC94">
        <v>652.76545978091099</v>
      </c>
      <c r="AD94">
        <v>0</v>
      </c>
      <c r="AE94">
        <v>0</v>
      </c>
      <c r="AF94">
        <v>0</v>
      </c>
      <c r="AG94">
        <v>390.96586164943602</v>
      </c>
      <c r="AH94">
        <v>0</v>
      </c>
      <c r="AI94">
        <v>156.08078776245301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15.289599623845699</v>
      </c>
      <c r="AQ94">
        <v>4.2909541861176796</v>
      </c>
      <c r="AR94">
        <v>0</v>
      </c>
      <c r="AS94">
        <v>0</v>
      </c>
      <c r="AT94">
        <v>12.443277703698101</v>
      </c>
      <c r="AU94">
        <v>0</v>
      </c>
      <c r="AV94">
        <v>0</v>
      </c>
      <c r="AW94">
        <v>0</v>
      </c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x14ac:dyDescent="0.25">
      <c r="A95" s="88">
        <v>44174</v>
      </c>
      <c r="B95" s="87" t="s">
        <v>60</v>
      </c>
      <c r="C95">
        <v>2296.37</v>
      </c>
      <c r="D95">
        <v>0</v>
      </c>
      <c r="E95">
        <v>942.14302865866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33.110302171264301</v>
      </c>
      <c r="S95">
        <v>0</v>
      </c>
      <c r="T95">
        <v>120.493703515584</v>
      </c>
      <c r="U95">
        <v>7.38851426302745E-2</v>
      </c>
      <c r="V95">
        <v>0</v>
      </c>
      <c r="W95">
        <v>0</v>
      </c>
      <c r="X95">
        <v>58.0461963813176</v>
      </c>
      <c r="Y95">
        <v>0</v>
      </c>
      <c r="Z95">
        <v>0</v>
      </c>
      <c r="AA95">
        <v>0</v>
      </c>
      <c r="AB95">
        <v>0</v>
      </c>
      <c r="AC95">
        <v>650.720644854954</v>
      </c>
      <c r="AD95">
        <v>0</v>
      </c>
      <c r="AE95">
        <v>0</v>
      </c>
      <c r="AF95">
        <v>0</v>
      </c>
      <c r="AG95">
        <v>359.80057572674599</v>
      </c>
      <c r="AH95">
        <v>0</v>
      </c>
      <c r="AI95">
        <v>156.023291245953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14.9057900823684</v>
      </c>
      <c r="AQ95">
        <v>4.4396628025517497</v>
      </c>
      <c r="AR95">
        <v>0</v>
      </c>
      <c r="AS95">
        <v>0</v>
      </c>
      <c r="AT95">
        <v>13.0176935027163</v>
      </c>
      <c r="AU95">
        <v>0</v>
      </c>
      <c r="AV95">
        <v>0</v>
      </c>
      <c r="AW95">
        <v>0</v>
      </c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x14ac:dyDescent="0.25">
      <c r="A96" s="88">
        <v>44175</v>
      </c>
      <c r="B96" s="87" t="s">
        <v>60</v>
      </c>
      <c r="C96">
        <v>3316.95</v>
      </c>
      <c r="D96">
        <v>0</v>
      </c>
      <c r="E96">
        <v>942.14302865866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30.895163799039</v>
      </c>
      <c r="S96">
        <v>0</v>
      </c>
      <c r="T96">
        <v>117.280562699054</v>
      </c>
      <c r="U96">
        <v>3.5742042969867001E-2</v>
      </c>
      <c r="V96">
        <v>0</v>
      </c>
      <c r="W96">
        <v>0</v>
      </c>
      <c r="X96">
        <v>59.476760452225399</v>
      </c>
      <c r="Y96">
        <v>0</v>
      </c>
      <c r="Z96">
        <v>0</v>
      </c>
      <c r="AA96">
        <v>1.4094401283707401</v>
      </c>
      <c r="AB96">
        <v>0</v>
      </c>
      <c r="AC96">
        <v>649.118625176161</v>
      </c>
      <c r="AD96">
        <v>0</v>
      </c>
      <c r="AE96">
        <v>0</v>
      </c>
      <c r="AF96">
        <v>0</v>
      </c>
      <c r="AG96">
        <v>367.01271114524599</v>
      </c>
      <c r="AH96">
        <v>0</v>
      </c>
      <c r="AI96">
        <v>151.14416429376999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13.427383507935399</v>
      </c>
      <c r="AQ96">
        <v>4.4511436675175897</v>
      </c>
      <c r="AR96">
        <v>0</v>
      </c>
      <c r="AS96">
        <v>0</v>
      </c>
      <c r="AT96">
        <v>13.367674268733801</v>
      </c>
      <c r="AU96">
        <v>0</v>
      </c>
      <c r="AV96">
        <v>0</v>
      </c>
      <c r="AW96">
        <v>0</v>
      </c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x14ac:dyDescent="0.25">
      <c r="A97" s="88">
        <v>44176</v>
      </c>
      <c r="B97" s="87" t="s">
        <v>60</v>
      </c>
      <c r="C97">
        <v>3484.21</v>
      </c>
      <c r="D97">
        <v>0</v>
      </c>
      <c r="E97">
        <v>942.14302865866</v>
      </c>
      <c r="F97">
        <v>0</v>
      </c>
      <c r="G97">
        <v>201.514744603807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26.850890281876499</v>
      </c>
      <c r="S97">
        <v>0</v>
      </c>
      <c r="T97">
        <v>112.94334304313401</v>
      </c>
      <c r="U97">
        <v>8.4239247722696E-3</v>
      </c>
      <c r="V97">
        <v>0</v>
      </c>
      <c r="W97">
        <v>0</v>
      </c>
      <c r="X97">
        <v>62.049563656516</v>
      </c>
      <c r="Y97">
        <v>0</v>
      </c>
      <c r="Z97">
        <v>0</v>
      </c>
      <c r="AA97">
        <v>8.6612903989820698</v>
      </c>
      <c r="AB97">
        <v>0</v>
      </c>
      <c r="AC97">
        <v>639.54429219239</v>
      </c>
      <c r="AD97">
        <v>0</v>
      </c>
      <c r="AE97">
        <v>0</v>
      </c>
      <c r="AF97">
        <v>0</v>
      </c>
      <c r="AG97">
        <v>373.58053042227198</v>
      </c>
      <c r="AH97">
        <v>0</v>
      </c>
      <c r="AI97">
        <v>141.90777181657401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11.7686172924418</v>
      </c>
      <c r="AQ97">
        <v>3.8513117416173399</v>
      </c>
      <c r="AR97">
        <v>0</v>
      </c>
      <c r="AS97">
        <v>0</v>
      </c>
      <c r="AT97">
        <v>13.5156057029027</v>
      </c>
      <c r="AU97">
        <v>0</v>
      </c>
      <c r="AV97">
        <v>500.11903729877298</v>
      </c>
      <c r="AW97">
        <v>0</v>
      </c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x14ac:dyDescent="0.25">
      <c r="A98" s="88">
        <v>44177</v>
      </c>
      <c r="B98" s="87" t="s">
        <v>60</v>
      </c>
      <c r="C98">
        <v>2482.75</v>
      </c>
      <c r="D98">
        <v>0</v>
      </c>
      <c r="E98">
        <v>942.14302865866</v>
      </c>
      <c r="F98">
        <v>198.102380012504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22.2269027936794</v>
      </c>
      <c r="S98">
        <v>0</v>
      </c>
      <c r="T98">
        <v>100.648999095767</v>
      </c>
      <c r="U98">
        <v>1.36885035850261E-3</v>
      </c>
      <c r="V98">
        <v>0</v>
      </c>
      <c r="W98">
        <v>0</v>
      </c>
      <c r="X98">
        <v>66.230052350048595</v>
      </c>
      <c r="Y98">
        <v>0</v>
      </c>
      <c r="Z98">
        <v>0</v>
      </c>
      <c r="AA98">
        <v>18.9961946566828</v>
      </c>
      <c r="AB98">
        <v>8.3967906433878099</v>
      </c>
      <c r="AC98">
        <v>612.77692117672404</v>
      </c>
      <c r="AD98">
        <v>0</v>
      </c>
      <c r="AE98">
        <v>0</v>
      </c>
      <c r="AF98">
        <v>0</v>
      </c>
      <c r="AG98">
        <v>384.61754654757601</v>
      </c>
      <c r="AH98">
        <v>0</v>
      </c>
      <c r="AI98">
        <v>130.591167397752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9.5356659755163093</v>
      </c>
      <c r="AQ98">
        <v>3.0547522037138202</v>
      </c>
      <c r="AR98">
        <v>0</v>
      </c>
      <c r="AS98">
        <v>0</v>
      </c>
      <c r="AT98">
        <v>13.4253951910251</v>
      </c>
      <c r="AU98">
        <v>0</v>
      </c>
      <c r="AV98">
        <v>0</v>
      </c>
      <c r="AW98">
        <v>0</v>
      </c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x14ac:dyDescent="0.25">
      <c r="A99" s="88">
        <v>44178</v>
      </c>
      <c r="B99" s="87" t="s">
        <v>60</v>
      </c>
      <c r="C99">
        <v>2349.0300000000002</v>
      </c>
      <c r="D99">
        <v>0</v>
      </c>
      <c r="E99">
        <v>956.21955703586104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15.165916154768</v>
      </c>
      <c r="S99">
        <v>0</v>
      </c>
      <c r="T99">
        <v>87.423475348328395</v>
      </c>
      <c r="U99">
        <v>2.1109953823014099E-2</v>
      </c>
      <c r="V99">
        <v>0</v>
      </c>
      <c r="W99">
        <v>0</v>
      </c>
      <c r="X99">
        <v>71.195230968150298</v>
      </c>
      <c r="Y99">
        <v>0</v>
      </c>
      <c r="Z99">
        <v>0</v>
      </c>
      <c r="AA99">
        <v>29.3677750412966</v>
      </c>
      <c r="AB99">
        <v>88.437140918769401</v>
      </c>
      <c r="AC99">
        <v>579.05033832350796</v>
      </c>
      <c r="AD99">
        <v>0</v>
      </c>
      <c r="AE99">
        <v>0</v>
      </c>
      <c r="AF99">
        <v>0</v>
      </c>
      <c r="AG99">
        <v>387.00928489141398</v>
      </c>
      <c r="AH99">
        <v>0</v>
      </c>
      <c r="AI99">
        <v>117.93082598691601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7.4815857411834399</v>
      </c>
      <c r="AQ99">
        <v>2.5984978786684998</v>
      </c>
      <c r="AR99">
        <v>0</v>
      </c>
      <c r="AS99">
        <v>0</v>
      </c>
      <c r="AT99">
        <v>12.9425586223451</v>
      </c>
      <c r="AU99">
        <v>0</v>
      </c>
      <c r="AV99">
        <v>0</v>
      </c>
      <c r="AW99">
        <v>0</v>
      </c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x14ac:dyDescent="0.25">
      <c r="A100" s="88">
        <v>44179</v>
      </c>
      <c r="B100" s="87" t="s">
        <v>60</v>
      </c>
      <c r="C100">
        <v>2906.81</v>
      </c>
      <c r="D100">
        <v>0</v>
      </c>
      <c r="E100">
        <v>956.21955703586104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8.8498623738106996</v>
      </c>
      <c r="S100">
        <v>0</v>
      </c>
      <c r="T100">
        <v>71.166873228336001</v>
      </c>
      <c r="U100">
        <v>3.7423647959807398E-2</v>
      </c>
      <c r="V100">
        <v>0</v>
      </c>
      <c r="W100">
        <v>0</v>
      </c>
      <c r="X100">
        <v>77.324110943678505</v>
      </c>
      <c r="Y100">
        <v>0</v>
      </c>
      <c r="Z100">
        <v>0</v>
      </c>
      <c r="AA100">
        <v>38.355873624799301</v>
      </c>
      <c r="AB100">
        <v>283.24076451918501</v>
      </c>
      <c r="AC100">
        <v>560.17132525878299</v>
      </c>
      <c r="AD100">
        <v>0</v>
      </c>
      <c r="AE100">
        <v>0</v>
      </c>
      <c r="AF100">
        <v>0</v>
      </c>
      <c r="AG100">
        <v>391.74430802857898</v>
      </c>
      <c r="AH100">
        <v>0</v>
      </c>
      <c r="AI100">
        <v>105.49301999946501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5.9899242633834797</v>
      </c>
      <c r="AQ100">
        <v>3.14628314333001</v>
      </c>
      <c r="AR100">
        <v>0</v>
      </c>
      <c r="AS100">
        <v>0</v>
      </c>
      <c r="AT100">
        <v>12.5755486256765</v>
      </c>
      <c r="AU100">
        <v>0</v>
      </c>
      <c r="AV100">
        <v>0</v>
      </c>
      <c r="AW100">
        <v>0</v>
      </c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x14ac:dyDescent="0.25">
      <c r="A101" s="88">
        <v>44180</v>
      </c>
      <c r="B101" s="87" t="s">
        <v>60</v>
      </c>
      <c r="C101">
        <v>2146.6799999999998</v>
      </c>
      <c r="D101">
        <v>0</v>
      </c>
      <c r="E101">
        <v>956.21955703586104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3.42415420415514</v>
      </c>
      <c r="S101">
        <v>0</v>
      </c>
      <c r="T101">
        <v>62.890437820064598</v>
      </c>
      <c r="U101">
        <v>4.5376245057220002E-2</v>
      </c>
      <c r="V101">
        <v>0</v>
      </c>
      <c r="W101">
        <v>0</v>
      </c>
      <c r="X101">
        <v>86.515416057947604</v>
      </c>
      <c r="Y101">
        <v>0</v>
      </c>
      <c r="Z101">
        <v>0</v>
      </c>
      <c r="AA101">
        <v>46.260428248436597</v>
      </c>
      <c r="AB101">
        <v>425.31396885275802</v>
      </c>
      <c r="AC101">
        <v>549.368669567795</v>
      </c>
      <c r="AD101">
        <v>0</v>
      </c>
      <c r="AE101">
        <v>0</v>
      </c>
      <c r="AF101">
        <v>0</v>
      </c>
      <c r="AG101">
        <v>396.191547253561</v>
      </c>
      <c r="AH101">
        <v>0</v>
      </c>
      <c r="AI101">
        <v>93.295361353534105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6.94120338052576</v>
      </c>
      <c r="AQ101">
        <v>3.8381083298394798</v>
      </c>
      <c r="AR101">
        <v>0</v>
      </c>
      <c r="AS101">
        <v>0</v>
      </c>
      <c r="AT101">
        <v>12.099618286470999</v>
      </c>
      <c r="AU101">
        <v>0</v>
      </c>
      <c r="AV101">
        <v>0</v>
      </c>
      <c r="AW101">
        <v>0</v>
      </c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x14ac:dyDescent="0.25">
      <c r="A102" s="88">
        <v>44181</v>
      </c>
      <c r="B102" s="87" t="s">
        <v>60</v>
      </c>
      <c r="C102">
        <v>1927.76</v>
      </c>
      <c r="D102">
        <v>0</v>
      </c>
      <c r="E102">
        <v>984.37261379026199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1.1505682987031001</v>
      </c>
      <c r="S102">
        <v>0</v>
      </c>
      <c r="T102">
        <v>56.083955662440999</v>
      </c>
      <c r="U102">
        <v>4.8878351573618202E-2</v>
      </c>
      <c r="V102">
        <v>0</v>
      </c>
      <c r="W102">
        <v>0</v>
      </c>
      <c r="X102">
        <v>97.224998951012495</v>
      </c>
      <c r="Y102">
        <v>0</v>
      </c>
      <c r="Z102">
        <v>0</v>
      </c>
      <c r="AA102">
        <v>46.650869681149203</v>
      </c>
      <c r="AB102">
        <v>509.84527060815498</v>
      </c>
      <c r="AC102">
        <v>538.50670526980196</v>
      </c>
      <c r="AD102">
        <v>0</v>
      </c>
      <c r="AE102">
        <v>0</v>
      </c>
      <c r="AF102">
        <v>0</v>
      </c>
      <c r="AG102">
        <v>391.25748920823298</v>
      </c>
      <c r="AH102">
        <v>0</v>
      </c>
      <c r="AI102">
        <v>83.2032093391378</v>
      </c>
      <c r="AJ102">
        <v>0</v>
      </c>
      <c r="AK102">
        <v>4.0933056246982902E-2</v>
      </c>
      <c r="AL102">
        <v>0</v>
      </c>
      <c r="AM102">
        <v>0</v>
      </c>
      <c r="AN102">
        <v>0</v>
      </c>
      <c r="AO102">
        <v>0</v>
      </c>
      <c r="AP102">
        <v>7.8837607269028904</v>
      </c>
      <c r="AQ102">
        <v>4.8215297082141904</v>
      </c>
      <c r="AR102">
        <v>0</v>
      </c>
      <c r="AS102">
        <v>0</v>
      </c>
      <c r="AT102">
        <v>11.652365816197699</v>
      </c>
      <c r="AU102">
        <v>0</v>
      </c>
      <c r="AV102">
        <v>-500.11903729877298</v>
      </c>
      <c r="AW102">
        <v>0</v>
      </c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x14ac:dyDescent="0.25">
      <c r="A103" s="88">
        <v>44182</v>
      </c>
      <c r="B103" s="87" t="s">
        <v>60</v>
      </c>
      <c r="C103">
        <v>2278.9899999999998</v>
      </c>
      <c r="D103">
        <v>0</v>
      </c>
      <c r="E103">
        <v>1026.60219892186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0.33398128087656398</v>
      </c>
      <c r="S103">
        <v>0</v>
      </c>
      <c r="T103">
        <v>52.597118045168799</v>
      </c>
      <c r="U103">
        <v>5.0387533560590503E-2</v>
      </c>
      <c r="V103">
        <v>0</v>
      </c>
      <c r="W103">
        <v>0</v>
      </c>
      <c r="X103">
        <v>107.349381864237</v>
      </c>
      <c r="Y103">
        <v>0</v>
      </c>
      <c r="Z103">
        <v>0</v>
      </c>
      <c r="AA103">
        <v>41.6744867430886</v>
      </c>
      <c r="AB103">
        <v>548.06782756775794</v>
      </c>
      <c r="AC103">
        <v>527.84605561941601</v>
      </c>
      <c r="AD103">
        <v>0</v>
      </c>
      <c r="AE103">
        <v>0</v>
      </c>
      <c r="AF103">
        <v>0</v>
      </c>
      <c r="AG103">
        <v>377.08908968716202</v>
      </c>
      <c r="AH103">
        <v>0</v>
      </c>
      <c r="AI103">
        <v>76.847236038239799</v>
      </c>
      <c r="AJ103">
        <v>0</v>
      </c>
      <c r="AK103">
        <v>0.61892050259972298</v>
      </c>
      <c r="AL103">
        <v>0</v>
      </c>
      <c r="AM103">
        <v>0</v>
      </c>
      <c r="AN103">
        <v>0</v>
      </c>
      <c r="AO103">
        <v>0</v>
      </c>
      <c r="AP103">
        <v>9.28272560892173</v>
      </c>
      <c r="AQ103">
        <v>5.9583166167769503</v>
      </c>
      <c r="AR103">
        <v>0</v>
      </c>
      <c r="AS103">
        <v>0</v>
      </c>
      <c r="AT103">
        <v>11.1621793717256</v>
      </c>
      <c r="AU103">
        <v>0</v>
      </c>
      <c r="AV103">
        <v>0</v>
      </c>
      <c r="AW103">
        <v>0</v>
      </c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x14ac:dyDescent="0.25">
      <c r="A104" s="88">
        <v>44183</v>
      </c>
      <c r="B104" s="87" t="s">
        <v>60</v>
      </c>
      <c r="C104">
        <v>2236.91</v>
      </c>
      <c r="D104">
        <v>0</v>
      </c>
      <c r="E104">
        <v>1026.60219892186</v>
      </c>
      <c r="F104">
        <v>0</v>
      </c>
      <c r="G104">
        <v>201.514744603807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7.8936330365961593E-2</v>
      </c>
      <c r="S104">
        <v>0</v>
      </c>
      <c r="T104">
        <v>53.243496248983902</v>
      </c>
      <c r="U104">
        <v>5.1060187856958497E-2</v>
      </c>
      <c r="V104">
        <v>0</v>
      </c>
      <c r="W104">
        <v>0</v>
      </c>
      <c r="X104">
        <v>116.427928867784</v>
      </c>
      <c r="Y104">
        <v>0</v>
      </c>
      <c r="Z104">
        <v>0</v>
      </c>
      <c r="AA104">
        <v>37.990869633582797</v>
      </c>
      <c r="AB104">
        <v>497.51751929319602</v>
      </c>
      <c r="AC104">
        <v>514.75726091647402</v>
      </c>
      <c r="AD104">
        <v>0</v>
      </c>
      <c r="AE104">
        <v>0</v>
      </c>
      <c r="AF104">
        <v>0</v>
      </c>
      <c r="AG104">
        <v>372.73564758586502</v>
      </c>
      <c r="AH104">
        <v>0</v>
      </c>
      <c r="AI104">
        <v>72.125818991749</v>
      </c>
      <c r="AJ104">
        <v>0</v>
      </c>
      <c r="AK104">
        <v>8.0633864322662099</v>
      </c>
      <c r="AL104">
        <v>0</v>
      </c>
      <c r="AM104">
        <v>0</v>
      </c>
      <c r="AN104">
        <v>0</v>
      </c>
      <c r="AO104">
        <v>0</v>
      </c>
      <c r="AP104">
        <v>10.5982845246645</v>
      </c>
      <c r="AQ104">
        <v>7.2983904180626498</v>
      </c>
      <c r="AR104">
        <v>0</v>
      </c>
      <c r="AS104">
        <v>0</v>
      </c>
      <c r="AT104">
        <v>10.7213324711838</v>
      </c>
      <c r="AU104">
        <v>0</v>
      </c>
      <c r="AV104">
        <v>0</v>
      </c>
      <c r="AW104">
        <v>0</v>
      </c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x14ac:dyDescent="0.25">
      <c r="A105" s="88">
        <v>44184</v>
      </c>
      <c r="B105" s="87" t="s">
        <v>60</v>
      </c>
      <c r="C105">
        <v>2322.62</v>
      </c>
      <c r="D105">
        <v>0</v>
      </c>
      <c r="E105">
        <v>1026.60219892186</v>
      </c>
      <c r="F105">
        <v>198.102380012504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1.2004661663971201E-2</v>
      </c>
      <c r="S105">
        <v>0</v>
      </c>
      <c r="T105">
        <v>52.613077247732498</v>
      </c>
      <c r="U105">
        <v>9.2592354197436593E-3</v>
      </c>
      <c r="V105">
        <v>0</v>
      </c>
      <c r="W105">
        <v>0</v>
      </c>
      <c r="X105">
        <v>123.164825459737</v>
      </c>
      <c r="Y105">
        <v>0</v>
      </c>
      <c r="Z105">
        <v>0</v>
      </c>
      <c r="AA105">
        <v>37.100569460131403</v>
      </c>
      <c r="AB105">
        <v>348.29667426304599</v>
      </c>
      <c r="AC105">
        <v>496.02094600716998</v>
      </c>
      <c r="AD105">
        <v>0</v>
      </c>
      <c r="AE105">
        <v>0</v>
      </c>
      <c r="AF105">
        <v>0</v>
      </c>
      <c r="AG105">
        <v>378.25994656231001</v>
      </c>
      <c r="AH105">
        <v>0</v>
      </c>
      <c r="AI105">
        <v>65.880886832462195</v>
      </c>
      <c r="AJ105">
        <v>0</v>
      </c>
      <c r="AK105">
        <v>29.284109342556398</v>
      </c>
      <c r="AL105">
        <v>0</v>
      </c>
      <c r="AM105">
        <v>0</v>
      </c>
      <c r="AN105">
        <v>0</v>
      </c>
      <c r="AO105">
        <v>0</v>
      </c>
      <c r="AP105">
        <v>12.189193876013</v>
      </c>
      <c r="AQ105">
        <v>8.2923950016721601</v>
      </c>
      <c r="AR105">
        <v>0</v>
      </c>
      <c r="AS105">
        <v>0</v>
      </c>
      <c r="AT105">
        <v>10.197276730052501</v>
      </c>
      <c r="AU105">
        <v>0</v>
      </c>
      <c r="AV105">
        <v>0</v>
      </c>
      <c r="AW105">
        <v>0</v>
      </c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x14ac:dyDescent="0.25">
      <c r="A106" s="88">
        <v>44185</v>
      </c>
      <c r="B106" s="87" t="s">
        <v>60</v>
      </c>
      <c r="C106">
        <v>3354.39</v>
      </c>
      <c r="D106">
        <v>0</v>
      </c>
      <c r="E106">
        <v>1012.52567054466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160.137877807866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1.0096465017830499E-3</v>
      </c>
      <c r="S106">
        <v>0</v>
      </c>
      <c r="T106">
        <v>50.799283290013399</v>
      </c>
      <c r="U106">
        <v>1.51377786550341E-3</v>
      </c>
      <c r="V106">
        <v>0</v>
      </c>
      <c r="W106">
        <v>0</v>
      </c>
      <c r="X106">
        <v>126.94580844135101</v>
      </c>
      <c r="Y106">
        <v>0</v>
      </c>
      <c r="Z106">
        <v>0</v>
      </c>
      <c r="AA106">
        <v>37.115837691356603</v>
      </c>
      <c r="AB106">
        <v>144.28684344963</v>
      </c>
      <c r="AC106">
        <v>474.05072118271102</v>
      </c>
      <c r="AD106">
        <v>0</v>
      </c>
      <c r="AE106">
        <v>0</v>
      </c>
      <c r="AF106">
        <v>0</v>
      </c>
      <c r="AG106">
        <v>390.57028706345602</v>
      </c>
      <c r="AH106">
        <v>0</v>
      </c>
      <c r="AI106">
        <v>61.587026196686701</v>
      </c>
      <c r="AJ106">
        <v>0</v>
      </c>
      <c r="AK106">
        <v>64.201669888706405</v>
      </c>
      <c r="AL106">
        <v>0</v>
      </c>
      <c r="AM106">
        <v>0</v>
      </c>
      <c r="AN106">
        <v>0</v>
      </c>
      <c r="AO106">
        <v>0</v>
      </c>
      <c r="AP106">
        <v>13.139521085359201</v>
      </c>
      <c r="AQ106">
        <v>8.1402125583761507</v>
      </c>
      <c r="AR106">
        <v>0</v>
      </c>
      <c r="AS106">
        <v>0</v>
      </c>
      <c r="AT106">
        <v>9.5799569547648797</v>
      </c>
      <c r="AU106">
        <v>0</v>
      </c>
      <c r="AV106">
        <v>500.11903729877298</v>
      </c>
      <c r="AW106">
        <v>0</v>
      </c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x14ac:dyDescent="0.25">
      <c r="A107" s="88">
        <v>44186</v>
      </c>
      <c r="B107" s="87" t="s">
        <v>60</v>
      </c>
      <c r="C107">
        <v>3115.3</v>
      </c>
      <c r="D107">
        <v>0</v>
      </c>
      <c r="E107">
        <v>998.44914216746304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160.137877807866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49.987163981324201</v>
      </c>
      <c r="U107">
        <v>2.42571218856417E-4</v>
      </c>
      <c r="V107">
        <v>0</v>
      </c>
      <c r="W107">
        <v>0</v>
      </c>
      <c r="X107">
        <v>126.547336569088</v>
      </c>
      <c r="Y107">
        <v>0</v>
      </c>
      <c r="Z107">
        <v>0</v>
      </c>
      <c r="AA107">
        <v>37.651952387667102</v>
      </c>
      <c r="AB107">
        <v>46.838978767220297</v>
      </c>
      <c r="AC107">
        <v>459.755069746027</v>
      </c>
      <c r="AD107">
        <v>0</v>
      </c>
      <c r="AE107">
        <v>0</v>
      </c>
      <c r="AF107">
        <v>0</v>
      </c>
      <c r="AG107">
        <v>397.78103980177798</v>
      </c>
      <c r="AH107">
        <v>0</v>
      </c>
      <c r="AI107">
        <v>61.2165333784029</v>
      </c>
      <c r="AJ107">
        <v>0</v>
      </c>
      <c r="AK107">
        <v>105.871839437779</v>
      </c>
      <c r="AL107">
        <v>0</v>
      </c>
      <c r="AM107">
        <v>0</v>
      </c>
      <c r="AN107">
        <v>0</v>
      </c>
      <c r="AO107">
        <v>0</v>
      </c>
      <c r="AP107">
        <v>12.011939507128499</v>
      </c>
      <c r="AQ107">
        <v>7.7301211164001504</v>
      </c>
      <c r="AR107">
        <v>0</v>
      </c>
      <c r="AS107">
        <v>0</v>
      </c>
      <c r="AT107">
        <v>9.1937294561300895</v>
      </c>
      <c r="AU107">
        <v>0</v>
      </c>
      <c r="AV107">
        <v>0</v>
      </c>
      <c r="AW107">
        <v>0</v>
      </c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x14ac:dyDescent="0.25">
      <c r="A108" s="88">
        <v>44187</v>
      </c>
      <c r="B108" s="87" t="s">
        <v>60</v>
      </c>
      <c r="C108">
        <v>2468.69</v>
      </c>
      <c r="D108">
        <v>0</v>
      </c>
      <c r="E108">
        <v>984.37261379026199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160.137877807866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51.387045812045201</v>
      </c>
      <c r="U108">
        <v>3.7025461658291502E-5</v>
      </c>
      <c r="V108">
        <v>0</v>
      </c>
      <c r="W108">
        <v>0</v>
      </c>
      <c r="X108">
        <v>122.444915855094</v>
      </c>
      <c r="Y108">
        <v>0</v>
      </c>
      <c r="Z108">
        <v>0</v>
      </c>
      <c r="AA108">
        <v>39.896396077403502</v>
      </c>
      <c r="AB108">
        <v>11.8166234761603</v>
      </c>
      <c r="AC108">
        <v>454.366792223419</v>
      </c>
      <c r="AD108">
        <v>0</v>
      </c>
      <c r="AE108">
        <v>0</v>
      </c>
      <c r="AF108">
        <v>0</v>
      </c>
      <c r="AG108">
        <v>388.58825519783301</v>
      </c>
      <c r="AH108">
        <v>0</v>
      </c>
      <c r="AI108">
        <v>62.881141981784701</v>
      </c>
      <c r="AJ108">
        <v>0</v>
      </c>
      <c r="AK108">
        <v>147.53612659765</v>
      </c>
      <c r="AL108">
        <v>0</v>
      </c>
      <c r="AM108">
        <v>0</v>
      </c>
      <c r="AN108">
        <v>0</v>
      </c>
      <c r="AO108">
        <v>0</v>
      </c>
      <c r="AP108">
        <v>12.408335998641601</v>
      </c>
      <c r="AQ108">
        <v>7.3432719379408598</v>
      </c>
      <c r="AR108">
        <v>0</v>
      </c>
      <c r="AS108">
        <v>0</v>
      </c>
      <c r="AT108">
        <v>8.9057971635146007</v>
      </c>
      <c r="AU108">
        <v>0</v>
      </c>
      <c r="AV108">
        <v>0</v>
      </c>
      <c r="AW108">
        <v>0</v>
      </c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x14ac:dyDescent="0.25">
      <c r="A109" s="88">
        <v>44188</v>
      </c>
      <c r="B109" s="87" t="s">
        <v>60</v>
      </c>
      <c r="C109">
        <v>3003.5</v>
      </c>
      <c r="D109">
        <v>0</v>
      </c>
      <c r="E109">
        <v>942.14302865866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160.137877807866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0.156716123264075</v>
      </c>
      <c r="S109">
        <v>0</v>
      </c>
      <c r="T109">
        <v>54.8334929347197</v>
      </c>
      <c r="U109">
        <v>4.9550387270611401E-6</v>
      </c>
      <c r="V109">
        <v>0</v>
      </c>
      <c r="W109">
        <v>0</v>
      </c>
      <c r="X109">
        <v>118.932203949594</v>
      </c>
      <c r="Y109">
        <v>0</v>
      </c>
      <c r="Z109">
        <v>0</v>
      </c>
      <c r="AA109">
        <v>37.268582671822102</v>
      </c>
      <c r="AB109">
        <v>3.5882210638198102</v>
      </c>
      <c r="AC109">
        <v>450.77297039143798</v>
      </c>
      <c r="AD109">
        <v>0</v>
      </c>
      <c r="AE109">
        <v>0</v>
      </c>
      <c r="AF109">
        <v>0</v>
      </c>
      <c r="AG109">
        <v>400.91239929618303</v>
      </c>
      <c r="AH109">
        <v>0</v>
      </c>
      <c r="AI109">
        <v>63.744417459789403</v>
      </c>
      <c r="AJ109">
        <v>0</v>
      </c>
      <c r="AK109">
        <v>183.391088763293</v>
      </c>
      <c r="AL109">
        <v>0</v>
      </c>
      <c r="AM109">
        <v>0</v>
      </c>
      <c r="AN109">
        <v>0</v>
      </c>
      <c r="AO109">
        <v>0</v>
      </c>
      <c r="AP109">
        <v>13.1328021008758</v>
      </c>
      <c r="AQ109">
        <v>6.9657181693349504</v>
      </c>
      <c r="AR109">
        <v>0</v>
      </c>
      <c r="AS109">
        <v>0</v>
      </c>
      <c r="AT109">
        <v>8.64072136275073</v>
      </c>
      <c r="AU109">
        <v>0</v>
      </c>
      <c r="AV109">
        <v>0</v>
      </c>
      <c r="AW109">
        <v>0</v>
      </c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x14ac:dyDescent="0.25">
      <c r="A110" s="88">
        <v>44189</v>
      </c>
      <c r="B110" s="87" t="s">
        <v>60</v>
      </c>
      <c r="C110">
        <v>2727.53</v>
      </c>
      <c r="D110">
        <v>0</v>
      </c>
      <c r="E110">
        <v>970.29608541306197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160.137877807866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1.29699550236137</v>
      </c>
      <c r="S110">
        <v>0</v>
      </c>
      <c r="T110">
        <v>60.442110352991499</v>
      </c>
      <c r="U110">
        <v>4.3164732279706399E-7</v>
      </c>
      <c r="V110">
        <v>0</v>
      </c>
      <c r="W110">
        <v>0</v>
      </c>
      <c r="X110">
        <v>117.209991308127</v>
      </c>
      <c r="Y110">
        <v>0</v>
      </c>
      <c r="Z110">
        <v>0</v>
      </c>
      <c r="AA110">
        <v>29.142398597253202</v>
      </c>
      <c r="AB110">
        <v>2.7092035042437699</v>
      </c>
      <c r="AC110">
        <v>450.016019309988</v>
      </c>
      <c r="AD110">
        <v>0</v>
      </c>
      <c r="AE110">
        <v>0</v>
      </c>
      <c r="AF110">
        <v>0</v>
      </c>
      <c r="AG110">
        <v>411.04317854388302</v>
      </c>
      <c r="AH110">
        <v>0</v>
      </c>
      <c r="AI110">
        <v>63.361449588461902</v>
      </c>
      <c r="AJ110">
        <v>0</v>
      </c>
      <c r="AK110">
        <v>204.76868219725199</v>
      </c>
      <c r="AL110">
        <v>0</v>
      </c>
      <c r="AM110">
        <v>0</v>
      </c>
      <c r="AN110">
        <v>0</v>
      </c>
      <c r="AO110">
        <v>0</v>
      </c>
      <c r="AP110">
        <v>14.2248100848885</v>
      </c>
      <c r="AQ110">
        <v>6.29718726507698</v>
      </c>
      <c r="AR110">
        <v>0</v>
      </c>
      <c r="AS110">
        <v>0</v>
      </c>
      <c r="AT110">
        <v>8.3199787100404095</v>
      </c>
      <c r="AU110">
        <v>0</v>
      </c>
      <c r="AV110">
        <v>0</v>
      </c>
      <c r="AW110">
        <v>0</v>
      </c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x14ac:dyDescent="0.25">
      <c r="A111" s="88">
        <v>44190</v>
      </c>
      <c r="B111" s="87" t="s">
        <v>60</v>
      </c>
      <c r="C111">
        <v>2123.4</v>
      </c>
      <c r="D111">
        <v>0</v>
      </c>
      <c r="E111">
        <v>1181.24713654831</v>
      </c>
      <c r="F111">
        <v>0</v>
      </c>
      <c r="G111">
        <v>201.514744603807</v>
      </c>
      <c r="H111">
        <v>0</v>
      </c>
      <c r="I111">
        <v>0</v>
      </c>
      <c r="J111">
        <v>0</v>
      </c>
      <c r="K111">
        <v>160.137877807866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3.9686838476991202</v>
      </c>
      <c r="S111">
        <v>0</v>
      </c>
      <c r="T111">
        <v>62.624970174954598</v>
      </c>
      <c r="U111">
        <v>3.6396732308333702E-10</v>
      </c>
      <c r="V111">
        <v>0</v>
      </c>
      <c r="W111">
        <v>0</v>
      </c>
      <c r="X111">
        <v>117.476296845425</v>
      </c>
      <c r="Y111">
        <v>0</v>
      </c>
      <c r="Z111">
        <v>0</v>
      </c>
      <c r="AA111">
        <v>19.633515642978299</v>
      </c>
      <c r="AB111">
        <v>2.2875342107283601</v>
      </c>
      <c r="AC111">
        <v>450.665096890732</v>
      </c>
      <c r="AD111">
        <v>0</v>
      </c>
      <c r="AE111">
        <v>0</v>
      </c>
      <c r="AF111">
        <v>0</v>
      </c>
      <c r="AG111">
        <v>425.26361643320502</v>
      </c>
      <c r="AH111">
        <v>0</v>
      </c>
      <c r="AI111">
        <v>61.927293503389599</v>
      </c>
      <c r="AJ111">
        <v>0</v>
      </c>
      <c r="AK111">
        <v>215.01505253502901</v>
      </c>
      <c r="AL111">
        <v>0</v>
      </c>
      <c r="AM111">
        <v>0</v>
      </c>
      <c r="AN111">
        <v>0</v>
      </c>
      <c r="AO111">
        <v>0</v>
      </c>
      <c r="AP111">
        <v>16.243601286066198</v>
      </c>
      <c r="AQ111">
        <v>5.4955585391890498</v>
      </c>
      <c r="AR111">
        <v>0</v>
      </c>
      <c r="AS111">
        <v>0</v>
      </c>
      <c r="AT111">
        <v>8.0595095942972996</v>
      </c>
      <c r="AU111">
        <v>0</v>
      </c>
      <c r="AV111">
        <v>0</v>
      </c>
      <c r="AW111">
        <v>0</v>
      </c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x14ac:dyDescent="0.25">
      <c r="A112" s="88">
        <v>44191</v>
      </c>
      <c r="B112" s="87" t="s">
        <v>60</v>
      </c>
      <c r="C112">
        <v>3155.7</v>
      </c>
      <c r="D112">
        <v>0</v>
      </c>
      <c r="E112">
        <v>1223.47672167992</v>
      </c>
      <c r="F112">
        <v>198.102380012504</v>
      </c>
      <c r="G112">
        <v>0</v>
      </c>
      <c r="H112">
        <v>0</v>
      </c>
      <c r="I112">
        <v>0</v>
      </c>
      <c r="J112">
        <v>0</v>
      </c>
      <c r="K112">
        <v>160.137877807866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8.1040718639239699</v>
      </c>
      <c r="S112">
        <v>0</v>
      </c>
      <c r="T112">
        <v>65.192275850805302</v>
      </c>
      <c r="U112">
        <v>0</v>
      </c>
      <c r="V112">
        <v>0</v>
      </c>
      <c r="W112">
        <v>0</v>
      </c>
      <c r="X112">
        <v>117.958322776998</v>
      </c>
      <c r="Y112">
        <v>0</v>
      </c>
      <c r="Z112">
        <v>0</v>
      </c>
      <c r="AA112">
        <v>11.4927966539019</v>
      </c>
      <c r="AB112">
        <v>2.0879745659224</v>
      </c>
      <c r="AC112">
        <v>449.75930902591898</v>
      </c>
      <c r="AD112">
        <v>0</v>
      </c>
      <c r="AE112">
        <v>0</v>
      </c>
      <c r="AF112">
        <v>0</v>
      </c>
      <c r="AG112">
        <v>450.03520728644799</v>
      </c>
      <c r="AH112">
        <v>0</v>
      </c>
      <c r="AI112">
        <v>59.436411289226797</v>
      </c>
      <c r="AJ112">
        <v>0</v>
      </c>
      <c r="AK112">
        <v>221.47227803143599</v>
      </c>
      <c r="AL112">
        <v>0</v>
      </c>
      <c r="AM112">
        <v>0</v>
      </c>
      <c r="AN112">
        <v>0</v>
      </c>
      <c r="AO112">
        <v>0</v>
      </c>
      <c r="AP112">
        <v>18.552535714668</v>
      </c>
      <c r="AQ112">
        <v>4.5530417569292299</v>
      </c>
      <c r="AR112">
        <v>0</v>
      </c>
      <c r="AS112">
        <v>0</v>
      </c>
      <c r="AT112">
        <v>7.7163027295962898</v>
      </c>
      <c r="AU112">
        <v>0</v>
      </c>
      <c r="AV112">
        <v>0</v>
      </c>
      <c r="AW112">
        <v>0</v>
      </c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x14ac:dyDescent="0.25">
      <c r="A113" s="88">
        <v>44192</v>
      </c>
      <c r="B113" s="87" t="s">
        <v>60</v>
      </c>
      <c r="C113">
        <v>2508.67</v>
      </c>
      <c r="D113">
        <v>0</v>
      </c>
      <c r="E113">
        <v>1251.5313411729401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13.544106759118799</v>
      </c>
      <c r="S113">
        <v>0</v>
      </c>
      <c r="T113">
        <v>66.775093444922803</v>
      </c>
      <c r="U113">
        <v>0</v>
      </c>
      <c r="V113">
        <v>0</v>
      </c>
      <c r="W113">
        <v>0</v>
      </c>
      <c r="X113">
        <v>117.710643746584</v>
      </c>
      <c r="Y113">
        <v>0</v>
      </c>
      <c r="Z113">
        <v>0</v>
      </c>
      <c r="AA113">
        <v>5.0556748820231396</v>
      </c>
      <c r="AB113">
        <v>1.9430614910496999</v>
      </c>
      <c r="AC113">
        <v>453.26933709819502</v>
      </c>
      <c r="AD113">
        <v>0</v>
      </c>
      <c r="AE113">
        <v>0</v>
      </c>
      <c r="AF113">
        <v>0</v>
      </c>
      <c r="AG113">
        <v>479.70088296063801</v>
      </c>
      <c r="AH113">
        <v>0</v>
      </c>
      <c r="AI113">
        <v>56.2251089951951</v>
      </c>
      <c r="AJ113">
        <v>0</v>
      </c>
      <c r="AK113">
        <v>225.068767839874</v>
      </c>
      <c r="AL113">
        <v>0</v>
      </c>
      <c r="AM113">
        <v>0</v>
      </c>
      <c r="AN113">
        <v>0</v>
      </c>
      <c r="AO113">
        <v>0</v>
      </c>
      <c r="AP113">
        <v>20.442034223918199</v>
      </c>
      <c r="AQ113">
        <v>3.73787918194123</v>
      </c>
      <c r="AR113">
        <v>0</v>
      </c>
      <c r="AS113">
        <v>0</v>
      </c>
      <c r="AT113">
        <v>7.5397440209369302</v>
      </c>
      <c r="AU113">
        <v>0</v>
      </c>
      <c r="AV113">
        <v>0</v>
      </c>
      <c r="AW113">
        <v>0</v>
      </c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x14ac:dyDescent="0.25">
      <c r="A114" s="88">
        <v>44193</v>
      </c>
      <c r="B114" s="87" t="s">
        <v>60</v>
      </c>
      <c r="C114">
        <v>3234.45</v>
      </c>
      <c r="D114">
        <v>0</v>
      </c>
      <c r="E114">
        <v>1307.8374546817399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20.253792034851401</v>
      </c>
      <c r="S114">
        <v>0</v>
      </c>
      <c r="T114">
        <v>64.291892527910306</v>
      </c>
      <c r="U114">
        <v>0</v>
      </c>
      <c r="V114">
        <v>0</v>
      </c>
      <c r="W114">
        <v>0</v>
      </c>
      <c r="X114">
        <v>118.03748598206499</v>
      </c>
      <c r="Y114">
        <v>0</v>
      </c>
      <c r="Z114">
        <v>0</v>
      </c>
      <c r="AA114">
        <v>0.56729656009454499</v>
      </c>
      <c r="AB114">
        <v>1.86774875449416</v>
      </c>
      <c r="AC114">
        <v>466.670803022862</v>
      </c>
      <c r="AD114">
        <v>0</v>
      </c>
      <c r="AE114">
        <v>0</v>
      </c>
      <c r="AF114">
        <v>0</v>
      </c>
      <c r="AG114">
        <v>517.46402832662795</v>
      </c>
      <c r="AH114">
        <v>0</v>
      </c>
      <c r="AI114">
        <v>51.037172145899497</v>
      </c>
      <c r="AJ114">
        <v>0</v>
      </c>
      <c r="AK114">
        <v>220.69984970909101</v>
      </c>
      <c r="AL114">
        <v>0</v>
      </c>
      <c r="AM114">
        <v>0</v>
      </c>
      <c r="AN114">
        <v>0</v>
      </c>
      <c r="AO114">
        <v>0</v>
      </c>
      <c r="AP114">
        <v>21.0313331682258</v>
      </c>
      <c r="AQ114">
        <v>2.94111080684204</v>
      </c>
      <c r="AR114">
        <v>0</v>
      </c>
      <c r="AS114">
        <v>0</v>
      </c>
      <c r="AT114">
        <v>7.5783867741206903</v>
      </c>
      <c r="AU114">
        <v>0</v>
      </c>
      <c r="AV114">
        <v>0</v>
      </c>
      <c r="AW114">
        <v>0</v>
      </c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x14ac:dyDescent="0.25">
      <c r="A115" s="88">
        <v>44194</v>
      </c>
      <c r="B115" s="87" t="s">
        <v>60</v>
      </c>
      <c r="C115">
        <v>2643.71</v>
      </c>
      <c r="D115">
        <v>0</v>
      </c>
      <c r="E115">
        <v>1364.04513092917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25.0995453028955</v>
      </c>
      <c r="S115">
        <v>0</v>
      </c>
      <c r="T115">
        <v>59.573347013818001</v>
      </c>
      <c r="U115">
        <v>0</v>
      </c>
      <c r="V115">
        <v>0</v>
      </c>
      <c r="W115">
        <v>0</v>
      </c>
      <c r="X115">
        <v>118.843396260353</v>
      </c>
      <c r="Y115">
        <v>0</v>
      </c>
      <c r="Z115">
        <v>0</v>
      </c>
      <c r="AA115">
        <v>0</v>
      </c>
      <c r="AB115">
        <v>1.798455824633</v>
      </c>
      <c r="AC115">
        <v>480.87471139065701</v>
      </c>
      <c r="AD115">
        <v>0</v>
      </c>
      <c r="AE115">
        <v>0</v>
      </c>
      <c r="AF115">
        <v>0</v>
      </c>
      <c r="AG115">
        <v>539.31775734994699</v>
      </c>
      <c r="AH115">
        <v>0</v>
      </c>
      <c r="AI115">
        <v>44.998885815460604</v>
      </c>
      <c r="AJ115">
        <v>0</v>
      </c>
      <c r="AK115">
        <v>210.23993128687701</v>
      </c>
      <c r="AL115">
        <v>0</v>
      </c>
      <c r="AM115">
        <v>0</v>
      </c>
      <c r="AN115">
        <v>0</v>
      </c>
      <c r="AO115">
        <v>0</v>
      </c>
      <c r="AP115">
        <v>20.8930848195509</v>
      </c>
      <c r="AQ115">
        <v>2.3131759692015899</v>
      </c>
      <c r="AR115">
        <v>0</v>
      </c>
      <c r="AS115">
        <v>0</v>
      </c>
      <c r="AT115">
        <v>7.8558177030552301</v>
      </c>
      <c r="AU115">
        <v>0</v>
      </c>
      <c r="AV115">
        <v>0</v>
      </c>
      <c r="AW115">
        <v>0</v>
      </c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x14ac:dyDescent="0.25">
      <c r="A116" s="88">
        <v>44195</v>
      </c>
      <c r="B116" s="87" t="s">
        <v>60</v>
      </c>
      <c r="C116">
        <v>2350.81</v>
      </c>
      <c r="D116">
        <v>0</v>
      </c>
      <c r="E116">
        <v>1420.3512444379701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27.973753040216899</v>
      </c>
      <c r="S116">
        <v>0</v>
      </c>
      <c r="T116">
        <v>52.191078562163</v>
      </c>
      <c r="U116">
        <v>0</v>
      </c>
      <c r="V116">
        <v>0</v>
      </c>
      <c r="W116">
        <v>0</v>
      </c>
      <c r="X116">
        <v>116.215647498574</v>
      </c>
      <c r="Y116">
        <v>0</v>
      </c>
      <c r="Z116">
        <v>0</v>
      </c>
      <c r="AA116">
        <v>0</v>
      </c>
      <c r="AB116">
        <v>1.7330837586904799</v>
      </c>
      <c r="AC116">
        <v>493.98006587466199</v>
      </c>
      <c r="AD116">
        <v>0</v>
      </c>
      <c r="AE116">
        <v>0</v>
      </c>
      <c r="AF116">
        <v>0</v>
      </c>
      <c r="AG116">
        <v>572.118412222443</v>
      </c>
      <c r="AH116">
        <v>0</v>
      </c>
      <c r="AI116">
        <v>39.506848315269501</v>
      </c>
      <c r="AJ116">
        <v>0</v>
      </c>
      <c r="AK116">
        <v>191.080091003875</v>
      </c>
      <c r="AL116">
        <v>0</v>
      </c>
      <c r="AM116">
        <v>0</v>
      </c>
      <c r="AN116">
        <v>0</v>
      </c>
      <c r="AO116">
        <v>0</v>
      </c>
      <c r="AP116">
        <v>20.116565952402301</v>
      </c>
      <c r="AQ116">
        <v>1.82089041561543</v>
      </c>
      <c r="AR116">
        <v>0</v>
      </c>
      <c r="AS116">
        <v>0</v>
      </c>
      <c r="AT116">
        <v>8.1921504102075708</v>
      </c>
      <c r="AU116">
        <v>0</v>
      </c>
      <c r="AV116">
        <v>-500.11903729877298</v>
      </c>
      <c r="AW116">
        <v>0</v>
      </c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x14ac:dyDescent="0.25">
      <c r="A117" s="88">
        <v>44196</v>
      </c>
      <c r="B117" s="87" t="s">
        <v>60</v>
      </c>
      <c r="C117">
        <v>3000.3</v>
      </c>
      <c r="D117">
        <v>0</v>
      </c>
      <c r="E117">
        <v>1406.2747160607701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29.343500008337202</v>
      </c>
      <c r="S117">
        <v>0</v>
      </c>
      <c r="T117">
        <v>46.9068832787041</v>
      </c>
      <c r="U117">
        <v>0</v>
      </c>
      <c r="V117">
        <v>0</v>
      </c>
      <c r="W117">
        <v>0</v>
      </c>
      <c r="X117">
        <v>113.86257193543899</v>
      </c>
      <c r="Y117">
        <v>0</v>
      </c>
      <c r="Z117">
        <v>0</v>
      </c>
      <c r="AA117">
        <v>0</v>
      </c>
      <c r="AB117">
        <v>1.7074193612552799</v>
      </c>
      <c r="AC117">
        <v>509.04674076746699</v>
      </c>
      <c r="AD117">
        <v>0</v>
      </c>
      <c r="AE117">
        <v>0</v>
      </c>
      <c r="AF117">
        <v>0</v>
      </c>
      <c r="AG117">
        <v>591.71533375113097</v>
      </c>
      <c r="AH117">
        <v>0</v>
      </c>
      <c r="AI117">
        <v>35.6548245647515</v>
      </c>
      <c r="AJ117">
        <v>0</v>
      </c>
      <c r="AK117">
        <v>170.793301138483</v>
      </c>
      <c r="AL117">
        <v>0</v>
      </c>
      <c r="AM117">
        <v>0</v>
      </c>
      <c r="AN117">
        <v>0</v>
      </c>
      <c r="AO117">
        <v>0</v>
      </c>
      <c r="AP117">
        <v>17.866724385038701</v>
      </c>
      <c r="AQ117">
        <v>1.6329727393317199</v>
      </c>
      <c r="AR117">
        <v>0</v>
      </c>
      <c r="AS117">
        <v>0</v>
      </c>
      <c r="AT117">
        <v>8.5877708619895596</v>
      </c>
      <c r="AU117">
        <v>0</v>
      </c>
      <c r="AV117">
        <v>0</v>
      </c>
      <c r="AW117">
        <v>0</v>
      </c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x14ac:dyDescent="0.25">
      <c r="A118" s="88">
        <v>44197</v>
      </c>
      <c r="B118" s="87" t="s">
        <v>60</v>
      </c>
      <c r="C118">
        <v>3528.2</v>
      </c>
      <c r="D118">
        <v>0</v>
      </c>
      <c r="E118">
        <v>1406.2747160607701</v>
      </c>
      <c r="F118">
        <v>0</v>
      </c>
      <c r="G118">
        <v>201.514744603807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28.9353393800757</v>
      </c>
      <c r="S118">
        <v>0</v>
      </c>
      <c r="T118">
        <v>41.3641956317161</v>
      </c>
      <c r="U118">
        <v>0</v>
      </c>
      <c r="V118">
        <v>0</v>
      </c>
      <c r="W118">
        <v>0</v>
      </c>
      <c r="X118">
        <v>116.593437788804</v>
      </c>
      <c r="Y118">
        <v>0</v>
      </c>
      <c r="Z118">
        <v>0</v>
      </c>
      <c r="AA118">
        <v>0</v>
      </c>
      <c r="AB118">
        <v>1.7055068448155</v>
      </c>
      <c r="AC118">
        <v>523.98526836468102</v>
      </c>
      <c r="AD118">
        <v>0</v>
      </c>
      <c r="AE118">
        <v>0</v>
      </c>
      <c r="AF118">
        <v>0</v>
      </c>
      <c r="AG118">
        <v>606.78082269025901</v>
      </c>
      <c r="AH118">
        <v>0</v>
      </c>
      <c r="AI118">
        <v>34.330999822869799</v>
      </c>
      <c r="AJ118">
        <v>0</v>
      </c>
      <c r="AK118">
        <v>157.32644029729801</v>
      </c>
      <c r="AL118">
        <v>0</v>
      </c>
      <c r="AM118">
        <v>0</v>
      </c>
      <c r="AN118">
        <v>0</v>
      </c>
      <c r="AO118">
        <v>0</v>
      </c>
      <c r="AP118">
        <v>14.781963700001899</v>
      </c>
      <c r="AQ118">
        <v>1.66501448267888</v>
      </c>
      <c r="AR118">
        <v>0</v>
      </c>
      <c r="AS118">
        <v>0</v>
      </c>
      <c r="AT118">
        <v>8.9958599615244506</v>
      </c>
      <c r="AU118">
        <v>0</v>
      </c>
      <c r="AV118">
        <v>250.05951864938601</v>
      </c>
      <c r="AW118">
        <v>0</v>
      </c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x14ac:dyDescent="0.25">
      <c r="A119" s="88">
        <v>44198</v>
      </c>
      <c r="B119" s="87" t="s">
        <v>60</v>
      </c>
      <c r="C119">
        <v>2605.7600000000002</v>
      </c>
      <c r="D119">
        <v>0</v>
      </c>
      <c r="E119">
        <v>1406.2747160607701</v>
      </c>
      <c r="F119">
        <v>198.102380012504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28.966703039280699</v>
      </c>
      <c r="S119">
        <v>0</v>
      </c>
      <c r="T119">
        <v>31.744744422048601</v>
      </c>
      <c r="U119">
        <v>0</v>
      </c>
      <c r="V119">
        <v>1.73186150224741E-3</v>
      </c>
      <c r="W119">
        <v>0</v>
      </c>
      <c r="X119">
        <v>109.35163737925799</v>
      </c>
      <c r="Y119">
        <v>0</v>
      </c>
      <c r="Z119">
        <v>0.356595425219839</v>
      </c>
      <c r="AA119">
        <v>0</v>
      </c>
      <c r="AB119">
        <v>1.7295282787695201</v>
      </c>
      <c r="AC119">
        <v>538.14858809488396</v>
      </c>
      <c r="AD119">
        <v>0</v>
      </c>
      <c r="AE119">
        <v>0</v>
      </c>
      <c r="AF119">
        <v>0</v>
      </c>
      <c r="AG119">
        <v>639.44409017580006</v>
      </c>
      <c r="AH119">
        <v>0</v>
      </c>
      <c r="AI119">
        <v>33.630979369263102</v>
      </c>
      <c r="AJ119">
        <v>0</v>
      </c>
      <c r="AK119">
        <v>142.22153978850801</v>
      </c>
      <c r="AL119">
        <v>0</v>
      </c>
      <c r="AM119">
        <v>0</v>
      </c>
      <c r="AN119">
        <v>0</v>
      </c>
      <c r="AO119">
        <v>0</v>
      </c>
      <c r="AP119">
        <v>12.605993097852201</v>
      </c>
      <c r="AQ119">
        <v>1.8691595388235001</v>
      </c>
      <c r="AR119">
        <v>0</v>
      </c>
      <c r="AS119">
        <v>0</v>
      </c>
      <c r="AT119">
        <v>9.4547798685215199</v>
      </c>
      <c r="AU119">
        <v>0</v>
      </c>
      <c r="AV119">
        <v>-250.05951864938601</v>
      </c>
      <c r="AW119">
        <v>0</v>
      </c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x14ac:dyDescent="0.25">
      <c r="A120" s="88">
        <v>44199</v>
      </c>
      <c r="B120" s="87" t="s">
        <v>60</v>
      </c>
      <c r="C120">
        <v>2886.12</v>
      </c>
      <c r="D120">
        <v>0</v>
      </c>
      <c r="E120">
        <v>1406.2747160607701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29.279664770222102</v>
      </c>
      <c r="S120">
        <v>0</v>
      </c>
      <c r="T120">
        <v>22.252659495362199</v>
      </c>
      <c r="U120">
        <v>0</v>
      </c>
      <c r="V120">
        <v>1.1548043820499799E-2</v>
      </c>
      <c r="W120">
        <v>0</v>
      </c>
      <c r="X120">
        <v>95.107067375836706</v>
      </c>
      <c r="Y120">
        <v>0</v>
      </c>
      <c r="Z120">
        <v>2.6381776262739001</v>
      </c>
      <c r="AA120">
        <v>0</v>
      </c>
      <c r="AB120">
        <v>1.8077813789253701</v>
      </c>
      <c r="AC120">
        <v>560.44280302439199</v>
      </c>
      <c r="AD120">
        <v>0</v>
      </c>
      <c r="AE120">
        <v>0</v>
      </c>
      <c r="AF120">
        <v>0</v>
      </c>
      <c r="AG120">
        <v>669.61448080947002</v>
      </c>
      <c r="AH120">
        <v>0</v>
      </c>
      <c r="AI120">
        <v>37.839422814796698</v>
      </c>
      <c r="AJ120">
        <v>0</v>
      </c>
      <c r="AK120">
        <v>134.02587789044199</v>
      </c>
      <c r="AL120">
        <v>0</v>
      </c>
      <c r="AM120">
        <v>0</v>
      </c>
      <c r="AN120">
        <v>0</v>
      </c>
      <c r="AO120">
        <v>0</v>
      </c>
      <c r="AP120">
        <v>12.1409284959782</v>
      </c>
      <c r="AQ120">
        <v>2.2001307597910902</v>
      </c>
      <c r="AR120">
        <v>0</v>
      </c>
      <c r="AS120">
        <v>0</v>
      </c>
      <c r="AT120">
        <v>9.9714771654794596</v>
      </c>
      <c r="AU120">
        <v>0</v>
      </c>
      <c r="AV120">
        <v>0</v>
      </c>
      <c r="AW120">
        <v>0</v>
      </c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x14ac:dyDescent="0.25">
      <c r="A121" s="88">
        <v>44200</v>
      </c>
      <c r="B121" s="87" t="s">
        <v>60</v>
      </c>
      <c r="C121">
        <v>2938.33</v>
      </c>
      <c r="D121">
        <v>0</v>
      </c>
      <c r="E121">
        <v>1378.12165930637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29.347251955932201</v>
      </c>
      <c r="S121">
        <v>0</v>
      </c>
      <c r="T121">
        <v>13.360751793234201</v>
      </c>
      <c r="U121">
        <v>0</v>
      </c>
      <c r="V121">
        <v>3.6423444633276E-2</v>
      </c>
      <c r="W121">
        <v>0</v>
      </c>
      <c r="X121">
        <v>74.024927688669393</v>
      </c>
      <c r="Y121">
        <v>0</v>
      </c>
      <c r="Z121">
        <v>10.2386885891828</v>
      </c>
      <c r="AA121">
        <v>0</v>
      </c>
      <c r="AB121">
        <v>1.9250751371068799</v>
      </c>
      <c r="AC121">
        <v>589.74517058391405</v>
      </c>
      <c r="AD121">
        <v>0</v>
      </c>
      <c r="AE121">
        <v>0</v>
      </c>
      <c r="AF121">
        <v>0</v>
      </c>
      <c r="AG121">
        <v>713.47535425866295</v>
      </c>
      <c r="AH121">
        <v>0</v>
      </c>
      <c r="AI121">
        <v>45.675985614941602</v>
      </c>
      <c r="AJ121">
        <v>0</v>
      </c>
      <c r="AK121">
        <v>133.55667002196699</v>
      </c>
      <c r="AL121">
        <v>0</v>
      </c>
      <c r="AM121">
        <v>0</v>
      </c>
      <c r="AN121">
        <v>0</v>
      </c>
      <c r="AO121">
        <v>0</v>
      </c>
      <c r="AP121">
        <v>12.8420101947468</v>
      </c>
      <c r="AQ121">
        <v>3.1155550159416499</v>
      </c>
      <c r="AR121">
        <v>0</v>
      </c>
      <c r="AS121">
        <v>0</v>
      </c>
      <c r="AT121">
        <v>10.4123366765987</v>
      </c>
      <c r="AU121">
        <v>0</v>
      </c>
      <c r="AV121">
        <v>0</v>
      </c>
      <c r="AW121">
        <v>0</v>
      </c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x14ac:dyDescent="0.25">
      <c r="A122" s="88">
        <v>44201</v>
      </c>
      <c r="B122" s="87" t="s">
        <v>60</v>
      </c>
      <c r="C122">
        <v>3644.4</v>
      </c>
      <c r="D122">
        <v>0</v>
      </c>
      <c r="E122">
        <v>1349.96860255197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29.913631471370898</v>
      </c>
      <c r="S122">
        <v>0</v>
      </c>
      <c r="T122">
        <v>6.8629851491897904</v>
      </c>
      <c r="U122">
        <v>0</v>
      </c>
      <c r="V122">
        <v>7.8210280703992302E-2</v>
      </c>
      <c r="W122">
        <v>0</v>
      </c>
      <c r="X122">
        <v>49.614778189169897</v>
      </c>
      <c r="Y122">
        <v>0</v>
      </c>
      <c r="Z122">
        <v>27.8788769133477</v>
      </c>
      <c r="AA122">
        <v>0</v>
      </c>
      <c r="AB122">
        <v>2.0974147193776802</v>
      </c>
      <c r="AC122">
        <v>611.91651518195602</v>
      </c>
      <c r="AD122">
        <v>0</v>
      </c>
      <c r="AE122">
        <v>0</v>
      </c>
      <c r="AF122">
        <v>0</v>
      </c>
      <c r="AG122">
        <v>759.11307581303902</v>
      </c>
      <c r="AH122">
        <v>0</v>
      </c>
      <c r="AI122">
        <v>55.615594502760302</v>
      </c>
      <c r="AJ122">
        <v>0</v>
      </c>
      <c r="AK122">
        <v>141.57826496255799</v>
      </c>
      <c r="AL122">
        <v>0</v>
      </c>
      <c r="AM122">
        <v>0</v>
      </c>
      <c r="AN122">
        <v>0</v>
      </c>
      <c r="AO122">
        <v>0</v>
      </c>
      <c r="AP122">
        <v>13.4177555020841</v>
      </c>
      <c r="AQ122">
        <v>4.3920331754696198</v>
      </c>
      <c r="AR122">
        <v>0</v>
      </c>
      <c r="AS122">
        <v>0</v>
      </c>
      <c r="AT122">
        <v>10.634490906181099</v>
      </c>
      <c r="AU122">
        <v>0</v>
      </c>
      <c r="AV122">
        <v>0</v>
      </c>
      <c r="AW122">
        <v>0</v>
      </c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x14ac:dyDescent="0.25">
      <c r="A123" s="88">
        <v>44202</v>
      </c>
      <c r="B123" s="87" t="s">
        <v>60</v>
      </c>
      <c r="C123">
        <v>3212.01</v>
      </c>
      <c r="D123">
        <v>0</v>
      </c>
      <c r="E123">
        <v>1335.89207417477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33.718310084140299</v>
      </c>
      <c r="S123">
        <v>4.1854840564636397</v>
      </c>
      <c r="T123">
        <v>2.9083750941742301</v>
      </c>
      <c r="U123">
        <v>0</v>
      </c>
      <c r="V123">
        <v>0.139694164730435</v>
      </c>
      <c r="W123">
        <v>0</v>
      </c>
      <c r="X123">
        <v>27.566697644055601</v>
      </c>
      <c r="Y123">
        <v>0</v>
      </c>
      <c r="Z123">
        <v>60.960153903467301</v>
      </c>
      <c r="AA123">
        <v>0</v>
      </c>
      <c r="AB123">
        <v>2.6735637400383401</v>
      </c>
      <c r="AC123">
        <v>625.88090753499205</v>
      </c>
      <c r="AD123">
        <v>0</v>
      </c>
      <c r="AE123">
        <v>0</v>
      </c>
      <c r="AF123">
        <v>0</v>
      </c>
      <c r="AG123">
        <v>810.29671561130897</v>
      </c>
      <c r="AH123">
        <v>0</v>
      </c>
      <c r="AI123">
        <v>61.843864938825803</v>
      </c>
      <c r="AJ123">
        <v>0</v>
      </c>
      <c r="AK123">
        <v>159.627836235931</v>
      </c>
      <c r="AL123">
        <v>0</v>
      </c>
      <c r="AM123">
        <v>0</v>
      </c>
      <c r="AN123">
        <v>0</v>
      </c>
      <c r="AO123">
        <v>0</v>
      </c>
      <c r="AP123">
        <v>14.1785941507858</v>
      </c>
      <c r="AQ123">
        <v>8.0969617948686192</v>
      </c>
      <c r="AR123">
        <v>0</v>
      </c>
      <c r="AS123">
        <v>0</v>
      </c>
      <c r="AT123">
        <v>10.657090115163101</v>
      </c>
      <c r="AU123">
        <v>0</v>
      </c>
      <c r="AV123">
        <v>0</v>
      </c>
      <c r="AW123">
        <v>0</v>
      </c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x14ac:dyDescent="0.25">
      <c r="A124" s="88">
        <v>44203</v>
      </c>
      <c r="B124" s="87" t="s">
        <v>60</v>
      </c>
      <c r="C124">
        <v>3981.54</v>
      </c>
      <c r="D124">
        <v>0</v>
      </c>
      <c r="E124">
        <v>1307.8374546817399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38.437649390435197</v>
      </c>
      <c r="S124">
        <v>10.819011477322499</v>
      </c>
      <c r="T124">
        <v>0.80083692957595498</v>
      </c>
      <c r="U124">
        <v>0</v>
      </c>
      <c r="V124">
        <v>0.2189938642822</v>
      </c>
      <c r="W124">
        <v>0</v>
      </c>
      <c r="X124">
        <v>9.0449300844020097</v>
      </c>
      <c r="Y124">
        <v>0</v>
      </c>
      <c r="Z124">
        <v>114.12690634092</v>
      </c>
      <c r="AA124">
        <v>0</v>
      </c>
      <c r="AB124">
        <v>3.4573006295048399</v>
      </c>
      <c r="AC124">
        <v>633.79845177005996</v>
      </c>
      <c r="AD124">
        <v>0</v>
      </c>
      <c r="AE124">
        <v>0</v>
      </c>
      <c r="AF124">
        <v>0</v>
      </c>
      <c r="AG124">
        <v>852.93850195868902</v>
      </c>
      <c r="AH124">
        <v>0</v>
      </c>
      <c r="AI124">
        <v>64.197803547227196</v>
      </c>
      <c r="AJ124">
        <v>0</v>
      </c>
      <c r="AK124">
        <v>155.99376040153601</v>
      </c>
      <c r="AL124">
        <v>0</v>
      </c>
      <c r="AM124">
        <v>0</v>
      </c>
      <c r="AN124">
        <v>0</v>
      </c>
      <c r="AO124">
        <v>0</v>
      </c>
      <c r="AP124">
        <v>15.5029161656871</v>
      </c>
      <c r="AQ124">
        <v>12.186097209983201</v>
      </c>
      <c r="AR124">
        <v>0</v>
      </c>
      <c r="AS124">
        <v>0</v>
      </c>
      <c r="AT124">
        <v>10.712628423816801</v>
      </c>
      <c r="AU124">
        <v>0</v>
      </c>
      <c r="AV124">
        <v>0</v>
      </c>
      <c r="AW124">
        <v>0</v>
      </c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x14ac:dyDescent="0.25">
      <c r="A125" s="88">
        <v>44204</v>
      </c>
      <c r="B125" s="87" t="s">
        <v>60</v>
      </c>
      <c r="C125">
        <v>3223.43</v>
      </c>
      <c r="D125">
        <v>0</v>
      </c>
      <c r="E125">
        <v>1110.9629319236899</v>
      </c>
      <c r="F125">
        <v>0</v>
      </c>
      <c r="G125">
        <v>201.514744603807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38.540225152760399</v>
      </c>
      <c r="S125">
        <v>14.387772674028399</v>
      </c>
      <c r="T125">
        <v>0.20262357591680999</v>
      </c>
      <c r="U125">
        <v>0</v>
      </c>
      <c r="V125">
        <v>0.26990010630646399</v>
      </c>
      <c r="W125">
        <v>0</v>
      </c>
      <c r="X125">
        <v>2.1155493017851601</v>
      </c>
      <c r="Y125">
        <v>0</v>
      </c>
      <c r="Z125">
        <v>180.38069135061701</v>
      </c>
      <c r="AA125">
        <v>0</v>
      </c>
      <c r="AB125">
        <v>4.5210739284125303</v>
      </c>
      <c r="AC125">
        <v>636.63567752562301</v>
      </c>
      <c r="AD125">
        <v>0</v>
      </c>
      <c r="AE125">
        <v>0</v>
      </c>
      <c r="AF125">
        <v>0</v>
      </c>
      <c r="AG125">
        <v>887.68580076738499</v>
      </c>
      <c r="AH125">
        <v>0</v>
      </c>
      <c r="AI125">
        <v>64.404726608307698</v>
      </c>
      <c r="AJ125">
        <v>0</v>
      </c>
      <c r="AK125">
        <v>145.228188663152</v>
      </c>
      <c r="AL125">
        <v>0</v>
      </c>
      <c r="AM125">
        <v>0</v>
      </c>
      <c r="AN125">
        <v>0</v>
      </c>
      <c r="AO125">
        <v>0</v>
      </c>
      <c r="AP125">
        <v>15.8599863913732</v>
      </c>
      <c r="AQ125">
        <v>14.812238363271801</v>
      </c>
      <c r="AR125">
        <v>0</v>
      </c>
      <c r="AS125">
        <v>0</v>
      </c>
      <c r="AT125">
        <v>10.5867218489389</v>
      </c>
      <c r="AU125">
        <v>0</v>
      </c>
      <c r="AV125">
        <v>0</v>
      </c>
      <c r="AW125">
        <v>0</v>
      </c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x14ac:dyDescent="0.25">
      <c r="A126" s="88">
        <v>44205</v>
      </c>
      <c r="B126" s="87" t="s">
        <v>60</v>
      </c>
      <c r="C126">
        <v>3774.77</v>
      </c>
      <c r="D126">
        <v>0</v>
      </c>
      <c r="E126">
        <v>1096.8864035464901</v>
      </c>
      <c r="F126">
        <v>198.102380012504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35.385376828220998</v>
      </c>
      <c r="S126">
        <v>16.6516068349409</v>
      </c>
      <c r="T126">
        <v>4.5860052917405102E-2</v>
      </c>
      <c r="U126">
        <v>0</v>
      </c>
      <c r="V126">
        <v>0.37428613526509402</v>
      </c>
      <c r="W126">
        <v>0</v>
      </c>
      <c r="X126">
        <v>0.22462115440914401</v>
      </c>
      <c r="Y126">
        <v>0</v>
      </c>
      <c r="Z126">
        <v>254.73660813629999</v>
      </c>
      <c r="AA126">
        <v>0</v>
      </c>
      <c r="AB126">
        <v>5.6157277829902901</v>
      </c>
      <c r="AC126">
        <v>632.25381318882103</v>
      </c>
      <c r="AD126">
        <v>0</v>
      </c>
      <c r="AE126">
        <v>0</v>
      </c>
      <c r="AF126">
        <v>10.6413325075097</v>
      </c>
      <c r="AG126">
        <v>921.742269977364</v>
      </c>
      <c r="AH126">
        <v>0</v>
      </c>
      <c r="AI126">
        <v>60.6901918743146</v>
      </c>
      <c r="AJ126">
        <v>0</v>
      </c>
      <c r="AK126">
        <v>129.110617378336</v>
      </c>
      <c r="AL126">
        <v>0</v>
      </c>
      <c r="AM126">
        <v>0</v>
      </c>
      <c r="AN126">
        <v>0</v>
      </c>
      <c r="AO126">
        <v>0</v>
      </c>
      <c r="AP126">
        <v>14.622116672097199</v>
      </c>
      <c r="AQ126">
        <v>16.415566109118199</v>
      </c>
      <c r="AR126">
        <v>0</v>
      </c>
      <c r="AS126">
        <v>0</v>
      </c>
      <c r="AT126">
        <v>10.0934908527378</v>
      </c>
      <c r="AU126">
        <v>0</v>
      </c>
      <c r="AV126">
        <v>0</v>
      </c>
      <c r="AW126">
        <v>0</v>
      </c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x14ac:dyDescent="0.25">
      <c r="A127" s="88">
        <v>44206</v>
      </c>
      <c r="B127" s="87" t="s">
        <v>60</v>
      </c>
      <c r="C127">
        <v>3232.21</v>
      </c>
      <c r="D127">
        <v>0</v>
      </c>
      <c r="E127">
        <v>1096.8864035464901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289.13783493086999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30.952722559091999</v>
      </c>
      <c r="S127">
        <v>18.881451015760401</v>
      </c>
      <c r="T127">
        <v>8.4507702969018293E-3</v>
      </c>
      <c r="U127">
        <v>0</v>
      </c>
      <c r="V127">
        <v>0.48847268714800801</v>
      </c>
      <c r="W127">
        <v>0</v>
      </c>
      <c r="X127">
        <v>0</v>
      </c>
      <c r="Y127">
        <v>0</v>
      </c>
      <c r="Z127">
        <v>331.39985121168502</v>
      </c>
      <c r="AA127">
        <v>0</v>
      </c>
      <c r="AB127">
        <v>6.5774465655745198</v>
      </c>
      <c r="AC127">
        <v>626.393344460923</v>
      </c>
      <c r="AD127">
        <v>0</v>
      </c>
      <c r="AE127">
        <v>0</v>
      </c>
      <c r="AF127">
        <v>52.200176779360199</v>
      </c>
      <c r="AG127">
        <v>946.35324449580503</v>
      </c>
      <c r="AH127">
        <v>0</v>
      </c>
      <c r="AI127">
        <v>54.257298137534697</v>
      </c>
      <c r="AJ127">
        <v>0</v>
      </c>
      <c r="AK127">
        <v>107.606894820981</v>
      </c>
      <c r="AL127">
        <v>0</v>
      </c>
      <c r="AM127">
        <v>0</v>
      </c>
      <c r="AN127">
        <v>0</v>
      </c>
      <c r="AO127">
        <v>0</v>
      </c>
      <c r="AP127">
        <v>12.346951788956201</v>
      </c>
      <c r="AQ127">
        <v>17.220013897540099</v>
      </c>
      <c r="AR127">
        <v>0</v>
      </c>
      <c r="AS127">
        <v>0</v>
      </c>
      <c r="AT127">
        <v>9.3465287318008805</v>
      </c>
      <c r="AU127">
        <v>0</v>
      </c>
      <c r="AV127">
        <v>0</v>
      </c>
      <c r="AW127">
        <v>0</v>
      </c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x14ac:dyDescent="0.25">
      <c r="A128" s="88">
        <v>44207</v>
      </c>
      <c r="B128" s="87" t="s">
        <v>60</v>
      </c>
      <c r="C128">
        <v>3503.23</v>
      </c>
      <c r="D128">
        <v>0</v>
      </c>
      <c r="E128">
        <v>1096.8864035464901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289.13783493086999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24.990131797346599</v>
      </c>
      <c r="S128">
        <v>20.556309138316699</v>
      </c>
      <c r="T128">
        <v>1.1250460723419E-3</v>
      </c>
      <c r="U128">
        <v>0</v>
      </c>
      <c r="V128">
        <v>0.63513056410978697</v>
      </c>
      <c r="W128">
        <v>0</v>
      </c>
      <c r="X128">
        <v>0</v>
      </c>
      <c r="Y128">
        <v>0</v>
      </c>
      <c r="Z128">
        <v>404.92271471322499</v>
      </c>
      <c r="AA128">
        <v>0</v>
      </c>
      <c r="AB128">
        <v>7.4256225705088497</v>
      </c>
      <c r="AC128">
        <v>628.20868854074297</v>
      </c>
      <c r="AD128">
        <v>0</v>
      </c>
      <c r="AE128">
        <v>0</v>
      </c>
      <c r="AF128">
        <v>148.883842215984</v>
      </c>
      <c r="AG128">
        <v>959.688865307828</v>
      </c>
      <c r="AH128">
        <v>0</v>
      </c>
      <c r="AI128">
        <v>45.648498995100901</v>
      </c>
      <c r="AJ128">
        <v>0</v>
      </c>
      <c r="AK128">
        <v>78.942139085665502</v>
      </c>
      <c r="AL128">
        <v>0</v>
      </c>
      <c r="AM128">
        <v>0</v>
      </c>
      <c r="AN128">
        <v>0</v>
      </c>
      <c r="AO128">
        <v>0</v>
      </c>
      <c r="AP128">
        <v>10.4097501615664</v>
      </c>
      <c r="AQ128">
        <v>18.349363039345501</v>
      </c>
      <c r="AR128">
        <v>0</v>
      </c>
      <c r="AS128">
        <v>0</v>
      </c>
      <c r="AT128">
        <v>8.8111594853202408</v>
      </c>
      <c r="AU128">
        <v>0</v>
      </c>
      <c r="AV128">
        <v>0</v>
      </c>
      <c r="AW128">
        <v>0</v>
      </c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x14ac:dyDescent="0.25">
      <c r="A129" s="88">
        <v>44208</v>
      </c>
      <c r="B129" s="87" t="s">
        <v>60</v>
      </c>
      <c r="C129">
        <v>3013.54</v>
      </c>
      <c r="D129">
        <v>0</v>
      </c>
      <c r="E129">
        <v>1096.8864035464901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289.13783493086999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15.4642052482232</v>
      </c>
      <c r="S129">
        <v>17.6757799100669</v>
      </c>
      <c r="T129">
        <v>7.1651788873564206E-5</v>
      </c>
      <c r="U129">
        <v>0</v>
      </c>
      <c r="V129">
        <v>0.76881298086885497</v>
      </c>
      <c r="W129">
        <v>0</v>
      </c>
      <c r="X129">
        <v>0</v>
      </c>
      <c r="Y129">
        <v>0</v>
      </c>
      <c r="Z129">
        <v>491.65025885009999</v>
      </c>
      <c r="AA129">
        <v>0</v>
      </c>
      <c r="AB129">
        <v>7.5695364851529297</v>
      </c>
      <c r="AC129">
        <v>632.76903144182199</v>
      </c>
      <c r="AD129">
        <v>0</v>
      </c>
      <c r="AE129">
        <v>0</v>
      </c>
      <c r="AF129">
        <v>270.26368495443302</v>
      </c>
      <c r="AG129">
        <v>968.004385459481</v>
      </c>
      <c r="AH129">
        <v>0</v>
      </c>
      <c r="AI129">
        <v>40.246806701886797</v>
      </c>
      <c r="AJ129">
        <v>0</v>
      </c>
      <c r="AK129">
        <v>42.226387776368398</v>
      </c>
      <c r="AL129">
        <v>0</v>
      </c>
      <c r="AM129">
        <v>0</v>
      </c>
      <c r="AN129">
        <v>0</v>
      </c>
      <c r="AO129">
        <v>0</v>
      </c>
      <c r="AP129">
        <v>8.7855465423602901</v>
      </c>
      <c r="AQ129">
        <v>17.261541058356801</v>
      </c>
      <c r="AR129">
        <v>0</v>
      </c>
      <c r="AS129">
        <v>0</v>
      </c>
      <c r="AT129">
        <v>8.3159795302448192</v>
      </c>
      <c r="AU129">
        <v>0</v>
      </c>
      <c r="AV129">
        <v>-500.11903729877298</v>
      </c>
      <c r="AW129">
        <v>0</v>
      </c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x14ac:dyDescent="0.25">
      <c r="A130" s="88">
        <v>44209</v>
      </c>
      <c r="B130" s="87" t="s">
        <v>60</v>
      </c>
      <c r="C130">
        <v>4413.2299999999996</v>
      </c>
      <c r="D130">
        <v>0</v>
      </c>
      <c r="E130">
        <v>1082.8098751692901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289.13783493086999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6.4575573863996896</v>
      </c>
      <c r="S130">
        <v>14.204230509060499</v>
      </c>
      <c r="T130">
        <v>0</v>
      </c>
      <c r="U130">
        <v>0</v>
      </c>
      <c r="V130">
        <v>0.90854659565446505</v>
      </c>
      <c r="W130">
        <v>0</v>
      </c>
      <c r="X130">
        <v>0</v>
      </c>
      <c r="Y130">
        <v>0</v>
      </c>
      <c r="Z130">
        <v>591.07849141331405</v>
      </c>
      <c r="AA130">
        <v>0</v>
      </c>
      <c r="AB130">
        <v>8.6654282007828396</v>
      </c>
      <c r="AC130">
        <v>634.21215053230196</v>
      </c>
      <c r="AD130">
        <v>0</v>
      </c>
      <c r="AE130">
        <v>0</v>
      </c>
      <c r="AF130">
        <v>405.88293330942599</v>
      </c>
      <c r="AG130">
        <v>963.18879048168105</v>
      </c>
      <c r="AH130">
        <v>0</v>
      </c>
      <c r="AI130">
        <v>36.428615245596703</v>
      </c>
      <c r="AJ130">
        <v>0</v>
      </c>
      <c r="AK130">
        <v>19.133267906029001</v>
      </c>
      <c r="AL130">
        <v>0</v>
      </c>
      <c r="AM130">
        <v>0</v>
      </c>
      <c r="AN130">
        <v>0</v>
      </c>
      <c r="AO130">
        <v>0</v>
      </c>
      <c r="AP130">
        <v>7.3989647214742797</v>
      </c>
      <c r="AQ130">
        <v>17.6053372845636</v>
      </c>
      <c r="AR130">
        <v>0</v>
      </c>
      <c r="AS130">
        <v>0</v>
      </c>
      <c r="AT130">
        <v>7.6960444455316397</v>
      </c>
      <c r="AU130">
        <v>0</v>
      </c>
      <c r="AV130">
        <v>0</v>
      </c>
      <c r="AW130">
        <v>0</v>
      </c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x14ac:dyDescent="0.25">
      <c r="A131" s="88">
        <v>44210</v>
      </c>
      <c r="B131" s="87" t="s">
        <v>60</v>
      </c>
      <c r="C131">
        <v>4194.8599999999997</v>
      </c>
      <c r="D131">
        <v>0</v>
      </c>
      <c r="E131">
        <v>1068.7333467920901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289.13783493086999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2.2940243351517999</v>
      </c>
      <c r="S131">
        <v>13.4483301169037</v>
      </c>
      <c r="T131">
        <v>0</v>
      </c>
      <c r="U131">
        <v>0</v>
      </c>
      <c r="V131">
        <v>1.0297713103552499</v>
      </c>
      <c r="W131">
        <v>0</v>
      </c>
      <c r="X131">
        <v>0</v>
      </c>
      <c r="Y131">
        <v>0</v>
      </c>
      <c r="Z131">
        <v>713.44155632952902</v>
      </c>
      <c r="AA131">
        <v>0</v>
      </c>
      <c r="AB131">
        <v>10.063681402155099</v>
      </c>
      <c r="AC131">
        <v>629.33787998709397</v>
      </c>
      <c r="AD131">
        <v>0</v>
      </c>
      <c r="AE131">
        <v>0</v>
      </c>
      <c r="AF131">
        <v>547.88996445195301</v>
      </c>
      <c r="AG131">
        <v>953.93185405352006</v>
      </c>
      <c r="AH131">
        <v>0</v>
      </c>
      <c r="AI131">
        <v>33.170942001006402</v>
      </c>
      <c r="AJ131">
        <v>0</v>
      </c>
      <c r="AK131">
        <v>7.8165003949388403</v>
      </c>
      <c r="AL131">
        <v>0</v>
      </c>
      <c r="AM131">
        <v>0</v>
      </c>
      <c r="AN131">
        <v>0</v>
      </c>
      <c r="AO131">
        <v>0</v>
      </c>
      <c r="AP131">
        <v>6.5052106358832003</v>
      </c>
      <c r="AQ131">
        <v>20.083775974207001</v>
      </c>
      <c r="AR131">
        <v>0</v>
      </c>
      <c r="AS131">
        <v>0</v>
      </c>
      <c r="AT131">
        <v>7.3740041260711404</v>
      </c>
      <c r="AU131">
        <v>0</v>
      </c>
      <c r="AV131">
        <v>0</v>
      </c>
      <c r="AW131">
        <v>0</v>
      </c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x14ac:dyDescent="0.25">
      <c r="A132" s="88">
        <v>44211</v>
      </c>
      <c r="B132" s="87" t="s">
        <v>60</v>
      </c>
      <c r="C132">
        <v>5526.67</v>
      </c>
      <c r="D132">
        <v>0</v>
      </c>
      <c r="E132">
        <v>1068.7333467920901</v>
      </c>
      <c r="F132">
        <v>0</v>
      </c>
      <c r="G132">
        <v>201.514744603807</v>
      </c>
      <c r="H132">
        <v>0</v>
      </c>
      <c r="I132">
        <v>0</v>
      </c>
      <c r="J132">
        <v>0</v>
      </c>
      <c r="K132">
        <v>289.13783493086999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0.70077280837733802</v>
      </c>
      <c r="S132">
        <v>13.963402593319501</v>
      </c>
      <c r="T132">
        <v>0</v>
      </c>
      <c r="U132">
        <v>0</v>
      </c>
      <c r="V132">
        <v>1.0187575790502399</v>
      </c>
      <c r="W132">
        <v>0</v>
      </c>
      <c r="X132">
        <v>0</v>
      </c>
      <c r="Y132">
        <v>0</v>
      </c>
      <c r="Z132">
        <v>879.33901375139601</v>
      </c>
      <c r="AA132">
        <v>0</v>
      </c>
      <c r="AB132">
        <v>11.847881088711601</v>
      </c>
      <c r="AC132">
        <v>619.22171865678104</v>
      </c>
      <c r="AD132">
        <v>0</v>
      </c>
      <c r="AE132">
        <v>0</v>
      </c>
      <c r="AF132">
        <v>620.21061730794099</v>
      </c>
      <c r="AG132">
        <v>950.71660405022203</v>
      </c>
      <c r="AH132">
        <v>0</v>
      </c>
      <c r="AI132">
        <v>31.266265297413199</v>
      </c>
      <c r="AJ132">
        <v>0</v>
      </c>
      <c r="AK132">
        <v>2.62624653423036</v>
      </c>
      <c r="AL132">
        <v>0</v>
      </c>
      <c r="AM132">
        <v>0</v>
      </c>
      <c r="AN132">
        <v>0</v>
      </c>
      <c r="AO132">
        <v>0</v>
      </c>
      <c r="AP132">
        <v>6.3009188451282299</v>
      </c>
      <c r="AQ132">
        <v>23.9706894608188</v>
      </c>
      <c r="AR132">
        <v>0</v>
      </c>
      <c r="AS132">
        <v>0</v>
      </c>
      <c r="AT132">
        <v>7.4190387213951601</v>
      </c>
      <c r="AU132">
        <v>0</v>
      </c>
      <c r="AV132">
        <v>250.05951864938601</v>
      </c>
      <c r="AW132">
        <v>0</v>
      </c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x14ac:dyDescent="0.25">
      <c r="A133" s="88">
        <v>44212</v>
      </c>
      <c r="B133" s="87" t="s">
        <v>60</v>
      </c>
      <c r="C133">
        <v>5054.3100000000004</v>
      </c>
      <c r="D133">
        <v>0</v>
      </c>
      <c r="E133">
        <v>1054.65681841489</v>
      </c>
      <c r="F133">
        <v>198.102380012504</v>
      </c>
      <c r="G133">
        <v>0</v>
      </c>
      <c r="H133">
        <v>0</v>
      </c>
      <c r="I133">
        <v>0</v>
      </c>
      <c r="J133">
        <v>0</v>
      </c>
      <c r="K133">
        <v>289.13783493086999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0.176862514844881</v>
      </c>
      <c r="S133">
        <v>15.0743797450743</v>
      </c>
      <c r="T133">
        <v>0</v>
      </c>
      <c r="U133">
        <v>1.5146404342192E-4</v>
      </c>
      <c r="V133">
        <v>0.96276638041065998</v>
      </c>
      <c r="W133">
        <v>0</v>
      </c>
      <c r="X133">
        <v>0</v>
      </c>
      <c r="Y133">
        <v>0</v>
      </c>
      <c r="Z133">
        <v>1087.39549403148</v>
      </c>
      <c r="AA133">
        <v>0</v>
      </c>
      <c r="AB133">
        <v>14.3401694341579</v>
      </c>
      <c r="AC133">
        <v>602.13496075114995</v>
      </c>
      <c r="AD133">
        <v>0</v>
      </c>
      <c r="AE133">
        <v>0</v>
      </c>
      <c r="AF133">
        <v>637.48909393825295</v>
      </c>
      <c r="AG133">
        <v>930.23956664006698</v>
      </c>
      <c r="AH133">
        <v>0</v>
      </c>
      <c r="AI133">
        <v>29.189904153242701</v>
      </c>
      <c r="AJ133">
        <v>0</v>
      </c>
      <c r="AK133">
        <v>0.63519407833453101</v>
      </c>
      <c r="AL133">
        <v>0</v>
      </c>
      <c r="AM133">
        <v>0</v>
      </c>
      <c r="AN133">
        <v>0</v>
      </c>
      <c r="AO133">
        <v>0</v>
      </c>
      <c r="AP133">
        <v>6.5730128609501701</v>
      </c>
      <c r="AQ133">
        <v>26.380204757637902</v>
      </c>
      <c r="AR133">
        <v>0</v>
      </c>
      <c r="AS133">
        <v>0</v>
      </c>
      <c r="AT133">
        <v>7.84255362915557</v>
      </c>
      <c r="AU133">
        <v>0</v>
      </c>
      <c r="AV133">
        <v>0</v>
      </c>
      <c r="AW133">
        <v>0</v>
      </c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x14ac:dyDescent="0.25">
      <c r="A134" s="88">
        <v>44213</v>
      </c>
      <c r="B134" s="87" t="s">
        <v>60</v>
      </c>
      <c r="C134">
        <v>5055.1400000000003</v>
      </c>
      <c r="D134">
        <v>0</v>
      </c>
      <c r="E134">
        <v>1040.58029003769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3.0476555473233299E-2</v>
      </c>
      <c r="S134">
        <v>16.73357195721</v>
      </c>
      <c r="T134">
        <v>0</v>
      </c>
      <c r="U134">
        <v>8.9186841108443101E-4</v>
      </c>
      <c r="V134">
        <v>0.85900901797468798</v>
      </c>
      <c r="W134">
        <v>0</v>
      </c>
      <c r="X134">
        <v>0</v>
      </c>
      <c r="Y134">
        <v>0</v>
      </c>
      <c r="Z134">
        <v>1339.1245066696199</v>
      </c>
      <c r="AA134">
        <v>0</v>
      </c>
      <c r="AB134">
        <v>17.2040893009892</v>
      </c>
      <c r="AC134">
        <v>577.82294908707195</v>
      </c>
      <c r="AD134">
        <v>0</v>
      </c>
      <c r="AE134">
        <v>0</v>
      </c>
      <c r="AF134">
        <v>584.96558058039398</v>
      </c>
      <c r="AG134">
        <v>908.89278034159997</v>
      </c>
      <c r="AH134">
        <v>0</v>
      </c>
      <c r="AI134">
        <v>27.7695217117178</v>
      </c>
      <c r="AJ134">
        <v>0</v>
      </c>
      <c r="AK134">
        <v>7.0039996884390998E-2</v>
      </c>
      <c r="AL134">
        <v>0</v>
      </c>
      <c r="AM134">
        <v>0</v>
      </c>
      <c r="AN134">
        <v>0</v>
      </c>
      <c r="AO134">
        <v>0</v>
      </c>
      <c r="AP134">
        <v>6.8539468302754303</v>
      </c>
      <c r="AQ134">
        <v>29.3209403073567</v>
      </c>
      <c r="AR134">
        <v>0</v>
      </c>
      <c r="AS134">
        <v>0</v>
      </c>
      <c r="AT134">
        <v>8.2803978182841806</v>
      </c>
      <c r="AU134">
        <v>0</v>
      </c>
      <c r="AV134">
        <v>0</v>
      </c>
      <c r="AW134">
        <v>0</v>
      </c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x14ac:dyDescent="0.25">
      <c r="A135" s="88">
        <v>44214</v>
      </c>
      <c r="B135" s="87" t="s">
        <v>60</v>
      </c>
      <c r="C135">
        <v>5399.58</v>
      </c>
      <c r="D135">
        <v>699.857532462221</v>
      </c>
      <c r="E135">
        <v>1068.7333467920901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1.84108408620524E-3</v>
      </c>
      <c r="S135">
        <v>18.706420539593399</v>
      </c>
      <c r="T135">
        <v>0</v>
      </c>
      <c r="U135">
        <v>2.0468277347800001E-3</v>
      </c>
      <c r="V135">
        <v>0.78733515250086294</v>
      </c>
      <c r="W135">
        <v>0</v>
      </c>
      <c r="X135">
        <v>0</v>
      </c>
      <c r="Y135">
        <v>0</v>
      </c>
      <c r="Z135">
        <v>1594.9478861780999</v>
      </c>
      <c r="AA135">
        <v>0</v>
      </c>
      <c r="AB135">
        <v>19.824686649619899</v>
      </c>
      <c r="AC135">
        <v>557.96212741756403</v>
      </c>
      <c r="AD135">
        <v>0</v>
      </c>
      <c r="AE135">
        <v>0</v>
      </c>
      <c r="AF135">
        <v>503.733491893485</v>
      </c>
      <c r="AG135">
        <v>890.71956699343798</v>
      </c>
      <c r="AH135">
        <v>0</v>
      </c>
      <c r="AI135">
        <v>26.1942248701287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7.0975969302328803</v>
      </c>
      <c r="AQ135">
        <v>30.029736948968001</v>
      </c>
      <c r="AR135">
        <v>0</v>
      </c>
      <c r="AS135">
        <v>0</v>
      </c>
      <c r="AT135">
        <v>8.8803168177725702</v>
      </c>
      <c r="AU135">
        <v>0</v>
      </c>
      <c r="AV135">
        <v>0</v>
      </c>
      <c r="AW135">
        <v>0</v>
      </c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x14ac:dyDescent="0.25">
      <c r="A136" s="88">
        <v>44215</v>
      </c>
      <c r="B136" s="87" t="s">
        <v>60</v>
      </c>
      <c r="C136">
        <v>5307.43</v>
      </c>
      <c r="D136">
        <v>0</v>
      </c>
      <c r="E136">
        <v>1068.7333467920901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451.78455823019601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19.821116682482401</v>
      </c>
      <c r="T136">
        <v>0</v>
      </c>
      <c r="U136">
        <v>2.6514739881939799E-3</v>
      </c>
      <c r="V136">
        <v>0.72665437419022905</v>
      </c>
      <c r="W136">
        <v>0</v>
      </c>
      <c r="X136">
        <v>0</v>
      </c>
      <c r="Y136">
        <v>0</v>
      </c>
      <c r="Z136">
        <v>1833.19601439656</v>
      </c>
      <c r="AA136">
        <v>0</v>
      </c>
      <c r="AB136">
        <v>20.630764003602099</v>
      </c>
      <c r="AC136">
        <v>546.85122003836102</v>
      </c>
      <c r="AD136">
        <v>0</v>
      </c>
      <c r="AE136">
        <v>0</v>
      </c>
      <c r="AF136">
        <v>399.40592561133201</v>
      </c>
      <c r="AG136">
        <v>945.03011236037901</v>
      </c>
      <c r="AH136">
        <v>0</v>
      </c>
      <c r="AI136">
        <v>24.148676439941699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7.0728288817060898</v>
      </c>
      <c r="AQ136">
        <v>28.089422789602601</v>
      </c>
      <c r="AR136">
        <v>0</v>
      </c>
      <c r="AS136">
        <v>0</v>
      </c>
      <c r="AT136">
        <v>9.2840047195747797</v>
      </c>
      <c r="AU136">
        <v>0</v>
      </c>
      <c r="AV136">
        <v>0</v>
      </c>
      <c r="AW136">
        <v>0</v>
      </c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x14ac:dyDescent="0.25">
      <c r="A137" s="88">
        <v>44216</v>
      </c>
      <c r="B137" s="87" t="s">
        <v>60</v>
      </c>
      <c r="C137">
        <v>5233.96</v>
      </c>
      <c r="D137">
        <v>0</v>
      </c>
      <c r="E137">
        <v>1068.7333467920901</v>
      </c>
      <c r="F137">
        <v>0</v>
      </c>
      <c r="G137">
        <v>0</v>
      </c>
      <c r="H137">
        <v>202.03588554751201</v>
      </c>
      <c r="I137">
        <v>0</v>
      </c>
      <c r="J137">
        <v>0</v>
      </c>
      <c r="K137">
        <v>0</v>
      </c>
      <c r="L137">
        <v>302.840245871055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19.984456007415801</v>
      </c>
      <c r="T137">
        <v>0</v>
      </c>
      <c r="U137">
        <v>2.9196203335884298E-3</v>
      </c>
      <c r="V137">
        <v>0.71756948712192004</v>
      </c>
      <c r="W137">
        <v>0</v>
      </c>
      <c r="X137">
        <v>0</v>
      </c>
      <c r="Y137">
        <v>0</v>
      </c>
      <c r="Z137">
        <v>2015.9025763745401</v>
      </c>
      <c r="AA137">
        <v>0</v>
      </c>
      <c r="AB137">
        <v>20.3049610037538</v>
      </c>
      <c r="AC137">
        <v>540.856440325785</v>
      </c>
      <c r="AD137">
        <v>0</v>
      </c>
      <c r="AE137">
        <v>0</v>
      </c>
      <c r="AF137">
        <v>276.30951328840598</v>
      </c>
      <c r="AG137">
        <v>1041.9629788621201</v>
      </c>
      <c r="AH137">
        <v>0</v>
      </c>
      <c r="AI137">
        <v>22.188229378456199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6.8886534837947604</v>
      </c>
      <c r="AQ137">
        <v>27.481576626243999</v>
      </c>
      <c r="AR137">
        <v>0</v>
      </c>
      <c r="AS137">
        <v>0</v>
      </c>
      <c r="AT137">
        <v>9.2728011732818505</v>
      </c>
      <c r="AU137">
        <v>0</v>
      </c>
      <c r="AV137">
        <v>0</v>
      </c>
      <c r="AW137">
        <v>0</v>
      </c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x14ac:dyDescent="0.25">
      <c r="A138" s="88">
        <v>44217</v>
      </c>
      <c r="B138" s="87" t="s">
        <v>60</v>
      </c>
      <c r="C138">
        <v>5403.54</v>
      </c>
      <c r="D138">
        <v>0</v>
      </c>
      <c r="E138">
        <v>1068.7333467920901</v>
      </c>
      <c r="F138">
        <v>0</v>
      </c>
      <c r="G138">
        <v>0</v>
      </c>
      <c r="H138">
        <v>462.587395689711</v>
      </c>
      <c r="I138">
        <v>0</v>
      </c>
      <c r="J138">
        <v>0</v>
      </c>
      <c r="K138">
        <v>0</v>
      </c>
      <c r="L138">
        <v>202.999887553729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20.137423608342999</v>
      </c>
      <c r="T138">
        <v>0</v>
      </c>
      <c r="U138">
        <v>3.0323284139054602E-3</v>
      </c>
      <c r="V138">
        <v>0.76504446008598803</v>
      </c>
      <c r="W138">
        <v>0</v>
      </c>
      <c r="X138">
        <v>0</v>
      </c>
      <c r="Y138">
        <v>0</v>
      </c>
      <c r="Z138">
        <v>2133.75716254797</v>
      </c>
      <c r="AA138">
        <v>0</v>
      </c>
      <c r="AB138">
        <v>20.634763763902001</v>
      </c>
      <c r="AC138">
        <v>535.70099999532204</v>
      </c>
      <c r="AD138">
        <v>0</v>
      </c>
      <c r="AE138">
        <v>0</v>
      </c>
      <c r="AF138">
        <v>151.757441390232</v>
      </c>
      <c r="AG138">
        <v>1142.0233778931499</v>
      </c>
      <c r="AH138">
        <v>0</v>
      </c>
      <c r="AI138">
        <v>19.502090222163599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6.9557265753372697</v>
      </c>
      <c r="AQ138">
        <v>29.779494380271601</v>
      </c>
      <c r="AR138">
        <v>0</v>
      </c>
      <c r="AS138">
        <v>0</v>
      </c>
      <c r="AT138">
        <v>9.1191005691483493</v>
      </c>
      <c r="AU138">
        <v>0</v>
      </c>
      <c r="AV138">
        <v>0</v>
      </c>
      <c r="AW138">
        <v>0</v>
      </c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x14ac:dyDescent="0.25">
      <c r="A139" s="88">
        <v>44218</v>
      </c>
      <c r="B139" s="87" t="s">
        <v>60</v>
      </c>
      <c r="C139">
        <v>6199.87</v>
      </c>
      <c r="D139">
        <v>0</v>
      </c>
      <c r="E139">
        <v>1054.65681841489</v>
      </c>
      <c r="F139">
        <v>0</v>
      </c>
      <c r="G139">
        <v>201.514744603807</v>
      </c>
      <c r="H139">
        <v>716.46074115465694</v>
      </c>
      <c r="I139">
        <v>0</v>
      </c>
      <c r="J139">
        <v>0</v>
      </c>
      <c r="K139">
        <v>0</v>
      </c>
      <c r="L139">
        <v>136.07489397024599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19.704693347357601</v>
      </c>
      <c r="T139">
        <v>0</v>
      </c>
      <c r="U139">
        <v>1.8655067577422E-3</v>
      </c>
      <c r="V139">
        <v>0.89467755869211296</v>
      </c>
      <c r="W139">
        <v>0</v>
      </c>
      <c r="X139">
        <v>0</v>
      </c>
      <c r="Y139">
        <v>0</v>
      </c>
      <c r="Z139">
        <v>2188.8746747438499</v>
      </c>
      <c r="AA139">
        <v>0</v>
      </c>
      <c r="AB139">
        <v>20.882076063536601</v>
      </c>
      <c r="AC139">
        <v>530.30988116111598</v>
      </c>
      <c r="AD139">
        <v>0</v>
      </c>
      <c r="AE139">
        <v>0</v>
      </c>
      <c r="AF139">
        <v>69.133111207068893</v>
      </c>
      <c r="AG139">
        <v>1255.8934079046901</v>
      </c>
      <c r="AH139">
        <v>0</v>
      </c>
      <c r="AI139">
        <v>17.559642814805901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7.1195278061930001</v>
      </c>
      <c r="AQ139">
        <v>29.6608507098566</v>
      </c>
      <c r="AR139">
        <v>0</v>
      </c>
      <c r="AS139">
        <v>0</v>
      </c>
      <c r="AT139">
        <v>8.92844364062341</v>
      </c>
      <c r="AU139">
        <v>0</v>
      </c>
      <c r="AV139">
        <v>0</v>
      </c>
      <c r="AW139">
        <v>0</v>
      </c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x14ac:dyDescent="0.25">
      <c r="A140" s="88">
        <v>44219</v>
      </c>
      <c r="B140" s="87" t="s">
        <v>60</v>
      </c>
      <c r="C140">
        <v>6613.8</v>
      </c>
      <c r="D140">
        <v>0</v>
      </c>
      <c r="E140">
        <v>1054.65681841489</v>
      </c>
      <c r="F140">
        <v>198.102380012504</v>
      </c>
      <c r="G140">
        <v>0</v>
      </c>
      <c r="H140">
        <v>937.93104848237999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18.998476695315201</v>
      </c>
      <c r="T140">
        <v>0</v>
      </c>
      <c r="U140">
        <v>6.6502045469571196E-4</v>
      </c>
      <c r="V140">
        <v>1.07302678983651</v>
      </c>
      <c r="W140">
        <v>0</v>
      </c>
      <c r="X140">
        <v>0</v>
      </c>
      <c r="Y140">
        <v>0</v>
      </c>
      <c r="Z140">
        <v>2177.0927559279698</v>
      </c>
      <c r="AA140">
        <v>0</v>
      </c>
      <c r="AB140">
        <v>20.581317556686201</v>
      </c>
      <c r="AC140">
        <v>530.036395962283</v>
      </c>
      <c r="AD140">
        <v>0</v>
      </c>
      <c r="AE140">
        <v>0</v>
      </c>
      <c r="AF140">
        <v>26.460954603222898</v>
      </c>
      <c r="AG140">
        <v>1364.0404165933801</v>
      </c>
      <c r="AH140">
        <v>0</v>
      </c>
      <c r="AI140">
        <v>15.003682929200901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7.1162519199350003</v>
      </c>
      <c r="AQ140">
        <v>29.501811491331502</v>
      </c>
      <c r="AR140">
        <v>0</v>
      </c>
      <c r="AS140">
        <v>0</v>
      </c>
      <c r="AT140">
        <v>8.6987220529157092</v>
      </c>
      <c r="AU140">
        <v>0</v>
      </c>
      <c r="AV140">
        <v>0</v>
      </c>
      <c r="AW140">
        <v>0</v>
      </c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x14ac:dyDescent="0.25">
      <c r="A141" s="88">
        <v>44220</v>
      </c>
      <c r="B141" s="87" t="s">
        <v>60</v>
      </c>
      <c r="C141">
        <v>6299.11</v>
      </c>
      <c r="D141">
        <v>0</v>
      </c>
      <c r="E141">
        <v>1068.7333467920901</v>
      </c>
      <c r="F141">
        <v>0</v>
      </c>
      <c r="G141">
        <v>0</v>
      </c>
      <c r="H141">
        <v>1041.1482481652699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18.2788021951378</v>
      </c>
      <c r="T141">
        <v>0</v>
      </c>
      <c r="U141">
        <v>1.0900962841133799E-4</v>
      </c>
      <c r="V141">
        <v>1.2913951829439101</v>
      </c>
      <c r="W141">
        <v>0</v>
      </c>
      <c r="X141">
        <v>0</v>
      </c>
      <c r="Y141">
        <v>0</v>
      </c>
      <c r="Z141">
        <v>2102.4032575799401</v>
      </c>
      <c r="AA141">
        <v>0</v>
      </c>
      <c r="AB141">
        <v>20.669238284315401</v>
      </c>
      <c r="AC141">
        <v>529.89040148758602</v>
      </c>
      <c r="AD141">
        <v>0</v>
      </c>
      <c r="AE141">
        <v>0</v>
      </c>
      <c r="AF141">
        <v>8.7642721032073894</v>
      </c>
      <c r="AG141">
        <v>1483.1671131563</v>
      </c>
      <c r="AH141">
        <v>0</v>
      </c>
      <c r="AI141">
        <v>13.518681850305899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7.2718021067313199</v>
      </c>
      <c r="AQ141">
        <v>30.127070567225498</v>
      </c>
      <c r="AR141">
        <v>0</v>
      </c>
      <c r="AS141">
        <v>0</v>
      </c>
      <c r="AT141">
        <v>8.8240446803495303</v>
      </c>
      <c r="AU141">
        <v>0</v>
      </c>
      <c r="AV141">
        <v>0</v>
      </c>
      <c r="AW141">
        <v>0</v>
      </c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x14ac:dyDescent="0.25">
      <c r="A142" s="88">
        <v>44221</v>
      </c>
      <c r="B142" s="87" t="s">
        <v>60</v>
      </c>
      <c r="C142">
        <v>5614.03</v>
      </c>
      <c r="D142">
        <v>0</v>
      </c>
      <c r="E142">
        <v>1040.58029003769</v>
      </c>
      <c r="F142">
        <v>0</v>
      </c>
      <c r="G142">
        <v>0</v>
      </c>
      <c r="H142">
        <v>1084.2171231162299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17.739644766491999</v>
      </c>
      <c r="T142">
        <v>0</v>
      </c>
      <c r="U142">
        <v>1.7509080101363799E-5</v>
      </c>
      <c r="V142">
        <v>1.6149412327175301</v>
      </c>
      <c r="W142">
        <v>0</v>
      </c>
      <c r="X142">
        <v>0</v>
      </c>
      <c r="Y142">
        <v>0</v>
      </c>
      <c r="Z142">
        <v>1990.6568452959</v>
      </c>
      <c r="AA142">
        <v>0</v>
      </c>
      <c r="AB142">
        <v>20.752619155376401</v>
      </c>
      <c r="AC142">
        <v>532.82200312180498</v>
      </c>
      <c r="AD142">
        <v>0</v>
      </c>
      <c r="AE142">
        <v>0</v>
      </c>
      <c r="AF142">
        <v>2.1287193741742598</v>
      </c>
      <c r="AG142">
        <v>1579.58032917995</v>
      </c>
      <c r="AH142">
        <v>0</v>
      </c>
      <c r="AI142">
        <v>13.957544749049401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8.4384535649100005</v>
      </c>
      <c r="AQ142">
        <v>33.734031660509203</v>
      </c>
      <c r="AR142">
        <v>0</v>
      </c>
      <c r="AS142">
        <v>0</v>
      </c>
      <c r="AT142">
        <v>9.2476315314768307</v>
      </c>
      <c r="AU142">
        <v>0</v>
      </c>
      <c r="AV142">
        <v>0</v>
      </c>
      <c r="AW142">
        <v>0</v>
      </c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x14ac:dyDescent="0.25">
      <c r="A143" s="88">
        <v>44222</v>
      </c>
      <c r="B143" s="87" t="s">
        <v>60</v>
      </c>
      <c r="C143">
        <v>6989.61</v>
      </c>
      <c r="D143">
        <v>0</v>
      </c>
      <c r="E143">
        <v>1054.65681841489</v>
      </c>
      <c r="F143">
        <v>0</v>
      </c>
      <c r="G143">
        <v>0</v>
      </c>
      <c r="H143">
        <v>895.75916284876905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17.319646173151401</v>
      </c>
      <c r="T143">
        <v>0</v>
      </c>
      <c r="U143">
        <v>2.6911661515576999E-6</v>
      </c>
      <c r="V143">
        <v>1.90187796841359</v>
      </c>
      <c r="W143">
        <v>0</v>
      </c>
      <c r="X143">
        <v>0</v>
      </c>
      <c r="Y143">
        <v>0</v>
      </c>
      <c r="Z143">
        <v>1874.55907089269</v>
      </c>
      <c r="AA143">
        <v>0</v>
      </c>
      <c r="AB143">
        <v>22.091838142864201</v>
      </c>
      <c r="AC143">
        <v>539.44169453724396</v>
      </c>
      <c r="AD143">
        <v>0</v>
      </c>
      <c r="AE143">
        <v>0</v>
      </c>
      <c r="AF143">
        <v>0.29140304890801699</v>
      </c>
      <c r="AG143">
        <v>1633.87094010951</v>
      </c>
      <c r="AH143">
        <v>0</v>
      </c>
      <c r="AI143">
        <v>16.898762355972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9.6373031588410996</v>
      </c>
      <c r="AQ143">
        <v>35.631459886015598</v>
      </c>
      <c r="AR143">
        <v>0</v>
      </c>
      <c r="AS143">
        <v>0</v>
      </c>
      <c r="AT143">
        <v>9.9371435847071297</v>
      </c>
      <c r="AU143">
        <v>0</v>
      </c>
      <c r="AV143">
        <v>0</v>
      </c>
      <c r="AW143">
        <v>0</v>
      </c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x14ac:dyDescent="0.25">
      <c r="A144" s="88">
        <v>44223</v>
      </c>
      <c r="B144" s="87" t="s">
        <v>60</v>
      </c>
      <c r="C144">
        <v>7559.2</v>
      </c>
      <c r="D144">
        <v>0</v>
      </c>
      <c r="E144">
        <v>1054.65681841489</v>
      </c>
      <c r="F144">
        <v>0</v>
      </c>
      <c r="G144">
        <v>0</v>
      </c>
      <c r="H144">
        <v>635.20765270657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3572.49657219958</v>
      </c>
      <c r="R144">
        <v>0</v>
      </c>
      <c r="S144">
        <v>16.491160867714498</v>
      </c>
      <c r="T144">
        <v>0</v>
      </c>
      <c r="U144">
        <v>3.6742982982733002E-7</v>
      </c>
      <c r="V144">
        <v>2.05355324017229</v>
      </c>
      <c r="W144">
        <v>0</v>
      </c>
      <c r="X144">
        <v>0</v>
      </c>
      <c r="Y144">
        <v>0</v>
      </c>
      <c r="Z144">
        <v>1767.49644245579</v>
      </c>
      <c r="AA144">
        <v>0</v>
      </c>
      <c r="AB144">
        <v>22.717758219740801</v>
      </c>
      <c r="AC144">
        <v>542.73332993910196</v>
      </c>
      <c r="AD144">
        <v>0</v>
      </c>
      <c r="AE144">
        <v>0</v>
      </c>
      <c r="AF144">
        <v>9.6460700539500593E-3</v>
      </c>
      <c r="AG144">
        <v>1681.4223212931199</v>
      </c>
      <c r="AH144">
        <v>0</v>
      </c>
      <c r="AI144">
        <v>20.507292969180401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10.0467461127745</v>
      </c>
      <c r="AQ144">
        <v>34.867565678899602</v>
      </c>
      <c r="AR144">
        <v>0</v>
      </c>
      <c r="AS144">
        <v>0</v>
      </c>
      <c r="AT144">
        <v>10.699119928514699</v>
      </c>
      <c r="AU144">
        <v>0</v>
      </c>
      <c r="AV144">
        <v>0</v>
      </c>
      <c r="AW144">
        <v>0</v>
      </c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x14ac:dyDescent="0.25">
      <c r="A145" s="88">
        <v>44224</v>
      </c>
      <c r="B145" s="87" t="s">
        <v>60</v>
      </c>
      <c r="C145">
        <v>8296.5400000000009</v>
      </c>
      <c r="D145">
        <v>0</v>
      </c>
      <c r="E145">
        <v>1054.65681841489</v>
      </c>
      <c r="F145">
        <v>0</v>
      </c>
      <c r="G145">
        <v>0</v>
      </c>
      <c r="H145">
        <v>381.33430724162503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2394.7160667389899</v>
      </c>
      <c r="R145">
        <v>0</v>
      </c>
      <c r="S145">
        <v>15.953497193634901</v>
      </c>
      <c r="T145">
        <v>0</v>
      </c>
      <c r="U145">
        <v>3.4458824664690498E-8</v>
      </c>
      <c r="V145">
        <v>1.98944712402313</v>
      </c>
      <c r="W145">
        <v>0</v>
      </c>
      <c r="X145">
        <v>0</v>
      </c>
      <c r="Y145">
        <v>0</v>
      </c>
      <c r="Z145">
        <v>1672.78612714427</v>
      </c>
      <c r="AA145">
        <v>0</v>
      </c>
      <c r="AB145">
        <v>22.793440231949202</v>
      </c>
      <c r="AC145">
        <v>545.30223519619506</v>
      </c>
      <c r="AD145">
        <v>0</v>
      </c>
      <c r="AE145">
        <v>0</v>
      </c>
      <c r="AF145">
        <v>0</v>
      </c>
      <c r="AG145">
        <v>1720.12745148474</v>
      </c>
      <c r="AH145">
        <v>0</v>
      </c>
      <c r="AI145">
        <v>24.095787559919899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10.307650577183001</v>
      </c>
      <c r="AQ145">
        <v>38.063519121315998</v>
      </c>
      <c r="AR145">
        <v>0</v>
      </c>
      <c r="AS145">
        <v>0</v>
      </c>
      <c r="AT145">
        <v>11.3048245452134</v>
      </c>
      <c r="AU145">
        <v>0</v>
      </c>
      <c r="AV145">
        <v>0</v>
      </c>
      <c r="AW145">
        <v>0</v>
      </c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x14ac:dyDescent="0.25">
      <c r="A146" s="88">
        <v>44225</v>
      </c>
      <c r="B146" s="87" t="s">
        <v>60</v>
      </c>
      <c r="C146">
        <v>9508.84</v>
      </c>
      <c r="D146">
        <v>0</v>
      </c>
      <c r="E146">
        <v>1054.65681841489</v>
      </c>
      <c r="F146">
        <v>0</v>
      </c>
      <c r="G146">
        <v>201.514744603807</v>
      </c>
      <c r="H146">
        <v>159.86399991390101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1605.2261840987601</v>
      </c>
      <c r="R146">
        <v>0</v>
      </c>
      <c r="S146">
        <v>15.0046138760153</v>
      </c>
      <c r="T146">
        <v>0</v>
      </c>
      <c r="U146">
        <v>1.3881632443288401E-9</v>
      </c>
      <c r="V146">
        <v>1.8305471707012799</v>
      </c>
      <c r="W146">
        <v>0</v>
      </c>
      <c r="X146">
        <v>0</v>
      </c>
      <c r="Y146">
        <v>0</v>
      </c>
      <c r="Z146">
        <v>1606.94971078345</v>
      </c>
      <c r="AA146">
        <v>0</v>
      </c>
      <c r="AB146">
        <v>23.6206071890294</v>
      </c>
      <c r="AC146">
        <v>548.21843411340797</v>
      </c>
      <c r="AD146">
        <v>0</v>
      </c>
      <c r="AE146">
        <v>0</v>
      </c>
      <c r="AF146">
        <v>0</v>
      </c>
      <c r="AG146">
        <v>1761.2709622379</v>
      </c>
      <c r="AH146">
        <v>0</v>
      </c>
      <c r="AI146">
        <v>27.6749283521719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10.634243730505901</v>
      </c>
      <c r="AQ146">
        <v>38.648028277020103</v>
      </c>
      <c r="AR146">
        <v>0</v>
      </c>
      <c r="AS146">
        <v>0</v>
      </c>
      <c r="AT146">
        <v>11.784749029875901</v>
      </c>
      <c r="AU146">
        <v>0</v>
      </c>
      <c r="AV146">
        <v>0</v>
      </c>
      <c r="AW146">
        <v>0</v>
      </c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x14ac:dyDescent="0.25">
      <c r="A147" s="88">
        <v>44226</v>
      </c>
      <c r="B147" s="87" t="s">
        <v>60</v>
      </c>
      <c r="C147">
        <v>7119.09</v>
      </c>
      <c r="D147">
        <v>0</v>
      </c>
      <c r="E147">
        <v>1040.58029003769</v>
      </c>
      <c r="F147">
        <v>198.102380012504</v>
      </c>
      <c r="G147">
        <v>0</v>
      </c>
      <c r="H147">
        <v>56.6468002310109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1076.01528962269</v>
      </c>
      <c r="R147">
        <v>0</v>
      </c>
      <c r="S147">
        <v>13.880360132463499</v>
      </c>
      <c r="T147">
        <v>0</v>
      </c>
      <c r="U147">
        <v>0</v>
      </c>
      <c r="V147">
        <v>1.5732056971856101</v>
      </c>
      <c r="W147">
        <v>0</v>
      </c>
      <c r="X147">
        <v>0</v>
      </c>
      <c r="Y147">
        <v>0</v>
      </c>
      <c r="Z147">
        <v>1573.3354764534699</v>
      </c>
      <c r="AA147">
        <v>0</v>
      </c>
      <c r="AB147">
        <v>26.477346986152298</v>
      </c>
      <c r="AC147">
        <v>548.51593872773105</v>
      </c>
      <c r="AD147">
        <v>0</v>
      </c>
      <c r="AE147">
        <v>0</v>
      </c>
      <c r="AF147">
        <v>0</v>
      </c>
      <c r="AG147">
        <v>1800.26712925178</v>
      </c>
      <c r="AH147">
        <v>0</v>
      </c>
      <c r="AI147">
        <v>29.763177676004101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10.734191255270201</v>
      </c>
      <c r="AQ147">
        <v>39.063223730632998</v>
      </c>
      <c r="AR147">
        <v>0</v>
      </c>
      <c r="AS147">
        <v>0</v>
      </c>
      <c r="AT147">
        <v>11.959347576431099</v>
      </c>
      <c r="AU147">
        <v>0</v>
      </c>
      <c r="AV147">
        <v>0</v>
      </c>
      <c r="AW147">
        <v>0</v>
      </c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x14ac:dyDescent="0.25">
      <c r="A148" s="88">
        <v>44227</v>
      </c>
      <c r="B148" s="87" t="s">
        <v>60</v>
      </c>
      <c r="C148">
        <v>7453.4</v>
      </c>
      <c r="D148">
        <v>0</v>
      </c>
      <c r="E148">
        <v>1040.58029003769</v>
      </c>
      <c r="F148">
        <v>0</v>
      </c>
      <c r="G148">
        <v>0</v>
      </c>
      <c r="H148">
        <v>13.5779252800499</v>
      </c>
      <c r="I148">
        <v>0</v>
      </c>
      <c r="J148">
        <v>0</v>
      </c>
      <c r="K148">
        <v>284.68956054731802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721.27461847493703</v>
      </c>
      <c r="R148">
        <v>0</v>
      </c>
      <c r="S148">
        <v>13.7253817221738</v>
      </c>
      <c r="T148">
        <v>0</v>
      </c>
      <c r="U148">
        <v>0</v>
      </c>
      <c r="V148">
        <v>1.2069129231481699</v>
      </c>
      <c r="W148">
        <v>0</v>
      </c>
      <c r="X148">
        <v>0</v>
      </c>
      <c r="Y148">
        <v>0</v>
      </c>
      <c r="Z148">
        <v>1568.7068387387999</v>
      </c>
      <c r="AA148">
        <v>0</v>
      </c>
      <c r="AB148">
        <v>33.270422564591101</v>
      </c>
      <c r="AC148">
        <v>545.57270588976201</v>
      </c>
      <c r="AD148">
        <v>0</v>
      </c>
      <c r="AE148">
        <v>0</v>
      </c>
      <c r="AF148">
        <v>0</v>
      </c>
      <c r="AG148">
        <v>1806.1472634680599</v>
      </c>
      <c r="AH148">
        <v>0</v>
      </c>
      <c r="AI148">
        <v>31.419218436514701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9.6088808629189408</v>
      </c>
      <c r="AQ148">
        <v>37.906516584464804</v>
      </c>
      <c r="AR148">
        <v>0</v>
      </c>
      <c r="AS148">
        <v>0</v>
      </c>
      <c r="AT148">
        <v>12.087090525402401</v>
      </c>
      <c r="AU148">
        <v>0</v>
      </c>
      <c r="AV148">
        <v>250.05951864938601</v>
      </c>
      <c r="AW148">
        <v>0</v>
      </c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x14ac:dyDescent="0.25">
      <c r="A149" s="88">
        <v>44228</v>
      </c>
      <c r="B149" s="87" t="s">
        <v>60</v>
      </c>
      <c r="C149">
        <v>7785.95</v>
      </c>
      <c r="D149">
        <v>0</v>
      </c>
      <c r="E149">
        <v>1068.7333467920901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284.68956054731802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483.48483546045799</v>
      </c>
      <c r="R149">
        <v>0</v>
      </c>
      <c r="S149">
        <v>14.367591220391301</v>
      </c>
      <c r="T149">
        <v>0</v>
      </c>
      <c r="U149">
        <v>0</v>
      </c>
      <c r="V149">
        <v>0.86801331410915605</v>
      </c>
      <c r="W149">
        <v>0</v>
      </c>
      <c r="X149">
        <v>0</v>
      </c>
      <c r="Y149">
        <v>0</v>
      </c>
      <c r="Z149">
        <v>1580.6686004569999</v>
      </c>
      <c r="AA149">
        <v>0</v>
      </c>
      <c r="AB149">
        <v>46.975946640001801</v>
      </c>
      <c r="AC149">
        <v>547.10305987980905</v>
      </c>
      <c r="AD149">
        <v>0</v>
      </c>
      <c r="AE149">
        <v>0</v>
      </c>
      <c r="AF149">
        <v>0</v>
      </c>
      <c r="AG149">
        <v>1806.2637856449301</v>
      </c>
      <c r="AH149">
        <v>0</v>
      </c>
      <c r="AI149">
        <v>31.849746757880901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8.0941272970562892</v>
      </c>
      <c r="AQ149">
        <v>37.068962502401</v>
      </c>
      <c r="AR149">
        <v>0</v>
      </c>
      <c r="AS149">
        <v>0</v>
      </c>
      <c r="AT149">
        <v>12.274403279728499</v>
      </c>
      <c r="AU149">
        <v>0</v>
      </c>
      <c r="AV149">
        <v>450.10713356889499</v>
      </c>
      <c r="AW149">
        <v>0</v>
      </c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x14ac:dyDescent="0.25">
      <c r="A150" s="88">
        <v>44229</v>
      </c>
      <c r="B150" s="87" t="s">
        <v>60</v>
      </c>
      <c r="C150">
        <v>7685.31</v>
      </c>
      <c r="D150">
        <v>0</v>
      </c>
      <c r="E150">
        <v>1068.7333467920901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284.68956054731802</v>
      </c>
      <c r="L150">
        <v>0</v>
      </c>
      <c r="M150">
        <v>2024.0622196245999</v>
      </c>
      <c r="N150">
        <v>0</v>
      </c>
      <c r="O150">
        <v>0</v>
      </c>
      <c r="P150">
        <v>0</v>
      </c>
      <c r="Q150">
        <v>324.08957716338801</v>
      </c>
      <c r="R150">
        <v>0</v>
      </c>
      <c r="S150">
        <v>15.334924085734199</v>
      </c>
      <c r="T150">
        <v>0</v>
      </c>
      <c r="U150">
        <v>4.6916683928226101E-5</v>
      </c>
      <c r="V150">
        <v>0.64488248528127301</v>
      </c>
      <c r="W150">
        <v>0</v>
      </c>
      <c r="X150">
        <v>0</v>
      </c>
      <c r="Y150">
        <v>0</v>
      </c>
      <c r="Z150">
        <v>1600.3138895520499</v>
      </c>
      <c r="AA150">
        <v>0</v>
      </c>
      <c r="AB150">
        <v>82.345954910020396</v>
      </c>
      <c r="AC150">
        <v>559.08434173332796</v>
      </c>
      <c r="AD150">
        <v>0</v>
      </c>
      <c r="AE150">
        <v>0</v>
      </c>
      <c r="AF150">
        <v>0</v>
      </c>
      <c r="AG150">
        <v>1815.09538229704</v>
      </c>
      <c r="AH150">
        <v>0</v>
      </c>
      <c r="AI150">
        <v>30.982769141698601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6.8224739626866899</v>
      </c>
      <c r="AQ150">
        <v>34.702735176538297</v>
      </c>
      <c r="AR150">
        <v>0</v>
      </c>
      <c r="AS150">
        <v>0</v>
      </c>
      <c r="AT150">
        <v>12.291066967547</v>
      </c>
      <c r="AU150">
        <v>0</v>
      </c>
      <c r="AV150">
        <v>0</v>
      </c>
      <c r="AW150">
        <v>0</v>
      </c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x14ac:dyDescent="0.25">
      <c r="A151" s="88">
        <v>44230</v>
      </c>
      <c r="B151" s="87" t="s">
        <v>60</v>
      </c>
      <c r="C151">
        <v>7229.52</v>
      </c>
      <c r="D151">
        <v>0</v>
      </c>
      <c r="E151">
        <v>1054.65681841489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284.68956054731802</v>
      </c>
      <c r="L151">
        <v>0</v>
      </c>
      <c r="M151">
        <v>1110.82889830829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15.895654524890499</v>
      </c>
      <c r="T151">
        <v>0</v>
      </c>
      <c r="U151">
        <v>2.57039967085301E-3</v>
      </c>
      <c r="V151">
        <v>0.50024958194292202</v>
      </c>
      <c r="W151">
        <v>0</v>
      </c>
      <c r="X151">
        <v>0</v>
      </c>
      <c r="Y151">
        <v>0</v>
      </c>
      <c r="Z151">
        <v>1713.1815407405099</v>
      </c>
      <c r="AA151">
        <v>0</v>
      </c>
      <c r="AB151">
        <v>139.59952251702299</v>
      </c>
      <c r="AC151">
        <v>574.033330363461</v>
      </c>
      <c r="AD151">
        <v>0</v>
      </c>
      <c r="AE151">
        <v>0</v>
      </c>
      <c r="AF151">
        <v>0</v>
      </c>
      <c r="AG151">
        <v>1827.6316174311301</v>
      </c>
      <c r="AH151">
        <v>0</v>
      </c>
      <c r="AI151">
        <v>29.388888212401699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5.6104209059881596</v>
      </c>
      <c r="AQ151">
        <v>31.612227536008</v>
      </c>
      <c r="AR151">
        <v>0</v>
      </c>
      <c r="AS151">
        <v>0</v>
      </c>
      <c r="AT151">
        <v>12.182841274462699</v>
      </c>
      <c r="AU151">
        <v>0</v>
      </c>
      <c r="AV151">
        <v>0</v>
      </c>
      <c r="AW151">
        <v>0</v>
      </c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x14ac:dyDescent="0.25">
      <c r="A152" s="88">
        <v>44231</v>
      </c>
      <c r="B152" s="87" t="s">
        <v>60</v>
      </c>
      <c r="C152">
        <v>6560.11</v>
      </c>
      <c r="D152">
        <v>0</v>
      </c>
      <c r="E152">
        <v>1040.58029003769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284.68956054731802</v>
      </c>
      <c r="L152">
        <v>0</v>
      </c>
      <c r="M152">
        <v>609.63582510109597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16.125288338603099</v>
      </c>
      <c r="T152">
        <v>0</v>
      </c>
      <c r="U152">
        <v>0.11914952173115299</v>
      </c>
      <c r="V152">
        <v>0.43997193330092899</v>
      </c>
      <c r="W152">
        <v>0</v>
      </c>
      <c r="X152">
        <v>0</v>
      </c>
      <c r="Y152">
        <v>0</v>
      </c>
      <c r="Z152">
        <v>1916.2602929754401</v>
      </c>
      <c r="AA152">
        <v>0</v>
      </c>
      <c r="AB152">
        <v>198.355591763456</v>
      </c>
      <c r="AC152">
        <v>584.21427170370202</v>
      </c>
      <c r="AD152">
        <v>0</v>
      </c>
      <c r="AE152">
        <v>0</v>
      </c>
      <c r="AF152">
        <v>0</v>
      </c>
      <c r="AG152">
        <v>1832.9942971980499</v>
      </c>
      <c r="AH152">
        <v>0</v>
      </c>
      <c r="AI152">
        <v>27.908907332766699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5.1894085381440496</v>
      </c>
      <c r="AQ152">
        <v>29.731416721814998</v>
      </c>
      <c r="AR152">
        <v>0</v>
      </c>
      <c r="AS152">
        <v>0</v>
      </c>
      <c r="AT152">
        <v>12.010434178004999</v>
      </c>
      <c r="AU152">
        <v>0</v>
      </c>
      <c r="AV152">
        <v>0</v>
      </c>
      <c r="AW152">
        <v>0</v>
      </c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x14ac:dyDescent="0.25">
      <c r="A153" s="88">
        <v>44232</v>
      </c>
      <c r="B153" s="87" t="s">
        <v>60</v>
      </c>
      <c r="C153">
        <v>7549.73</v>
      </c>
      <c r="D153">
        <v>0</v>
      </c>
      <c r="E153">
        <v>1026.60219892186</v>
      </c>
      <c r="F153">
        <v>0</v>
      </c>
      <c r="G153">
        <v>201.514744603807</v>
      </c>
      <c r="H153">
        <v>0</v>
      </c>
      <c r="I153">
        <v>0</v>
      </c>
      <c r="J153">
        <v>0</v>
      </c>
      <c r="K153">
        <v>284.68956054731802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16.162104569479801</v>
      </c>
      <c r="T153">
        <v>0</v>
      </c>
      <c r="U153">
        <v>0.51985312566183295</v>
      </c>
      <c r="V153">
        <v>0.43760489215463699</v>
      </c>
      <c r="W153">
        <v>0</v>
      </c>
      <c r="X153">
        <v>0</v>
      </c>
      <c r="Y153">
        <v>0</v>
      </c>
      <c r="Z153">
        <v>2200.22537250491</v>
      </c>
      <c r="AA153">
        <v>0</v>
      </c>
      <c r="AB153">
        <v>234.78845519068199</v>
      </c>
      <c r="AC153">
        <v>589.921231560661</v>
      </c>
      <c r="AD153">
        <v>0</v>
      </c>
      <c r="AE153">
        <v>0</v>
      </c>
      <c r="AF153">
        <v>0</v>
      </c>
      <c r="AG153">
        <v>1854.9171889700399</v>
      </c>
      <c r="AH153">
        <v>0</v>
      </c>
      <c r="AI153">
        <v>27.397980515676199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4.8598406571154404</v>
      </c>
      <c r="AQ153">
        <v>27.176659979642501</v>
      </c>
      <c r="AR153">
        <v>0</v>
      </c>
      <c r="AS153">
        <v>0</v>
      </c>
      <c r="AT153">
        <v>11.820118203517</v>
      </c>
      <c r="AU153">
        <v>0</v>
      </c>
      <c r="AV153">
        <v>0</v>
      </c>
      <c r="AW153">
        <v>0</v>
      </c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x14ac:dyDescent="0.25">
      <c r="A154" s="88">
        <v>44233</v>
      </c>
      <c r="B154" s="87" t="s">
        <v>60</v>
      </c>
      <c r="C154">
        <v>9317.24</v>
      </c>
      <c r="D154">
        <v>0</v>
      </c>
      <c r="E154">
        <v>1026.60219892186</v>
      </c>
      <c r="F154">
        <v>198.102380012504</v>
      </c>
      <c r="G154">
        <v>0</v>
      </c>
      <c r="H154">
        <v>0</v>
      </c>
      <c r="I154">
        <v>0</v>
      </c>
      <c r="J154">
        <v>0</v>
      </c>
      <c r="K154">
        <v>284.68956054731802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16.085252168610001</v>
      </c>
      <c r="T154">
        <v>0</v>
      </c>
      <c r="U154">
        <v>1.18631738575643</v>
      </c>
      <c r="V154">
        <v>0.46259610940975698</v>
      </c>
      <c r="W154">
        <v>0</v>
      </c>
      <c r="X154">
        <v>0</v>
      </c>
      <c r="Y154">
        <v>0</v>
      </c>
      <c r="Z154">
        <v>2520.1106582102798</v>
      </c>
      <c r="AA154">
        <v>0</v>
      </c>
      <c r="AB154">
        <v>250.556380388706</v>
      </c>
      <c r="AC154">
        <v>593.778230447699</v>
      </c>
      <c r="AD154">
        <v>0</v>
      </c>
      <c r="AE154">
        <v>0</v>
      </c>
      <c r="AF154">
        <v>0</v>
      </c>
      <c r="AG154">
        <v>1894.5319778283399</v>
      </c>
      <c r="AH154">
        <v>0</v>
      </c>
      <c r="AI154">
        <v>26.388205235567799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4.4734531186197604</v>
      </c>
      <c r="AQ154">
        <v>25.649088614025199</v>
      </c>
      <c r="AR154">
        <v>0</v>
      </c>
      <c r="AS154">
        <v>0</v>
      </c>
      <c r="AT154">
        <v>11.647441107281599</v>
      </c>
      <c r="AU154">
        <v>2735.5190264682101</v>
      </c>
      <c r="AV154">
        <v>0</v>
      </c>
      <c r="AW154">
        <v>0</v>
      </c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x14ac:dyDescent="0.25">
      <c r="A155" s="88">
        <v>44234</v>
      </c>
      <c r="B155" s="87" t="s">
        <v>60</v>
      </c>
      <c r="C155">
        <v>7551.67</v>
      </c>
      <c r="D155">
        <v>0</v>
      </c>
      <c r="E155">
        <v>1012.52567054466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289.13783493086999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15.8374950034724</v>
      </c>
      <c r="T155">
        <v>0</v>
      </c>
      <c r="U155">
        <v>2.0521432285866501</v>
      </c>
      <c r="V155">
        <v>0.51716847161177004</v>
      </c>
      <c r="W155">
        <v>0</v>
      </c>
      <c r="X155">
        <v>0</v>
      </c>
      <c r="Y155">
        <v>0</v>
      </c>
      <c r="Z155">
        <v>2862.7508939750601</v>
      </c>
      <c r="AA155">
        <v>0</v>
      </c>
      <c r="AB155">
        <v>244.510172680365</v>
      </c>
      <c r="AC155">
        <v>596.62884150848595</v>
      </c>
      <c r="AD155">
        <v>0</v>
      </c>
      <c r="AE155">
        <v>0</v>
      </c>
      <c r="AF155">
        <v>0</v>
      </c>
      <c r="AG155">
        <v>1942.4692509327599</v>
      </c>
      <c r="AH155">
        <v>0</v>
      </c>
      <c r="AI155">
        <v>25.5940801316559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4.2653193618714296</v>
      </c>
      <c r="AQ155">
        <v>23.602032415719801</v>
      </c>
      <c r="AR155">
        <v>0</v>
      </c>
      <c r="AS155">
        <v>0</v>
      </c>
      <c r="AT155">
        <v>11.375785314682799</v>
      </c>
      <c r="AU155">
        <v>0</v>
      </c>
      <c r="AV155">
        <v>0</v>
      </c>
      <c r="AW155">
        <v>0</v>
      </c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x14ac:dyDescent="0.25">
      <c r="A156" s="88">
        <v>44235</v>
      </c>
      <c r="B156" s="87" t="s">
        <v>60</v>
      </c>
      <c r="C156">
        <v>8827.1299999999992</v>
      </c>
      <c r="D156">
        <v>0</v>
      </c>
      <c r="E156">
        <v>970.29608541306197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289.13783493086999</v>
      </c>
      <c r="L156">
        <v>0</v>
      </c>
      <c r="M156">
        <v>0</v>
      </c>
      <c r="N156">
        <v>0</v>
      </c>
      <c r="O156">
        <v>1369.6624374918799</v>
      </c>
      <c r="P156">
        <v>0</v>
      </c>
      <c r="Q156">
        <v>0</v>
      </c>
      <c r="R156">
        <v>0</v>
      </c>
      <c r="S156">
        <v>15.509023513748501</v>
      </c>
      <c r="T156">
        <v>0</v>
      </c>
      <c r="U156">
        <v>2.8745545073516601</v>
      </c>
      <c r="V156">
        <v>0.549800853555934</v>
      </c>
      <c r="W156">
        <v>0</v>
      </c>
      <c r="X156">
        <v>0</v>
      </c>
      <c r="Y156">
        <v>0</v>
      </c>
      <c r="Z156">
        <v>3222.6378519101499</v>
      </c>
      <c r="AA156">
        <v>0</v>
      </c>
      <c r="AB156">
        <v>205.76957660993699</v>
      </c>
      <c r="AC156">
        <v>600.96291542833501</v>
      </c>
      <c r="AD156">
        <v>0</v>
      </c>
      <c r="AE156">
        <v>0</v>
      </c>
      <c r="AF156">
        <v>0</v>
      </c>
      <c r="AG156">
        <v>1984.25671237491</v>
      </c>
      <c r="AH156">
        <v>0</v>
      </c>
      <c r="AI156">
        <v>26.075618937942998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4.1469314006524298</v>
      </c>
      <c r="AQ156">
        <v>22.884317553815901</v>
      </c>
      <c r="AR156">
        <v>0</v>
      </c>
      <c r="AS156">
        <v>0</v>
      </c>
      <c r="AT156">
        <v>11.2492566714849</v>
      </c>
      <c r="AU156">
        <v>0</v>
      </c>
      <c r="AV156">
        <v>0</v>
      </c>
      <c r="AW156">
        <v>0</v>
      </c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x14ac:dyDescent="0.25">
      <c r="A157" s="88">
        <v>44236</v>
      </c>
      <c r="B157" s="87" t="s">
        <v>60</v>
      </c>
      <c r="C157">
        <v>8320.24</v>
      </c>
      <c r="D157">
        <v>0</v>
      </c>
      <c r="E157">
        <v>956.21955703586104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289.13783493086999</v>
      </c>
      <c r="L157">
        <v>0</v>
      </c>
      <c r="M157">
        <v>0</v>
      </c>
      <c r="N157">
        <v>0</v>
      </c>
      <c r="O157">
        <v>751.68668321645202</v>
      </c>
      <c r="P157">
        <v>0</v>
      </c>
      <c r="Q157">
        <v>0</v>
      </c>
      <c r="R157">
        <v>0</v>
      </c>
      <c r="S157">
        <v>15.582370028103499</v>
      </c>
      <c r="T157">
        <v>0</v>
      </c>
      <c r="U157">
        <v>3.1061728106462398</v>
      </c>
      <c r="V157">
        <v>0.56760596671137897</v>
      </c>
      <c r="W157">
        <v>0</v>
      </c>
      <c r="X157">
        <v>0</v>
      </c>
      <c r="Y157">
        <v>0</v>
      </c>
      <c r="Z157">
        <v>3527.8494427435899</v>
      </c>
      <c r="AA157">
        <v>0</v>
      </c>
      <c r="AB157">
        <v>154.39502178275501</v>
      </c>
      <c r="AC157">
        <v>604.57451888816297</v>
      </c>
      <c r="AD157">
        <v>0</v>
      </c>
      <c r="AE157">
        <v>0</v>
      </c>
      <c r="AF157">
        <v>0</v>
      </c>
      <c r="AG157">
        <v>2027.55002358609</v>
      </c>
      <c r="AH157">
        <v>0</v>
      </c>
      <c r="AI157">
        <v>26.898536868134901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4.0327378377318999</v>
      </c>
      <c r="AQ157">
        <v>21.965512690291</v>
      </c>
      <c r="AR157">
        <v>0</v>
      </c>
      <c r="AS157">
        <v>0</v>
      </c>
      <c r="AT157">
        <v>11.328749640557</v>
      </c>
      <c r="AU157">
        <v>0</v>
      </c>
      <c r="AV157">
        <v>0</v>
      </c>
      <c r="AW157">
        <v>0</v>
      </c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x14ac:dyDescent="0.25">
      <c r="A158" s="88">
        <v>44237</v>
      </c>
      <c r="B158" s="87" t="s">
        <v>60</v>
      </c>
      <c r="C158">
        <v>7250.11</v>
      </c>
      <c r="D158">
        <v>0</v>
      </c>
      <c r="E158">
        <v>956.21955703586104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289.13783493086999</v>
      </c>
      <c r="L158">
        <v>0</v>
      </c>
      <c r="M158">
        <v>0</v>
      </c>
      <c r="N158">
        <v>0</v>
      </c>
      <c r="O158">
        <v>412.53439844611398</v>
      </c>
      <c r="P158">
        <v>0</v>
      </c>
      <c r="Q158">
        <v>0</v>
      </c>
      <c r="R158">
        <v>0</v>
      </c>
      <c r="S158">
        <v>16.076910698539201</v>
      </c>
      <c r="T158">
        <v>0</v>
      </c>
      <c r="U158">
        <v>2.31648102213091</v>
      </c>
      <c r="V158">
        <v>0.53917269335145002</v>
      </c>
      <c r="W158">
        <v>0</v>
      </c>
      <c r="X158">
        <v>0</v>
      </c>
      <c r="Y158">
        <v>0</v>
      </c>
      <c r="Z158">
        <v>3758.7732722914402</v>
      </c>
      <c r="AA158">
        <v>0</v>
      </c>
      <c r="AB158">
        <v>116.519610804338</v>
      </c>
      <c r="AC158">
        <v>609.86094028639104</v>
      </c>
      <c r="AD158">
        <v>0</v>
      </c>
      <c r="AE158">
        <v>0</v>
      </c>
      <c r="AF158">
        <v>0</v>
      </c>
      <c r="AG158">
        <v>2074.97973036035</v>
      </c>
      <c r="AH158">
        <v>0</v>
      </c>
      <c r="AI158">
        <v>28.048052510794001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3.3749072282445201</v>
      </c>
      <c r="AQ158">
        <v>20.756842052602401</v>
      </c>
      <c r="AR158">
        <v>0</v>
      </c>
      <c r="AS158">
        <v>0</v>
      </c>
      <c r="AT158">
        <v>11.4756469569848</v>
      </c>
      <c r="AU158">
        <v>0</v>
      </c>
      <c r="AV158">
        <v>-750.17855594815899</v>
      </c>
      <c r="AW158">
        <v>0</v>
      </c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x14ac:dyDescent="0.25">
      <c r="A159" s="88">
        <v>44238</v>
      </c>
      <c r="B159" s="87" t="s">
        <v>60</v>
      </c>
      <c r="C159">
        <v>9779.83</v>
      </c>
      <c r="D159">
        <v>0</v>
      </c>
      <c r="E159">
        <v>984.37261379026199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289.13783493086999</v>
      </c>
      <c r="L159">
        <v>0</v>
      </c>
      <c r="M159">
        <v>0</v>
      </c>
      <c r="N159">
        <v>0</v>
      </c>
      <c r="O159">
        <v>226.40367815627599</v>
      </c>
      <c r="P159">
        <v>0</v>
      </c>
      <c r="Q159">
        <v>0</v>
      </c>
      <c r="R159">
        <v>0</v>
      </c>
      <c r="S159">
        <v>16.739302870796902</v>
      </c>
      <c r="T159">
        <v>0</v>
      </c>
      <c r="U159">
        <v>1.37086969902503</v>
      </c>
      <c r="V159">
        <v>0.48538513313315501</v>
      </c>
      <c r="W159">
        <v>0</v>
      </c>
      <c r="X159">
        <v>0</v>
      </c>
      <c r="Y159">
        <v>0</v>
      </c>
      <c r="Z159">
        <v>3924.5399945485301</v>
      </c>
      <c r="AA159">
        <v>0</v>
      </c>
      <c r="AB159">
        <v>102.92499153799</v>
      </c>
      <c r="AC159">
        <v>615.16316609413002</v>
      </c>
      <c r="AD159">
        <v>0</v>
      </c>
      <c r="AE159">
        <v>0</v>
      </c>
      <c r="AF159">
        <v>0</v>
      </c>
      <c r="AG159">
        <v>2094.0971594604798</v>
      </c>
      <c r="AH159">
        <v>0</v>
      </c>
      <c r="AI159">
        <v>28.519239775996901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2.70900588190693</v>
      </c>
      <c r="AQ159">
        <v>20.563442247961898</v>
      </c>
      <c r="AR159">
        <v>0</v>
      </c>
      <c r="AS159">
        <v>0</v>
      </c>
      <c r="AT159">
        <v>11.6105738048386</v>
      </c>
      <c r="AU159">
        <v>0</v>
      </c>
      <c r="AV159">
        <v>750.17855594815899</v>
      </c>
      <c r="AW159">
        <v>0</v>
      </c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x14ac:dyDescent="0.25">
      <c r="A160" s="88">
        <v>44239</v>
      </c>
      <c r="B160" s="87" t="s">
        <v>60</v>
      </c>
      <c r="C160">
        <v>9679.33</v>
      </c>
      <c r="D160">
        <v>0</v>
      </c>
      <c r="E160">
        <v>1012.52567054466</v>
      </c>
      <c r="F160">
        <v>0</v>
      </c>
      <c r="G160">
        <v>201.514744603807</v>
      </c>
      <c r="H160">
        <v>0</v>
      </c>
      <c r="I160">
        <v>0</v>
      </c>
      <c r="J160">
        <v>0</v>
      </c>
      <c r="K160">
        <v>289.13783493086999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17.6128827033594</v>
      </c>
      <c r="T160">
        <v>0</v>
      </c>
      <c r="U160">
        <v>0.656381543018282</v>
      </c>
      <c r="V160">
        <v>0.43442233379835699</v>
      </c>
      <c r="W160">
        <v>0</v>
      </c>
      <c r="X160">
        <v>0</v>
      </c>
      <c r="Y160">
        <v>0</v>
      </c>
      <c r="Z160">
        <v>4044.1642553117299</v>
      </c>
      <c r="AA160">
        <v>0</v>
      </c>
      <c r="AB160">
        <v>101.597335272284</v>
      </c>
      <c r="AC160">
        <v>616.39951374658801</v>
      </c>
      <c r="AD160">
        <v>0</v>
      </c>
      <c r="AE160">
        <v>0</v>
      </c>
      <c r="AF160">
        <v>0</v>
      </c>
      <c r="AG160">
        <v>2091.0001942343401</v>
      </c>
      <c r="AH160">
        <v>0</v>
      </c>
      <c r="AI160">
        <v>29.2787169744057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2.2585584681246398</v>
      </c>
      <c r="AQ160">
        <v>19.269156514988399</v>
      </c>
      <c r="AR160">
        <v>0</v>
      </c>
      <c r="AS160">
        <v>0</v>
      </c>
      <c r="AT160">
        <v>11.6263351114307</v>
      </c>
      <c r="AU160">
        <v>0</v>
      </c>
      <c r="AV160">
        <v>0</v>
      </c>
      <c r="AW160">
        <v>0</v>
      </c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x14ac:dyDescent="0.25">
      <c r="A161" s="88">
        <v>44240</v>
      </c>
      <c r="B161" s="87" t="s">
        <v>60</v>
      </c>
      <c r="C161">
        <v>8734.84</v>
      </c>
      <c r="D161">
        <v>0</v>
      </c>
      <c r="E161">
        <v>1040.58029003769</v>
      </c>
      <c r="F161">
        <v>198.102380012504</v>
      </c>
      <c r="G161">
        <v>0</v>
      </c>
      <c r="H161">
        <v>0</v>
      </c>
      <c r="I161">
        <v>0</v>
      </c>
      <c r="J161">
        <v>0</v>
      </c>
      <c r="K161">
        <v>289.13783493086999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17.9955775912162</v>
      </c>
      <c r="T161">
        <v>0</v>
      </c>
      <c r="U161">
        <v>0.21550378182010699</v>
      </c>
      <c r="V161">
        <v>0.40097624395412201</v>
      </c>
      <c r="W161">
        <v>0</v>
      </c>
      <c r="X161">
        <v>0</v>
      </c>
      <c r="Y161">
        <v>0</v>
      </c>
      <c r="Z161">
        <v>4127.5168482735698</v>
      </c>
      <c r="AA161">
        <v>0</v>
      </c>
      <c r="AB161">
        <v>105.75782882445699</v>
      </c>
      <c r="AC161">
        <v>613.30979597923999</v>
      </c>
      <c r="AD161">
        <v>0</v>
      </c>
      <c r="AE161">
        <v>0</v>
      </c>
      <c r="AF161">
        <v>0</v>
      </c>
      <c r="AG161">
        <v>2061.9767916942201</v>
      </c>
      <c r="AH161">
        <v>0</v>
      </c>
      <c r="AI161">
        <v>28.5548158799173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2.1472180430374199</v>
      </c>
      <c r="AQ161">
        <v>17.693725346727799</v>
      </c>
      <c r="AR161">
        <v>0</v>
      </c>
      <c r="AS161">
        <v>0</v>
      </c>
      <c r="AT161">
        <v>11.5362039105999</v>
      </c>
      <c r="AU161">
        <v>0</v>
      </c>
      <c r="AV161">
        <v>0</v>
      </c>
      <c r="AW161">
        <v>0</v>
      </c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x14ac:dyDescent="0.25">
      <c r="A162" s="88">
        <v>44241</v>
      </c>
      <c r="B162" s="87" t="s">
        <v>60</v>
      </c>
      <c r="C162">
        <v>8629.7099999999991</v>
      </c>
      <c r="D162">
        <v>0</v>
      </c>
      <c r="E162">
        <v>1054.65681841489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293.586109314422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18.444563303885399</v>
      </c>
      <c r="T162">
        <v>0</v>
      </c>
      <c r="U162">
        <v>3.51512284071787E-2</v>
      </c>
      <c r="V162">
        <v>0.37665161012235798</v>
      </c>
      <c r="W162">
        <v>0</v>
      </c>
      <c r="X162">
        <v>0</v>
      </c>
      <c r="Y162">
        <v>0</v>
      </c>
      <c r="Z162">
        <v>4184.7441289182498</v>
      </c>
      <c r="AA162">
        <v>0</v>
      </c>
      <c r="AB162">
        <v>111.74219794353699</v>
      </c>
      <c r="AC162">
        <v>605.13000293929895</v>
      </c>
      <c r="AD162">
        <v>0</v>
      </c>
      <c r="AE162">
        <v>0</v>
      </c>
      <c r="AF162">
        <v>0</v>
      </c>
      <c r="AG162">
        <v>2012.5574915709401</v>
      </c>
      <c r="AH162">
        <v>0</v>
      </c>
      <c r="AI162">
        <v>27.691191371158201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2.7615112336437302</v>
      </c>
      <c r="AQ162">
        <v>15.6253875628252</v>
      </c>
      <c r="AR162">
        <v>0</v>
      </c>
      <c r="AS162">
        <v>0</v>
      </c>
      <c r="AT162">
        <v>11.4696857030019</v>
      </c>
      <c r="AU162">
        <v>0</v>
      </c>
      <c r="AV162">
        <v>0</v>
      </c>
      <c r="AW162">
        <v>0</v>
      </c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x14ac:dyDescent="0.25">
      <c r="A163" s="88">
        <v>44242</v>
      </c>
      <c r="B163" s="87" t="s">
        <v>60</v>
      </c>
      <c r="C163">
        <v>8702.67</v>
      </c>
      <c r="D163">
        <v>0</v>
      </c>
      <c r="E163">
        <v>1153.0940797939099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293.586109314422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18.478770211085902</v>
      </c>
      <c r="T163">
        <v>0</v>
      </c>
      <c r="U163">
        <v>5.51135199819653E-3</v>
      </c>
      <c r="V163">
        <v>0.37661119626865602</v>
      </c>
      <c r="W163">
        <v>0</v>
      </c>
      <c r="X163">
        <v>0</v>
      </c>
      <c r="Y163">
        <v>0</v>
      </c>
      <c r="Z163">
        <v>4202.6713793993904</v>
      </c>
      <c r="AA163">
        <v>0</v>
      </c>
      <c r="AB163">
        <v>115.262853647276</v>
      </c>
      <c r="AC163">
        <v>601.68987110016599</v>
      </c>
      <c r="AD163">
        <v>0</v>
      </c>
      <c r="AE163">
        <v>0</v>
      </c>
      <c r="AF163">
        <v>0</v>
      </c>
      <c r="AG163">
        <v>1954.8185250930401</v>
      </c>
      <c r="AH163">
        <v>0</v>
      </c>
      <c r="AI163">
        <v>27.291614686727002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3.4609111706055198</v>
      </c>
      <c r="AQ163">
        <v>13.3981735920296</v>
      </c>
      <c r="AR163">
        <v>0</v>
      </c>
      <c r="AS163">
        <v>0</v>
      </c>
      <c r="AT163">
        <v>11.286828823456799</v>
      </c>
      <c r="AU163">
        <v>0</v>
      </c>
      <c r="AV163">
        <v>0</v>
      </c>
      <c r="AW163">
        <v>0</v>
      </c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x14ac:dyDescent="0.25">
      <c r="A164" s="88">
        <v>44243</v>
      </c>
      <c r="B164" s="87" t="s">
        <v>60</v>
      </c>
      <c r="C164">
        <v>7468.43</v>
      </c>
      <c r="D164">
        <v>0</v>
      </c>
      <c r="E164">
        <v>1209.40019330272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293.586109314422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18.938599912892499</v>
      </c>
      <c r="T164">
        <v>0</v>
      </c>
      <c r="U164">
        <v>7.9453886070254896E-4</v>
      </c>
      <c r="V164">
        <v>0.379738546088565</v>
      </c>
      <c r="W164">
        <v>0</v>
      </c>
      <c r="X164">
        <v>0</v>
      </c>
      <c r="Y164">
        <v>0</v>
      </c>
      <c r="Z164">
        <v>4193.5382469487004</v>
      </c>
      <c r="AA164">
        <v>0</v>
      </c>
      <c r="AB164">
        <v>114.62145941601599</v>
      </c>
      <c r="AC164">
        <v>597.80854425002099</v>
      </c>
      <c r="AD164">
        <v>0</v>
      </c>
      <c r="AE164">
        <v>0</v>
      </c>
      <c r="AF164">
        <v>0</v>
      </c>
      <c r="AG164">
        <v>1873.7550101197401</v>
      </c>
      <c r="AH164">
        <v>0</v>
      </c>
      <c r="AI164">
        <v>26.478977603594601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4.2087006047434103</v>
      </c>
      <c r="AQ164">
        <v>11.635749916939901</v>
      </c>
      <c r="AR164">
        <v>0</v>
      </c>
      <c r="AS164">
        <v>0</v>
      </c>
      <c r="AT164">
        <v>11.048873642095099</v>
      </c>
      <c r="AU164">
        <v>0</v>
      </c>
      <c r="AV164">
        <v>-500.11903729877298</v>
      </c>
      <c r="AW164">
        <v>0</v>
      </c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x14ac:dyDescent="0.25">
      <c r="A165" s="88">
        <v>44244</v>
      </c>
      <c r="B165" s="87" t="s">
        <v>60</v>
      </c>
      <c r="C165">
        <v>7646.97</v>
      </c>
      <c r="D165">
        <v>0</v>
      </c>
      <c r="E165">
        <v>1237.4548127957401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293.586109314422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19.6336307560547</v>
      </c>
      <c r="T165">
        <v>0</v>
      </c>
      <c r="U165">
        <v>9.9226943744600102E-5</v>
      </c>
      <c r="V165">
        <v>0.38669838096349701</v>
      </c>
      <c r="W165">
        <v>0</v>
      </c>
      <c r="X165">
        <v>0</v>
      </c>
      <c r="Y165">
        <v>0</v>
      </c>
      <c r="Z165">
        <v>4157.18919994926</v>
      </c>
      <c r="AA165">
        <v>0</v>
      </c>
      <c r="AB165">
        <v>96.991271808987705</v>
      </c>
      <c r="AC165">
        <v>592.59598936242503</v>
      </c>
      <c r="AD165">
        <v>0</v>
      </c>
      <c r="AE165">
        <v>0</v>
      </c>
      <c r="AF165">
        <v>0</v>
      </c>
      <c r="AG165">
        <v>1803.8769743467201</v>
      </c>
      <c r="AH165">
        <v>0</v>
      </c>
      <c r="AI165">
        <v>25.324582634525399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12.375683834017201</v>
      </c>
      <c r="AP165">
        <v>5.0146692778514304</v>
      </c>
      <c r="AQ165">
        <v>10.3936436997079</v>
      </c>
      <c r="AR165">
        <v>0</v>
      </c>
      <c r="AS165">
        <v>0</v>
      </c>
      <c r="AT165">
        <v>10.7988329262558</v>
      </c>
      <c r="AU165">
        <v>0</v>
      </c>
      <c r="AV165">
        <v>0</v>
      </c>
      <c r="AW165">
        <v>0</v>
      </c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x14ac:dyDescent="0.25">
      <c r="A166" s="88">
        <v>44245</v>
      </c>
      <c r="B166" s="87" t="s">
        <v>60</v>
      </c>
      <c r="C166">
        <v>8856.59</v>
      </c>
      <c r="D166">
        <v>0</v>
      </c>
      <c r="E166">
        <v>1293.7609263045399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293.586109314422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19.680053733286599</v>
      </c>
      <c r="T166">
        <v>0</v>
      </c>
      <c r="U166">
        <v>9.1599572825585304E-6</v>
      </c>
      <c r="V166">
        <v>0.39828531159349501</v>
      </c>
      <c r="W166">
        <v>0</v>
      </c>
      <c r="X166">
        <v>0</v>
      </c>
      <c r="Y166">
        <v>0</v>
      </c>
      <c r="Z166">
        <v>4103.5394644180296</v>
      </c>
      <c r="AA166">
        <v>0</v>
      </c>
      <c r="AB166">
        <v>72.5566826532595</v>
      </c>
      <c r="AC166">
        <v>590.14927534824096</v>
      </c>
      <c r="AD166">
        <v>0</v>
      </c>
      <c r="AE166">
        <v>0</v>
      </c>
      <c r="AF166">
        <v>0</v>
      </c>
      <c r="AG166">
        <v>1783.70189875035</v>
      </c>
      <c r="AH166">
        <v>0</v>
      </c>
      <c r="AI166">
        <v>23.561936283610699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87.718801996382595</v>
      </c>
      <c r="AP166">
        <v>5.56359147517575</v>
      </c>
      <c r="AQ166">
        <v>9.0770676615471793</v>
      </c>
      <c r="AR166">
        <v>0</v>
      </c>
      <c r="AS166">
        <v>0</v>
      </c>
      <c r="AT166">
        <v>10.5591222288216</v>
      </c>
      <c r="AU166">
        <v>0</v>
      </c>
      <c r="AV166">
        <v>0</v>
      </c>
      <c r="AW166">
        <v>0</v>
      </c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x14ac:dyDescent="0.25">
      <c r="A167" s="88">
        <v>44246</v>
      </c>
      <c r="B167" s="87" t="s">
        <v>60</v>
      </c>
      <c r="C167">
        <v>9330.4599999999991</v>
      </c>
      <c r="D167">
        <v>0</v>
      </c>
      <c r="E167">
        <v>1307.8374546817399</v>
      </c>
      <c r="F167">
        <v>0</v>
      </c>
      <c r="G167">
        <v>201.514744603807</v>
      </c>
      <c r="H167">
        <v>0</v>
      </c>
      <c r="I167">
        <v>0</v>
      </c>
      <c r="J167">
        <v>0</v>
      </c>
      <c r="K167">
        <v>293.586109314422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20.3035151889564</v>
      </c>
      <c r="T167">
        <v>0</v>
      </c>
      <c r="U167">
        <v>3.7571810494162899E-7</v>
      </c>
      <c r="V167">
        <v>0.41486313096972299</v>
      </c>
      <c r="W167">
        <v>0</v>
      </c>
      <c r="X167">
        <v>0</v>
      </c>
      <c r="Y167">
        <v>0</v>
      </c>
      <c r="Z167">
        <v>4027.06883912284</v>
      </c>
      <c r="AA167">
        <v>0</v>
      </c>
      <c r="AB167">
        <v>48.281206869093197</v>
      </c>
      <c r="AC167">
        <v>586.16250874046295</v>
      </c>
      <c r="AD167">
        <v>0</v>
      </c>
      <c r="AE167">
        <v>0</v>
      </c>
      <c r="AF167">
        <v>0</v>
      </c>
      <c r="AG167">
        <v>1806.4663751591499</v>
      </c>
      <c r="AH167">
        <v>0</v>
      </c>
      <c r="AI167">
        <v>21.457942194721699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274.947318960139</v>
      </c>
      <c r="AP167">
        <v>5.6733703771638702</v>
      </c>
      <c r="AQ167">
        <v>8.2224476517897696</v>
      </c>
      <c r="AR167">
        <v>0</v>
      </c>
      <c r="AS167">
        <v>0</v>
      </c>
      <c r="AT167">
        <v>10.509782932051801</v>
      </c>
      <c r="AU167">
        <v>0</v>
      </c>
      <c r="AV167">
        <v>0</v>
      </c>
      <c r="AW167">
        <v>0</v>
      </c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x14ac:dyDescent="0.25">
      <c r="A168" s="88">
        <v>44247</v>
      </c>
      <c r="B168" s="87" t="s">
        <v>60</v>
      </c>
      <c r="C168">
        <v>9623.64</v>
      </c>
      <c r="D168">
        <v>0</v>
      </c>
      <c r="E168">
        <v>1279.6843979273399</v>
      </c>
      <c r="F168">
        <v>198.102380012504</v>
      </c>
      <c r="G168">
        <v>0</v>
      </c>
      <c r="H168">
        <v>0</v>
      </c>
      <c r="I168">
        <v>0</v>
      </c>
      <c r="J168">
        <v>0</v>
      </c>
      <c r="K168">
        <v>293.586109314422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20.497215936860901</v>
      </c>
      <c r="T168">
        <v>0</v>
      </c>
      <c r="U168">
        <v>0</v>
      </c>
      <c r="V168">
        <v>0.44554418023077802</v>
      </c>
      <c r="W168">
        <v>0</v>
      </c>
      <c r="X168">
        <v>0</v>
      </c>
      <c r="Y168">
        <v>0</v>
      </c>
      <c r="Z168">
        <v>3908.7224170393802</v>
      </c>
      <c r="AA168">
        <v>0</v>
      </c>
      <c r="AB168">
        <v>27.316034787349999</v>
      </c>
      <c r="AC168">
        <v>577.64781650499901</v>
      </c>
      <c r="AD168">
        <v>0</v>
      </c>
      <c r="AE168">
        <v>0</v>
      </c>
      <c r="AF168">
        <v>0</v>
      </c>
      <c r="AG168">
        <v>1820.9488356133299</v>
      </c>
      <c r="AH168">
        <v>0</v>
      </c>
      <c r="AI168">
        <v>19.138720816044099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599.51956741902404</v>
      </c>
      <c r="AP168">
        <v>4.8118646027432597</v>
      </c>
      <c r="AQ168">
        <v>7.5496221497149198</v>
      </c>
      <c r="AR168">
        <v>0</v>
      </c>
      <c r="AS168">
        <v>0</v>
      </c>
      <c r="AT168">
        <v>10.3715741036225</v>
      </c>
      <c r="AU168">
        <v>0</v>
      </c>
      <c r="AV168">
        <v>500.11903729877298</v>
      </c>
      <c r="AW168">
        <v>0</v>
      </c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x14ac:dyDescent="0.25">
      <c r="A169" s="88">
        <v>44248</v>
      </c>
      <c r="B169" s="87" t="s">
        <v>60</v>
      </c>
      <c r="C169">
        <v>9163.39</v>
      </c>
      <c r="D169">
        <v>0</v>
      </c>
      <c r="E169">
        <v>1251.5313411729401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146.793054657211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20.666295027071701</v>
      </c>
      <c r="T169">
        <v>0</v>
      </c>
      <c r="U169">
        <v>0</v>
      </c>
      <c r="V169">
        <v>0.48946492561069499</v>
      </c>
      <c r="W169">
        <v>0</v>
      </c>
      <c r="X169">
        <v>0</v>
      </c>
      <c r="Y169">
        <v>0</v>
      </c>
      <c r="Z169">
        <v>3762.3978141941502</v>
      </c>
      <c r="AA169">
        <v>0</v>
      </c>
      <c r="AB169">
        <v>12.190654071351601</v>
      </c>
      <c r="AC169">
        <v>564.29537879413897</v>
      </c>
      <c r="AD169">
        <v>0</v>
      </c>
      <c r="AE169">
        <v>0</v>
      </c>
      <c r="AF169">
        <v>0</v>
      </c>
      <c r="AG169">
        <v>1833.18903285596</v>
      </c>
      <c r="AH169">
        <v>0</v>
      </c>
      <c r="AI169">
        <v>17.2292566331576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969.76452236451905</v>
      </c>
      <c r="AP169">
        <v>3.7674004353557802</v>
      </c>
      <c r="AQ169">
        <v>7.5411342999337503</v>
      </c>
      <c r="AR169">
        <v>0</v>
      </c>
      <c r="AS169">
        <v>0</v>
      </c>
      <c r="AT169">
        <v>10.3805578580732</v>
      </c>
      <c r="AU169">
        <v>0</v>
      </c>
      <c r="AV169">
        <v>0</v>
      </c>
      <c r="AW169">
        <v>0</v>
      </c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x14ac:dyDescent="0.25">
      <c r="A170" s="88">
        <v>44249</v>
      </c>
      <c r="B170" s="87" t="s">
        <v>60</v>
      </c>
      <c r="C170">
        <v>8236.3799999999992</v>
      </c>
      <c r="D170">
        <v>0</v>
      </c>
      <c r="E170">
        <v>1153.0940797939099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146.793054657211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20.319385633640699</v>
      </c>
      <c r="T170">
        <v>0</v>
      </c>
      <c r="U170">
        <v>0</v>
      </c>
      <c r="V170">
        <v>0.54279547230543301</v>
      </c>
      <c r="W170">
        <v>0</v>
      </c>
      <c r="X170">
        <v>0</v>
      </c>
      <c r="Y170">
        <v>0</v>
      </c>
      <c r="Z170">
        <v>3590.4299698723098</v>
      </c>
      <c r="AA170">
        <v>0</v>
      </c>
      <c r="AB170">
        <v>2.9053215699094701</v>
      </c>
      <c r="AC170">
        <v>553.95427162951296</v>
      </c>
      <c r="AD170">
        <v>0</v>
      </c>
      <c r="AE170">
        <v>0</v>
      </c>
      <c r="AF170">
        <v>0</v>
      </c>
      <c r="AG170">
        <v>1853.73540270437</v>
      </c>
      <c r="AH170">
        <v>0</v>
      </c>
      <c r="AI170">
        <v>15.8129255291406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1341.27329967694</v>
      </c>
      <c r="AP170">
        <v>2.81865303818992</v>
      </c>
      <c r="AQ170">
        <v>7.71039132284454</v>
      </c>
      <c r="AR170">
        <v>0</v>
      </c>
      <c r="AS170">
        <v>0</v>
      </c>
      <c r="AT170">
        <v>10.552527573024999</v>
      </c>
      <c r="AU170">
        <v>0</v>
      </c>
      <c r="AV170">
        <v>0</v>
      </c>
      <c r="AW170">
        <v>0</v>
      </c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x14ac:dyDescent="0.25">
      <c r="A171" s="88">
        <v>44250</v>
      </c>
      <c r="B171" s="87" t="s">
        <v>60</v>
      </c>
      <c r="C171">
        <v>8384.94</v>
      </c>
      <c r="D171">
        <v>0</v>
      </c>
      <c r="E171">
        <v>1068.7333467920901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146.793054657211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19.3115875135646</v>
      </c>
      <c r="T171">
        <v>0</v>
      </c>
      <c r="U171">
        <v>0</v>
      </c>
      <c r="V171">
        <v>0.60608904447618595</v>
      </c>
      <c r="W171">
        <v>0</v>
      </c>
      <c r="X171">
        <v>0</v>
      </c>
      <c r="Y171">
        <v>0</v>
      </c>
      <c r="Z171">
        <v>3394.2314434765999</v>
      </c>
      <c r="AA171">
        <v>0</v>
      </c>
      <c r="AB171">
        <v>3.1482191647387698</v>
      </c>
      <c r="AC171">
        <v>544.18556212870601</v>
      </c>
      <c r="AD171">
        <v>0</v>
      </c>
      <c r="AE171">
        <v>0</v>
      </c>
      <c r="AF171">
        <v>0</v>
      </c>
      <c r="AG171">
        <v>1844.0367052597201</v>
      </c>
      <c r="AH171">
        <v>0</v>
      </c>
      <c r="AI171">
        <v>14.5121496871094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1476.6839086454099</v>
      </c>
      <c r="AP171">
        <v>1.9762863662912999</v>
      </c>
      <c r="AQ171">
        <v>8.4749070410371896</v>
      </c>
      <c r="AR171">
        <v>0</v>
      </c>
      <c r="AS171">
        <v>0</v>
      </c>
      <c r="AT171">
        <v>10.5287263434585</v>
      </c>
      <c r="AU171">
        <v>0</v>
      </c>
      <c r="AV171">
        <v>0</v>
      </c>
      <c r="AW171">
        <v>0</v>
      </c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x14ac:dyDescent="0.25">
      <c r="A172" s="88">
        <v>44251</v>
      </c>
      <c r="B172" s="87" t="s">
        <v>60</v>
      </c>
      <c r="C172">
        <v>6970.6</v>
      </c>
      <c r="D172">
        <v>0</v>
      </c>
      <c r="E172">
        <v>1026.60219892186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146.793054657211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18.783319048095699</v>
      </c>
      <c r="T172">
        <v>0</v>
      </c>
      <c r="U172">
        <v>9.49201288340569E-6</v>
      </c>
      <c r="V172">
        <v>2.8253366451433202</v>
      </c>
      <c r="W172">
        <v>0</v>
      </c>
      <c r="X172">
        <v>0</v>
      </c>
      <c r="Y172">
        <v>0</v>
      </c>
      <c r="Z172">
        <v>3204.9470062073301</v>
      </c>
      <c r="AA172">
        <v>0</v>
      </c>
      <c r="AB172">
        <v>9.3746585095727006</v>
      </c>
      <c r="AC172">
        <v>530.90608376617502</v>
      </c>
      <c r="AD172">
        <v>0</v>
      </c>
      <c r="AE172">
        <v>0</v>
      </c>
      <c r="AF172">
        <v>0</v>
      </c>
      <c r="AG172">
        <v>1800.6015807276301</v>
      </c>
      <c r="AH172">
        <v>0</v>
      </c>
      <c r="AI172">
        <v>13.455118757996299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1424.78930030181</v>
      </c>
      <c r="AP172">
        <v>1.39019781896887</v>
      </c>
      <c r="AQ172">
        <v>9.1145612496164894</v>
      </c>
      <c r="AR172">
        <v>0</v>
      </c>
      <c r="AS172">
        <v>0</v>
      </c>
      <c r="AT172">
        <v>10.4283408451745</v>
      </c>
      <c r="AU172">
        <v>0</v>
      </c>
      <c r="AV172">
        <v>0</v>
      </c>
      <c r="AW172">
        <v>0</v>
      </c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x14ac:dyDescent="0.25">
      <c r="A173" s="88">
        <v>44252</v>
      </c>
      <c r="B173" s="87" t="s">
        <v>60</v>
      </c>
      <c r="C173">
        <v>6286.35</v>
      </c>
      <c r="D173">
        <v>0</v>
      </c>
      <c r="E173">
        <v>928.16493754283897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146.793054657211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17.630711533311501</v>
      </c>
      <c r="T173">
        <v>0</v>
      </c>
      <c r="U173">
        <v>3.8470826292194202E-5</v>
      </c>
      <c r="V173">
        <v>9.4586410899642193</v>
      </c>
      <c r="W173">
        <v>0</v>
      </c>
      <c r="X173">
        <v>0</v>
      </c>
      <c r="Y173">
        <v>0</v>
      </c>
      <c r="Z173">
        <v>3019.1576505386101</v>
      </c>
      <c r="AA173">
        <v>0</v>
      </c>
      <c r="AB173">
        <v>24.376561446059199</v>
      </c>
      <c r="AC173">
        <v>517.06237614760596</v>
      </c>
      <c r="AD173">
        <v>0</v>
      </c>
      <c r="AE173">
        <v>0</v>
      </c>
      <c r="AF173">
        <v>0</v>
      </c>
      <c r="AG173">
        <v>1746.9028166947701</v>
      </c>
      <c r="AH173">
        <v>0</v>
      </c>
      <c r="AI173">
        <v>12.760452766677901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1213.27531766116</v>
      </c>
      <c r="AP173">
        <v>1.0138141545588499</v>
      </c>
      <c r="AQ173">
        <v>9.4273054002917398</v>
      </c>
      <c r="AR173">
        <v>0</v>
      </c>
      <c r="AS173">
        <v>0</v>
      </c>
      <c r="AT173">
        <v>10.1690808433241</v>
      </c>
      <c r="AU173">
        <v>0</v>
      </c>
      <c r="AV173">
        <v>0</v>
      </c>
      <c r="AW173">
        <v>0</v>
      </c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x14ac:dyDescent="0.25">
      <c r="A174" s="88">
        <v>44253</v>
      </c>
      <c r="B174" s="87" t="s">
        <v>60</v>
      </c>
      <c r="C174">
        <v>7321.79</v>
      </c>
      <c r="D174">
        <v>0</v>
      </c>
      <c r="E174">
        <v>871.85882403403502</v>
      </c>
      <c r="F174">
        <v>0</v>
      </c>
      <c r="G174">
        <v>201.514744603807</v>
      </c>
      <c r="H174">
        <v>0</v>
      </c>
      <c r="I174">
        <v>0</v>
      </c>
      <c r="J174">
        <v>0</v>
      </c>
      <c r="K174">
        <v>146.793054657211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17.2339312850238</v>
      </c>
      <c r="T174">
        <v>0</v>
      </c>
      <c r="U174">
        <v>9.6396669263883194E-5</v>
      </c>
      <c r="V174">
        <v>28.269851744520501</v>
      </c>
      <c r="W174">
        <v>0</v>
      </c>
      <c r="X174">
        <v>0</v>
      </c>
      <c r="Y174">
        <v>0</v>
      </c>
      <c r="Z174">
        <v>2852.3632844017602</v>
      </c>
      <c r="AA174">
        <v>0</v>
      </c>
      <c r="AB174">
        <v>48.766081510511803</v>
      </c>
      <c r="AC174">
        <v>502.90830330388098</v>
      </c>
      <c r="AD174">
        <v>0</v>
      </c>
      <c r="AE174">
        <v>0</v>
      </c>
      <c r="AF174">
        <v>0</v>
      </c>
      <c r="AG174">
        <v>1736.67826005554</v>
      </c>
      <c r="AH174">
        <v>0</v>
      </c>
      <c r="AI174">
        <v>12.064596522508699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847.35439939661603</v>
      </c>
      <c r="AP174">
        <v>0.76563414716941103</v>
      </c>
      <c r="AQ174">
        <v>9.6581500930511304</v>
      </c>
      <c r="AR174">
        <v>0</v>
      </c>
      <c r="AS174">
        <v>0</v>
      </c>
      <c r="AT174">
        <v>9.8714933209120606</v>
      </c>
      <c r="AU174">
        <v>0</v>
      </c>
      <c r="AV174">
        <v>0</v>
      </c>
      <c r="AW174">
        <v>0</v>
      </c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x14ac:dyDescent="0.25">
      <c r="A175" s="88">
        <v>44254</v>
      </c>
      <c r="B175" s="87" t="s">
        <v>60</v>
      </c>
      <c r="C175">
        <v>6837.73</v>
      </c>
      <c r="D175">
        <v>0</v>
      </c>
      <c r="E175">
        <v>857.782295656835</v>
      </c>
      <c r="F175">
        <v>198.102380012504</v>
      </c>
      <c r="G175">
        <v>0</v>
      </c>
      <c r="H175">
        <v>0</v>
      </c>
      <c r="I175">
        <v>0</v>
      </c>
      <c r="J175">
        <v>0</v>
      </c>
      <c r="K175">
        <v>146.793054657211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17.0875522479555</v>
      </c>
      <c r="T175">
        <v>0</v>
      </c>
      <c r="U175">
        <v>1.7199874752488599E-4</v>
      </c>
      <c r="V175">
        <v>61.212549275551602</v>
      </c>
      <c r="W175">
        <v>0</v>
      </c>
      <c r="X175">
        <v>0</v>
      </c>
      <c r="Y175">
        <v>0</v>
      </c>
      <c r="Z175">
        <v>2702.4186094664001</v>
      </c>
      <c r="AA175">
        <v>0</v>
      </c>
      <c r="AB175">
        <v>78.273058190061704</v>
      </c>
      <c r="AC175">
        <v>486.09564576938402</v>
      </c>
      <c r="AD175">
        <v>0</v>
      </c>
      <c r="AE175">
        <v>0</v>
      </c>
      <c r="AF175">
        <v>0</v>
      </c>
      <c r="AG175">
        <v>1689.56462152888</v>
      </c>
      <c r="AH175">
        <v>0</v>
      </c>
      <c r="AI175">
        <v>11.038064059113401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484.66490162645903</v>
      </c>
      <c r="AP175">
        <v>0.59209769545019697</v>
      </c>
      <c r="AQ175">
        <v>10.353261024487299</v>
      </c>
      <c r="AR175">
        <v>0</v>
      </c>
      <c r="AS175">
        <v>0</v>
      </c>
      <c r="AT175">
        <v>9.57969414946683</v>
      </c>
      <c r="AU175">
        <v>0</v>
      </c>
      <c r="AV175">
        <v>0</v>
      </c>
      <c r="AW175">
        <v>0</v>
      </c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x14ac:dyDescent="0.25">
      <c r="A176" s="88">
        <v>44255</v>
      </c>
      <c r="B176" s="87" t="s">
        <v>60</v>
      </c>
      <c r="C176">
        <v>5337.07</v>
      </c>
      <c r="D176">
        <v>0</v>
      </c>
      <c r="E176">
        <v>843.70576727963396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146.793054657211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16.569175099352201</v>
      </c>
      <c r="T176">
        <v>0</v>
      </c>
      <c r="U176">
        <v>2.4495833596148198E-4</v>
      </c>
      <c r="V176">
        <v>150.52897877928399</v>
      </c>
      <c r="W176">
        <v>0</v>
      </c>
      <c r="X176">
        <v>0</v>
      </c>
      <c r="Y176">
        <v>0</v>
      </c>
      <c r="Z176">
        <v>2570.80326035298</v>
      </c>
      <c r="AA176">
        <v>0</v>
      </c>
      <c r="AB176">
        <v>114.607504981218</v>
      </c>
      <c r="AC176">
        <v>468.93664627244999</v>
      </c>
      <c r="AD176">
        <v>0</v>
      </c>
      <c r="AE176">
        <v>0</v>
      </c>
      <c r="AF176">
        <v>0</v>
      </c>
      <c r="AG176">
        <v>1589.8358976582399</v>
      </c>
      <c r="AH176">
        <v>0</v>
      </c>
      <c r="AI176">
        <v>10.5970725869161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178.84935304114799</v>
      </c>
      <c r="AP176">
        <v>0.50913647629454695</v>
      </c>
      <c r="AQ176">
        <v>10.672432059415</v>
      </c>
      <c r="AR176">
        <v>0</v>
      </c>
      <c r="AS176">
        <v>0</v>
      </c>
      <c r="AT176">
        <v>9.2492757206207994</v>
      </c>
      <c r="AU176">
        <v>0</v>
      </c>
      <c r="AV176">
        <v>-250.05951864938601</v>
      </c>
      <c r="AW176">
        <v>0</v>
      </c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x14ac:dyDescent="0.25">
      <c r="A177" s="88">
        <v>44256</v>
      </c>
      <c r="B177" s="87" t="s">
        <v>60</v>
      </c>
      <c r="C177">
        <v>5962.75</v>
      </c>
      <c r="D177">
        <v>0</v>
      </c>
      <c r="E177">
        <v>815.65114778661098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146.793054657211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16.190248212339501</v>
      </c>
      <c r="T177">
        <v>0</v>
      </c>
      <c r="U177">
        <v>3.2746885263871102E-4</v>
      </c>
      <c r="V177">
        <v>312.30192786701201</v>
      </c>
      <c r="W177">
        <v>0</v>
      </c>
      <c r="X177">
        <v>0</v>
      </c>
      <c r="Y177">
        <v>0</v>
      </c>
      <c r="Z177">
        <v>2468.5411160153299</v>
      </c>
      <c r="AA177">
        <v>0</v>
      </c>
      <c r="AB177">
        <v>136.844827570913</v>
      </c>
      <c r="AC177">
        <v>463.19734990156201</v>
      </c>
      <c r="AD177">
        <v>0</v>
      </c>
      <c r="AE177">
        <v>0</v>
      </c>
      <c r="AF177">
        <v>0</v>
      </c>
      <c r="AG177">
        <v>1477.2493120643401</v>
      </c>
      <c r="AH177">
        <v>0</v>
      </c>
      <c r="AI177">
        <v>11.0394588843671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42.110257922456299</v>
      </c>
      <c r="AP177">
        <v>0.585457714876778</v>
      </c>
      <c r="AQ177">
        <v>9.7410588034119705</v>
      </c>
      <c r="AR177">
        <v>0</v>
      </c>
      <c r="AS177">
        <v>0</v>
      </c>
      <c r="AT177">
        <v>9.44948047175534</v>
      </c>
      <c r="AU177">
        <v>0</v>
      </c>
      <c r="AV177">
        <v>0</v>
      </c>
      <c r="AW177">
        <v>0</v>
      </c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x14ac:dyDescent="0.25">
      <c r="A178" s="88">
        <v>44257</v>
      </c>
      <c r="B178" s="87" t="s">
        <v>60</v>
      </c>
      <c r="C178">
        <v>6139.8</v>
      </c>
      <c r="D178">
        <v>0</v>
      </c>
      <c r="E178">
        <v>815.65114778661098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146.793054657211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14.733358799715701</v>
      </c>
      <c r="T178">
        <v>0</v>
      </c>
      <c r="U178">
        <v>3.4984666310935601E-4</v>
      </c>
      <c r="V178">
        <v>577.54995104674504</v>
      </c>
      <c r="W178">
        <v>0</v>
      </c>
      <c r="X178">
        <v>0</v>
      </c>
      <c r="Y178">
        <v>0</v>
      </c>
      <c r="Z178">
        <v>2349.9661789960001</v>
      </c>
      <c r="AA178">
        <v>0</v>
      </c>
      <c r="AB178">
        <v>146.64914311870001</v>
      </c>
      <c r="AC178">
        <v>463.64536762528201</v>
      </c>
      <c r="AD178">
        <v>0</v>
      </c>
      <c r="AE178">
        <v>0</v>
      </c>
      <c r="AF178">
        <v>0</v>
      </c>
      <c r="AG178">
        <v>1397.50030278494</v>
      </c>
      <c r="AH178">
        <v>0</v>
      </c>
      <c r="AI178">
        <v>11.087722413786601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4.2358096331681603</v>
      </c>
      <c r="AP178">
        <v>0.75725342013357899</v>
      </c>
      <c r="AQ178">
        <v>9.3451732646751804</v>
      </c>
      <c r="AR178">
        <v>0</v>
      </c>
      <c r="AS178">
        <v>0</v>
      </c>
      <c r="AT178">
        <v>9.6456480383853602</v>
      </c>
      <c r="AU178">
        <v>0</v>
      </c>
      <c r="AV178">
        <v>0</v>
      </c>
      <c r="AW178">
        <v>0</v>
      </c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x14ac:dyDescent="0.25">
      <c r="A179" s="88">
        <v>44258</v>
      </c>
      <c r="B179" s="87" t="s">
        <v>60</v>
      </c>
      <c r="C179">
        <v>6374.36</v>
      </c>
      <c r="D179">
        <v>0</v>
      </c>
      <c r="E179">
        <v>801.57461940941096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146.793054657211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13.503017476046001</v>
      </c>
      <c r="T179">
        <v>0</v>
      </c>
      <c r="U179">
        <v>3.96505879878822E-4</v>
      </c>
      <c r="V179">
        <v>845.63819926808901</v>
      </c>
      <c r="W179">
        <v>0</v>
      </c>
      <c r="X179">
        <v>0</v>
      </c>
      <c r="Y179">
        <v>0</v>
      </c>
      <c r="Z179">
        <v>2228.3742669686999</v>
      </c>
      <c r="AA179">
        <v>0</v>
      </c>
      <c r="AB179">
        <v>146.395624535168</v>
      </c>
      <c r="AC179">
        <v>455.81698068292599</v>
      </c>
      <c r="AD179">
        <v>0</v>
      </c>
      <c r="AE179">
        <v>0</v>
      </c>
      <c r="AF179">
        <v>0</v>
      </c>
      <c r="AG179">
        <v>1359.3399127513101</v>
      </c>
      <c r="AH179">
        <v>0</v>
      </c>
      <c r="AI179">
        <v>11.4389176125087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1.0225451678989299</v>
      </c>
      <c r="AQ179">
        <v>10.7743486102991</v>
      </c>
      <c r="AR179">
        <v>0</v>
      </c>
      <c r="AS179">
        <v>0</v>
      </c>
      <c r="AT179">
        <v>9.7954442870585208</v>
      </c>
      <c r="AU179">
        <v>0</v>
      </c>
      <c r="AV179">
        <v>0</v>
      </c>
      <c r="AW179">
        <v>0</v>
      </c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x14ac:dyDescent="0.25">
      <c r="A180" s="88">
        <v>44259</v>
      </c>
      <c r="B180" s="87" t="s">
        <v>60</v>
      </c>
      <c r="C180">
        <v>5177.4399999999996</v>
      </c>
      <c r="D180">
        <v>0</v>
      </c>
      <c r="E180">
        <v>787.49809103221003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146.793054657211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12.9145102960206</v>
      </c>
      <c r="T180">
        <v>0</v>
      </c>
      <c r="U180">
        <v>4.0640729302276497E-4</v>
      </c>
      <c r="V180">
        <v>1078.6465007730201</v>
      </c>
      <c r="W180">
        <v>0</v>
      </c>
      <c r="X180">
        <v>0</v>
      </c>
      <c r="Y180">
        <v>0</v>
      </c>
      <c r="Z180">
        <v>2099.4642965143098</v>
      </c>
      <c r="AA180">
        <v>0</v>
      </c>
      <c r="AB180">
        <v>141.15981460858299</v>
      </c>
      <c r="AC180">
        <v>444.97299985081401</v>
      </c>
      <c r="AD180">
        <v>0</v>
      </c>
      <c r="AE180">
        <v>0</v>
      </c>
      <c r="AF180">
        <v>0</v>
      </c>
      <c r="AG180">
        <v>1313.38600374571</v>
      </c>
      <c r="AH180">
        <v>0</v>
      </c>
      <c r="AI180">
        <v>12.2603199216575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1.34359466888919</v>
      </c>
      <c r="AQ180">
        <v>13.5338654285238</v>
      </c>
      <c r="AR180">
        <v>0</v>
      </c>
      <c r="AS180">
        <v>0</v>
      </c>
      <c r="AT180">
        <v>9.8936627562689807</v>
      </c>
      <c r="AU180">
        <v>0</v>
      </c>
      <c r="AV180">
        <v>0</v>
      </c>
      <c r="AW180">
        <v>0</v>
      </c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x14ac:dyDescent="0.25">
      <c r="A181" s="88">
        <v>44260</v>
      </c>
      <c r="B181" s="87" t="s">
        <v>60</v>
      </c>
      <c r="C181">
        <v>5692.36</v>
      </c>
      <c r="D181">
        <v>0</v>
      </c>
      <c r="E181">
        <v>773.42156265500898</v>
      </c>
      <c r="F181">
        <v>0</v>
      </c>
      <c r="G181">
        <v>201.514744603807</v>
      </c>
      <c r="H181">
        <v>0</v>
      </c>
      <c r="I181">
        <v>0</v>
      </c>
      <c r="J181">
        <v>0</v>
      </c>
      <c r="K181">
        <v>146.793054657211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11.140185132699299</v>
      </c>
      <c r="T181">
        <v>0</v>
      </c>
      <c r="U181">
        <v>4.2025947935287399E-4</v>
      </c>
      <c r="V181">
        <v>1250.9414562337199</v>
      </c>
      <c r="W181">
        <v>0</v>
      </c>
      <c r="X181">
        <v>0</v>
      </c>
      <c r="Y181">
        <v>0</v>
      </c>
      <c r="Z181">
        <v>1959.6909968166001</v>
      </c>
      <c r="AA181">
        <v>0</v>
      </c>
      <c r="AB181">
        <v>134.665879267961</v>
      </c>
      <c r="AC181">
        <v>433.24370283212198</v>
      </c>
      <c r="AD181">
        <v>0</v>
      </c>
      <c r="AE181">
        <v>0</v>
      </c>
      <c r="AF181">
        <v>0</v>
      </c>
      <c r="AG181">
        <v>1300.18179331735</v>
      </c>
      <c r="AH181">
        <v>0</v>
      </c>
      <c r="AI181">
        <v>13.5911671584032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1.73188706535174</v>
      </c>
      <c r="AQ181">
        <v>15.221468282538201</v>
      </c>
      <c r="AR181">
        <v>0</v>
      </c>
      <c r="AS181">
        <v>0</v>
      </c>
      <c r="AT181">
        <v>9.8726843345648092</v>
      </c>
      <c r="AU181">
        <v>0</v>
      </c>
      <c r="AV181">
        <v>-500.11903729877298</v>
      </c>
      <c r="AW181">
        <v>0</v>
      </c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x14ac:dyDescent="0.25">
      <c r="A182" s="88">
        <v>44261</v>
      </c>
      <c r="B182" s="87" t="s">
        <v>60</v>
      </c>
      <c r="C182">
        <v>5010.18</v>
      </c>
      <c r="D182">
        <v>0</v>
      </c>
      <c r="E182">
        <v>759.34503427780896</v>
      </c>
      <c r="F182">
        <v>198.102380012504</v>
      </c>
      <c r="G182">
        <v>0</v>
      </c>
      <c r="H182">
        <v>0</v>
      </c>
      <c r="I182">
        <v>0</v>
      </c>
      <c r="J182">
        <v>0</v>
      </c>
      <c r="K182">
        <v>146.793054657211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10.001699996166501</v>
      </c>
      <c r="T182">
        <v>0</v>
      </c>
      <c r="U182">
        <v>4.6598836863938201E-4</v>
      </c>
      <c r="V182">
        <v>1317.05187010913</v>
      </c>
      <c r="W182">
        <v>0</v>
      </c>
      <c r="X182">
        <v>0</v>
      </c>
      <c r="Y182">
        <v>0</v>
      </c>
      <c r="Z182">
        <v>1815.3854997179001</v>
      </c>
      <c r="AA182">
        <v>0</v>
      </c>
      <c r="AB182">
        <v>124.809268479624</v>
      </c>
      <c r="AC182">
        <v>414.84051579132</v>
      </c>
      <c r="AD182">
        <v>0</v>
      </c>
      <c r="AE182">
        <v>0</v>
      </c>
      <c r="AF182">
        <v>0</v>
      </c>
      <c r="AG182">
        <v>1353.14621166497</v>
      </c>
      <c r="AH182">
        <v>0</v>
      </c>
      <c r="AI182">
        <v>14.8616649451413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2.0866708107065901</v>
      </c>
      <c r="AQ182">
        <v>16.114939661209402</v>
      </c>
      <c r="AR182">
        <v>0</v>
      </c>
      <c r="AS182">
        <v>0</v>
      </c>
      <c r="AT182">
        <v>9.7921784287382394</v>
      </c>
      <c r="AU182">
        <v>0</v>
      </c>
      <c r="AV182">
        <v>-500.11903729877298</v>
      </c>
      <c r="AW182">
        <v>0</v>
      </c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x14ac:dyDescent="0.25">
      <c r="A183" s="88">
        <v>44262</v>
      </c>
      <c r="B183" s="87" t="s">
        <v>60</v>
      </c>
      <c r="C183">
        <v>5149.3</v>
      </c>
      <c r="D183">
        <v>0</v>
      </c>
      <c r="E183">
        <v>745.26850590060803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11.3437172816454</v>
      </c>
      <c r="T183">
        <v>0</v>
      </c>
      <c r="U183">
        <v>5.6803414889626904E-4</v>
      </c>
      <c r="V183">
        <v>1307.3048921811401</v>
      </c>
      <c r="W183">
        <v>0</v>
      </c>
      <c r="X183">
        <v>0</v>
      </c>
      <c r="Y183">
        <v>0</v>
      </c>
      <c r="Z183">
        <v>1673.3438240205201</v>
      </c>
      <c r="AA183">
        <v>0</v>
      </c>
      <c r="AB183">
        <v>113.092304570574</v>
      </c>
      <c r="AC183">
        <v>389.34182210887099</v>
      </c>
      <c r="AD183">
        <v>0</v>
      </c>
      <c r="AE183">
        <v>0</v>
      </c>
      <c r="AF183">
        <v>0</v>
      </c>
      <c r="AG183">
        <v>1457.20213955028</v>
      </c>
      <c r="AH183">
        <v>0</v>
      </c>
      <c r="AI183">
        <v>17.204649769433701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2.1891890777359801</v>
      </c>
      <c r="AQ183">
        <v>16.3275067066497</v>
      </c>
      <c r="AR183">
        <v>0</v>
      </c>
      <c r="AS183">
        <v>0</v>
      </c>
      <c r="AT183">
        <v>9.5799192324751594</v>
      </c>
      <c r="AU183">
        <v>0</v>
      </c>
      <c r="AV183">
        <v>0</v>
      </c>
      <c r="AW183">
        <v>0</v>
      </c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x14ac:dyDescent="0.25">
      <c r="A184" s="88">
        <v>44263</v>
      </c>
      <c r="B184" s="87" t="s">
        <v>60</v>
      </c>
      <c r="C184">
        <v>4528.66</v>
      </c>
      <c r="D184">
        <v>0</v>
      </c>
      <c r="E184">
        <v>745.26850590060803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15.1942096392017</v>
      </c>
      <c r="T184">
        <v>0</v>
      </c>
      <c r="U184">
        <v>6.2807265710839897E-4</v>
      </c>
      <c r="V184">
        <v>1193.7502904215</v>
      </c>
      <c r="W184">
        <v>0</v>
      </c>
      <c r="X184">
        <v>0</v>
      </c>
      <c r="Y184">
        <v>0</v>
      </c>
      <c r="Z184">
        <v>1547.16710231961</v>
      </c>
      <c r="AA184">
        <v>0</v>
      </c>
      <c r="AB184">
        <v>101.41111275244501</v>
      </c>
      <c r="AC184">
        <v>367.73062924522497</v>
      </c>
      <c r="AD184">
        <v>0</v>
      </c>
      <c r="AE184">
        <v>0</v>
      </c>
      <c r="AF184">
        <v>0</v>
      </c>
      <c r="AG184">
        <v>1524.9934622384301</v>
      </c>
      <c r="AH184">
        <v>0</v>
      </c>
      <c r="AI184">
        <v>21.299608800228199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2.07412468890581</v>
      </c>
      <c r="AQ184">
        <v>15.3954457713241</v>
      </c>
      <c r="AR184">
        <v>0</v>
      </c>
      <c r="AS184">
        <v>0</v>
      </c>
      <c r="AT184">
        <v>9.5239966938028005</v>
      </c>
      <c r="AU184">
        <v>0</v>
      </c>
      <c r="AV184">
        <v>0</v>
      </c>
      <c r="AW184">
        <v>0</v>
      </c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x14ac:dyDescent="0.25">
      <c r="A185" s="88">
        <v>44264</v>
      </c>
      <c r="B185" s="87" t="s">
        <v>60</v>
      </c>
      <c r="C185">
        <v>5269</v>
      </c>
      <c r="D185">
        <v>0</v>
      </c>
      <c r="E185">
        <v>731.29041478478598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18.589111504342299</v>
      </c>
      <c r="T185">
        <v>0</v>
      </c>
      <c r="U185">
        <v>6.9262345347789799E-4</v>
      </c>
      <c r="V185">
        <v>1008.38635533562</v>
      </c>
      <c r="W185">
        <v>0</v>
      </c>
      <c r="X185">
        <v>0</v>
      </c>
      <c r="Y185">
        <v>0</v>
      </c>
      <c r="Z185">
        <v>1439.5505449515299</v>
      </c>
      <c r="AA185">
        <v>0</v>
      </c>
      <c r="AB185">
        <v>93.156518216359501</v>
      </c>
      <c r="AC185">
        <v>360.30080177190001</v>
      </c>
      <c r="AD185">
        <v>0</v>
      </c>
      <c r="AE185">
        <v>20.134375559420501</v>
      </c>
      <c r="AF185">
        <v>0</v>
      </c>
      <c r="AG185">
        <v>1423.6022138763001</v>
      </c>
      <c r="AH185">
        <v>0</v>
      </c>
      <c r="AI185">
        <v>25.216714227455299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1.77417519373101</v>
      </c>
      <c r="AQ185">
        <v>12.7539521060112</v>
      </c>
      <c r="AR185">
        <v>0</v>
      </c>
      <c r="AS185">
        <v>0</v>
      </c>
      <c r="AT185">
        <v>9.3509371518749393</v>
      </c>
      <c r="AU185">
        <v>0</v>
      </c>
      <c r="AV185">
        <v>-250.05951864938601</v>
      </c>
      <c r="AW185">
        <v>0</v>
      </c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x14ac:dyDescent="0.25">
      <c r="A186" s="88">
        <v>44265</v>
      </c>
      <c r="B186" s="87" t="s">
        <v>60</v>
      </c>
      <c r="C186">
        <v>5507.71</v>
      </c>
      <c r="D186">
        <v>0</v>
      </c>
      <c r="E186">
        <v>731.29041478478598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20.161665812494999</v>
      </c>
      <c r="T186">
        <v>0</v>
      </c>
      <c r="U186">
        <v>9.0604737200634998E-4</v>
      </c>
      <c r="V186">
        <v>748.03973222647403</v>
      </c>
      <c r="W186">
        <v>0</v>
      </c>
      <c r="X186">
        <v>0</v>
      </c>
      <c r="Y186">
        <v>0</v>
      </c>
      <c r="Z186">
        <v>1338.4518708840101</v>
      </c>
      <c r="AA186">
        <v>0</v>
      </c>
      <c r="AB186">
        <v>96.057216170340098</v>
      </c>
      <c r="AC186">
        <v>358.17783977617398</v>
      </c>
      <c r="AD186">
        <v>0</v>
      </c>
      <c r="AE186">
        <v>165.21641594639499</v>
      </c>
      <c r="AF186">
        <v>0</v>
      </c>
      <c r="AG186">
        <v>1222.8119043338099</v>
      </c>
      <c r="AH186">
        <v>0</v>
      </c>
      <c r="AI186">
        <v>29.208904487012699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1.46159534084808</v>
      </c>
      <c r="AQ186">
        <v>9.1404112819160304</v>
      </c>
      <c r="AR186">
        <v>0</v>
      </c>
      <c r="AS186">
        <v>0</v>
      </c>
      <c r="AT186">
        <v>9.2065758332862497</v>
      </c>
      <c r="AU186">
        <v>0</v>
      </c>
      <c r="AV186">
        <v>0</v>
      </c>
      <c r="AW186">
        <v>0</v>
      </c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x14ac:dyDescent="0.25">
      <c r="A187" s="88">
        <v>44266</v>
      </c>
      <c r="B187" s="87" t="s">
        <v>60</v>
      </c>
      <c r="C187">
        <v>6783.07</v>
      </c>
      <c r="D187">
        <v>0</v>
      </c>
      <c r="E187">
        <v>731.29041478478598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1615.5280194234499</v>
      </c>
      <c r="O187">
        <v>0</v>
      </c>
      <c r="P187">
        <v>0</v>
      </c>
      <c r="Q187">
        <v>0</v>
      </c>
      <c r="R187">
        <v>0</v>
      </c>
      <c r="S187">
        <v>21.443997342060499</v>
      </c>
      <c r="T187">
        <v>0</v>
      </c>
      <c r="U187">
        <v>1.17213196308193E-3</v>
      </c>
      <c r="V187">
        <v>465.59483923294198</v>
      </c>
      <c r="W187">
        <v>0</v>
      </c>
      <c r="X187">
        <v>0</v>
      </c>
      <c r="Y187">
        <v>0</v>
      </c>
      <c r="Z187">
        <v>1260.2543971053201</v>
      </c>
      <c r="AA187">
        <v>0</v>
      </c>
      <c r="AB187">
        <v>110.804333566642</v>
      </c>
      <c r="AC187">
        <v>359.33166392676401</v>
      </c>
      <c r="AD187">
        <v>0</v>
      </c>
      <c r="AE187">
        <v>529.16339496248895</v>
      </c>
      <c r="AF187">
        <v>0</v>
      </c>
      <c r="AG187">
        <v>974.19723549547405</v>
      </c>
      <c r="AH187">
        <v>0</v>
      </c>
      <c r="AI187">
        <v>32.1614223432722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1.2692357963149199</v>
      </c>
      <c r="AQ187">
        <v>6.4227446509555204</v>
      </c>
      <c r="AR187">
        <v>0</v>
      </c>
      <c r="AS187">
        <v>0</v>
      </c>
      <c r="AT187">
        <v>8.9598220988017303</v>
      </c>
      <c r="AU187">
        <v>0</v>
      </c>
      <c r="AV187">
        <v>0</v>
      </c>
      <c r="AW187">
        <v>0</v>
      </c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x14ac:dyDescent="0.25">
      <c r="A188" s="88">
        <v>44267</v>
      </c>
      <c r="B188" s="87" t="s">
        <v>60</v>
      </c>
      <c r="C188">
        <v>5792.43</v>
      </c>
      <c r="D188">
        <v>0</v>
      </c>
      <c r="E188">
        <v>731.29041478478598</v>
      </c>
      <c r="F188">
        <v>0</v>
      </c>
      <c r="G188">
        <v>201.514744603807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1082.9208163517901</v>
      </c>
      <c r="O188">
        <v>0</v>
      </c>
      <c r="P188">
        <v>0</v>
      </c>
      <c r="Q188">
        <v>0</v>
      </c>
      <c r="R188">
        <v>0</v>
      </c>
      <c r="S188">
        <v>23.014530962605001</v>
      </c>
      <c r="T188">
        <v>0</v>
      </c>
      <c r="U188">
        <v>1.4672322094685399E-3</v>
      </c>
      <c r="V188">
        <v>252.09821648904</v>
      </c>
      <c r="W188">
        <v>0</v>
      </c>
      <c r="X188">
        <v>0</v>
      </c>
      <c r="Y188">
        <v>0</v>
      </c>
      <c r="Z188">
        <v>1206.5436424516199</v>
      </c>
      <c r="AA188">
        <v>0</v>
      </c>
      <c r="AB188">
        <v>131.72221741737201</v>
      </c>
      <c r="AC188">
        <v>362.96122357207298</v>
      </c>
      <c r="AD188">
        <v>0</v>
      </c>
      <c r="AE188">
        <v>1092.1505633756601</v>
      </c>
      <c r="AF188">
        <v>0</v>
      </c>
      <c r="AG188">
        <v>678.02330885165395</v>
      </c>
      <c r="AH188">
        <v>0</v>
      </c>
      <c r="AI188">
        <v>34.038726014286198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1.1397472358610199</v>
      </c>
      <c r="AQ188">
        <v>5.0347968418446802</v>
      </c>
      <c r="AR188">
        <v>0</v>
      </c>
      <c r="AS188">
        <v>0</v>
      </c>
      <c r="AT188">
        <v>8.5720866898425001</v>
      </c>
      <c r="AU188">
        <v>0</v>
      </c>
      <c r="AV188">
        <v>0</v>
      </c>
      <c r="AW188">
        <v>0</v>
      </c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x14ac:dyDescent="0.25">
      <c r="A189" s="88">
        <v>44268</v>
      </c>
      <c r="B189" s="87" t="s">
        <v>60</v>
      </c>
      <c r="C189">
        <v>5733.77</v>
      </c>
      <c r="D189">
        <v>0</v>
      </c>
      <c r="E189">
        <v>717.21388640758505</v>
      </c>
      <c r="F189">
        <v>198.102380012504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23.930367526245298</v>
      </c>
      <c r="T189">
        <v>0</v>
      </c>
      <c r="U189">
        <v>1.63984983218106E-3</v>
      </c>
      <c r="V189">
        <v>123.839385379639</v>
      </c>
      <c r="W189">
        <v>0</v>
      </c>
      <c r="X189">
        <v>0</v>
      </c>
      <c r="Y189">
        <v>0</v>
      </c>
      <c r="Z189">
        <v>1168.55050524425</v>
      </c>
      <c r="AA189">
        <v>0</v>
      </c>
      <c r="AB189">
        <v>166.515053429772</v>
      </c>
      <c r="AC189">
        <v>363.26823314819302</v>
      </c>
      <c r="AD189">
        <v>0</v>
      </c>
      <c r="AE189">
        <v>1754.45241236682</v>
      </c>
      <c r="AF189">
        <v>0</v>
      </c>
      <c r="AG189">
        <v>353.01052972050201</v>
      </c>
      <c r="AH189">
        <v>0</v>
      </c>
      <c r="AI189">
        <v>33.312162767174001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1.08500755510363</v>
      </c>
      <c r="AQ189">
        <v>4.5922670186555399</v>
      </c>
      <c r="AR189">
        <v>0</v>
      </c>
      <c r="AS189">
        <v>0</v>
      </c>
      <c r="AT189">
        <v>7.9649552615971899</v>
      </c>
      <c r="AU189">
        <v>0</v>
      </c>
      <c r="AV189">
        <v>0</v>
      </c>
      <c r="AW189">
        <v>0</v>
      </c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x14ac:dyDescent="0.25">
      <c r="A190" s="88">
        <v>44269</v>
      </c>
      <c r="B190" s="87" t="s">
        <v>60</v>
      </c>
      <c r="C190">
        <v>4867.9799999999996</v>
      </c>
      <c r="D190">
        <v>0</v>
      </c>
      <c r="E190">
        <v>731.29041478478598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133.448231506555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24.036854343870999</v>
      </c>
      <c r="T190">
        <v>0</v>
      </c>
      <c r="U190">
        <v>1.73947019571008E-3</v>
      </c>
      <c r="V190">
        <v>56.949549674377899</v>
      </c>
      <c r="W190">
        <v>0</v>
      </c>
      <c r="X190">
        <v>0</v>
      </c>
      <c r="Y190">
        <v>0</v>
      </c>
      <c r="Z190">
        <v>1142.9354324339999</v>
      </c>
      <c r="AA190">
        <v>0</v>
      </c>
      <c r="AB190">
        <v>207.75441871436399</v>
      </c>
      <c r="AC190">
        <v>360.922726996633</v>
      </c>
      <c r="AD190">
        <v>0</v>
      </c>
      <c r="AE190">
        <v>2434.7856445123198</v>
      </c>
      <c r="AF190">
        <v>0</v>
      </c>
      <c r="AG190">
        <v>87.929266536985693</v>
      </c>
      <c r="AH190">
        <v>0</v>
      </c>
      <c r="AI190">
        <v>31.250613730996399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1.05067368732808</v>
      </c>
      <c r="AQ190">
        <v>4.52920140073297</v>
      </c>
      <c r="AR190">
        <v>0</v>
      </c>
      <c r="AS190">
        <v>0</v>
      </c>
      <c r="AT190">
        <v>7.5424471881123099</v>
      </c>
      <c r="AU190">
        <v>0</v>
      </c>
      <c r="AV190">
        <v>-500.11903729877298</v>
      </c>
      <c r="AW190">
        <v>0</v>
      </c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x14ac:dyDescent="0.25">
      <c r="A191" s="88">
        <v>44270</v>
      </c>
      <c r="B191" s="87" t="s">
        <v>60</v>
      </c>
      <c r="C191">
        <v>5789.63</v>
      </c>
      <c r="D191">
        <v>0</v>
      </c>
      <c r="E191">
        <v>745.26850590060803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133.448231506555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23.881698951521599</v>
      </c>
      <c r="T191">
        <v>0</v>
      </c>
      <c r="U191">
        <v>1.76596719826601E-3</v>
      </c>
      <c r="V191">
        <v>28.877354851802099</v>
      </c>
      <c r="W191">
        <v>0</v>
      </c>
      <c r="X191">
        <v>0</v>
      </c>
      <c r="Y191">
        <v>0</v>
      </c>
      <c r="Z191">
        <v>1123.54867313163</v>
      </c>
      <c r="AA191">
        <v>0</v>
      </c>
      <c r="AB191">
        <v>253.87102559170501</v>
      </c>
      <c r="AC191">
        <v>359.47599378426997</v>
      </c>
      <c r="AD191">
        <v>0</v>
      </c>
      <c r="AE191">
        <v>2907.5194740332399</v>
      </c>
      <c r="AF191">
        <v>0</v>
      </c>
      <c r="AG191">
        <v>18.494092226405499</v>
      </c>
      <c r="AH191">
        <v>0</v>
      </c>
      <c r="AI191">
        <v>29.290084500476699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1.0582843816306</v>
      </c>
      <c r="AQ191">
        <v>4.7509091121879203</v>
      </c>
      <c r="AR191">
        <v>0</v>
      </c>
      <c r="AS191">
        <v>0</v>
      </c>
      <c r="AT191">
        <v>7.5101150982205302</v>
      </c>
      <c r="AU191">
        <v>0</v>
      </c>
      <c r="AV191">
        <v>0</v>
      </c>
      <c r="AW191">
        <v>0</v>
      </c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x14ac:dyDescent="0.25">
      <c r="A192" s="88">
        <v>44271</v>
      </c>
      <c r="B192" s="87" t="s">
        <v>60</v>
      </c>
      <c r="C192">
        <v>5859.06</v>
      </c>
      <c r="D192">
        <v>0</v>
      </c>
      <c r="E192">
        <v>745.26850590060803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133.448231506555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23.358046252043</v>
      </c>
      <c r="T192">
        <v>0</v>
      </c>
      <c r="U192">
        <v>2.2430453390926398E-2</v>
      </c>
      <c r="V192">
        <v>17.791358012843499</v>
      </c>
      <c r="W192">
        <v>0</v>
      </c>
      <c r="X192">
        <v>0</v>
      </c>
      <c r="Y192">
        <v>0</v>
      </c>
      <c r="Z192">
        <v>1127.09779355766</v>
      </c>
      <c r="AA192">
        <v>0</v>
      </c>
      <c r="AB192">
        <v>299.84544942940801</v>
      </c>
      <c r="AC192">
        <v>355.51985465665302</v>
      </c>
      <c r="AD192">
        <v>0</v>
      </c>
      <c r="AE192">
        <v>2984.0440392361602</v>
      </c>
      <c r="AF192">
        <v>0</v>
      </c>
      <c r="AG192">
        <v>98.395135671334103</v>
      </c>
      <c r="AH192">
        <v>0</v>
      </c>
      <c r="AI192">
        <v>26.120150063553002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1.0540453293543799</v>
      </c>
      <c r="AQ192">
        <v>4.9364717742862902</v>
      </c>
      <c r="AR192">
        <v>0</v>
      </c>
      <c r="AS192">
        <v>0</v>
      </c>
      <c r="AT192">
        <v>7.3989541788054698</v>
      </c>
      <c r="AU192">
        <v>0</v>
      </c>
      <c r="AV192">
        <v>0</v>
      </c>
      <c r="AW192">
        <v>0</v>
      </c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x14ac:dyDescent="0.25">
      <c r="A193" s="88">
        <v>44272</v>
      </c>
      <c r="B193" s="87" t="s">
        <v>60</v>
      </c>
      <c r="C193">
        <v>5685.2</v>
      </c>
      <c r="D193">
        <v>0</v>
      </c>
      <c r="E193">
        <v>731.29041478478598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133.448231506555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22.8070431118607</v>
      </c>
      <c r="T193">
        <v>0</v>
      </c>
      <c r="U193">
        <v>0.22971020694472599</v>
      </c>
      <c r="V193">
        <v>13.8235305005737</v>
      </c>
      <c r="W193">
        <v>0</v>
      </c>
      <c r="X193">
        <v>0</v>
      </c>
      <c r="Y193">
        <v>0</v>
      </c>
      <c r="Z193">
        <v>1150.1427506980799</v>
      </c>
      <c r="AA193">
        <v>0</v>
      </c>
      <c r="AB193">
        <v>327.864954433474</v>
      </c>
      <c r="AC193">
        <v>345.87885755888101</v>
      </c>
      <c r="AD193">
        <v>0</v>
      </c>
      <c r="AE193">
        <v>2768.7828902575002</v>
      </c>
      <c r="AF193">
        <v>0</v>
      </c>
      <c r="AG193">
        <v>348.20892339431799</v>
      </c>
      <c r="AH193">
        <v>0</v>
      </c>
      <c r="AI193">
        <v>22.851886848743799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0.92366824391506896</v>
      </c>
      <c r="AQ193">
        <v>5.1463535117399699</v>
      </c>
      <c r="AR193">
        <v>0</v>
      </c>
      <c r="AS193">
        <v>0</v>
      </c>
      <c r="AT193">
        <v>7.3766460430539196</v>
      </c>
      <c r="AU193">
        <v>0</v>
      </c>
      <c r="AV193">
        <v>0</v>
      </c>
      <c r="AW193">
        <v>0</v>
      </c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x14ac:dyDescent="0.25">
      <c r="A194" s="88">
        <v>44273</v>
      </c>
      <c r="B194" s="87" t="s">
        <v>60</v>
      </c>
      <c r="C194">
        <v>5738.37</v>
      </c>
      <c r="D194">
        <v>0</v>
      </c>
      <c r="E194">
        <v>745.26850590060803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133.448231506555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22.1990115317546</v>
      </c>
      <c r="T194">
        <v>0</v>
      </c>
      <c r="U194">
        <v>0.72507399773140302</v>
      </c>
      <c r="V194">
        <v>12.412350647744899</v>
      </c>
      <c r="W194">
        <v>0</v>
      </c>
      <c r="X194">
        <v>0</v>
      </c>
      <c r="Y194">
        <v>0</v>
      </c>
      <c r="Z194">
        <v>1177.76685051192</v>
      </c>
      <c r="AA194">
        <v>0</v>
      </c>
      <c r="AB194">
        <v>363.06796280957099</v>
      </c>
      <c r="AC194">
        <v>336.05933310403799</v>
      </c>
      <c r="AD194">
        <v>0</v>
      </c>
      <c r="AE194">
        <v>2347.91974958836</v>
      </c>
      <c r="AF194">
        <v>0</v>
      </c>
      <c r="AG194">
        <v>708.71826143542899</v>
      </c>
      <c r="AH194">
        <v>0</v>
      </c>
      <c r="AI194">
        <v>19.492527648238699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0.768349387251404</v>
      </c>
      <c r="AQ194">
        <v>5.0959917950789801</v>
      </c>
      <c r="AR194">
        <v>0</v>
      </c>
      <c r="AS194">
        <v>0</v>
      </c>
      <c r="AT194">
        <v>7.3174502770723997</v>
      </c>
      <c r="AU194">
        <v>0</v>
      </c>
      <c r="AV194">
        <v>0</v>
      </c>
      <c r="AW194">
        <v>0</v>
      </c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x14ac:dyDescent="0.25">
      <c r="A195" s="88">
        <v>44274</v>
      </c>
      <c r="B195" s="87" t="s">
        <v>60</v>
      </c>
      <c r="C195">
        <v>6888.57</v>
      </c>
      <c r="D195">
        <v>0</v>
      </c>
      <c r="E195">
        <v>731.29041478478598</v>
      </c>
      <c r="F195">
        <v>0</v>
      </c>
      <c r="G195">
        <v>201.514744603807</v>
      </c>
      <c r="H195">
        <v>0</v>
      </c>
      <c r="I195">
        <v>0</v>
      </c>
      <c r="J195">
        <v>0</v>
      </c>
      <c r="K195">
        <v>133.448231506555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20.917367441276699</v>
      </c>
      <c r="T195">
        <v>0</v>
      </c>
      <c r="U195">
        <v>1.60266855868141</v>
      </c>
      <c r="V195">
        <v>11.9288179351502</v>
      </c>
      <c r="W195">
        <v>0</v>
      </c>
      <c r="X195">
        <v>0</v>
      </c>
      <c r="Y195">
        <v>0</v>
      </c>
      <c r="Z195">
        <v>1210.89414360861</v>
      </c>
      <c r="AA195">
        <v>0</v>
      </c>
      <c r="AB195">
        <v>385.04808813907499</v>
      </c>
      <c r="AC195">
        <v>328.85774382004701</v>
      </c>
      <c r="AD195">
        <v>0</v>
      </c>
      <c r="AE195">
        <v>1802.81922745306</v>
      </c>
      <c r="AF195">
        <v>0</v>
      </c>
      <c r="AG195">
        <v>1106.5275817857901</v>
      </c>
      <c r="AH195">
        <v>0</v>
      </c>
      <c r="AI195">
        <v>16.462018810305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0.61165531330932699</v>
      </c>
      <c r="AQ195">
        <v>4.8675544202131498</v>
      </c>
      <c r="AR195">
        <v>0</v>
      </c>
      <c r="AS195">
        <v>0</v>
      </c>
      <c r="AT195">
        <v>7.21693601010724</v>
      </c>
      <c r="AU195">
        <v>0</v>
      </c>
      <c r="AV195">
        <v>0</v>
      </c>
      <c r="AW195">
        <v>0</v>
      </c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x14ac:dyDescent="0.25">
      <c r="A196" s="88">
        <v>44275</v>
      </c>
      <c r="B196" s="87" t="s">
        <v>60</v>
      </c>
      <c r="C196">
        <v>7053.77</v>
      </c>
      <c r="D196">
        <v>0</v>
      </c>
      <c r="E196">
        <v>717.21388640758505</v>
      </c>
      <c r="F196">
        <v>198.102380012504</v>
      </c>
      <c r="G196">
        <v>0</v>
      </c>
      <c r="H196">
        <v>0</v>
      </c>
      <c r="I196">
        <v>0</v>
      </c>
      <c r="J196">
        <v>0</v>
      </c>
      <c r="K196">
        <v>133.448231506555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19.605633422075702</v>
      </c>
      <c r="T196">
        <v>0</v>
      </c>
      <c r="U196">
        <v>2.7261500953856399</v>
      </c>
      <c r="V196">
        <v>12.5031421607264</v>
      </c>
      <c r="W196">
        <v>0</v>
      </c>
      <c r="X196">
        <v>0</v>
      </c>
      <c r="Y196">
        <v>0</v>
      </c>
      <c r="Z196">
        <v>1258.0613748906201</v>
      </c>
      <c r="AA196">
        <v>0</v>
      </c>
      <c r="AB196">
        <v>397.28380113153798</v>
      </c>
      <c r="AC196">
        <v>319.000592121853</v>
      </c>
      <c r="AD196">
        <v>0</v>
      </c>
      <c r="AE196">
        <v>1199.91599011279</v>
      </c>
      <c r="AF196">
        <v>0</v>
      </c>
      <c r="AG196">
        <v>1471.0304943850599</v>
      </c>
      <c r="AH196">
        <v>0</v>
      </c>
      <c r="AI196">
        <v>13.476701889649499</v>
      </c>
      <c r="AJ196">
        <v>48.004804388529301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0.50535815389024996</v>
      </c>
      <c r="AQ196">
        <v>4.6446933355189701</v>
      </c>
      <c r="AR196">
        <v>0</v>
      </c>
      <c r="AS196">
        <v>0</v>
      </c>
      <c r="AT196">
        <v>6.7822619556641603</v>
      </c>
      <c r="AU196">
        <v>0</v>
      </c>
      <c r="AV196">
        <v>500.11903729877298</v>
      </c>
      <c r="AW196">
        <v>0</v>
      </c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x14ac:dyDescent="0.25">
      <c r="A197" s="88">
        <v>44276</v>
      </c>
      <c r="B197" s="87" t="s">
        <v>60</v>
      </c>
      <c r="C197">
        <v>6352.41</v>
      </c>
      <c r="D197">
        <v>0</v>
      </c>
      <c r="E197">
        <v>689.06082965318399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18.528849593945399</v>
      </c>
      <c r="T197">
        <v>0</v>
      </c>
      <c r="U197">
        <v>3.9346939720528198</v>
      </c>
      <c r="V197">
        <v>13.4742419385963</v>
      </c>
      <c r="W197">
        <v>0</v>
      </c>
      <c r="X197">
        <v>0</v>
      </c>
      <c r="Y197">
        <v>0</v>
      </c>
      <c r="Z197">
        <v>1317.80593560954</v>
      </c>
      <c r="AA197">
        <v>0</v>
      </c>
      <c r="AB197">
        <v>408.89803981554201</v>
      </c>
      <c r="AC197">
        <v>305.60543686963098</v>
      </c>
      <c r="AD197">
        <v>0</v>
      </c>
      <c r="AE197">
        <v>606.45520917152601</v>
      </c>
      <c r="AF197">
        <v>0</v>
      </c>
      <c r="AG197">
        <v>1747.46613594214</v>
      </c>
      <c r="AH197">
        <v>0</v>
      </c>
      <c r="AI197">
        <v>11.610712100459899</v>
      </c>
      <c r="AJ197">
        <v>124.71491657566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0.418827210117038</v>
      </c>
      <c r="AQ197">
        <v>4.2836090895259504</v>
      </c>
      <c r="AR197">
        <v>0</v>
      </c>
      <c r="AS197">
        <v>0</v>
      </c>
      <c r="AT197">
        <v>6.2489157515536498</v>
      </c>
      <c r="AU197">
        <v>0</v>
      </c>
      <c r="AV197">
        <v>0</v>
      </c>
      <c r="AW197">
        <v>0</v>
      </c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x14ac:dyDescent="0.25">
      <c r="A198" s="88">
        <v>44277</v>
      </c>
      <c r="B198" s="87" t="s">
        <v>60</v>
      </c>
      <c r="C198">
        <v>5238.54</v>
      </c>
      <c r="D198">
        <v>0</v>
      </c>
      <c r="E198">
        <v>660.90777289878201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17.7477860978249</v>
      </c>
      <c r="T198">
        <v>0</v>
      </c>
      <c r="U198">
        <v>4.7672206909332404</v>
      </c>
      <c r="V198">
        <v>14.089413553262499</v>
      </c>
      <c r="W198">
        <v>0</v>
      </c>
      <c r="X198">
        <v>0</v>
      </c>
      <c r="Y198">
        <v>0</v>
      </c>
      <c r="Z198">
        <v>1373.5715017882801</v>
      </c>
      <c r="AA198">
        <v>0</v>
      </c>
      <c r="AB198">
        <v>409.84984671348502</v>
      </c>
      <c r="AC198">
        <v>298.162725188477</v>
      </c>
      <c r="AD198">
        <v>0</v>
      </c>
      <c r="AE198">
        <v>257.54961341618503</v>
      </c>
      <c r="AF198">
        <v>0</v>
      </c>
      <c r="AG198">
        <v>1840.8006817886701</v>
      </c>
      <c r="AH198">
        <v>0</v>
      </c>
      <c r="AI198">
        <v>10.547362219231699</v>
      </c>
      <c r="AJ198">
        <v>196.040347766233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0.34049074317817601</v>
      </c>
      <c r="AQ198">
        <v>4.0416064187920604</v>
      </c>
      <c r="AR198">
        <v>0</v>
      </c>
      <c r="AS198">
        <v>0</v>
      </c>
      <c r="AT198">
        <v>5.9263885625035799</v>
      </c>
      <c r="AU198">
        <v>0</v>
      </c>
      <c r="AV198">
        <v>-50.011903729877297</v>
      </c>
      <c r="AW198">
        <v>0</v>
      </c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x14ac:dyDescent="0.25">
      <c r="A199" s="88">
        <v>44278</v>
      </c>
      <c r="B199" s="87" t="s">
        <v>60</v>
      </c>
      <c r="C199">
        <v>6611.65</v>
      </c>
      <c r="D199">
        <v>0</v>
      </c>
      <c r="E199">
        <v>646.83124452158097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16.982390241017299</v>
      </c>
      <c r="T199">
        <v>0</v>
      </c>
      <c r="U199">
        <v>4.5462082987247596</v>
      </c>
      <c r="V199">
        <v>14.014254975257099</v>
      </c>
      <c r="W199">
        <v>0</v>
      </c>
      <c r="X199">
        <v>0</v>
      </c>
      <c r="Y199">
        <v>0</v>
      </c>
      <c r="Z199">
        <v>1397.2609095928999</v>
      </c>
      <c r="AA199">
        <v>0</v>
      </c>
      <c r="AB199">
        <v>422.83399832985799</v>
      </c>
      <c r="AC199">
        <v>294.19596450823701</v>
      </c>
      <c r="AD199">
        <v>0</v>
      </c>
      <c r="AE199">
        <v>92.212792937400593</v>
      </c>
      <c r="AF199">
        <v>0</v>
      </c>
      <c r="AG199">
        <v>1868.3214438150701</v>
      </c>
      <c r="AH199">
        <v>0</v>
      </c>
      <c r="AI199">
        <v>9.6571744262368302</v>
      </c>
      <c r="AJ199">
        <v>258.75714010770099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0.27407468637940202</v>
      </c>
      <c r="AQ199">
        <v>3.89633635701058</v>
      </c>
      <c r="AR199">
        <v>0</v>
      </c>
      <c r="AS199">
        <v>0</v>
      </c>
      <c r="AT199">
        <v>5.3575979520832497</v>
      </c>
      <c r="AU199">
        <v>0</v>
      </c>
      <c r="AV199">
        <v>1000.2380745975501</v>
      </c>
      <c r="AW199">
        <v>0</v>
      </c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x14ac:dyDescent="0.25">
      <c r="A200" s="88">
        <v>44279</v>
      </c>
      <c r="B200" s="87" t="s">
        <v>60</v>
      </c>
      <c r="C200">
        <v>6267.28</v>
      </c>
      <c r="D200">
        <v>0</v>
      </c>
      <c r="E200">
        <v>660.90777289878201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15.2213154698232</v>
      </c>
      <c r="T200">
        <v>0</v>
      </c>
      <c r="U200">
        <v>4.0328208992135597</v>
      </c>
      <c r="V200">
        <v>12.918091242902699</v>
      </c>
      <c r="W200">
        <v>0</v>
      </c>
      <c r="X200">
        <v>0</v>
      </c>
      <c r="Y200">
        <v>0</v>
      </c>
      <c r="Z200">
        <v>1395.56060527012</v>
      </c>
      <c r="AA200">
        <v>0</v>
      </c>
      <c r="AB200">
        <v>445.93846421769803</v>
      </c>
      <c r="AC200">
        <v>286.74731578999399</v>
      </c>
      <c r="AD200">
        <v>0</v>
      </c>
      <c r="AE200">
        <v>26.443554323367799</v>
      </c>
      <c r="AF200">
        <v>0</v>
      </c>
      <c r="AG200">
        <v>1861.79648946309</v>
      </c>
      <c r="AH200">
        <v>0</v>
      </c>
      <c r="AI200">
        <v>8.98919220852218</v>
      </c>
      <c r="AJ200">
        <v>315.73306635489303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0.20896677769090599</v>
      </c>
      <c r="AQ200">
        <v>3.92271412847386</v>
      </c>
      <c r="AR200">
        <v>0</v>
      </c>
      <c r="AS200">
        <v>0</v>
      </c>
      <c r="AT200">
        <v>4.7847838401935698</v>
      </c>
      <c r="AU200">
        <v>0</v>
      </c>
      <c r="AV200">
        <v>250.05951864938601</v>
      </c>
      <c r="AW200">
        <v>0</v>
      </c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x14ac:dyDescent="0.25">
      <c r="A201" s="88">
        <v>44280</v>
      </c>
      <c r="B201" s="87" t="s">
        <v>60</v>
      </c>
      <c r="C201">
        <v>6253.23</v>
      </c>
      <c r="D201">
        <v>0</v>
      </c>
      <c r="E201">
        <v>646.83124452158097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13.0779799997848</v>
      </c>
      <c r="T201">
        <v>0</v>
      </c>
      <c r="U201">
        <v>3.3837305816816099</v>
      </c>
      <c r="V201">
        <v>10.910109161791</v>
      </c>
      <c r="W201">
        <v>0</v>
      </c>
      <c r="X201">
        <v>0</v>
      </c>
      <c r="Y201">
        <v>0</v>
      </c>
      <c r="Z201">
        <v>1371.8915201243001</v>
      </c>
      <c r="AA201">
        <v>0</v>
      </c>
      <c r="AB201">
        <v>488.26879350341699</v>
      </c>
      <c r="AC201">
        <v>275.27529992688102</v>
      </c>
      <c r="AD201">
        <v>0</v>
      </c>
      <c r="AE201">
        <v>5.3433386300794403</v>
      </c>
      <c r="AF201">
        <v>0</v>
      </c>
      <c r="AG201">
        <v>1803.28374239901</v>
      </c>
      <c r="AH201">
        <v>0</v>
      </c>
      <c r="AI201">
        <v>8.4017926807503507</v>
      </c>
      <c r="AJ201">
        <v>352.26439848380397</v>
      </c>
      <c r="AK201">
        <v>0</v>
      </c>
      <c r="AL201">
        <v>0.76419354417034602</v>
      </c>
      <c r="AM201">
        <v>0</v>
      </c>
      <c r="AN201">
        <v>0</v>
      </c>
      <c r="AO201">
        <v>0</v>
      </c>
      <c r="AP201">
        <v>0.15338216792655901</v>
      </c>
      <c r="AQ201">
        <v>4.0366796210719498</v>
      </c>
      <c r="AR201">
        <v>0</v>
      </c>
      <c r="AS201">
        <v>0</v>
      </c>
      <c r="AT201">
        <v>4.1698089847874096</v>
      </c>
      <c r="AU201">
        <v>0</v>
      </c>
      <c r="AV201">
        <v>1000.2380745975501</v>
      </c>
      <c r="AW201">
        <v>0</v>
      </c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x14ac:dyDescent="0.25">
      <c r="A202" s="88">
        <v>44281</v>
      </c>
      <c r="B202" s="87" t="s">
        <v>60</v>
      </c>
      <c r="C202">
        <v>6597.54</v>
      </c>
      <c r="D202">
        <v>0</v>
      </c>
      <c r="E202">
        <v>646.83124452158097</v>
      </c>
      <c r="F202">
        <v>0</v>
      </c>
      <c r="G202">
        <v>201.514744603807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10.0689046268696</v>
      </c>
      <c r="T202">
        <v>0</v>
      </c>
      <c r="U202">
        <v>2.8298550171812198</v>
      </c>
      <c r="V202">
        <v>8.3533093224809605</v>
      </c>
      <c r="W202">
        <v>0</v>
      </c>
      <c r="X202">
        <v>0</v>
      </c>
      <c r="Y202">
        <v>0</v>
      </c>
      <c r="Z202">
        <v>1308.96902202263</v>
      </c>
      <c r="AA202">
        <v>0</v>
      </c>
      <c r="AB202">
        <v>543.52750785225805</v>
      </c>
      <c r="AC202">
        <v>263.57375158916898</v>
      </c>
      <c r="AD202">
        <v>0</v>
      </c>
      <c r="AE202">
        <v>0.492486436215399</v>
      </c>
      <c r="AF202">
        <v>0</v>
      </c>
      <c r="AG202">
        <v>1688.2690083534101</v>
      </c>
      <c r="AH202">
        <v>0</v>
      </c>
      <c r="AI202">
        <v>7.73377206151339</v>
      </c>
      <c r="AJ202">
        <v>268.30860300834797</v>
      </c>
      <c r="AK202">
        <v>0</v>
      </c>
      <c r="AL202">
        <v>2.2688531579679898</v>
      </c>
      <c r="AM202">
        <v>0</v>
      </c>
      <c r="AN202">
        <v>0</v>
      </c>
      <c r="AO202">
        <v>0</v>
      </c>
      <c r="AP202">
        <v>0.11014639756318099</v>
      </c>
      <c r="AQ202">
        <v>4.0772472943202001</v>
      </c>
      <c r="AR202">
        <v>0</v>
      </c>
      <c r="AS202">
        <v>0</v>
      </c>
      <c r="AT202">
        <v>3.5657950029159302</v>
      </c>
      <c r="AU202">
        <v>0</v>
      </c>
      <c r="AV202">
        <v>0</v>
      </c>
      <c r="AW202">
        <v>0</v>
      </c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x14ac:dyDescent="0.25">
      <c r="A203" s="88">
        <v>44282</v>
      </c>
      <c r="B203" s="87" t="s">
        <v>60</v>
      </c>
      <c r="C203">
        <v>5592.17</v>
      </c>
      <c r="D203">
        <v>0</v>
      </c>
      <c r="E203">
        <v>646.83124452158097</v>
      </c>
      <c r="F203">
        <v>198.102380012504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6.4163205234480296</v>
      </c>
      <c r="T203">
        <v>0</v>
      </c>
      <c r="U203">
        <v>2.5856133038896898</v>
      </c>
      <c r="V203">
        <v>5.7454274745266103</v>
      </c>
      <c r="W203">
        <v>0</v>
      </c>
      <c r="X203">
        <v>0</v>
      </c>
      <c r="Y203">
        <v>0</v>
      </c>
      <c r="Z203">
        <v>1202.9122931250999</v>
      </c>
      <c r="AA203">
        <v>0</v>
      </c>
      <c r="AB203">
        <v>590.34736990154397</v>
      </c>
      <c r="AC203">
        <v>251.57118576653701</v>
      </c>
      <c r="AD203">
        <v>0</v>
      </c>
      <c r="AE203">
        <v>0</v>
      </c>
      <c r="AF203">
        <v>0</v>
      </c>
      <c r="AG203">
        <v>1546.88325405149</v>
      </c>
      <c r="AH203">
        <v>0</v>
      </c>
      <c r="AI203">
        <v>6.5733022721740104</v>
      </c>
      <c r="AJ203">
        <v>189.80017420935999</v>
      </c>
      <c r="AK203">
        <v>0</v>
      </c>
      <c r="AL203">
        <v>3.8750524713142598</v>
      </c>
      <c r="AM203">
        <v>0</v>
      </c>
      <c r="AN203">
        <v>0</v>
      </c>
      <c r="AO203">
        <v>0</v>
      </c>
      <c r="AP203">
        <v>7.2237591924285804E-2</v>
      </c>
      <c r="AQ203">
        <v>3.87663732429702</v>
      </c>
      <c r="AR203">
        <v>0</v>
      </c>
      <c r="AS203">
        <v>0</v>
      </c>
      <c r="AT203">
        <v>2.9298866124795202</v>
      </c>
      <c r="AU203">
        <v>0</v>
      </c>
      <c r="AV203">
        <v>0</v>
      </c>
      <c r="AW203">
        <v>0</v>
      </c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x14ac:dyDescent="0.25">
      <c r="A204" s="88">
        <v>44283</v>
      </c>
      <c r="B204" s="87" t="s">
        <v>60</v>
      </c>
      <c r="C204">
        <v>5450.2</v>
      </c>
      <c r="D204">
        <v>0</v>
      </c>
      <c r="E204">
        <v>660.90777289878201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146.793054657211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3.9866463926297402</v>
      </c>
      <c r="T204">
        <v>0</v>
      </c>
      <c r="U204">
        <v>2.51818425133568</v>
      </c>
      <c r="V204">
        <v>3.6760506762935399</v>
      </c>
      <c r="W204">
        <v>0</v>
      </c>
      <c r="X204">
        <v>0</v>
      </c>
      <c r="Y204">
        <v>0</v>
      </c>
      <c r="Z204">
        <v>1065.1398917845499</v>
      </c>
      <c r="AA204">
        <v>0</v>
      </c>
      <c r="AB204">
        <v>631.18662562505904</v>
      </c>
      <c r="AC204">
        <v>236.640278911005</v>
      </c>
      <c r="AD204">
        <v>0</v>
      </c>
      <c r="AE204">
        <v>0</v>
      </c>
      <c r="AF204">
        <v>0</v>
      </c>
      <c r="AG204">
        <v>1396.2399427308901</v>
      </c>
      <c r="AH204">
        <v>0</v>
      </c>
      <c r="AI204">
        <v>5.5266170053719801</v>
      </c>
      <c r="AJ204">
        <v>124.900915317765</v>
      </c>
      <c r="AK204">
        <v>0</v>
      </c>
      <c r="AL204">
        <v>5.4667984736297903</v>
      </c>
      <c r="AM204">
        <v>0</v>
      </c>
      <c r="AN204">
        <v>0</v>
      </c>
      <c r="AO204">
        <v>0</v>
      </c>
      <c r="AP204">
        <v>4.9519100828423701E-2</v>
      </c>
      <c r="AQ204">
        <v>3.8161860035138901</v>
      </c>
      <c r="AR204">
        <v>0</v>
      </c>
      <c r="AS204">
        <v>0</v>
      </c>
      <c r="AT204">
        <v>2.4382630104133698</v>
      </c>
      <c r="AU204">
        <v>0</v>
      </c>
      <c r="AV204">
        <v>0</v>
      </c>
      <c r="AW204">
        <v>0</v>
      </c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x14ac:dyDescent="0.25">
      <c r="A205" s="88">
        <v>44284</v>
      </c>
      <c r="B205" s="87" t="s">
        <v>60</v>
      </c>
      <c r="C205">
        <v>5073.76</v>
      </c>
      <c r="D205">
        <v>0</v>
      </c>
      <c r="E205">
        <v>660.90777289878201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146.793054657211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2.7373499492537099</v>
      </c>
      <c r="T205">
        <v>0</v>
      </c>
      <c r="U205">
        <v>2.578134373808</v>
      </c>
      <c r="V205">
        <v>2.3029821038434899</v>
      </c>
      <c r="W205">
        <v>0</v>
      </c>
      <c r="X205">
        <v>0</v>
      </c>
      <c r="Y205">
        <v>0</v>
      </c>
      <c r="Z205">
        <v>920.93354400094597</v>
      </c>
      <c r="AA205">
        <v>0</v>
      </c>
      <c r="AB205">
        <v>665.99259210356001</v>
      </c>
      <c r="AC205">
        <v>223.73123856807399</v>
      </c>
      <c r="AD205">
        <v>0</v>
      </c>
      <c r="AE205">
        <v>0</v>
      </c>
      <c r="AF205">
        <v>0</v>
      </c>
      <c r="AG205">
        <v>1231.77316760702</v>
      </c>
      <c r="AH205">
        <v>0</v>
      </c>
      <c r="AI205">
        <v>4.9611552751969503</v>
      </c>
      <c r="AJ205">
        <v>71.736514268178595</v>
      </c>
      <c r="AK205">
        <v>0</v>
      </c>
      <c r="AL205">
        <v>6.9861726827055</v>
      </c>
      <c r="AM205">
        <v>0</v>
      </c>
      <c r="AN205">
        <v>0</v>
      </c>
      <c r="AO205">
        <v>0</v>
      </c>
      <c r="AP205">
        <v>3.8345753646100801E-2</v>
      </c>
      <c r="AQ205">
        <v>3.8239302493485998</v>
      </c>
      <c r="AR205">
        <v>0</v>
      </c>
      <c r="AS205">
        <v>0</v>
      </c>
      <c r="AT205">
        <v>2.26356157727357</v>
      </c>
      <c r="AU205">
        <v>0</v>
      </c>
      <c r="AV205">
        <v>0</v>
      </c>
      <c r="AW205">
        <v>0</v>
      </c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x14ac:dyDescent="0.25">
      <c r="A206" s="88">
        <v>44285</v>
      </c>
      <c r="B206" s="87" t="s">
        <v>60</v>
      </c>
      <c r="C206">
        <v>4695.46</v>
      </c>
      <c r="D206">
        <v>0</v>
      </c>
      <c r="E206">
        <v>660.90777289878201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146.793054657211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1.80920849336122</v>
      </c>
      <c r="T206">
        <v>0</v>
      </c>
      <c r="U206">
        <v>2.5416409629759902</v>
      </c>
      <c r="V206">
        <v>1.4892800469079299</v>
      </c>
      <c r="W206">
        <v>0</v>
      </c>
      <c r="X206">
        <v>0</v>
      </c>
      <c r="Y206">
        <v>0</v>
      </c>
      <c r="Z206">
        <v>783.22055221153903</v>
      </c>
      <c r="AA206">
        <v>0</v>
      </c>
      <c r="AB206">
        <v>676.20088702702196</v>
      </c>
      <c r="AC206">
        <v>215.48998552465301</v>
      </c>
      <c r="AD206">
        <v>0</v>
      </c>
      <c r="AE206">
        <v>0</v>
      </c>
      <c r="AF206">
        <v>0</v>
      </c>
      <c r="AG206">
        <v>1084.4150099229701</v>
      </c>
      <c r="AH206">
        <v>0</v>
      </c>
      <c r="AI206">
        <v>4.6506274835208599</v>
      </c>
      <c r="AJ206">
        <v>29.9141187447586</v>
      </c>
      <c r="AK206">
        <v>0</v>
      </c>
      <c r="AL206">
        <v>8.4393245587603207</v>
      </c>
      <c r="AM206">
        <v>0</v>
      </c>
      <c r="AN206">
        <v>0</v>
      </c>
      <c r="AO206">
        <v>0</v>
      </c>
      <c r="AP206">
        <v>3.2561637529610603E-2</v>
      </c>
      <c r="AQ206">
        <v>3.8900978223548099</v>
      </c>
      <c r="AR206">
        <v>0</v>
      </c>
      <c r="AS206">
        <v>0</v>
      </c>
      <c r="AT206">
        <v>2.2202169872146</v>
      </c>
      <c r="AU206">
        <v>0</v>
      </c>
      <c r="AV206">
        <v>0</v>
      </c>
      <c r="AW206">
        <v>0</v>
      </c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x14ac:dyDescent="0.25">
      <c r="A207" s="88">
        <v>44286</v>
      </c>
      <c r="B207" s="87" t="s">
        <v>60</v>
      </c>
      <c r="C207">
        <v>3685.54</v>
      </c>
      <c r="D207">
        <v>0</v>
      </c>
      <c r="E207">
        <v>646.83124452158097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146.793054657211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1.39658016680495</v>
      </c>
      <c r="T207">
        <v>0</v>
      </c>
      <c r="U207">
        <v>2.4999118247654901</v>
      </c>
      <c r="V207">
        <v>1.0738067454781799</v>
      </c>
      <c r="W207">
        <v>0</v>
      </c>
      <c r="X207">
        <v>0</v>
      </c>
      <c r="Y207">
        <v>0</v>
      </c>
      <c r="Z207">
        <v>649.69464258142102</v>
      </c>
      <c r="AA207">
        <v>0</v>
      </c>
      <c r="AB207">
        <v>674.77321554104003</v>
      </c>
      <c r="AC207">
        <v>210.69591967151899</v>
      </c>
      <c r="AD207">
        <v>0</v>
      </c>
      <c r="AE207">
        <v>0</v>
      </c>
      <c r="AF207">
        <v>0</v>
      </c>
      <c r="AG207">
        <v>994.15732979270103</v>
      </c>
      <c r="AH207">
        <v>0</v>
      </c>
      <c r="AI207">
        <v>4.5466143945791204</v>
      </c>
      <c r="AJ207">
        <v>9.9771159882523506</v>
      </c>
      <c r="AK207">
        <v>0</v>
      </c>
      <c r="AL207">
        <v>6.1715367700910804</v>
      </c>
      <c r="AM207">
        <v>0</v>
      </c>
      <c r="AN207">
        <v>0</v>
      </c>
      <c r="AO207">
        <v>0</v>
      </c>
      <c r="AP207">
        <v>3.0454387056581E-2</v>
      </c>
      <c r="AQ207">
        <v>4.0033663015420196</v>
      </c>
      <c r="AR207">
        <v>0</v>
      </c>
      <c r="AS207">
        <v>0</v>
      </c>
      <c r="AT207">
        <v>2.3888945305682698</v>
      </c>
      <c r="AU207">
        <v>0</v>
      </c>
      <c r="AV207">
        <v>0</v>
      </c>
      <c r="AW207">
        <v>0</v>
      </c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x14ac:dyDescent="0.25">
      <c r="A208" s="88">
        <v>44287</v>
      </c>
      <c r="B208" s="87" t="s">
        <v>60</v>
      </c>
      <c r="C208">
        <v>4414.6499999999996</v>
      </c>
      <c r="D208">
        <v>0</v>
      </c>
      <c r="E208">
        <v>632.85315340576005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146.793054657211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1.32269630889488</v>
      </c>
      <c r="T208">
        <v>0</v>
      </c>
      <c r="U208">
        <v>2.5255527929626398</v>
      </c>
      <c r="V208">
        <v>0.89107664172604395</v>
      </c>
      <c r="W208">
        <v>0</v>
      </c>
      <c r="X208">
        <v>0</v>
      </c>
      <c r="Y208">
        <v>0</v>
      </c>
      <c r="Z208">
        <v>533.65931579583696</v>
      </c>
      <c r="AA208">
        <v>0</v>
      </c>
      <c r="AB208">
        <v>677.84361500081195</v>
      </c>
      <c r="AC208">
        <v>208.970192300853</v>
      </c>
      <c r="AD208">
        <v>0</v>
      </c>
      <c r="AE208">
        <v>0</v>
      </c>
      <c r="AF208">
        <v>0</v>
      </c>
      <c r="AG208">
        <v>973.373864218476</v>
      </c>
      <c r="AH208">
        <v>0</v>
      </c>
      <c r="AI208">
        <v>4.5228867238308199</v>
      </c>
      <c r="AJ208">
        <v>2.2105932863360001</v>
      </c>
      <c r="AK208">
        <v>0</v>
      </c>
      <c r="AL208">
        <v>4.5273831104856903</v>
      </c>
      <c r="AM208">
        <v>0</v>
      </c>
      <c r="AN208">
        <v>0</v>
      </c>
      <c r="AO208">
        <v>0</v>
      </c>
      <c r="AP208">
        <v>2.8936729030569701E-2</v>
      </c>
      <c r="AQ208">
        <v>4.0951326516369004</v>
      </c>
      <c r="AR208">
        <v>0</v>
      </c>
      <c r="AS208">
        <v>0</v>
      </c>
      <c r="AT208">
        <v>2.6656070575725499</v>
      </c>
      <c r="AU208">
        <v>0</v>
      </c>
      <c r="AV208">
        <v>500.11903729877298</v>
      </c>
      <c r="AW208">
        <v>0</v>
      </c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x14ac:dyDescent="0.25">
      <c r="A209" s="88">
        <v>44288</v>
      </c>
      <c r="B209" s="87" t="s">
        <v>60</v>
      </c>
      <c r="C209">
        <v>4217.6099999999997</v>
      </c>
      <c r="D209">
        <v>0</v>
      </c>
      <c r="E209">
        <v>660.90777289878201</v>
      </c>
      <c r="F209">
        <v>0</v>
      </c>
      <c r="G209">
        <v>201.514744603807</v>
      </c>
      <c r="H209">
        <v>0</v>
      </c>
      <c r="I209">
        <v>0</v>
      </c>
      <c r="J209">
        <v>0</v>
      </c>
      <c r="K209">
        <v>146.793054657211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1.2682311566962901</v>
      </c>
      <c r="T209">
        <v>0</v>
      </c>
      <c r="U209">
        <v>2.4787821116231301</v>
      </c>
      <c r="V209">
        <v>0.83693446214242895</v>
      </c>
      <c r="W209">
        <v>0</v>
      </c>
      <c r="X209">
        <v>0</v>
      </c>
      <c r="Y209">
        <v>0</v>
      </c>
      <c r="Z209">
        <v>447.63894175907598</v>
      </c>
      <c r="AA209">
        <v>0</v>
      </c>
      <c r="AB209">
        <v>694.292249991875</v>
      </c>
      <c r="AC209">
        <v>212.21478865549199</v>
      </c>
      <c r="AD209">
        <v>0</v>
      </c>
      <c r="AE209">
        <v>0</v>
      </c>
      <c r="AF209">
        <v>0</v>
      </c>
      <c r="AG209">
        <v>994.40776304333701</v>
      </c>
      <c r="AH209">
        <v>0</v>
      </c>
      <c r="AI209">
        <v>4.5739119590104798</v>
      </c>
      <c r="AJ209">
        <v>0.606374612856168</v>
      </c>
      <c r="AK209">
        <v>0</v>
      </c>
      <c r="AL209">
        <v>3.6081368704656902</v>
      </c>
      <c r="AM209">
        <v>0</v>
      </c>
      <c r="AN209">
        <v>0</v>
      </c>
      <c r="AO209">
        <v>0</v>
      </c>
      <c r="AP209">
        <v>0.91620366598017899</v>
      </c>
      <c r="AQ209">
        <v>4.3958139310265398</v>
      </c>
      <c r="AR209">
        <v>0</v>
      </c>
      <c r="AS209">
        <v>0</v>
      </c>
      <c r="AT209">
        <v>3.0488398610997298</v>
      </c>
      <c r="AU209">
        <v>0</v>
      </c>
      <c r="AV209">
        <v>0</v>
      </c>
      <c r="AW209">
        <v>0</v>
      </c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x14ac:dyDescent="0.25">
      <c r="A210" s="88">
        <v>44289</v>
      </c>
      <c r="B210" s="87" t="s">
        <v>60</v>
      </c>
      <c r="C210">
        <v>4101.25</v>
      </c>
      <c r="D210">
        <v>0</v>
      </c>
      <c r="E210">
        <v>660.90777289878201</v>
      </c>
      <c r="F210">
        <v>198.102380012504</v>
      </c>
      <c r="G210">
        <v>0</v>
      </c>
      <c r="H210">
        <v>0</v>
      </c>
      <c r="I210">
        <v>0</v>
      </c>
      <c r="J210">
        <v>0</v>
      </c>
      <c r="K210">
        <v>146.793054657211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1.2928773640265501</v>
      </c>
      <c r="T210">
        <v>0</v>
      </c>
      <c r="U210">
        <v>2.2601104812316599</v>
      </c>
      <c r="V210">
        <v>0.90009872994851503</v>
      </c>
      <c r="W210">
        <v>0</v>
      </c>
      <c r="X210">
        <v>0</v>
      </c>
      <c r="Y210">
        <v>0</v>
      </c>
      <c r="Z210">
        <v>392.27823502339498</v>
      </c>
      <c r="AA210">
        <v>0</v>
      </c>
      <c r="AB210">
        <v>730.93315756026595</v>
      </c>
      <c r="AC210">
        <v>217.31389761835999</v>
      </c>
      <c r="AD210">
        <v>0</v>
      </c>
      <c r="AE210">
        <v>0</v>
      </c>
      <c r="AF210">
        <v>0</v>
      </c>
      <c r="AG210">
        <v>1006.75513132021</v>
      </c>
      <c r="AH210">
        <v>0</v>
      </c>
      <c r="AI210">
        <v>4.5777997449605001</v>
      </c>
      <c r="AJ210">
        <v>0.11931728654941</v>
      </c>
      <c r="AK210">
        <v>0</v>
      </c>
      <c r="AL210">
        <v>3.1409093305962998</v>
      </c>
      <c r="AM210">
        <v>0</v>
      </c>
      <c r="AN210">
        <v>0</v>
      </c>
      <c r="AO210">
        <v>0</v>
      </c>
      <c r="AP210">
        <v>4.6346767196982599</v>
      </c>
      <c r="AQ210">
        <v>4.6735345458341904</v>
      </c>
      <c r="AR210">
        <v>0</v>
      </c>
      <c r="AS210">
        <v>0</v>
      </c>
      <c r="AT210">
        <v>3.3748924664639999</v>
      </c>
      <c r="AU210">
        <v>0</v>
      </c>
      <c r="AV210">
        <v>0</v>
      </c>
      <c r="AW210">
        <v>0</v>
      </c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x14ac:dyDescent="0.25">
      <c r="A211" s="88">
        <v>44290</v>
      </c>
      <c r="B211" s="87" t="s">
        <v>60</v>
      </c>
      <c r="C211">
        <v>3576.71</v>
      </c>
      <c r="D211">
        <v>0</v>
      </c>
      <c r="E211">
        <v>632.85315340576005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1.52413434612514</v>
      </c>
      <c r="T211">
        <v>0</v>
      </c>
      <c r="U211">
        <v>1.9734769899335201</v>
      </c>
      <c r="V211">
        <v>1.0007966861115201</v>
      </c>
      <c r="W211">
        <v>0</v>
      </c>
      <c r="X211">
        <v>0</v>
      </c>
      <c r="Y211">
        <v>0</v>
      </c>
      <c r="Z211">
        <v>360.95111113572301</v>
      </c>
      <c r="AA211">
        <v>0</v>
      </c>
      <c r="AB211">
        <v>766.67368482539496</v>
      </c>
      <c r="AC211">
        <v>221.04448027791699</v>
      </c>
      <c r="AD211">
        <v>0</v>
      </c>
      <c r="AE211">
        <v>0</v>
      </c>
      <c r="AF211">
        <v>0</v>
      </c>
      <c r="AG211">
        <v>1025.7193286117499</v>
      </c>
      <c r="AH211">
        <v>0</v>
      </c>
      <c r="AI211">
        <v>4.5831660467568298</v>
      </c>
      <c r="AJ211">
        <v>1.0771179887156901E-2</v>
      </c>
      <c r="AK211">
        <v>0</v>
      </c>
      <c r="AL211">
        <v>5.2761247905174997</v>
      </c>
      <c r="AM211">
        <v>0</v>
      </c>
      <c r="AN211">
        <v>0</v>
      </c>
      <c r="AO211">
        <v>0</v>
      </c>
      <c r="AP211">
        <v>10.403639075073301</v>
      </c>
      <c r="AQ211">
        <v>5.0611572831740004</v>
      </c>
      <c r="AR211">
        <v>0</v>
      </c>
      <c r="AS211">
        <v>0</v>
      </c>
      <c r="AT211">
        <v>3.7753749505463601</v>
      </c>
      <c r="AU211">
        <v>0</v>
      </c>
      <c r="AV211">
        <v>0</v>
      </c>
      <c r="AW211">
        <v>0</v>
      </c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x14ac:dyDescent="0.25">
      <c r="A212" s="88">
        <v>44291</v>
      </c>
      <c r="B212" s="87" t="s">
        <v>60</v>
      </c>
      <c r="C212">
        <v>3650.6</v>
      </c>
      <c r="D212">
        <v>0</v>
      </c>
      <c r="E212">
        <v>632.85315340576005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2.3829863336165298</v>
      </c>
      <c r="T212">
        <v>0</v>
      </c>
      <c r="U212">
        <v>1.8739978560627</v>
      </c>
      <c r="V212">
        <v>1.13936845515171</v>
      </c>
      <c r="W212">
        <v>0</v>
      </c>
      <c r="X212">
        <v>0</v>
      </c>
      <c r="Y212">
        <v>0</v>
      </c>
      <c r="Z212">
        <v>347.66414788354598</v>
      </c>
      <c r="AA212">
        <v>0</v>
      </c>
      <c r="AB212">
        <v>808.59665215534699</v>
      </c>
      <c r="AC212">
        <v>226.43369821443801</v>
      </c>
      <c r="AD212">
        <v>0</v>
      </c>
      <c r="AE212">
        <v>0</v>
      </c>
      <c r="AF212">
        <v>0</v>
      </c>
      <c r="AG212">
        <v>1077.84879528086</v>
      </c>
      <c r="AH212">
        <v>0</v>
      </c>
      <c r="AI212">
        <v>4.7765982594694396</v>
      </c>
      <c r="AJ212">
        <v>0</v>
      </c>
      <c r="AK212">
        <v>0</v>
      </c>
      <c r="AL212">
        <v>7.3992349998098703</v>
      </c>
      <c r="AM212">
        <v>0</v>
      </c>
      <c r="AN212">
        <v>0</v>
      </c>
      <c r="AO212">
        <v>0</v>
      </c>
      <c r="AP212">
        <v>16.7502752297905</v>
      </c>
      <c r="AQ212">
        <v>5.4440588684541398</v>
      </c>
      <c r="AR212">
        <v>0</v>
      </c>
      <c r="AS212">
        <v>0</v>
      </c>
      <c r="AT212">
        <v>4.2712591371408903</v>
      </c>
      <c r="AU212">
        <v>0</v>
      </c>
      <c r="AV212">
        <v>0</v>
      </c>
      <c r="AW212">
        <v>0</v>
      </c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x14ac:dyDescent="0.25">
      <c r="A213" s="88">
        <v>44292</v>
      </c>
      <c r="B213" s="87" t="s">
        <v>60</v>
      </c>
      <c r="C213">
        <v>3798.34</v>
      </c>
      <c r="D213">
        <v>0</v>
      </c>
      <c r="E213">
        <v>618.77662502855901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3.31399816204872</v>
      </c>
      <c r="T213">
        <v>0</v>
      </c>
      <c r="U213">
        <v>1.7332338330675501</v>
      </c>
      <c r="V213">
        <v>1.2672886259654299</v>
      </c>
      <c r="W213">
        <v>0</v>
      </c>
      <c r="X213">
        <v>0</v>
      </c>
      <c r="Y213">
        <v>0</v>
      </c>
      <c r="Z213">
        <v>352.80690569531299</v>
      </c>
      <c r="AA213">
        <v>0</v>
      </c>
      <c r="AB213">
        <v>853.04349561812705</v>
      </c>
      <c r="AC213">
        <v>233.22566792692101</v>
      </c>
      <c r="AD213">
        <v>0</v>
      </c>
      <c r="AE213">
        <v>0</v>
      </c>
      <c r="AF213">
        <v>0</v>
      </c>
      <c r="AG213">
        <v>1142.11060348353</v>
      </c>
      <c r="AH213">
        <v>0</v>
      </c>
      <c r="AI213">
        <v>4.9668465169593601</v>
      </c>
      <c r="AJ213">
        <v>0</v>
      </c>
      <c r="AK213">
        <v>0</v>
      </c>
      <c r="AL213">
        <v>9.0997548919983409</v>
      </c>
      <c r="AM213">
        <v>0</v>
      </c>
      <c r="AN213">
        <v>0</v>
      </c>
      <c r="AO213">
        <v>0</v>
      </c>
      <c r="AP213">
        <v>22.383269837149601</v>
      </c>
      <c r="AQ213">
        <v>5.73216257566565</v>
      </c>
      <c r="AR213">
        <v>0</v>
      </c>
      <c r="AS213">
        <v>0</v>
      </c>
      <c r="AT213">
        <v>4.6996675465486302</v>
      </c>
      <c r="AU213">
        <v>0</v>
      </c>
      <c r="AV213">
        <v>500.11903729877298</v>
      </c>
      <c r="AW213">
        <v>0</v>
      </c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x14ac:dyDescent="0.25">
      <c r="A214" s="88">
        <v>44293</v>
      </c>
      <c r="B214" s="87" t="s">
        <v>60</v>
      </c>
      <c r="C214">
        <v>3304.09</v>
      </c>
      <c r="D214">
        <v>0</v>
      </c>
      <c r="E214">
        <v>604.70009665135797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6.0983971738378298</v>
      </c>
      <c r="T214">
        <v>0</v>
      </c>
      <c r="U214">
        <v>1.3270937202579001</v>
      </c>
      <c r="V214">
        <v>1.3624629573559901</v>
      </c>
      <c r="W214">
        <v>0</v>
      </c>
      <c r="X214">
        <v>0</v>
      </c>
      <c r="Y214">
        <v>0</v>
      </c>
      <c r="Z214">
        <v>374.87222593201602</v>
      </c>
      <c r="AA214">
        <v>0</v>
      </c>
      <c r="AB214">
        <v>882.66368462390096</v>
      </c>
      <c r="AC214">
        <v>241.53489926651599</v>
      </c>
      <c r="AD214">
        <v>0</v>
      </c>
      <c r="AE214">
        <v>0</v>
      </c>
      <c r="AF214">
        <v>0</v>
      </c>
      <c r="AG214">
        <v>1170.2637477764599</v>
      </c>
      <c r="AH214">
        <v>0</v>
      </c>
      <c r="AI214">
        <v>5.12358591044325</v>
      </c>
      <c r="AJ214">
        <v>0</v>
      </c>
      <c r="AK214">
        <v>0</v>
      </c>
      <c r="AL214">
        <v>10.6027790256054</v>
      </c>
      <c r="AM214">
        <v>0</v>
      </c>
      <c r="AN214">
        <v>0</v>
      </c>
      <c r="AO214">
        <v>0</v>
      </c>
      <c r="AP214">
        <v>26.704610163219002</v>
      </c>
      <c r="AQ214">
        <v>6.1848571519545201</v>
      </c>
      <c r="AR214">
        <v>0</v>
      </c>
      <c r="AS214">
        <v>0</v>
      </c>
      <c r="AT214">
        <v>4.9029260897968499</v>
      </c>
      <c r="AU214">
        <v>0</v>
      </c>
      <c r="AV214">
        <v>0</v>
      </c>
      <c r="AW214">
        <v>0</v>
      </c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x14ac:dyDescent="0.25">
      <c r="A215" s="88">
        <v>44294</v>
      </c>
      <c r="B215" s="87" t="s">
        <v>60</v>
      </c>
      <c r="C215">
        <v>3348.9</v>
      </c>
      <c r="D215">
        <v>0</v>
      </c>
      <c r="E215">
        <v>604.70009665135797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8.4366520453011393</v>
      </c>
      <c r="T215">
        <v>0</v>
      </c>
      <c r="U215">
        <v>0.867618120547198</v>
      </c>
      <c r="V215">
        <v>1.37715716826623</v>
      </c>
      <c r="W215">
        <v>0</v>
      </c>
      <c r="X215">
        <v>0</v>
      </c>
      <c r="Y215">
        <v>0</v>
      </c>
      <c r="Z215">
        <v>409.87244527882501</v>
      </c>
      <c r="AA215">
        <v>0</v>
      </c>
      <c r="AB215">
        <v>894.20998710020604</v>
      </c>
      <c r="AC215">
        <v>245.02363391670499</v>
      </c>
      <c r="AD215">
        <v>0</v>
      </c>
      <c r="AE215">
        <v>0</v>
      </c>
      <c r="AF215">
        <v>0</v>
      </c>
      <c r="AG215">
        <v>1174.85655360084</v>
      </c>
      <c r="AH215">
        <v>0</v>
      </c>
      <c r="AI215">
        <v>5.0461405644711697</v>
      </c>
      <c r="AJ215">
        <v>0</v>
      </c>
      <c r="AK215">
        <v>0</v>
      </c>
      <c r="AL215">
        <v>11.552588323487401</v>
      </c>
      <c r="AM215">
        <v>0</v>
      </c>
      <c r="AN215">
        <v>0</v>
      </c>
      <c r="AO215">
        <v>0</v>
      </c>
      <c r="AP215">
        <v>28.582139536260701</v>
      </c>
      <c r="AQ215">
        <v>6.6803921158614301</v>
      </c>
      <c r="AR215">
        <v>0</v>
      </c>
      <c r="AS215">
        <v>0</v>
      </c>
      <c r="AT215">
        <v>4.8223636818920301</v>
      </c>
      <c r="AU215">
        <v>0</v>
      </c>
      <c r="AV215">
        <v>0</v>
      </c>
      <c r="AW215">
        <v>0</v>
      </c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x14ac:dyDescent="0.25">
      <c r="A216" s="88">
        <v>44295</v>
      </c>
      <c r="B216" s="87" t="s">
        <v>60</v>
      </c>
      <c r="C216">
        <v>3548.38</v>
      </c>
      <c r="D216">
        <v>0</v>
      </c>
      <c r="E216">
        <v>562.47051151975597</v>
      </c>
      <c r="F216">
        <v>0</v>
      </c>
      <c r="G216">
        <v>201.514744603807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9.5575714391101396</v>
      </c>
      <c r="T216">
        <v>0</v>
      </c>
      <c r="U216">
        <v>0.52145523960548701</v>
      </c>
      <c r="V216">
        <v>1.2588005721777</v>
      </c>
      <c r="W216">
        <v>0</v>
      </c>
      <c r="X216">
        <v>0</v>
      </c>
      <c r="Y216">
        <v>0</v>
      </c>
      <c r="Z216">
        <v>446.34013646179102</v>
      </c>
      <c r="AA216">
        <v>0</v>
      </c>
      <c r="AB216">
        <v>952.80570717866306</v>
      </c>
      <c r="AC216">
        <v>243.63947198526401</v>
      </c>
      <c r="AD216">
        <v>0</v>
      </c>
      <c r="AE216">
        <v>0</v>
      </c>
      <c r="AF216">
        <v>0</v>
      </c>
      <c r="AG216">
        <v>1194.7835351776901</v>
      </c>
      <c r="AH216">
        <v>0</v>
      </c>
      <c r="AI216">
        <v>4.8383441647664096</v>
      </c>
      <c r="AJ216">
        <v>0</v>
      </c>
      <c r="AK216">
        <v>0</v>
      </c>
      <c r="AL216">
        <v>12.073754047503501</v>
      </c>
      <c r="AM216">
        <v>0</v>
      </c>
      <c r="AN216">
        <v>0</v>
      </c>
      <c r="AO216">
        <v>0</v>
      </c>
      <c r="AP216">
        <v>28.888215893331299</v>
      </c>
      <c r="AQ216">
        <v>7.0354980113900503</v>
      </c>
      <c r="AR216">
        <v>0</v>
      </c>
      <c r="AS216">
        <v>0</v>
      </c>
      <c r="AT216">
        <v>4.6789273332607699</v>
      </c>
      <c r="AU216">
        <v>0</v>
      </c>
      <c r="AV216">
        <v>0</v>
      </c>
      <c r="AW216">
        <v>0</v>
      </c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x14ac:dyDescent="0.25">
      <c r="A217" s="88">
        <v>44296</v>
      </c>
      <c r="B217" s="87" t="s">
        <v>60</v>
      </c>
      <c r="C217">
        <v>3742.84</v>
      </c>
      <c r="D217">
        <v>0</v>
      </c>
      <c r="E217">
        <v>562.47051151975597</v>
      </c>
      <c r="F217">
        <v>198.102380012504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9.8711245917385604</v>
      </c>
      <c r="T217">
        <v>0</v>
      </c>
      <c r="U217">
        <v>0.284532718938101</v>
      </c>
      <c r="V217">
        <v>1.09440921825253</v>
      </c>
      <c r="W217">
        <v>0</v>
      </c>
      <c r="X217">
        <v>0</v>
      </c>
      <c r="Y217">
        <v>0</v>
      </c>
      <c r="Z217">
        <v>484.98800438939998</v>
      </c>
      <c r="AA217">
        <v>0</v>
      </c>
      <c r="AB217">
        <v>1018.34063259688</v>
      </c>
      <c r="AC217">
        <v>243.64255720556801</v>
      </c>
      <c r="AD217">
        <v>0</v>
      </c>
      <c r="AE217">
        <v>0</v>
      </c>
      <c r="AF217">
        <v>0</v>
      </c>
      <c r="AG217">
        <v>1238.56453151088</v>
      </c>
      <c r="AH217">
        <v>0</v>
      </c>
      <c r="AI217">
        <v>4.5940218361782197</v>
      </c>
      <c r="AJ217">
        <v>0</v>
      </c>
      <c r="AK217">
        <v>0</v>
      </c>
      <c r="AL217">
        <v>9.2822415454329104</v>
      </c>
      <c r="AM217">
        <v>0</v>
      </c>
      <c r="AN217">
        <v>0</v>
      </c>
      <c r="AO217">
        <v>0</v>
      </c>
      <c r="AP217">
        <v>28.704157471304299</v>
      </c>
      <c r="AQ217">
        <v>6.6797167545835796</v>
      </c>
      <c r="AR217">
        <v>0</v>
      </c>
      <c r="AS217">
        <v>0</v>
      </c>
      <c r="AT217">
        <v>4.4329664090461396</v>
      </c>
      <c r="AU217">
        <v>0</v>
      </c>
      <c r="AV217">
        <v>0</v>
      </c>
      <c r="AW217">
        <v>0</v>
      </c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x14ac:dyDescent="0.25">
      <c r="A218" s="88">
        <v>44297</v>
      </c>
      <c r="B218" s="87" t="s">
        <v>60</v>
      </c>
      <c r="C218">
        <v>3185.56</v>
      </c>
      <c r="D218">
        <v>0</v>
      </c>
      <c r="E218">
        <v>576.54703989695702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9.2152478434696992</v>
      </c>
      <c r="T218">
        <v>0</v>
      </c>
      <c r="U218">
        <v>0.113534254885514</v>
      </c>
      <c r="V218">
        <v>0.90435000139704602</v>
      </c>
      <c r="W218">
        <v>0</v>
      </c>
      <c r="X218">
        <v>0</v>
      </c>
      <c r="Y218">
        <v>0</v>
      </c>
      <c r="Z218">
        <v>523.73965923174501</v>
      </c>
      <c r="AA218">
        <v>0</v>
      </c>
      <c r="AB218">
        <v>1072.0812437222</v>
      </c>
      <c r="AC218">
        <v>241.846313230486</v>
      </c>
      <c r="AD218">
        <v>0</v>
      </c>
      <c r="AE218">
        <v>0</v>
      </c>
      <c r="AF218">
        <v>0</v>
      </c>
      <c r="AG218">
        <v>1254.3326301468701</v>
      </c>
      <c r="AH218">
        <v>0</v>
      </c>
      <c r="AI218">
        <v>4.4618337075243799</v>
      </c>
      <c r="AJ218">
        <v>0</v>
      </c>
      <c r="AK218">
        <v>0</v>
      </c>
      <c r="AL218">
        <v>7.3377114401022103</v>
      </c>
      <c r="AM218">
        <v>0</v>
      </c>
      <c r="AN218">
        <v>0</v>
      </c>
      <c r="AO218">
        <v>0</v>
      </c>
      <c r="AP218">
        <v>28.538903204237201</v>
      </c>
      <c r="AQ218">
        <v>6.1348886675035699</v>
      </c>
      <c r="AR218">
        <v>0</v>
      </c>
      <c r="AS218">
        <v>0</v>
      </c>
      <c r="AT218">
        <v>4.1681857192131302</v>
      </c>
      <c r="AU218">
        <v>0</v>
      </c>
      <c r="AV218">
        <v>0</v>
      </c>
      <c r="AW218">
        <v>0</v>
      </c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x14ac:dyDescent="0.25">
      <c r="A219" s="88">
        <v>44298</v>
      </c>
      <c r="B219" s="87" t="s">
        <v>60</v>
      </c>
      <c r="C219">
        <v>3511.58</v>
      </c>
      <c r="D219">
        <v>0</v>
      </c>
      <c r="E219">
        <v>562.47051151975597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8.9205573880301205</v>
      </c>
      <c r="T219">
        <v>0</v>
      </c>
      <c r="U219">
        <v>2.53647040140512E-2</v>
      </c>
      <c r="V219">
        <v>0.72161334405246702</v>
      </c>
      <c r="W219">
        <v>0</v>
      </c>
      <c r="X219">
        <v>0</v>
      </c>
      <c r="Y219">
        <v>0</v>
      </c>
      <c r="Z219">
        <v>558.89265388412696</v>
      </c>
      <c r="AA219">
        <v>0</v>
      </c>
      <c r="AB219">
        <v>1104.75035676216</v>
      </c>
      <c r="AC219">
        <v>241.22474259245701</v>
      </c>
      <c r="AD219">
        <v>0</v>
      </c>
      <c r="AE219">
        <v>0</v>
      </c>
      <c r="AF219">
        <v>0</v>
      </c>
      <c r="AG219">
        <v>1255.96426327984</v>
      </c>
      <c r="AH219">
        <v>0</v>
      </c>
      <c r="AI219">
        <v>4.3922427804383801</v>
      </c>
      <c r="AJ219">
        <v>0</v>
      </c>
      <c r="AK219">
        <v>0</v>
      </c>
      <c r="AL219">
        <v>6.5419205848494304</v>
      </c>
      <c r="AM219">
        <v>0</v>
      </c>
      <c r="AN219">
        <v>0</v>
      </c>
      <c r="AO219">
        <v>0</v>
      </c>
      <c r="AP219">
        <v>28.495839425451202</v>
      </c>
      <c r="AQ219">
        <v>5.9275981656780496</v>
      </c>
      <c r="AR219">
        <v>0</v>
      </c>
      <c r="AS219">
        <v>0</v>
      </c>
      <c r="AT219">
        <v>3.8993229350969001</v>
      </c>
      <c r="AU219">
        <v>0</v>
      </c>
      <c r="AV219">
        <v>0</v>
      </c>
      <c r="AW219">
        <v>0</v>
      </c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x14ac:dyDescent="0.25">
      <c r="A220" s="88">
        <v>44299</v>
      </c>
      <c r="B220" s="87" t="s">
        <v>60</v>
      </c>
      <c r="C220">
        <v>3133.83</v>
      </c>
      <c r="D220">
        <v>0</v>
      </c>
      <c r="E220">
        <v>562.47051151975597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7.0287635186637898</v>
      </c>
      <c r="T220">
        <v>0</v>
      </c>
      <c r="U220">
        <v>7.9852085454273202E-3</v>
      </c>
      <c r="V220">
        <v>0.59561117026162502</v>
      </c>
      <c r="W220">
        <v>0</v>
      </c>
      <c r="X220">
        <v>0</v>
      </c>
      <c r="Y220">
        <v>0</v>
      </c>
      <c r="Z220">
        <v>584.33772653086203</v>
      </c>
      <c r="AA220">
        <v>0</v>
      </c>
      <c r="AB220">
        <v>1130.33681521471</v>
      </c>
      <c r="AC220">
        <v>240.26264922528401</v>
      </c>
      <c r="AD220">
        <v>0</v>
      </c>
      <c r="AE220">
        <v>0</v>
      </c>
      <c r="AF220">
        <v>0</v>
      </c>
      <c r="AG220">
        <v>1266.3240457168399</v>
      </c>
      <c r="AH220">
        <v>0</v>
      </c>
      <c r="AI220">
        <v>4.3062606173548303</v>
      </c>
      <c r="AJ220">
        <v>0</v>
      </c>
      <c r="AK220">
        <v>0</v>
      </c>
      <c r="AL220">
        <v>6.1665210329314304</v>
      </c>
      <c r="AM220">
        <v>0</v>
      </c>
      <c r="AN220">
        <v>0</v>
      </c>
      <c r="AO220">
        <v>0</v>
      </c>
      <c r="AP220">
        <v>28.075750229626198</v>
      </c>
      <c r="AQ220">
        <v>5.9204139317264</v>
      </c>
      <c r="AR220">
        <v>0</v>
      </c>
      <c r="AS220">
        <v>0</v>
      </c>
      <c r="AT220">
        <v>3.6630137312089999</v>
      </c>
      <c r="AU220">
        <v>0</v>
      </c>
      <c r="AV220">
        <v>0</v>
      </c>
      <c r="AW220">
        <v>0</v>
      </c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x14ac:dyDescent="0.25">
      <c r="A221" s="88">
        <v>44300</v>
      </c>
      <c r="B221" s="87" t="s">
        <v>60</v>
      </c>
      <c r="C221">
        <v>3143.01</v>
      </c>
      <c r="D221">
        <v>0</v>
      </c>
      <c r="E221">
        <v>576.54703989695702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5.5434326035350896</v>
      </c>
      <c r="T221">
        <v>0</v>
      </c>
      <c r="U221">
        <v>1.23566644296097E-2</v>
      </c>
      <c r="V221">
        <v>0.51586694981478898</v>
      </c>
      <c r="W221">
        <v>0</v>
      </c>
      <c r="X221">
        <v>0</v>
      </c>
      <c r="Y221">
        <v>0</v>
      </c>
      <c r="Z221">
        <v>603.19930258715999</v>
      </c>
      <c r="AA221">
        <v>0</v>
      </c>
      <c r="AB221">
        <v>1162.3039281757001</v>
      </c>
      <c r="AC221">
        <v>241.33415347782599</v>
      </c>
      <c r="AD221">
        <v>0</v>
      </c>
      <c r="AE221">
        <v>0</v>
      </c>
      <c r="AF221">
        <v>0</v>
      </c>
      <c r="AG221">
        <v>1273.3878282115299</v>
      </c>
      <c r="AH221">
        <v>0</v>
      </c>
      <c r="AI221">
        <v>4.4259819069034299</v>
      </c>
      <c r="AJ221">
        <v>0</v>
      </c>
      <c r="AK221">
        <v>0</v>
      </c>
      <c r="AL221">
        <v>6.0171319538958103</v>
      </c>
      <c r="AM221">
        <v>0</v>
      </c>
      <c r="AN221">
        <v>0</v>
      </c>
      <c r="AO221">
        <v>0</v>
      </c>
      <c r="AP221">
        <v>27.7594782350773</v>
      </c>
      <c r="AQ221">
        <v>5.86555305395036</v>
      </c>
      <c r="AR221">
        <v>0</v>
      </c>
      <c r="AS221">
        <v>0</v>
      </c>
      <c r="AT221">
        <v>3.5781363818493999</v>
      </c>
      <c r="AU221">
        <v>0</v>
      </c>
      <c r="AV221">
        <v>-500.11903729877298</v>
      </c>
      <c r="AW221">
        <v>0</v>
      </c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1:61" x14ac:dyDescent="0.25">
      <c r="A222" s="88">
        <v>44301</v>
      </c>
      <c r="B222" s="87" t="s">
        <v>60</v>
      </c>
      <c r="C222">
        <v>3112.38</v>
      </c>
      <c r="D222">
        <v>0</v>
      </c>
      <c r="E222">
        <v>576.54703989695702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4.6745044020611299</v>
      </c>
      <c r="T222">
        <v>0</v>
      </c>
      <c r="U222">
        <v>2.90437227159565E-2</v>
      </c>
      <c r="V222">
        <v>0.45875004824049098</v>
      </c>
      <c r="W222">
        <v>0</v>
      </c>
      <c r="X222">
        <v>0</v>
      </c>
      <c r="Y222">
        <v>0</v>
      </c>
      <c r="Z222">
        <v>613.58408323585297</v>
      </c>
      <c r="AA222">
        <v>0</v>
      </c>
      <c r="AB222">
        <v>1165.8977610458501</v>
      </c>
      <c r="AC222">
        <v>245.56956022105601</v>
      </c>
      <c r="AD222">
        <v>0</v>
      </c>
      <c r="AE222">
        <v>0</v>
      </c>
      <c r="AF222">
        <v>0</v>
      </c>
      <c r="AG222">
        <v>1259.63907094196</v>
      </c>
      <c r="AH222">
        <v>0</v>
      </c>
      <c r="AI222">
        <v>5.01354606125334</v>
      </c>
      <c r="AJ222">
        <v>0</v>
      </c>
      <c r="AK222">
        <v>0</v>
      </c>
      <c r="AL222">
        <v>5.7836417998390397</v>
      </c>
      <c r="AM222">
        <v>0</v>
      </c>
      <c r="AN222">
        <v>0</v>
      </c>
      <c r="AO222">
        <v>0</v>
      </c>
      <c r="AP222">
        <v>27.696500182389599</v>
      </c>
      <c r="AQ222">
        <v>5.5990442860770697</v>
      </c>
      <c r="AR222">
        <v>0</v>
      </c>
      <c r="AS222">
        <v>0</v>
      </c>
      <c r="AT222">
        <v>3.4478268571002602</v>
      </c>
      <c r="AU222">
        <v>0</v>
      </c>
      <c r="AV222">
        <v>0</v>
      </c>
      <c r="AW222">
        <v>0</v>
      </c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x14ac:dyDescent="0.25">
      <c r="A223" s="88">
        <v>44302</v>
      </c>
      <c r="B223" s="87" t="s">
        <v>60</v>
      </c>
      <c r="C223">
        <v>4492.8900000000003</v>
      </c>
      <c r="D223">
        <v>0</v>
      </c>
      <c r="E223">
        <v>590.62356827415704</v>
      </c>
      <c r="F223">
        <v>0</v>
      </c>
      <c r="G223">
        <v>201.514744603807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3.79274129484631</v>
      </c>
      <c r="T223">
        <v>0</v>
      </c>
      <c r="U223">
        <v>3.6959838898768201E-2</v>
      </c>
      <c r="V223">
        <v>0.41229649112381</v>
      </c>
      <c r="W223">
        <v>0</v>
      </c>
      <c r="X223">
        <v>0</v>
      </c>
      <c r="Y223">
        <v>0</v>
      </c>
      <c r="Z223">
        <v>605.51537124723905</v>
      </c>
      <c r="AA223">
        <v>0</v>
      </c>
      <c r="AB223">
        <v>1169.83343516988</v>
      </c>
      <c r="AC223">
        <v>244.39124271627199</v>
      </c>
      <c r="AD223">
        <v>0</v>
      </c>
      <c r="AE223">
        <v>0</v>
      </c>
      <c r="AF223">
        <v>0</v>
      </c>
      <c r="AG223">
        <v>1199.3933643678699</v>
      </c>
      <c r="AH223">
        <v>0</v>
      </c>
      <c r="AI223">
        <v>5.8419424301068199</v>
      </c>
      <c r="AJ223">
        <v>0</v>
      </c>
      <c r="AK223">
        <v>0</v>
      </c>
      <c r="AL223">
        <v>5.3375730211475698</v>
      </c>
      <c r="AM223">
        <v>0</v>
      </c>
      <c r="AN223">
        <v>0</v>
      </c>
      <c r="AO223">
        <v>0</v>
      </c>
      <c r="AP223">
        <v>28.036658174823799</v>
      </c>
      <c r="AQ223">
        <v>5.66704174978703</v>
      </c>
      <c r="AR223">
        <v>0</v>
      </c>
      <c r="AS223">
        <v>0</v>
      </c>
      <c r="AT223">
        <v>3.2679584107352899</v>
      </c>
      <c r="AU223">
        <v>0</v>
      </c>
      <c r="AV223">
        <v>0</v>
      </c>
      <c r="AW223">
        <v>0</v>
      </c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x14ac:dyDescent="0.25">
      <c r="A224" s="88">
        <v>44303</v>
      </c>
      <c r="B224" s="87" t="s">
        <v>60</v>
      </c>
      <c r="C224">
        <v>4184.3599999999997</v>
      </c>
      <c r="D224">
        <v>0</v>
      </c>
      <c r="E224">
        <v>590.62356827415704</v>
      </c>
      <c r="F224">
        <v>198.102380012504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3.08102667730354</v>
      </c>
      <c r="T224">
        <v>0</v>
      </c>
      <c r="U224">
        <v>6.7880539450515004E-2</v>
      </c>
      <c r="V224">
        <v>0.36771973222056897</v>
      </c>
      <c r="W224">
        <v>0</v>
      </c>
      <c r="X224">
        <v>0</v>
      </c>
      <c r="Y224">
        <v>0</v>
      </c>
      <c r="Z224">
        <v>577.22110353475</v>
      </c>
      <c r="AA224">
        <v>0</v>
      </c>
      <c r="AB224">
        <v>1169.5393103781701</v>
      </c>
      <c r="AC224">
        <v>233.47103986327801</v>
      </c>
      <c r="AD224">
        <v>0</v>
      </c>
      <c r="AE224">
        <v>0</v>
      </c>
      <c r="AF224">
        <v>0</v>
      </c>
      <c r="AG224">
        <v>1127.7468808783001</v>
      </c>
      <c r="AH224">
        <v>0</v>
      </c>
      <c r="AI224">
        <v>6.5631034191880104</v>
      </c>
      <c r="AJ224">
        <v>0</v>
      </c>
      <c r="AK224">
        <v>0</v>
      </c>
      <c r="AL224">
        <v>4.80464869774445</v>
      </c>
      <c r="AM224">
        <v>0</v>
      </c>
      <c r="AN224">
        <v>0</v>
      </c>
      <c r="AO224">
        <v>0</v>
      </c>
      <c r="AP224">
        <v>27.852617487167699</v>
      </c>
      <c r="AQ224">
        <v>5.8765202024321601</v>
      </c>
      <c r="AR224">
        <v>0</v>
      </c>
      <c r="AS224">
        <v>0</v>
      </c>
      <c r="AT224">
        <v>3.0328875489251899</v>
      </c>
      <c r="AU224">
        <v>0</v>
      </c>
      <c r="AV224">
        <v>0</v>
      </c>
      <c r="AW224">
        <v>0</v>
      </c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x14ac:dyDescent="0.25">
      <c r="A225" s="88">
        <v>44304</v>
      </c>
      <c r="B225" s="87" t="s">
        <v>60</v>
      </c>
      <c r="C225">
        <v>4055.48</v>
      </c>
      <c r="D225">
        <v>0</v>
      </c>
      <c r="E225">
        <v>590.62356827415704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2.02376853093691</v>
      </c>
      <c r="T225">
        <v>0</v>
      </c>
      <c r="U225">
        <v>0.115104047611141</v>
      </c>
      <c r="V225">
        <v>0.32500761861072203</v>
      </c>
      <c r="W225">
        <v>0</v>
      </c>
      <c r="X225">
        <v>0</v>
      </c>
      <c r="Y225">
        <v>0</v>
      </c>
      <c r="Z225">
        <v>534.10630952732595</v>
      </c>
      <c r="AA225">
        <v>0</v>
      </c>
      <c r="AB225">
        <v>1172.9867899726601</v>
      </c>
      <c r="AC225">
        <v>214.06211145074701</v>
      </c>
      <c r="AD225">
        <v>0</v>
      </c>
      <c r="AE225">
        <v>0</v>
      </c>
      <c r="AF225">
        <v>0</v>
      </c>
      <c r="AG225">
        <v>1044.7852197857901</v>
      </c>
      <c r="AH225">
        <v>0</v>
      </c>
      <c r="AI225">
        <v>7.8318880805089304</v>
      </c>
      <c r="AJ225">
        <v>0</v>
      </c>
      <c r="AK225">
        <v>0</v>
      </c>
      <c r="AL225">
        <v>4.1720574953375502</v>
      </c>
      <c r="AM225">
        <v>0</v>
      </c>
      <c r="AN225">
        <v>0</v>
      </c>
      <c r="AO225">
        <v>0</v>
      </c>
      <c r="AP225">
        <v>26.743888629880399</v>
      </c>
      <c r="AQ225">
        <v>5.9413272880874404</v>
      </c>
      <c r="AR225">
        <v>0</v>
      </c>
      <c r="AS225">
        <v>0</v>
      </c>
      <c r="AT225">
        <v>2.94827134012192</v>
      </c>
      <c r="AU225">
        <v>0</v>
      </c>
      <c r="AV225">
        <v>0</v>
      </c>
      <c r="AW225">
        <v>0</v>
      </c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x14ac:dyDescent="0.25">
      <c r="A226" s="88">
        <v>44305</v>
      </c>
      <c r="B226" s="87" t="s">
        <v>60</v>
      </c>
      <c r="C226">
        <v>3077.23</v>
      </c>
      <c r="D226">
        <v>0</v>
      </c>
      <c r="E226">
        <v>604.70009665135797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1.0152897681269</v>
      </c>
      <c r="T226">
        <v>0</v>
      </c>
      <c r="U226">
        <v>0.16680433876751</v>
      </c>
      <c r="V226">
        <v>0.26854898337833299</v>
      </c>
      <c r="W226">
        <v>0</v>
      </c>
      <c r="X226">
        <v>0</v>
      </c>
      <c r="Y226">
        <v>0</v>
      </c>
      <c r="Z226">
        <v>481.539869371973</v>
      </c>
      <c r="AA226">
        <v>0</v>
      </c>
      <c r="AB226">
        <v>1174.8306620967501</v>
      </c>
      <c r="AC226">
        <v>193.850038453927</v>
      </c>
      <c r="AD226">
        <v>0</v>
      </c>
      <c r="AE226">
        <v>0</v>
      </c>
      <c r="AF226">
        <v>0</v>
      </c>
      <c r="AG226">
        <v>955.61471940421404</v>
      </c>
      <c r="AH226">
        <v>0</v>
      </c>
      <c r="AI226">
        <v>9.7059885929621803</v>
      </c>
      <c r="AJ226">
        <v>0</v>
      </c>
      <c r="AK226">
        <v>0</v>
      </c>
      <c r="AL226">
        <v>4.19206272994413</v>
      </c>
      <c r="AM226">
        <v>0</v>
      </c>
      <c r="AN226">
        <v>0</v>
      </c>
      <c r="AO226">
        <v>0</v>
      </c>
      <c r="AP226">
        <v>26.793391575277798</v>
      </c>
      <c r="AQ226">
        <v>6.0224253673265</v>
      </c>
      <c r="AR226">
        <v>0</v>
      </c>
      <c r="AS226">
        <v>0</v>
      </c>
      <c r="AT226">
        <v>3.2152203489583702</v>
      </c>
      <c r="AU226">
        <v>0</v>
      </c>
      <c r="AV226">
        <v>0</v>
      </c>
      <c r="AW226">
        <v>0</v>
      </c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x14ac:dyDescent="0.25">
      <c r="A227" s="88">
        <v>44306</v>
      </c>
      <c r="B227" s="87" t="s">
        <v>60</v>
      </c>
      <c r="C227">
        <v>3544.94</v>
      </c>
      <c r="D227">
        <v>0</v>
      </c>
      <c r="E227">
        <v>618.77662502855901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0.45443344167369398</v>
      </c>
      <c r="T227">
        <v>0</v>
      </c>
      <c r="U227">
        <v>0.15303391485235601</v>
      </c>
      <c r="V227">
        <v>0.218451674080786</v>
      </c>
      <c r="W227">
        <v>0</v>
      </c>
      <c r="X227">
        <v>0</v>
      </c>
      <c r="Y227">
        <v>0</v>
      </c>
      <c r="Z227">
        <v>418.20553417795702</v>
      </c>
      <c r="AA227">
        <v>0</v>
      </c>
      <c r="AB227">
        <v>1162.3580709196699</v>
      </c>
      <c r="AC227">
        <v>175.59016918658199</v>
      </c>
      <c r="AD227">
        <v>0</v>
      </c>
      <c r="AE227">
        <v>0</v>
      </c>
      <c r="AF227">
        <v>0</v>
      </c>
      <c r="AG227">
        <v>865.20382042950996</v>
      </c>
      <c r="AH227">
        <v>0</v>
      </c>
      <c r="AI227">
        <v>11.066011832797701</v>
      </c>
      <c r="AJ227">
        <v>0</v>
      </c>
      <c r="AK227">
        <v>0</v>
      </c>
      <c r="AL227">
        <v>18.9371891913278</v>
      </c>
      <c r="AM227">
        <v>0</v>
      </c>
      <c r="AN227">
        <v>0</v>
      </c>
      <c r="AO227">
        <v>0</v>
      </c>
      <c r="AP227">
        <v>26.4311381599016</v>
      </c>
      <c r="AQ227">
        <v>5.5643273090705296</v>
      </c>
      <c r="AR227">
        <v>0</v>
      </c>
      <c r="AS227">
        <v>0</v>
      </c>
      <c r="AT227">
        <v>3.4077349332471401</v>
      </c>
      <c r="AU227">
        <v>0</v>
      </c>
      <c r="AV227">
        <v>0</v>
      </c>
      <c r="AW227">
        <v>0</v>
      </c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x14ac:dyDescent="0.25">
      <c r="A228" s="88">
        <v>44307</v>
      </c>
      <c r="B228" s="87" t="s">
        <v>60</v>
      </c>
      <c r="C228">
        <v>3280.76</v>
      </c>
      <c r="D228">
        <v>0</v>
      </c>
      <c r="E228">
        <v>618.77662502855901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0.19374529066835899</v>
      </c>
      <c r="T228">
        <v>0</v>
      </c>
      <c r="U228">
        <v>0.11561259863083</v>
      </c>
      <c r="V228">
        <v>0.18293500964968201</v>
      </c>
      <c r="W228">
        <v>0</v>
      </c>
      <c r="X228">
        <v>0</v>
      </c>
      <c r="Y228">
        <v>0</v>
      </c>
      <c r="Z228">
        <v>349.880287183993</v>
      </c>
      <c r="AA228">
        <v>0</v>
      </c>
      <c r="AB228">
        <v>1130.2587923534199</v>
      </c>
      <c r="AC228">
        <v>158.38309479018301</v>
      </c>
      <c r="AD228">
        <v>0</v>
      </c>
      <c r="AE228">
        <v>0</v>
      </c>
      <c r="AF228">
        <v>0</v>
      </c>
      <c r="AG228">
        <v>767.98510012532404</v>
      </c>
      <c r="AH228">
        <v>0</v>
      </c>
      <c r="AI228">
        <v>11.6620118234912</v>
      </c>
      <c r="AJ228">
        <v>0</v>
      </c>
      <c r="AK228">
        <v>0</v>
      </c>
      <c r="AL228">
        <v>31.5186095018916</v>
      </c>
      <c r="AM228">
        <v>0</v>
      </c>
      <c r="AN228">
        <v>0</v>
      </c>
      <c r="AO228">
        <v>0</v>
      </c>
      <c r="AP228">
        <v>26.9156339125297</v>
      </c>
      <c r="AQ228">
        <v>5.2590447095989603</v>
      </c>
      <c r="AR228">
        <v>0</v>
      </c>
      <c r="AS228">
        <v>0</v>
      </c>
      <c r="AT228">
        <v>3.5386671918388601</v>
      </c>
      <c r="AU228">
        <v>0</v>
      </c>
      <c r="AV228">
        <v>0</v>
      </c>
      <c r="AW228">
        <v>0</v>
      </c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x14ac:dyDescent="0.25">
      <c r="A229" s="88">
        <v>44308</v>
      </c>
      <c r="B229" s="87" t="s">
        <v>60</v>
      </c>
      <c r="C229">
        <v>2561.64</v>
      </c>
      <c r="D229">
        <v>0</v>
      </c>
      <c r="E229">
        <v>618.77662502855901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0.13893671223791099</v>
      </c>
      <c r="T229">
        <v>0</v>
      </c>
      <c r="U229">
        <v>0.106066924748505</v>
      </c>
      <c r="V229">
        <v>0.15863913347439301</v>
      </c>
      <c r="W229">
        <v>0</v>
      </c>
      <c r="X229">
        <v>0</v>
      </c>
      <c r="Y229">
        <v>0</v>
      </c>
      <c r="Z229">
        <v>289.56769836894102</v>
      </c>
      <c r="AA229">
        <v>0</v>
      </c>
      <c r="AB229">
        <v>1086.72549103447</v>
      </c>
      <c r="AC229">
        <v>147.734270368398</v>
      </c>
      <c r="AD229">
        <v>0</v>
      </c>
      <c r="AE229">
        <v>0</v>
      </c>
      <c r="AF229">
        <v>0</v>
      </c>
      <c r="AG229">
        <v>680.330465634603</v>
      </c>
      <c r="AH229">
        <v>0</v>
      </c>
      <c r="AI229">
        <v>11.8356379134267</v>
      </c>
      <c r="AJ229">
        <v>0</v>
      </c>
      <c r="AK229">
        <v>0</v>
      </c>
      <c r="AL229">
        <v>40.1346072534011</v>
      </c>
      <c r="AM229">
        <v>0</v>
      </c>
      <c r="AN229">
        <v>0</v>
      </c>
      <c r="AO229">
        <v>0</v>
      </c>
      <c r="AP229">
        <v>26.788269429313502</v>
      </c>
      <c r="AQ229">
        <v>4.7581078899243501</v>
      </c>
      <c r="AR229">
        <v>0</v>
      </c>
      <c r="AS229">
        <v>0</v>
      </c>
      <c r="AT229">
        <v>3.6648247989256899</v>
      </c>
      <c r="AU229">
        <v>0</v>
      </c>
      <c r="AV229">
        <v>0</v>
      </c>
      <c r="AW229">
        <v>0</v>
      </c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x14ac:dyDescent="0.25">
      <c r="A230" s="88">
        <v>44309</v>
      </c>
      <c r="B230" s="87" t="s">
        <v>60</v>
      </c>
      <c r="C230">
        <v>3154.41</v>
      </c>
      <c r="D230">
        <v>0</v>
      </c>
      <c r="E230">
        <v>604.70009665135797</v>
      </c>
      <c r="F230">
        <v>0</v>
      </c>
      <c r="G230">
        <v>201.514744603807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0.15371089774511501</v>
      </c>
      <c r="T230">
        <v>0</v>
      </c>
      <c r="U230">
        <v>7.1985539066808296E-2</v>
      </c>
      <c r="V230">
        <v>0.14660741369761399</v>
      </c>
      <c r="W230">
        <v>0</v>
      </c>
      <c r="X230">
        <v>0</v>
      </c>
      <c r="Y230">
        <v>0</v>
      </c>
      <c r="Z230">
        <v>242.52387062994899</v>
      </c>
      <c r="AA230">
        <v>0</v>
      </c>
      <c r="AB230">
        <v>1045.8240009194001</v>
      </c>
      <c r="AC230">
        <v>145.71508515312499</v>
      </c>
      <c r="AD230">
        <v>0</v>
      </c>
      <c r="AE230">
        <v>0</v>
      </c>
      <c r="AF230">
        <v>0</v>
      </c>
      <c r="AG230">
        <v>584.25784207533502</v>
      </c>
      <c r="AH230">
        <v>0</v>
      </c>
      <c r="AI230">
        <v>11.689870261496599</v>
      </c>
      <c r="AJ230">
        <v>0</v>
      </c>
      <c r="AK230">
        <v>0</v>
      </c>
      <c r="AL230">
        <v>45.667032569214697</v>
      </c>
      <c r="AM230">
        <v>0</v>
      </c>
      <c r="AN230">
        <v>0</v>
      </c>
      <c r="AO230">
        <v>0</v>
      </c>
      <c r="AP230">
        <v>26.026912995598099</v>
      </c>
      <c r="AQ230">
        <v>4.00531371132789</v>
      </c>
      <c r="AR230">
        <v>0</v>
      </c>
      <c r="AS230">
        <v>0</v>
      </c>
      <c r="AT230">
        <v>3.8220910549906399</v>
      </c>
      <c r="AU230">
        <v>0</v>
      </c>
      <c r="AV230">
        <v>0</v>
      </c>
      <c r="AW230">
        <v>0</v>
      </c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x14ac:dyDescent="0.25">
      <c r="A231" s="88">
        <v>44310</v>
      </c>
      <c r="B231" s="87" t="s">
        <v>60</v>
      </c>
      <c r="C231">
        <v>2763</v>
      </c>
      <c r="D231">
        <v>0</v>
      </c>
      <c r="E231">
        <v>604.70009665135797</v>
      </c>
      <c r="F231">
        <v>198.102380012504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0.236999173622846</v>
      </c>
      <c r="T231">
        <v>0</v>
      </c>
      <c r="U231">
        <v>4.0219766461207798E-2</v>
      </c>
      <c r="V231">
        <v>0.13261696792267</v>
      </c>
      <c r="W231">
        <v>0</v>
      </c>
      <c r="X231">
        <v>0</v>
      </c>
      <c r="Y231">
        <v>0</v>
      </c>
      <c r="Z231">
        <v>203.60999577484699</v>
      </c>
      <c r="AA231">
        <v>0</v>
      </c>
      <c r="AB231">
        <v>1003.70706345416</v>
      </c>
      <c r="AC231">
        <v>147.26325991644799</v>
      </c>
      <c r="AD231">
        <v>0</v>
      </c>
      <c r="AE231">
        <v>0</v>
      </c>
      <c r="AF231">
        <v>0</v>
      </c>
      <c r="AG231">
        <v>469.34931318124501</v>
      </c>
      <c r="AH231">
        <v>0</v>
      </c>
      <c r="AI231">
        <v>10.6556784343509</v>
      </c>
      <c r="AJ231">
        <v>0</v>
      </c>
      <c r="AK231">
        <v>0</v>
      </c>
      <c r="AL231">
        <v>49.962370455102203</v>
      </c>
      <c r="AM231">
        <v>0</v>
      </c>
      <c r="AN231">
        <v>0</v>
      </c>
      <c r="AO231">
        <v>0</v>
      </c>
      <c r="AP231">
        <v>25.245061110734898</v>
      </c>
      <c r="AQ231">
        <v>2.9375439157891399</v>
      </c>
      <c r="AR231">
        <v>0</v>
      </c>
      <c r="AS231">
        <v>0</v>
      </c>
      <c r="AT231">
        <v>3.8699626289147901</v>
      </c>
      <c r="AU231">
        <v>0</v>
      </c>
      <c r="AV231">
        <v>0</v>
      </c>
      <c r="AW231">
        <v>0</v>
      </c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x14ac:dyDescent="0.25">
      <c r="A232" s="88">
        <v>44311</v>
      </c>
      <c r="B232" s="87" t="s">
        <v>60</v>
      </c>
      <c r="C232">
        <v>3025.47</v>
      </c>
      <c r="D232">
        <v>0</v>
      </c>
      <c r="E232">
        <v>604.70009665135797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0.40064735462319601</v>
      </c>
      <c r="T232">
        <v>0</v>
      </c>
      <c r="U232">
        <v>1.9361447146364098E-2</v>
      </c>
      <c r="V232">
        <v>0.123277976815302</v>
      </c>
      <c r="W232">
        <v>0</v>
      </c>
      <c r="X232">
        <v>0</v>
      </c>
      <c r="Y232">
        <v>0</v>
      </c>
      <c r="Z232">
        <v>171.02898718553001</v>
      </c>
      <c r="AA232">
        <v>0</v>
      </c>
      <c r="AB232">
        <v>965.87266254508199</v>
      </c>
      <c r="AC232">
        <v>147.52963436702501</v>
      </c>
      <c r="AD232">
        <v>0</v>
      </c>
      <c r="AE232">
        <v>0</v>
      </c>
      <c r="AF232">
        <v>0</v>
      </c>
      <c r="AG232">
        <v>358.33509162568402</v>
      </c>
      <c r="AH232">
        <v>0</v>
      </c>
      <c r="AI232">
        <v>9.5948611425339703</v>
      </c>
      <c r="AJ232">
        <v>0</v>
      </c>
      <c r="AK232">
        <v>0</v>
      </c>
      <c r="AL232">
        <v>52.271089302733202</v>
      </c>
      <c r="AM232">
        <v>0</v>
      </c>
      <c r="AN232">
        <v>0</v>
      </c>
      <c r="AO232">
        <v>0</v>
      </c>
      <c r="AP232">
        <v>23.3384342924181</v>
      </c>
      <c r="AQ232">
        <v>1.78943514059523</v>
      </c>
      <c r="AR232">
        <v>0</v>
      </c>
      <c r="AS232">
        <v>0</v>
      </c>
      <c r="AT232">
        <v>3.86408008702178</v>
      </c>
      <c r="AU232">
        <v>0</v>
      </c>
      <c r="AV232">
        <v>0</v>
      </c>
      <c r="AW232">
        <v>0</v>
      </c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x14ac:dyDescent="0.25">
      <c r="A233" s="88">
        <v>44312</v>
      </c>
      <c r="B233" s="87" t="s">
        <v>60</v>
      </c>
      <c r="C233">
        <v>2205.09</v>
      </c>
      <c r="D233">
        <v>0</v>
      </c>
      <c r="E233">
        <v>590.62356827415704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0.69117734410706</v>
      </c>
      <c r="T233">
        <v>0</v>
      </c>
      <c r="U233">
        <v>1.29699841279214E-2</v>
      </c>
      <c r="V233">
        <v>0.118145571823393</v>
      </c>
      <c r="W233">
        <v>0</v>
      </c>
      <c r="X233">
        <v>0</v>
      </c>
      <c r="Y233">
        <v>0</v>
      </c>
      <c r="Z233">
        <v>143.3238824929</v>
      </c>
      <c r="AA233">
        <v>0</v>
      </c>
      <c r="AB233">
        <v>940.87295981446505</v>
      </c>
      <c r="AC233">
        <v>144.31540847763</v>
      </c>
      <c r="AD233">
        <v>0</v>
      </c>
      <c r="AE233">
        <v>0</v>
      </c>
      <c r="AF233">
        <v>0</v>
      </c>
      <c r="AG233">
        <v>251.98519405985999</v>
      </c>
      <c r="AH233">
        <v>0</v>
      </c>
      <c r="AI233">
        <v>9.2314472029666597</v>
      </c>
      <c r="AJ233">
        <v>0</v>
      </c>
      <c r="AK233">
        <v>0</v>
      </c>
      <c r="AL233">
        <v>38.843684786611298</v>
      </c>
      <c r="AM233">
        <v>0</v>
      </c>
      <c r="AN233">
        <v>0</v>
      </c>
      <c r="AO233">
        <v>0</v>
      </c>
      <c r="AP233">
        <v>21.202764528182801</v>
      </c>
      <c r="AQ233">
        <v>1.0612957594787999</v>
      </c>
      <c r="AR233">
        <v>0</v>
      </c>
      <c r="AS233">
        <v>0</v>
      </c>
      <c r="AT233">
        <v>4.1085383448121604</v>
      </c>
      <c r="AU233">
        <v>0</v>
      </c>
      <c r="AV233">
        <v>0</v>
      </c>
      <c r="AW233">
        <v>0</v>
      </c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x14ac:dyDescent="0.25">
      <c r="A234" s="88">
        <v>44313</v>
      </c>
      <c r="B234" s="87" t="s">
        <v>60</v>
      </c>
      <c r="C234">
        <v>2183.92</v>
      </c>
      <c r="D234">
        <v>0</v>
      </c>
      <c r="E234">
        <v>576.54703989695702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0.94262464525357703</v>
      </c>
      <c r="T234">
        <v>0</v>
      </c>
      <c r="U234">
        <v>9.0437969272278394E-3</v>
      </c>
      <c r="V234">
        <v>0.110153471178031</v>
      </c>
      <c r="W234">
        <v>0</v>
      </c>
      <c r="X234">
        <v>0</v>
      </c>
      <c r="Y234">
        <v>0</v>
      </c>
      <c r="Z234">
        <v>121.593367671796</v>
      </c>
      <c r="AA234">
        <v>0</v>
      </c>
      <c r="AB234">
        <v>918.06740806601499</v>
      </c>
      <c r="AC234">
        <v>127.1034790456</v>
      </c>
      <c r="AD234">
        <v>0</v>
      </c>
      <c r="AE234">
        <v>0</v>
      </c>
      <c r="AF234">
        <v>0</v>
      </c>
      <c r="AG234">
        <v>171.21122169258999</v>
      </c>
      <c r="AH234">
        <v>0</v>
      </c>
      <c r="AI234">
        <v>8.8568635479260607</v>
      </c>
      <c r="AJ234">
        <v>0</v>
      </c>
      <c r="AK234">
        <v>0</v>
      </c>
      <c r="AL234">
        <v>26.734438987702301</v>
      </c>
      <c r="AM234">
        <v>0</v>
      </c>
      <c r="AN234">
        <v>0</v>
      </c>
      <c r="AO234">
        <v>0</v>
      </c>
      <c r="AP234">
        <v>17.199723778845801</v>
      </c>
      <c r="AQ234">
        <v>0.500525796227696</v>
      </c>
      <c r="AR234">
        <v>0</v>
      </c>
      <c r="AS234">
        <v>0</v>
      </c>
      <c r="AT234">
        <v>4.3778734118499001</v>
      </c>
      <c r="AU234">
        <v>0</v>
      </c>
      <c r="AV234">
        <v>0</v>
      </c>
      <c r="AW234">
        <v>0</v>
      </c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x14ac:dyDescent="0.25">
      <c r="A235" s="88">
        <v>44314</v>
      </c>
      <c r="B235" s="87" t="s">
        <v>60</v>
      </c>
      <c r="C235">
        <v>2236.04</v>
      </c>
      <c r="D235">
        <v>0</v>
      </c>
      <c r="E235">
        <v>562.47051151975597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1.2524979702533801</v>
      </c>
      <c r="T235">
        <v>0</v>
      </c>
      <c r="U235">
        <v>6.0699065361799502E-3</v>
      </c>
      <c r="V235">
        <v>0.10052830642305199</v>
      </c>
      <c r="W235">
        <v>0</v>
      </c>
      <c r="X235">
        <v>0</v>
      </c>
      <c r="Y235">
        <v>2.0804670058313501E-3</v>
      </c>
      <c r="Z235">
        <v>103.53416833211899</v>
      </c>
      <c r="AA235">
        <v>0</v>
      </c>
      <c r="AB235">
        <v>899.85159749310105</v>
      </c>
      <c r="AC235">
        <v>100.105106530859</v>
      </c>
      <c r="AD235">
        <v>0</v>
      </c>
      <c r="AE235">
        <v>0</v>
      </c>
      <c r="AF235">
        <v>0</v>
      </c>
      <c r="AG235">
        <v>111.632371020981</v>
      </c>
      <c r="AH235">
        <v>0</v>
      </c>
      <c r="AI235">
        <v>8.2994490095974491</v>
      </c>
      <c r="AJ235">
        <v>0</v>
      </c>
      <c r="AK235">
        <v>0</v>
      </c>
      <c r="AL235">
        <v>18.648027141299099</v>
      </c>
      <c r="AM235">
        <v>0</v>
      </c>
      <c r="AN235">
        <v>0</v>
      </c>
      <c r="AO235">
        <v>0</v>
      </c>
      <c r="AP235">
        <v>12.5708031032581</v>
      </c>
      <c r="AQ235">
        <v>0.18227368715252601</v>
      </c>
      <c r="AR235">
        <v>0</v>
      </c>
      <c r="AS235">
        <v>0</v>
      </c>
      <c r="AT235">
        <v>4.5953583882547298</v>
      </c>
      <c r="AU235">
        <v>0</v>
      </c>
      <c r="AV235">
        <v>0</v>
      </c>
      <c r="AW235">
        <v>0</v>
      </c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x14ac:dyDescent="0.25">
      <c r="A236" s="88">
        <v>44315</v>
      </c>
      <c r="B236" s="87" t="s">
        <v>60</v>
      </c>
      <c r="C236">
        <v>1967.78</v>
      </c>
      <c r="D236">
        <v>0</v>
      </c>
      <c r="E236">
        <v>562.47051151975597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2.3232539956072298</v>
      </c>
      <c r="T236">
        <v>0</v>
      </c>
      <c r="U236">
        <v>3.5632128489804398E-3</v>
      </c>
      <c r="V236">
        <v>8.5397272710027602E-2</v>
      </c>
      <c r="W236">
        <v>0</v>
      </c>
      <c r="X236">
        <v>0</v>
      </c>
      <c r="Y236">
        <v>0.58131749541470701</v>
      </c>
      <c r="Z236">
        <v>85.925539309669603</v>
      </c>
      <c r="AA236">
        <v>0</v>
      </c>
      <c r="AB236">
        <v>891.73948246299301</v>
      </c>
      <c r="AC236">
        <v>71.986747060409002</v>
      </c>
      <c r="AD236">
        <v>0</v>
      </c>
      <c r="AE236">
        <v>0</v>
      </c>
      <c r="AF236">
        <v>0</v>
      </c>
      <c r="AG236">
        <v>78.143740351915199</v>
      </c>
      <c r="AH236">
        <v>0</v>
      </c>
      <c r="AI236">
        <v>7.6782408553531702</v>
      </c>
      <c r="AJ236">
        <v>0</v>
      </c>
      <c r="AK236">
        <v>0</v>
      </c>
      <c r="AL236">
        <v>13.299411762214</v>
      </c>
      <c r="AM236">
        <v>0</v>
      </c>
      <c r="AN236">
        <v>0</v>
      </c>
      <c r="AO236">
        <v>0</v>
      </c>
      <c r="AP236">
        <v>8.9614421647510891</v>
      </c>
      <c r="AQ236">
        <v>4.55342193682809E-2</v>
      </c>
      <c r="AR236">
        <v>0</v>
      </c>
      <c r="AS236">
        <v>0</v>
      </c>
      <c r="AT236">
        <v>4.7193261239427997</v>
      </c>
      <c r="AU236">
        <v>0</v>
      </c>
      <c r="AV236">
        <v>0</v>
      </c>
      <c r="AW236">
        <v>0</v>
      </c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x14ac:dyDescent="0.25">
      <c r="A237" s="88">
        <v>44316</v>
      </c>
      <c r="B237" s="87" t="s">
        <v>60</v>
      </c>
      <c r="C237">
        <v>1554.36</v>
      </c>
      <c r="D237">
        <v>0</v>
      </c>
      <c r="E237">
        <v>548.39398314255504</v>
      </c>
      <c r="F237">
        <v>0</v>
      </c>
      <c r="G237">
        <v>201.514744603807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3.3374753256070502</v>
      </c>
      <c r="T237">
        <v>0</v>
      </c>
      <c r="U237">
        <v>1.6112660526365001E-3</v>
      </c>
      <c r="V237">
        <v>7.6666573148514106E-2</v>
      </c>
      <c r="W237">
        <v>0</v>
      </c>
      <c r="X237">
        <v>0</v>
      </c>
      <c r="Y237">
        <v>3.0222615201423402</v>
      </c>
      <c r="Z237">
        <v>72.201382336656593</v>
      </c>
      <c r="AA237">
        <v>0</v>
      </c>
      <c r="AB237">
        <v>895.81272274266098</v>
      </c>
      <c r="AC237">
        <v>45.7510852891319</v>
      </c>
      <c r="AD237">
        <v>0</v>
      </c>
      <c r="AE237">
        <v>0</v>
      </c>
      <c r="AF237">
        <v>0</v>
      </c>
      <c r="AG237">
        <v>69.8197287754993</v>
      </c>
      <c r="AH237">
        <v>0</v>
      </c>
      <c r="AI237">
        <v>7.2047304923656696</v>
      </c>
      <c r="AJ237">
        <v>0</v>
      </c>
      <c r="AK237">
        <v>0</v>
      </c>
      <c r="AL237">
        <v>8.7509964709794907</v>
      </c>
      <c r="AM237">
        <v>0</v>
      </c>
      <c r="AN237">
        <v>0</v>
      </c>
      <c r="AO237">
        <v>0</v>
      </c>
      <c r="AP237">
        <v>6.2299031019033801</v>
      </c>
      <c r="AQ237">
        <v>1.0839580160096699E-2</v>
      </c>
      <c r="AR237">
        <v>0</v>
      </c>
      <c r="AS237">
        <v>0</v>
      </c>
      <c r="AT237">
        <v>4.6617377826125299</v>
      </c>
      <c r="AU237">
        <v>0</v>
      </c>
      <c r="AV237">
        <v>0</v>
      </c>
      <c r="AW237">
        <v>0</v>
      </c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x14ac:dyDescent="0.25">
      <c r="A238" s="88">
        <v>44317</v>
      </c>
      <c r="B238" s="87" t="s">
        <v>60</v>
      </c>
      <c r="C238">
        <v>2983.96</v>
      </c>
      <c r="D238">
        <v>0</v>
      </c>
      <c r="E238">
        <v>534.41589202673401</v>
      </c>
      <c r="F238">
        <v>198.102380012504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4.0509329774356102</v>
      </c>
      <c r="T238">
        <v>0</v>
      </c>
      <c r="U238">
        <v>5.0737950045782196E-4</v>
      </c>
      <c r="V238">
        <v>7.3332331150760696E-2</v>
      </c>
      <c r="W238">
        <v>0</v>
      </c>
      <c r="X238">
        <v>0</v>
      </c>
      <c r="Y238">
        <v>7.6394947258211197</v>
      </c>
      <c r="Z238">
        <v>62.704547180485598</v>
      </c>
      <c r="AA238">
        <v>0</v>
      </c>
      <c r="AB238">
        <v>921.38495157366799</v>
      </c>
      <c r="AC238">
        <v>25.537662204322601</v>
      </c>
      <c r="AD238">
        <v>0</v>
      </c>
      <c r="AE238">
        <v>0</v>
      </c>
      <c r="AF238">
        <v>0</v>
      </c>
      <c r="AG238">
        <v>78.241295789316496</v>
      </c>
      <c r="AH238">
        <v>0</v>
      </c>
      <c r="AI238">
        <v>6.2870600622713004</v>
      </c>
      <c r="AJ238">
        <v>0</v>
      </c>
      <c r="AK238">
        <v>0</v>
      </c>
      <c r="AL238">
        <v>5.7022775469026703</v>
      </c>
      <c r="AM238">
        <v>0</v>
      </c>
      <c r="AN238">
        <v>0</v>
      </c>
      <c r="AO238">
        <v>0</v>
      </c>
      <c r="AP238">
        <v>3.1735179434547902</v>
      </c>
      <c r="AQ238">
        <v>2.1203713533413798E-3</v>
      </c>
      <c r="AR238">
        <v>0</v>
      </c>
      <c r="AS238">
        <v>0</v>
      </c>
      <c r="AT238">
        <v>4.4425507366542201</v>
      </c>
      <c r="AU238">
        <v>0</v>
      </c>
      <c r="AV238">
        <v>500.11903729877298</v>
      </c>
      <c r="AW238">
        <v>0</v>
      </c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x14ac:dyDescent="0.25">
      <c r="A239" s="88">
        <v>44318</v>
      </c>
      <c r="B239" s="87" t="s">
        <v>60</v>
      </c>
      <c r="C239">
        <v>1808.47</v>
      </c>
      <c r="D239">
        <v>0</v>
      </c>
      <c r="E239">
        <v>520.33936364953297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4.3018133314734301</v>
      </c>
      <c r="T239">
        <v>0</v>
      </c>
      <c r="U239">
        <v>8.1952832533470905E-5</v>
      </c>
      <c r="V239">
        <v>7.5041266553475303E-2</v>
      </c>
      <c r="W239">
        <v>0</v>
      </c>
      <c r="X239">
        <v>0</v>
      </c>
      <c r="Y239">
        <v>15.6543948723718</v>
      </c>
      <c r="Z239">
        <v>56.8264422890921</v>
      </c>
      <c r="AA239">
        <v>0</v>
      </c>
      <c r="AB239">
        <v>980.48462076497401</v>
      </c>
      <c r="AC239">
        <v>12.443835374256899</v>
      </c>
      <c r="AD239">
        <v>0</v>
      </c>
      <c r="AE239">
        <v>0</v>
      </c>
      <c r="AF239">
        <v>0</v>
      </c>
      <c r="AG239">
        <v>104.335266323349</v>
      </c>
      <c r="AH239">
        <v>0</v>
      </c>
      <c r="AI239">
        <v>5.1763379928950597</v>
      </c>
      <c r="AJ239">
        <v>0</v>
      </c>
      <c r="AK239">
        <v>0</v>
      </c>
      <c r="AL239">
        <v>3.9180337966215899</v>
      </c>
      <c r="AM239">
        <v>0</v>
      </c>
      <c r="AN239">
        <v>0</v>
      </c>
      <c r="AO239">
        <v>0</v>
      </c>
      <c r="AP239">
        <v>1.3405375878369601</v>
      </c>
      <c r="AQ239">
        <v>3.6414543060465801E-4</v>
      </c>
      <c r="AR239">
        <v>0</v>
      </c>
      <c r="AS239">
        <v>0</v>
      </c>
      <c r="AT239">
        <v>4.1771480859046903</v>
      </c>
      <c r="AU239">
        <v>0</v>
      </c>
      <c r="AV239">
        <v>0</v>
      </c>
      <c r="AW239">
        <v>0</v>
      </c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x14ac:dyDescent="0.25">
      <c r="A240" s="88">
        <v>44319</v>
      </c>
      <c r="B240" s="87" t="s">
        <v>60</v>
      </c>
      <c r="C240">
        <v>1640.66</v>
      </c>
      <c r="D240">
        <v>0</v>
      </c>
      <c r="E240">
        <v>520.33936364953297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5.0172631566857602</v>
      </c>
      <c r="T240">
        <v>0</v>
      </c>
      <c r="U240">
        <v>1.27774075981934E-5</v>
      </c>
      <c r="V240">
        <v>8.0367078788693397E-2</v>
      </c>
      <c r="W240">
        <v>0</v>
      </c>
      <c r="X240">
        <v>0</v>
      </c>
      <c r="Y240">
        <v>26.953698589595302</v>
      </c>
      <c r="Z240">
        <v>54.099294989106703</v>
      </c>
      <c r="AA240">
        <v>0</v>
      </c>
      <c r="AB240">
        <v>1060.6936531854701</v>
      </c>
      <c r="AC240">
        <v>7.9695265677032596</v>
      </c>
      <c r="AD240">
        <v>0</v>
      </c>
      <c r="AE240">
        <v>0</v>
      </c>
      <c r="AF240">
        <v>0</v>
      </c>
      <c r="AG240">
        <v>144.94219203975999</v>
      </c>
      <c r="AH240">
        <v>0</v>
      </c>
      <c r="AI240">
        <v>4.3931395789916001</v>
      </c>
      <c r="AJ240">
        <v>0</v>
      </c>
      <c r="AK240">
        <v>0</v>
      </c>
      <c r="AL240">
        <v>3.9390746826140002</v>
      </c>
      <c r="AM240">
        <v>0</v>
      </c>
      <c r="AN240">
        <v>0</v>
      </c>
      <c r="AO240">
        <v>0</v>
      </c>
      <c r="AP240">
        <v>0.55568464612482904</v>
      </c>
      <c r="AQ240">
        <v>4.3808266144713999E-5</v>
      </c>
      <c r="AR240">
        <v>0</v>
      </c>
      <c r="AS240">
        <v>0</v>
      </c>
      <c r="AT240">
        <v>4.0549951548188696</v>
      </c>
      <c r="AU240">
        <v>0</v>
      </c>
      <c r="AV240">
        <v>0</v>
      </c>
      <c r="AW240">
        <v>0</v>
      </c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x14ac:dyDescent="0.25">
      <c r="A241" s="88">
        <v>44320</v>
      </c>
      <c r="B241" s="87" t="s">
        <v>60</v>
      </c>
      <c r="C241">
        <v>2189.81</v>
      </c>
      <c r="D241">
        <v>0</v>
      </c>
      <c r="E241">
        <v>520.33936364953297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5.5087485949246098</v>
      </c>
      <c r="T241">
        <v>0</v>
      </c>
      <c r="U241">
        <v>1.8574839547810099E-6</v>
      </c>
      <c r="V241">
        <v>8.6116490060132597E-2</v>
      </c>
      <c r="W241">
        <v>0</v>
      </c>
      <c r="X241">
        <v>0</v>
      </c>
      <c r="Y241">
        <v>39.791164280217799</v>
      </c>
      <c r="Z241">
        <v>53.602251270796202</v>
      </c>
      <c r="AA241">
        <v>0</v>
      </c>
      <c r="AB241">
        <v>1121.21486005409</v>
      </c>
      <c r="AC241">
        <v>6.8049308179289101</v>
      </c>
      <c r="AD241">
        <v>0</v>
      </c>
      <c r="AE241">
        <v>0</v>
      </c>
      <c r="AF241">
        <v>0</v>
      </c>
      <c r="AG241">
        <v>198.240918386581</v>
      </c>
      <c r="AH241">
        <v>0</v>
      </c>
      <c r="AI241">
        <v>3.95221775158234</v>
      </c>
      <c r="AJ241">
        <v>0</v>
      </c>
      <c r="AK241">
        <v>0</v>
      </c>
      <c r="AL241">
        <v>3.6510132164392899</v>
      </c>
      <c r="AM241">
        <v>0</v>
      </c>
      <c r="AN241">
        <v>0</v>
      </c>
      <c r="AO241">
        <v>0</v>
      </c>
      <c r="AP241">
        <v>0.265095833033276</v>
      </c>
      <c r="AQ241">
        <v>3.1392945528379001E-6</v>
      </c>
      <c r="AR241">
        <v>0</v>
      </c>
      <c r="AS241">
        <v>0</v>
      </c>
      <c r="AT241">
        <v>3.9959954815904402</v>
      </c>
      <c r="AU241">
        <v>0</v>
      </c>
      <c r="AV241">
        <v>0</v>
      </c>
      <c r="AW241">
        <v>0</v>
      </c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x14ac:dyDescent="0.25">
      <c r="A242" s="88">
        <v>44321</v>
      </c>
      <c r="B242" s="87" t="s">
        <v>60</v>
      </c>
      <c r="C242">
        <v>1853.05</v>
      </c>
      <c r="D242">
        <v>0</v>
      </c>
      <c r="E242">
        <v>520.33936364953297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5.0155684820281401</v>
      </c>
      <c r="T242">
        <v>0</v>
      </c>
      <c r="U242">
        <v>2.3173552976469101E-7</v>
      </c>
      <c r="V242">
        <v>9.5918438371897799E-2</v>
      </c>
      <c r="W242">
        <v>0</v>
      </c>
      <c r="X242">
        <v>0</v>
      </c>
      <c r="Y242">
        <v>48.391804015948502</v>
      </c>
      <c r="Z242">
        <v>54.855794989643201</v>
      </c>
      <c r="AA242">
        <v>0</v>
      </c>
      <c r="AB242">
        <v>1165.58511219159</v>
      </c>
      <c r="AC242">
        <v>6.84070913253169</v>
      </c>
      <c r="AD242">
        <v>0</v>
      </c>
      <c r="AE242">
        <v>0</v>
      </c>
      <c r="AF242">
        <v>0</v>
      </c>
      <c r="AG242">
        <v>227.17831968882999</v>
      </c>
      <c r="AH242">
        <v>0</v>
      </c>
      <c r="AI242">
        <v>3.8702245719415398</v>
      </c>
      <c r="AJ242">
        <v>0</v>
      </c>
      <c r="AK242">
        <v>0</v>
      </c>
      <c r="AL242">
        <v>3.4035158752358101</v>
      </c>
      <c r="AM242">
        <v>0</v>
      </c>
      <c r="AN242">
        <v>0</v>
      </c>
      <c r="AO242">
        <v>0</v>
      </c>
      <c r="AP242">
        <v>0.150452142087875</v>
      </c>
      <c r="AQ242">
        <v>7.4465965327939703E-8</v>
      </c>
      <c r="AR242">
        <v>0</v>
      </c>
      <c r="AS242">
        <v>0</v>
      </c>
      <c r="AT242">
        <v>3.9513613694409</v>
      </c>
      <c r="AU242">
        <v>0</v>
      </c>
      <c r="AV242">
        <v>0</v>
      </c>
      <c r="AW242">
        <v>0</v>
      </c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x14ac:dyDescent="0.25">
      <c r="A243" s="88">
        <v>44322</v>
      </c>
      <c r="B243" s="87" t="s">
        <v>60</v>
      </c>
      <c r="C243">
        <v>1496.19</v>
      </c>
      <c r="D243">
        <v>0</v>
      </c>
      <c r="E243">
        <v>492.186306895131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4.6401970103685901</v>
      </c>
      <c r="T243">
        <v>0</v>
      </c>
      <c r="U243">
        <v>2.0624859039224401E-8</v>
      </c>
      <c r="V243">
        <v>0.1010070841805</v>
      </c>
      <c r="W243">
        <v>0</v>
      </c>
      <c r="X243">
        <v>0</v>
      </c>
      <c r="Y243">
        <v>55.758474771637196</v>
      </c>
      <c r="Z243">
        <v>56.424086968815097</v>
      </c>
      <c r="AA243">
        <v>0</v>
      </c>
      <c r="AB243">
        <v>1198.0798978702401</v>
      </c>
      <c r="AC243">
        <v>8.0468566121932206</v>
      </c>
      <c r="AD243">
        <v>0</v>
      </c>
      <c r="AE243">
        <v>0</v>
      </c>
      <c r="AF243">
        <v>0</v>
      </c>
      <c r="AG243">
        <v>239.055955486622</v>
      </c>
      <c r="AH243">
        <v>0</v>
      </c>
      <c r="AI243">
        <v>3.9452509155381099</v>
      </c>
      <c r="AJ243">
        <v>0</v>
      </c>
      <c r="AK243">
        <v>0</v>
      </c>
      <c r="AL243">
        <v>3.32202885884278</v>
      </c>
      <c r="AM243">
        <v>0</v>
      </c>
      <c r="AN243">
        <v>0</v>
      </c>
      <c r="AO243">
        <v>0</v>
      </c>
      <c r="AP243">
        <v>0.10247149475799699</v>
      </c>
      <c r="AQ243">
        <v>5.9709442288770602E-9</v>
      </c>
      <c r="AR243">
        <v>0</v>
      </c>
      <c r="AS243">
        <v>0</v>
      </c>
      <c r="AT243">
        <v>4.1190472128645803</v>
      </c>
      <c r="AU243">
        <v>0</v>
      </c>
      <c r="AV243">
        <v>-500.11903729877298</v>
      </c>
      <c r="AW243">
        <v>0</v>
      </c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x14ac:dyDescent="0.25">
      <c r="A244" s="88">
        <v>44323</v>
      </c>
      <c r="B244" s="87" t="s">
        <v>60</v>
      </c>
      <c r="C244">
        <v>1757.71</v>
      </c>
      <c r="D244">
        <v>0</v>
      </c>
      <c r="E244">
        <v>492.186306895131</v>
      </c>
      <c r="F244">
        <v>0</v>
      </c>
      <c r="G244">
        <v>201.514744603807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4.4656272691676202</v>
      </c>
      <c r="T244">
        <v>0</v>
      </c>
      <c r="U244">
        <v>8.2834059009245997E-10</v>
      </c>
      <c r="V244">
        <v>9.57816528508207E-2</v>
      </c>
      <c r="W244">
        <v>0</v>
      </c>
      <c r="X244">
        <v>0</v>
      </c>
      <c r="Y244">
        <v>61.9873428681815</v>
      </c>
      <c r="Z244">
        <v>57.055023290767402</v>
      </c>
      <c r="AA244">
        <v>0</v>
      </c>
      <c r="AB244">
        <v>1210.5937695365301</v>
      </c>
      <c r="AC244">
        <v>8.3991942865948008</v>
      </c>
      <c r="AD244">
        <v>0</v>
      </c>
      <c r="AE244">
        <v>0</v>
      </c>
      <c r="AF244">
        <v>0</v>
      </c>
      <c r="AG244">
        <v>223.43121647608601</v>
      </c>
      <c r="AH244">
        <v>0</v>
      </c>
      <c r="AI244">
        <v>4.1551948391588596</v>
      </c>
      <c r="AJ244">
        <v>0</v>
      </c>
      <c r="AK244">
        <v>0</v>
      </c>
      <c r="AL244">
        <v>3.2795842687438199</v>
      </c>
      <c r="AM244">
        <v>0</v>
      </c>
      <c r="AN244">
        <v>0</v>
      </c>
      <c r="AO244">
        <v>0</v>
      </c>
      <c r="AP244">
        <v>8.7857539634492401E-2</v>
      </c>
      <c r="AQ244">
        <v>0</v>
      </c>
      <c r="AR244">
        <v>0</v>
      </c>
      <c r="AS244">
        <v>0</v>
      </c>
      <c r="AT244">
        <v>4.2562607860054102</v>
      </c>
      <c r="AU244">
        <v>0</v>
      </c>
      <c r="AV244">
        <v>0</v>
      </c>
      <c r="AW244">
        <v>0</v>
      </c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x14ac:dyDescent="0.25">
      <c r="A245" s="88">
        <v>44324</v>
      </c>
      <c r="B245" s="87" t="s">
        <v>60</v>
      </c>
      <c r="C245">
        <v>2373.08</v>
      </c>
      <c r="D245">
        <v>0</v>
      </c>
      <c r="E245">
        <v>478.10977851793098</v>
      </c>
      <c r="F245">
        <v>198.102380012504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5.29791526298097</v>
      </c>
      <c r="T245">
        <v>0</v>
      </c>
      <c r="U245">
        <v>0</v>
      </c>
      <c r="V245">
        <v>8.5822181516531801E-2</v>
      </c>
      <c r="W245">
        <v>0</v>
      </c>
      <c r="X245">
        <v>0</v>
      </c>
      <c r="Y245">
        <v>65.0662812812092</v>
      </c>
      <c r="Z245">
        <v>56.1927901487634</v>
      </c>
      <c r="AA245">
        <v>0</v>
      </c>
      <c r="AB245">
        <v>1205.2608752369499</v>
      </c>
      <c r="AC245">
        <v>7.6173003226875302</v>
      </c>
      <c r="AD245">
        <v>0</v>
      </c>
      <c r="AE245">
        <v>0</v>
      </c>
      <c r="AF245">
        <v>0</v>
      </c>
      <c r="AG245">
        <v>188.95433994630801</v>
      </c>
      <c r="AH245">
        <v>0</v>
      </c>
      <c r="AI245">
        <v>4.1258160612014398</v>
      </c>
      <c r="AJ245">
        <v>0</v>
      </c>
      <c r="AK245">
        <v>0</v>
      </c>
      <c r="AL245">
        <v>3.2466278333565199</v>
      </c>
      <c r="AM245">
        <v>0</v>
      </c>
      <c r="AN245">
        <v>0</v>
      </c>
      <c r="AO245">
        <v>0</v>
      </c>
      <c r="AP245">
        <v>9.4178120636422002E-2</v>
      </c>
      <c r="AQ245">
        <v>0</v>
      </c>
      <c r="AR245">
        <v>0</v>
      </c>
      <c r="AS245">
        <v>0</v>
      </c>
      <c r="AT245">
        <v>4.0337356739669401</v>
      </c>
      <c r="AU245">
        <v>0</v>
      </c>
      <c r="AV245">
        <v>0</v>
      </c>
      <c r="AW245">
        <v>0</v>
      </c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x14ac:dyDescent="0.25">
      <c r="A246" s="88">
        <v>44325</v>
      </c>
      <c r="B246" s="87" t="s">
        <v>60</v>
      </c>
      <c r="C246">
        <v>2092.5700000000002</v>
      </c>
      <c r="D246">
        <v>0</v>
      </c>
      <c r="E246">
        <v>464.03325014072999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6.84415458426587</v>
      </c>
      <c r="T246">
        <v>0</v>
      </c>
      <c r="U246">
        <v>0</v>
      </c>
      <c r="V246">
        <v>7.3679847530013803E-2</v>
      </c>
      <c r="W246">
        <v>0</v>
      </c>
      <c r="X246">
        <v>0</v>
      </c>
      <c r="Y246">
        <v>66.865649010992698</v>
      </c>
      <c r="Z246">
        <v>54.9781403438176</v>
      </c>
      <c r="AA246">
        <v>0</v>
      </c>
      <c r="AB246">
        <v>1187.74101286773</v>
      </c>
      <c r="AC246">
        <v>6.8710343689097098</v>
      </c>
      <c r="AD246">
        <v>0</v>
      </c>
      <c r="AE246">
        <v>0</v>
      </c>
      <c r="AF246">
        <v>0</v>
      </c>
      <c r="AG246">
        <v>152.97502470468899</v>
      </c>
      <c r="AH246">
        <v>0</v>
      </c>
      <c r="AI246">
        <v>3.7836259610031102</v>
      </c>
      <c r="AJ246">
        <v>0</v>
      </c>
      <c r="AK246">
        <v>0</v>
      </c>
      <c r="AL246">
        <v>2.8015923078565499</v>
      </c>
      <c r="AM246">
        <v>0</v>
      </c>
      <c r="AN246">
        <v>0</v>
      </c>
      <c r="AO246">
        <v>0</v>
      </c>
      <c r="AP246">
        <v>9.0368936931451094E-2</v>
      </c>
      <c r="AQ246">
        <v>0</v>
      </c>
      <c r="AR246">
        <v>0</v>
      </c>
      <c r="AS246">
        <v>0</v>
      </c>
      <c r="AT246">
        <v>3.4958043322852101</v>
      </c>
      <c r="AU246">
        <v>0</v>
      </c>
      <c r="AV246">
        <v>0</v>
      </c>
      <c r="AW246">
        <v>0</v>
      </c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x14ac:dyDescent="0.25">
      <c r="A247" s="88">
        <v>44326</v>
      </c>
      <c r="B247" s="87" t="s">
        <v>60</v>
      </c>
      <c r="C247">
        <v>1746.79</v>
      </c>
      <c r="D247">
        <v>0</v>
      </c>
      <c r="E247">
        <v>464.03325014072999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8.2091220031670709</v>
      </c>
      <c r="T247">
        <v>0</v>
      </c>
      <c r="U247">
        <v>0</v>
      </c>
      <c r="V247">
        <v>7.0001992557213594E-2</v>
      </c>
      <c r="W247">
        <v>0</v>
      </c>
      <c r="X247">
        <v>0</v>
      </c>
      <c r="Y247">
        <v>68.268653474298105</v>
      </c>
      <c r="Z247">
        <v>53.165031486813596</v>
      </c>
      <c r="AA247">
        <v>0</v>
      </c>
      <c r="AB247">
        <v>1182.5787638655499</v>
      </c>
      <c r="AC247">
        <v>6.4452162890034099</v>
      </c>
      <c r="AD247">
        <v>0</v>
      </c>
      <c r="AE247">
        <v>0</v>
      </c>
      <c r="AF247">
        <v>0</v>
      </c>
      <c r="AG247">
        <v>115.879443147629</v>
      </c>
      <c r="AH247">
        <v>0</v>
      </c>
      <c r="AI247">
        <v>3.1692881171081599</v>
      </c>
      <c r="AJ247">
        <v>0</v>
      </c>
      <c r="AK247">
        <v>0</v>
      </c>
      <c r="AL247">
        <v>2.3675294828414999</v>
      </c>
      <c r="AM247">
        <v>0</v>
      </c>
      <c r="AN247">
        <v>0</v>
      </c>
      <c r="AO247">
        <v>0</v>
      </c>
      <c r="AP247">
        <v>8.8121021742109507E-2</v>
      </c>
      <c r="AQ247">
        <v>0</v>
      </c>
      <c r="AR247">
        <v>0</v>
      </c>
      <c r="AS247">
        <v>0</v>
      </c>
      <c r="AT247">
        <v>2.85357776241172</v>
      </c>
      <c r="AU247">
        <v>0</v>
      </c>
      <c r="AV247">
        <v>0</v>
      </c>
      <c r="AW247">
        <v>0</v>
      </c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x14ac:dyDescent="0.25">
      <c r="A248" s="88">
        <v>44327</v>
      </c>
      <c r="B248" s="87" t="s">
        <v>60</v>
      </c>
      <c r="C248">
        <v>1811.72</v>
      </c>
      <c r="D248">
        <v>0</v>
      </c>
      <c r="E248">
        <v>464.03325014072999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9.0925538872638807</v>
      </c>
      <c r="T248">
        <v>0</v>
      </c>
      <c r="U248">
        <v>0</v>
      </c>
      <c r="V248">
        <v>7.0147052581035901E-2</v>
      </c>
      <c r="W248">
        <v>0</v>
      </c>
      <c r="X248">
        <v>0</v>
      </c>
      <c r="Y248">
        <v>68.904933492549105</v>
      </c>
      <c r="Z248">
        <v>50.855203063850603</v>
      </c>
      <c r="AA248">
        <v>0</v>
      </c>
      <c r="AB248">
        <v>1189.7072387000201</v>
      </c>
      <c r="AC248">
        <v>6.1428058337698497</v>
      </c>
      <c r="AD248">
        <v>0</v>
      </c>
      <c r="AE248">
        <v>0</v>
      </c>
      <c r="AF248">
        <v>0</v>
      </c>
      <c r="AG248">
        <v>172.43542876359299</v>
      </c>
      <c r="AH248">
        <v>0</v>
      </c>
      <c r="AI248">
        <v>2.3287869167616102</v>
      </c>
      <c r="AJ248">
        <v>0</v>
      </c>
      <c r="AK248">
        <v>0</v>
      </c>
      <c r="AL248">
        <v>2.1705045444354401</v>
      </c>
      <c r="AM248">
        <v>0</v>
      </c>
      <c r="AN248">
        <v>0</v>
      </c>
      <c r="AO248">
        <v>0</v>
      </c>
      <c r="AP248">
        <v>8.4602876867082802E-2</v>
      </c>
      <c r="AQ248">
        <v>0</v>
      </c>
      <c r="AR248">
        <v>0</v>
      </c>
      <c r="AS248">
        <v>0</v>
      </c>
      <c r="AT248">
        <v>2.2029637032440799</v>
      </c>
      <c r="AU248">
        <v>0</v>
      </c>
      <c r="AV248">
        <v>0</v>
      </c>
      <c r="AW248">
        <v>0</v>
      </c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x14ac:dyDescent="0.25">
      <c r="A249" s="88">
        <v>44328</v>
      </c>
      <c r="B249" s="87" t="s">
        <v>60</v>
      </c>
      <c r="C249">
        <v>1510.03</v>
      </c>
      <c r="D249">
        <v>0</v>
      </c>
      <c r="E249">
        <v>464.03325014072999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10.2507456384426</v>
      </c>
      <c r="T249">
        <v>0</v>
      </c>
      <c r="U249">
        <v>0</v>
      </c>
      <c r="V249">
        <v>7.6446769217594204E-2</v>
      </c>
      <c r="W249">
        <v>0</v>
      </c>
      <c r="X249">
        <v>0</v>
      </c>
      <c r="Y249">
        <v>71.469877826350697</v>
      </c>
      <c r="Z249">
        <v>48.197992819985899</v>
      </c>
      <c r="AA249">
        <v>0</v>
      </c>
      <c r="AB249">
        <v>1163.7197144443801</v>
      </c>
      <c r="AC249">
        <v>5.9730030480694403</v>
      </c>
      <c r="AD249">
        <v>0</v>
      </c>
      <c r="AE249">
        <v>0</v>
      </c>
      <c r="AF249">
        <v>0</v>
      </c>
      <c r="AG249">
        <v>250.832315117436</v>
      </c>
      <c r="AH249">
        <v>0</v>
      </c>
      <c r="AI249">
        <v>1.4399394847838001</v>
      </c>
      <c r="AJ249">
        <v>0</v>
      </c>
      <c r="AK249">
        <v>0</v>
      </c>
      <c r="AL249">
        <v>2.0527800245990901</v>
      </c>
      <c r="AM249">
        <v>0</v>
      </c>
      <c r="AN249">
        <v>0</v>
      </c>
      <c r="AO249">
        <v>0</v>
      </c>
      <c r="AP249">
        <v>7.6130982754329599E-2</v>
      </c>
      <c r="AQ249">
        <v>0</v>
      </c>
      <c r="AR249">
        <v>0</v>
      </c>
      <c r="AS249">
        <v>0</v>
      </c>
      <c r="AT249">
        <v>1.451439045344</v>
      </c>
      <c r="AU249">
        <v>0</v>
      </c>
      <c r="AV249">
        <v>-500.11903729877298</v>
      </c>
      <c r="AW249">
        <v>0</v>
      </c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x14ac:dyDescent="0.25">
      <c r="A250" s="88">
        <v>44329</v>
      </c>
      <c r="B250" s="87" t="s">
        <v>60</v>
      </c>
      <c r="C250">
        <v>1710.29</v>
      </c>
      <c r="D250">
        <v>0</v>
      </c>
      <c r="E250">
        <v>464.03325014072999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11.394732546076</v>
      </c>
      <c r="T250">
        <v>0</v>
      </c>
      <c r="U250">
        <v>0</v>
      </c>
      <c r="V250">
        <v>9.1721912042742604E-2</v>
      </c>
      <c r="W250">
        <v>0</v>
      </c>
      <c r="X250">
        <v>0</v>
      </c>
      <c r="Y250">
        <v>71.191701278206907</v>
      </c>
      <c r="Z250">
        <v>45.868587272583298</v>
      </c>
      <c r="AA250">
        <v>0</v>
      </c>
      <c r="AB250">
        <v>1118.6862668660699</v>
      </c>
      <c r="AC250">
        <v>6.04127291930683</v>
      </c>
      <c r="AD250">
        <v>0</v>
      </c>
      <c r="AE250">
        <v>0</v>
      </c>
      <c r="AF250">
        <v>0</v>
      </c>
      <c r="AG250">
        <v>290.83865896046501</v>
      </c>
      <c r="AH250">
        <v>0</v>
      </c>
      <c r="AI250">
        <v>0.697413509990223</v>
      </c>
      <c r="AJ250">
        <v>0</v>
      </c>
      <c r="AK250">
        <v>0</v>
      </c>
      <c r="AL250">
        <v>2.2327713154493298</v>
      </c>
      <c r="AM250">
        <v>0</v>
      </c>
      <c r="AN250">
        <v>0</v>
      </c>
      <c r="AO250">
        <v>0</v>
      </c>
      <c r="AP250">
        <v>6.3336309546456193E-2</v>
      </c>
      <c r="AQ250">
        <v>0</v>
      </c>
      <c r="AR250">
        <v>0</v>
      </c>
      <c r="AS250">
        <v>0</v>
      </c>
      <c r="AT250">
        <v>0.80099528711760504</v>
      </c>
      <c r="AU250">
        <v>0</v>
      </c>
      <c r="AV250">
        <v>0</v>
      </c>
      <c r="AW250">
        <v>0</v>
      </c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x14ac:dyDescent="0.25">
      <c r="A251" s="88">
        <v>44330</v>
      </c>
      <c r="B251" s="87" t="s">
        <v>60</v>
      </c>
      <c r="C251">
        <v>2186.38</v>
      </c>
      <c r="D251">
        <v>0</v>
      </c>
      <c r="E251">
        <v>464.03325014072999</v>
      </c>
      <c r="F251">
        <v>0</v>
      </c>
      <c r="G251">
        <v>201.514744603807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11.89100575772</v>
      </c>
      <c r="T251">
        <v>0</v>
      </c>
      <c r="U251">
        <v>0</v>
      </c>
      <c r="V251">
        <v>0.11925067263997299</v>
      </c>
      <c r="W251">
        <v>0</v>
      </c>
      <c r="X251">
        <v>0</v>
      </c>
      <c r="Y251">
        <v>70.516080238453497</v>
      </c>
      <c r="Z251">
        <v>44.053710715244598</v>
      </c>
      <c r="AA251">
        <v>0</v>
      </c>
      <c r="AB251">
        <v>1048.09131324194</v>
      </c>
      <c r="AC251">
        <v>6.2157521109115601</v>
      </c>
      <c r="AD251">
        <v>0</v>
      </c>
      <c r="AE251">
        <v>0</v>
      </c>
      <c r="AF251">
        <v>0</v>
      </c>
      <c r="AG251">
        <v>310.85470412788402</v>
      </c>
      <c r="AH251">
        <v>0</v>
      </c>
      <c r="AI251">
        <v>0.29707805490293299</v>
      </c>
      <c r="AJ251">
        <v>0</v>
      </c>
      <c r="AK251">
        <v>0</v>
      </c>
      <c r="AL251">
        <v>2.3798273964998802</v>
      </c>
      <c r="AM251">
        <v>0</v>
      </c>
      <c r="AN251">
        <v>0</v>
      </c>
      <c r="AO251">
        <v>0</v>
      </c>
      <c r="AP251">
        <v>5.3271865493598698E-2</v>
      </c>
      <c r="AQ251">
        <v>0</v>
      </c>
      <c r="AR251">
        <v>0</v>
      </c>
      <c r="AS251">
        <v>0</v>
      </c>
      <c r="AT251">
        <v>0.43441564313407999</v>
      </c>
      <c r="AU251">
        <v>0</v>
      </c>
      <c r="AV251">
        <v>0</v>
      </c>
      <c r="AW251">
        <v>0</v>
      </c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1:61" x14ac:dyDescent="0.25">
      <c r="A252" s="88">
        <v>44331</v>
      </c>
      <c r="B252" s="87" t="s">
        <v>60</v>
      </c>
      <c r="C252">
        <v>1756.62</v>
      </c>
      <c r="D252">
        <v>0</v>
      </c>
      <c r="E252">
        <v>464.03325014072999</v>
      </c>
      <c r="F252">
        <v>198.102380012504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11.424889400820099</v>
      </c>
      <c r="T252">
        <v>0</v>
      </c>
      <c r="U252">
        <v>2.20906778750153E-3</v>
      </c>
      <c r="V252">
        <v>0.153352308593807</v>
      </c>
      <c r="W252">
        <v>0</v>
      </c>
      <c r="X252">
        <v>0</v>
      </c>
      <c r="Y252">
        <v>68.486386094937501</v>
      </c>
      <c r="Z252">
        <v>41.540218032953597</v>
      </c>
      <c r="AA252">
        <v>0</v>
      </c>
      <c r="AB252">
        <v>948.54387651197999</v>
      </c>
      <c r="AC252">
        <v>6.1645301747425698</v>
      </c>
      <c r="AD252">
        <v>0</v>
      </c>
      <c r="AE252">
        <v>0</v>
      </c>
      <c r="AF252">
        <v>0</v>
      </c>
      <c r="AG252">
        <v>322.27833653599799</v>
      </c>
      <c r="AH252">
        <v>0</v>
      </c>
      <c r="AI252">
        <v>0.11957573205290201</v>
      </c>
      <c r="AJ252">
        <v>0</v>
      </c>
      <c r="AK252">
        <v>0</v>
      </c>
      <c r="AL252">
        <v>2.4961755778440899</v>
      </c>
      <c r="AM252">
        <v>0</v>
      </c>
      <c r="AN252">
        <v>0</v>
      </c>
      <c r="AO252">
        <v>0</v>
      </c>
      <c r="AP252">
        <v>3.7465648580492797E-2</v>
      </c>
      <c r="AQ252">
        <v>0</v>
      </c>
      <c r="AR252">
        <v>0</v>
      </c>
      <c r="AS252">
        <v>0</v>
      </c>
      <c r="AT252">
        <v>0.25653492371986403</v>
      </c>
      <c r="AU252">
        <v>0</v>
      </c>
      <c r="AV252">
        <v>0</v>
      </c>
      <c r="AW252">
        <v>0</v>
      </c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x14ac:dyDescent="0.25">
      <c r="A253" s="88">
        <v>44332</v>
      </c>
      <c r="B253" s="87" t="s">
        <v>60</v>
      </c>
      <c r="C253">
        <v>1502.27</v>
      </c>
      <c r="D253">
        <v>0</v>
      </c>
      <c r="E253">
        <v>478.10977851793098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444.82743835518397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11.231568195312301</v>
      </c>
      <c r="T253">
        <v>0</v>
      </c>
      <c r="U253">
        <v>9.9762714744175193E-3</v>
      </c>
      <c r="V253">
        <v>0.20667283084452401</v>
      </c>
      <c r="W253">
        <v>0</v>
      </c>
      <c r="X253">
        <v>0</v>
      </c>
      <c r="Y253">
        <v>66.574455265444399</v>
      </c>
      <c r="Z253">
        <v>37.8133411524976</v>
      </c>
      <c r="AA253">
        <v>0</v>
      </c>
      <c r="AB253">
        <v>827.69717995853398</v>
      </c>
      <c r="AC253">
        <v>5.8158709254863998</v>
      </c>
      <c r="AD253">
        <v>0</v>
      </c>
      <c r="AE253">
        <v>0</v>
      </c>
      <c r="AF253">
        <v>0</v>
      </c>
      <c r="AG253">
        <v>327.55031251161898</v>
      </c>
      <c r="AH253">
        <v>0</v>
      </c>
      <c r="AI253">
        <v>4.3790988844234498E-2</v>
      </c>
      <c r="AJ253">
        <v>0</v>
      </c>
      <c r="AK253">
        <v>0</v>
      </c>
      <c r="AL253">
        <v>2.92484801146222</v>
      </c>
      <c r="AM253">
        <v>0</v>
      </c>
      <c r="AN253">
        <v>0</v>
      </c>
      <c r="AO253">
        <v>0</v>
      </c>
      <c r="AP253">
        <v>2.3975275255674802E-2</v>
      </c>
      <c r="AQ253">
        <v>0</v>
      </c>
      <c r="AR253">
        <v>0</v>
      </c>
      <c r="AS253">
        <v>0</v>
      </c>
      <c r="AT253">
        <v>0.162172383009309</v>
      </c>
      <c r="AU253">
        <v>0</v>
      </c>
      <c r="AV253">
        <v>0</v>
      </c>
      <c r="AW253">
        <v>0</v>
      </c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x14ac:dyDescent="0.25">
      <c r="A254" s="88">
        <v>44333</v>
      </c>
      <c r="B254" s="87" t="s">
        <v>60</v>
      </c>
      <c r="C254">
        <v>1130.52</v>
      </c>
      <c r="D254">
        <v>0</v>
      </c>
      <c r="E254">
        <v>478.10977851793098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444.82743835518397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11.114394775599401</v>
      </c>
      <c r="T254">
        <v>0</v>
      </c>
      <c r="U254">
        <v>2.96721287501715E-2</v>
      </c>
      <c r="V254">
        <v>0.27553094117211002</v>
      </c>
      <c r="W254">
        <v>0</v>
      </c>
      <c r="X254">
        <v>0</v>
      </c>
      <c r="Y254">
        <v>66.263396994078903</v>
      </c>
      <c r="Z254">
        <v>33.778865647083997</v>
      </c>
      <c r="AA254">
        <v>0</v>
      </c>
      <c r="AB254">
        <v>690.36274718476704</v>
      </c>
      <c r="AC254">
        <v>5.5193938059874803</v>
      </c>
      <c r="AD254">
        <v>0</v>
      </c>
      <c r="AE254">
        <v>0</v>
      </c>
      <c r="AF254">
        <v>0</v>
      </c>
      <c r="AG254">
        <v>228.46531947310299</v>
      </c>
      <c r="AH254">
        <v>0</v>
      </c>
      <c r="AI254">
        <v>1.5268374456760299E-2</v>
      </c>
      <c r="AJ254">
        <v>0</v>
      </c>
      <c r="AK254">
        <v>0</v>
      </c>
      <c r="AL254">
        <v>3.3030263611531101</v>
      </c>
      <c r="AM254">
        <v>0</v>
      </c>
      <c r="AN254">
        <v>0</v>
      </c>
      <c r="AO254">
        <v>0</v>
      </c>
      <c r="AP254">
        <v>1.6351660174526599E-2</v>
      </c>
      <c r="AQ254">
        <v>0</v>
      </c>
      <c r="AR254">
        <v>0</v>
      </c>
      <c r="AS254">
        <v>0</v>
      </c>
      <c r="AT254">
        <v>0.11999644669163299</v>
      </c>
      <c r="AU254">
        <v>0</v>
      </c>
      <c r="AV254">
        <v>-500.11903729877298</v>
      </c>
      <c r="AW254">
        <v>0</v>
      </c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x14ac:dyDescent="0.25">
      <c r="A255" s="88">
        <v>44334</v>
      </c>
      <c r="B255" s="87" t="s">
        <v>60</v>
      </c>
      <c r="C255">
        <v>1347.28</v>
      </c>
      <c r="D255">
        <v>0</v>
      </c>
      <c r="E255">
        <v>478.10977851793098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444.82743835518397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10.179782560595299</v>
      </c>
      <c r="T255">
        <v>0</v>
      </c>
      <c r="U255">
        <v>4.1434163127340801E-2</v>
      </c>
      <c r="V255">
        <v>0.342591562456385</v>
      </c>
      <c r="W255">
        <v>0</v>
      </c>
      <c r="X255">
        <v>0</v>
      </c>
      <c r="Y255">
        <v>62.348380835508102</v>
      </c>
      <c r="Z255">
        <v>29.937372922420199</v>
      </c>
      <c r="AA255">
        <v>0</v>
      </c>
      <c r="AB255">
        <v>617.84208689865295</v>
      </c>
      <c r="AC255">
        <v>5.2117364063912301</v>
      </c>
      <c r="AD255">
        <v>0</v>
      </c>
      <c r="AE255">
        <v>0</v>
      </c>
      <c r="AF255">
        <v>0</v>
      </c>
      <c r="AG255">
        <v>132.86802754125301</v>
      </c>
      <c r="AH255">
        <v>0</v>
      </c>
      <c r="AI255">
        <v>5.5473160406596996E-3</v>
      </c>
      <c r="AJ255">
        <v>0</v>
      </c>
      <c r="AK255">
        <v>0</v>
      </c>
      <c r="AL255">
        <v>3.4574694550743801</v>
      </c>
      <c r="AM255">
        <v>0</v>
      </c>
      <c r="AN255">
        <v>0</v>
      </c>
      <c r="AO255">
        <v>0</v>
      </c>
      <c r="AP255">
        <v>1.19496679109149E-2</v>
      </c>
      <c r="AQ255">
        <v>0</v>
      </c>
      <c r="AR255">
        <v>0</v>
      </c>
      <c r="AS255">
        <v>0</v>
      </c>
      <c r="AT255">
        <v>0.100963925538633</v>
      </c>
      <c r="AU255">
        <v>0</v>
      </c>
      <c r="AV255">
        <v>0</v>
      </c>
      <c r="AW255">
        <v>0</v>
      </c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x14ac:dyDescent="0.25">
      <c r="A256" s="88">
        <v>44335</v>
      </c>
      <c r="B256" s="87" t="s">
        <v>60</v>
      </c>
      <c r="C256">
        <v>1560.91</v>
      </c>
      <c r="D256">
        <v>0</v>
      </c>
      <c r="E256">
        <v>478.10977851793098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444.82743835518397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9.28850396156618</v>
      </c>
      <c r="T256">
        <v>0</v>
      </c>
      <c r="U256">
        <v>4.6773680131217098E-2</v>
      </c>
      <c r="V256">
        <v>0.40527940675112401</v>
      </c>
      <c r="W256">
        <v>0</v>
      </c>
      <c r="X256">
        <v>0</v>
      </c>
      <c r="Y256">
        <v>61.841420952384901</v>
      </c>
      <c r="Z256">
        <v>26.290639408303001</v>
      </c>
      <c r="AA256">
        <v>0</v>
      </c>
      <c r="AB256">
        <v>591.26667634902299</v>
      </c>
      <c r="AC256">
        <v>4.9655152645881699</v>
      </c>
      <c r="AD256">
        <v>0</v>
      </c>
      <c r="AE256">
        <v>0</v>
      </c>
      <c r="AF256">
        <v>0</v>
      </c>
      <c r="AG256">
        <v>98.007420872886996</v>
      </c>
      <c r="AH256">
        <v>0</v>
      </c>
      <c r="AI256">
        <v>2.52648867002321E-3</v>
      </c>
      <c r="AJ256">
        <v>0</v>
      </c>
      <c r="AK256">
        <v>0</v>
      </c>
      <c r="AL256">
        <v>3.2154436305980698</v>
      </c>
      <c r="AM256">
        <v>0</v>
      </c>
      <c r="AN256">
        <v>0</v>
      </c>
      <c r="AO256">
        <v>0</v>
      </c>
      <c r="AP256">
        <v>9.3255333084117202E-3</v>
      </c>
      <c r="AQ256">
        <v>0</v>
      </c>
      <c r="AR256">
        <v>0</v>
      </c>
      <c r="AS256">
        <v>0</v>
      </c>
      <c r="AT256">
        <v>8.5680982371484901E-2</v>
      </c>
      <c r="AU256">
        <v>0</v>
      </c>
      <c r="AV256">
        <v>0</v>
      </c>
      <c r="AW256">
        <v>0</v>
      </c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x14ac:dyDescent="0.25">
      <c r="A257" s="88">
        <v>44336</v>
      </c>
      <c r="B257" s="87" t="s">
        <v>60</v>
      </c>
      <c r="C257">
        <v>1730.04</v>
      </c>
      <c r="D257">
        <v>0</v>
      </c>
      <c r="E257">
        <v>478.10977851793098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444.82743835518397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8.80296496625221</v>
      </c>
      <c r="T257">
        <v>0</v>
      </c>
      <c r="U257">
        <v>4.9036605373115903E-2</v>
      </c>
      <c r="V257">
        <v>0.44690381358321601</v>
      </c>
      <c r="W257">
        <v>0</v>
      </c>
      <c r="X257">
        <v>0</v>
      </c>
      <c r="Y257">
        <v>61.380115131620002</v>
      </c>
      <c r="Z257">
        <v>23.300001000848699</v>
      </c>
      <c r="AA257">
        <v>0</v>
      </c>
      <c r="AB257">
        <v>587.81029005429502</v>
      </c>
      <c r="AC257">
        <v>4.9414974544793804</v>
      </c>
      <c r="AD257">
        <v>0</v>
      </c>
      <c r="AE257">
        <v>0</v>
      </c>
      <c r="AF257">
        <v>0</v>
      </c>
      <c r="AG257">
        <v>85.094960783384295</v>
      </c>
      <c r="AH257">
        <v>0</v>
      </c>
      <c r="AI257">
        <v>1.8645873216793099E-3</v>
      </c>
      <c r="AJ257">
        <v>0</v>
      </c>
      <c r="AK257">
        <v>0</v>
      </c>
      <c r="AL257">
        <v>3.7378622245208102</v>
      </c>
      <c r="AM257">
        <v>0</v>
      </c>
      <c r="AN257">
        <v>0</v>
      </c>
      <c r="AO257">
        <v>0</v>
      </c>
      <c r="AP257">
        <v>7.2480022566424798E-3</v>
      </c>
      <c r="AQ257">
        <v>0</v>
      </c>
      <c r="AR257">
        <v>0</v>
      </c>
      <c r="AS257">
        <v>0</v>
      </c>
      <c r="AT257">
        <v>7.1720621227098505E-2</v>
      </c>
      <c r="AU257">
        <v>0</v>
      </c>
      <c r="AV257">
        <v>0</v>
      </c>
      <c r="AW257">
        <v>0</v>
      </c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x14ac:dyDescent="0.25">
      <c r="A258" s="88">
        <v>44337</v>
      </c>
      <c r="B258" s="87" t="s">
        <v>60</v>
      </c>
      <c r="C258">
        <v>1246.18</v>
      </c>
      <c r="D258">
        <v>0</v>
      </c>
      <c r="E258">
        <v>464.03325014072999</v>
      </c>
      <c r="F258">
        <v>0</v>
      </c>
      <c r="G258">
        <v>201.514744603807</v>
      </c>
      <c r="H258">
        <v>0</v>
      </c>
      <c r="I258">
        <v>0</v>
      </c>
      <c r="J258">
        <v>0</v>
      </c>
      <c r="K258">
        <v>444.82743835518397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8.0288791647201503</v>
      </c>
      <c r="T258">
        <v>0</v>
      </c>
      <c r="U258">
        <v>3.1233702584974099E-2</v>
      </c>
      <c r="V258">
        <v>0.47843109037460302</v>
      </c>
      <c r="W258">
        <v>0</v>
      </c>
      <c r="X258">
        <v>0</v>
      </c>
      <c r="Y258">
        <v>53.968201188064803</v>
      </c>
      <c r="Z258">
        <v>21.130200823167002</v>
      </c>
      <c r="AA258">
        <v>0</v>
      </c>
      <c r="AB258">
        <v>616.77210252615896</v>
      </c>
      <c r="AC258">
        <v>5.0011665271858599</v>
      </c>
      <c r="AD258">
        <v>0</v>
      </c>
      <c r="AE258">
        <v>0</v>
      </c>
      <c r="AF258">
        <v>0</v>
      </c>
      <c r="AG258">
        <v>83.243849691806204</v>
      </c>
      <c r="AH258">
        <v>0</v>
      </c>
      <c r="AI258">
        <v>1.6968215076529299E-3</v>
      </c>
      <c r="AJ258">
        <v>0</v>
      </c>
      <c r="AK258">
        <v>0</v>
      </c>
      <c r="AL258">
        <v>4.9128855377362699</v>
      </c>
      <c r="AM258">
        <v>0</v>
      </c>
      <c r="AN258">
        <v>0</v>
      </c>
      <c r="AO258">
        <v>0</v>
      </c>
      <c r="AP258">
        <v>5.8193784932086198E-3</v>
      </c>
      <c r="AQ258">
        <v>0</v>
      </c>
      <c r="AR258">
        <v>0</v>
      </c>
      <c r="AS258">
        <v>0</v>
      </c>
      <c r="AT258">
        <v>6.0560648884098102E-2</v>
      </c>
      <c r="AU258">
        <v>0</v>
      </c>
      <c r="AV258">
        <v>0</v>
      </c>
      <c r="AW258">
        <v>0</v>
      </c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x14ac:dyDescent="0.25">
      <c r="A259" s="88">
        <v>44338</v>
      </c>
      <c r="B259" s="87" t="s">
        <v>60</v>
      </c>
      <c r="C259">
        <v>1481.41</v>
      </c>
      <c r="D259">
        <v>0</v>
      </c>
      <c r="E259">
        <v>464.03325014072999</v>
      </c>
      <c r="F259">
        <v>198.102380012504</v>
      </c>
      <c r="G259">
        <v>0</v>
      </c>
      <c r="H259">
        <v>0</v>
      </c>
      <c r="I259">
        <v>0</v>
      </c>
      <c r="J259">
        <v>0</v>
      </c>
      <c r="K259">
        <v>444.82743835518397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7.4875608879751496</v>
      </c>
      <c r="T259">
        <v>0</v>
      </c>
      <c r="U259">
        <v>1.55531447825929E-2</v>
      </c>
      <c r="V259">
        <v>0.46988999011258498</v>
      </c>
      <c r="W259">
        <v>0</v>
      </c>
      <c r="X259">
        <v>0</v>
      </c>
      <c r="Y259">
        <v>42.953024753388199</v>
      </c>
      <c r="Z259">
        <v>20.229186420399099</v>
      </c>
      <c r="AA259">
        <v>0</v>
      </c>
      <c r="AB259">
        <v>631.854909012652</v>
      </c>
      <c r="AC259">
        <v>5.01023488707445</v>
      </c>
      <c r="AD259">
        <v>0</v>
      </c>
      <c r="AE259">
        <v>0</v>
      </c>
      <c r="AF259">
        <v>0</v>
      </c>
      <c r="AG259">
        <v>89.888976099887998</v>
      </c>
      <c r="AH259">
        <v>0</v>
      </c>
      <c r="AI259">
        <v>1.52981331046951E-3</v>
      </c>
      <c r="AJ259">
        <v>0</v>
      </c>
      <c r="AK259">
        <v>0</v>
      </c>
      <c r="AL259">
        <v>5.5617198464193498</v>
      </c>
      <c r="AM259">
        <v>0</v>
      </c>
      <c r="AN259">
        <v>0</v>
      </c>
      <c r="AO259">
        <v>0</v>
      </c>
      <c r="AP259">
        <v>6.5355420520009496E-3</v>
      </c>
      <c r="AQ259">
        <v>0</v>
      </c>
      <c r="AR259">
        <v>0</v>
      </c>
      <c r="AS259">
        <v>0</v>
      </c>
      <c r="AT259">
        <v>4.9824931971514899E-2</v>
      </c>
      <c r="AU259">
        <v>0</v>
      </c>
      <c r="AV259">
        <v>0</v>
      </c>
      <c r="AW259">
        <v>0</v>
      </c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x14ac:dyDescent="0.25">
      <c r="A260" s="88">
        <v>44339</v>
      </c>
      <c r="B260" s="87" t="s">
        <v>60</v>
      </c>
      <c r="C260">
        <v>1594.45</v>
      </c>
      <c r="D260">
        <v>0</v>
      </c>
      <c r="E260">
        <v>464.03325014072999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7.7116381850846896</v>
      </c>
      <c r="T260">
        <v>0</v>
      </c>
      <c r="U260">
        <v>2.75742378415781E-3</v>
      </c>
      <c r="V260">
        <v>0.43235759842417298</v>
      </c>
      <c r="W260">
        <v>0</v>
      </c>
      <c r="X260">
        <v>0</v>
      </c>
      <c r="Y260">
        <v>29.861803249760001</v>
      </c>
      <c r="Z260">
        <v>20.519134017282799</v>
      </c>
      <c r="AA260">
        <v>0</v>
      </c>
      <c r="AB260">
        <v>621.88426526522198</v>
      </c>
      <c r="AC260">
        <v>4.8225208907750403</v>
      </c>
      <c r="AD260">
        <v>0</v>
      </c>
      <c r="AE260">
        <v>0</v>
      </c>
      <c r="AF260">
        <v>0</v>
      </c>
      <c r="AG260">
        <v>102.46645510291199</v>
      </c>
      <c r="AH260">
        <v>0</v>
      </c>
      <c r="AI260">
        <v>1.2316103433048799E-3</v>
      </c>
      <c r="AJ260">
        <v>0</v>
      </c>
      <c r="AK260">
        <v>0</v>
      </c>
      <c r="AL260">
        <v>5.9959858076832999</v>
      </c>
      <c r="AM260">
        <v>0</v>
      </c>
      <c r="AN260">
        <v>0</v>
      </c>
      <c r="AO260">
        <v>0</v>
      </c>
      <c r="AP260">
        <v>7.1549224074149596E-3</v>
      </c>
      <c r="AQ260">
        <v>0</v>
      </c>
      <c r="AR260">
        <v>0</v>
      </c>
      <c r="AS260">
        <v>0</v>
      </c>
      <c r="AT260">
        <v>3.7474199479309203E-2</v>
      </c>
      <c r="AU260">
        <v>0</v>
      </c>
      <c r="AV260">
        <v>0</v>
      </c>
      <c r="AW260">
        <v>0</v>
      </c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x14ac:dyDescent="0.25">
      <c r="A261" s="88">
        <v>44340</v>
      </c>
      <c r="B261" s="87" t="s">
        <v>60</v>
      </c>
      <c r="C261">
        <v>1383.38</v>
      </c>
      <c r="D261">
        <v>0</v>
      </c>
      <c r="E261">
        <v>449.956721763529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8.1911067653239993</v>
      </c>
      <c r="T261">
        <v>0</v>
      </c>
      <c r="U261">
        <v>4.4583487681901002E-4</v>
      </c>
      <c r="V261">
        <v>0.39401348146562698</v>
      </c>
      <c r="W261">
        <v>0</v>
      </c>
      <c r="X261">
        <v>0</v>
      </c>
      <c r="Y261">
        <v>17.871700938816801</v>
      </c>
      <c r="Z261">
        <v>21.633651036186301</v>
      </c>
      <c r="AA261">
        <v>0</v>
      </c>
      <c r="AB261">
        <v>605.534763861192</v>
      </c>
      <c r="AC261">
        <v>4.5957047591621301</v>
      </c>
      <c r="AD261">
        <v>0</v>
      </c>
      <c r="AE261">
        <v>0</v>
      </c>
      <c r="AF261">
        <v>0</v>
      </c>
      <c r="AG261">
        <v>115.27077025029701</v>
      </c>
      <c r="AH261">
        <v>0</v>
      </c>
      <c r="AI261">
        <v>9.1934507288617096E-4</v>
      </c>
      <c r="AJ261">
        <v>0</v>
      </c>
      <c r="AK261">
        <v>0</v>
      </c>
      <c r="AL261">
        <v>51.098176240672103</v>
      </c>
      <c r="AM261">
        <v>0</v>
      </c>
      <c r="AN261">
        <v>0</v>
      </c>
      <c r="AO261">
        <v>0</v>
      </c>
      <c r="AP261">
        <v>9.1096234574740993E-3</v>
      </c>
      <c r="AQ261">
        <v>0</v>
      </c>
      <c r="AR261">
        <v>0</v>
      </c>
      <c r="AS261">
        <v>0</v>
      </c>
      <c r="AT261">
        <v>2.9480990322232E-2</v>
      </c>
      <c r="AU261">
        <v>0</v>
      </c>
      <c r="AV261">
        <v>0</v>
      </c>
      <c r="AW261">
        <v>0</v>
      </c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x14ac:dyDescent="0.25">
      <c r="A262" s="88">
        <v>44341</v>
      </c>
      <c r="B262" s="87" t="s">
        <v>60</v>
      </c>
      <c r="C262">
        <v>1151.71</v>
      </c>
      <c r="D262">
        <v>0</v>
      </c>
      <c r="E262">
        <v>435.97863064770701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8.2269139924143193</v>
      </c>
      <c r="T262">
        <v>0</v>
      </c>
      <c r="U262">
        <v>6.9557357462467299E-5</v>
      </c>
      <c r="V262">
        <v>0.32452091869843203</v>
      </c>
      <c r="W262">
        <v>0</v>
      </c>
      <c r="X262">
        <v>0</v>
      </c>
      <c r="Y262">
        <v>7.5311837850840204</v>
      </c>
      <c r="Z262">
        <v>22.973167920620799</v>
      </c>
      <c r="AA262">
        <v>0</v>
      </c>
      <c r="AB262">
        <v>583.08454642748598</v>
      </c>
      <c r="AC262">
        <v>4.3854027677980199</v>
      </c>
      <c r="AD262">
        <v>0</v>
      </c>
      <c r="AE262">
        <v>0</v>
      </c>
      <c r="AF262">
        <v>0</v>
      </c>
      <c r="AG262">
        <v>122.514520962833</v>
      </c>
      <c r="AH262">
        <v>0</v>
      </c>
      <c r="AI262">
        <v>7.51715253774125E-4</v>
      </c>
      <c r="AJ262">
        <v>0</v>
      </c>
      <c r="AK262">
        <v>0</v>
      </c>
      <c r="AL262">
        <v>72.788383764947696</v>
      </c>
      <c r="AM262">
        <v>0</v>
      </c>
      <c r="AN262">
        <v>0</v>
      </c>
      <c r="AO262">
        <v>0</v>
      </c>
      <c r="AP262">
        <v>1.1271295905845099E-2</v>
      </c>
      <c r="AQ262">
        <v>0</v>
      </c>
      <c r="AR262">
        <v>0</v>
      </c>
      <c r="AS262">
        <v>0</v>
      </c>
      <c r="AT262">
        <v>2.5873860019634601E-2</v>
      </c>
      <c r="AU262">
        <v>0</v>
      </c>
      <c r="AV262">
        <v>0</v>
      </c>
      <c r="AW262">
        <v>0</v>
      </c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x14ac:dyDescent="0.25">
      <c r="A263" s="88">
        <v>44342</v>
      </c>
      <c r="B263" s="87" t="s">
        <v>60</v>
      </c>
      <c r="C263">
        <v>947.57</v>
      </c>
      <c r="D263">
        <v>0</v>
      </c>
      <c r="E263">
        <v>421.90210227050602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7.7476646858645903</v>
      </c>
      <c r="T263">
        <v>0</v>
      </c>
      <c r="U263">
        <v>9.8925832922945895E-6</v>
      </c>
      <c r="V263">
        <v>0.24258778493014799</v>
      </c>
      <c r="W263">
        <v>0</v>
      </c>
      <c r="X263">
        <v>0</v>
      </c>
      <c r="Y263">
        <v>1.3770917616879601</v>
      </c>
      <c r="Z263">
        <v>23.933984346554499</v>
      </c>
      <c r="AA263">
        <v>0</v>
      </c>
      <c r="AB263">
        <v>565.94990279595504</v>
      </c>
      <c r="AC263">
        <v>4.2295956887203596</v>
      </c>
      <c r="AD263">
        <v>0</v>
      </c>
      <c r="AE263">
        <v>0</v>
      </c>
      <c r="AF263">
        <v>0</v>
      </c>
      <c r="AG263">
        <v>129.41635337571799</v>
      </c>
      <c r="AH263">
        <v>0</v>
      </c>
      <c r="AI263">
        <v>6.9147564011344499E-4</v>
      </c>
      <c r="AJ263">
        <v>0</v>
      </c>
      <c r="AK263">
        <v>0</v>
      </c>
      <c r="AL263">
        <v>81.2951772044282</v>
      </c>
      <c r="AM263">
        <v>0</v>
      </c>
      <c r="AN263">
        <v>0</v>
      </c>
      <c r="AO263">
        <v>0</v>
      </c>
      <c r="AP263">
        <v>1.7230621328824702E-2</v>
      </c>
      <c r="AQ263">
        <v>0</v>
      </c>
      <c r="AR263">
        <v>0</v>
      </c>
      <c r="AS263">
        <v>0</v>
      </c>
      <c r="AT263">
        <v>2.4965759204597499E-2</v>
      </c>
      <c r="AU263">
        <v>0</v>
      </c>
      <c r="AV263">
        <v>0</v>
      </c>
      <c r="AW263">
        <v>0</v>
      </c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x14ac:dyDescent="0.25">
      <c r="A264" s="88">
        <v>44343</v>
      </c>
      <c r="B264" s="87" t="s">
        <v>60</v>
      </c>
      <c r="C264">
        <v>1540.13</v>
      </c>
      <c r="D264">
        <v>0</v>
      </c>
      <c r="E264">
        <v>421.90210227050602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7.3646657366148798</v>
      </c>
      <c r="T264">
        <v>0</v>
      </c>
      <c r="U264">
        <v>1.06709328715845E-6</v>
      </c>
      <c r="V264">
        <v>0.16588746093300899</v>
      </c>
      <c r="W264">
        <v>0</v>
      </c>
      <c r="X264">
        <v>0</v>
      </c>
      <c r="Y264">
        <v>0.227577459977644</v>
      </c>
      <c r="Z264">
        <v>24.4333877089216</v>
      </c>
      <c r="AA264">
        <v>0</v>
      </c>
      <c r="AB264">
        <v>526.51522656714599</v>
      </c>
      <c r="AC264">
        <v>4.0394348800473798</v>
      </c>
      <c r="AD264">
        <v>0</v>
      </c>
      <c r="AE264">
        <v>0</v>
      </c>
      <c r="AF264">
        <v>0</v>
      </c>
      <c r="AG264">
        <v>128.686420484797</v>
      </c>
      <c r="AH264">
        <v>0</v>
      </c>
      <c r="AI264">
        <v>6.39416975116249E-4</v>
      </c>
      <c r="AJ264">
        <v>0</v>
      </c>
      <c r="AK264">
        <v>0</v>
      </c>
      <c r="AL264">
        <v>85.002252250971296</v>
      </c>
      <c r="AM264">
        <v>0</v>
      </c>
      <c r="AN264">
        <v>0</v>
      </c>
      <c r="AO264">
        <v>0</v>
      </c>
      <c r="AP264">
        <v>2.88690014213147E-2</v>
      </c>
      <c r="AQ264">
        <v>0</v>
      </c>
      <c r="AR264">
        <v>0</v>
      </c>
      <c r="AS264">
        <v>0</v>
      </c>
      <c r="AT264">
        <v>2.5617335679206699E-2</v>
      </c>
      <c r="AU264">
        <v>0</v>
      </c>
      <c r="AV264">
        <v>0</v>
      </c>
      <c r="AW264">
        <v>0</v>
      </c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x14ac:dyDescent="0.25">
      <c r="A265" s="88">
        <v>44344</v>
      </c>
      <c r="B265" s="87" t="s">
        <v>60</v>
      </c>
      <c r="C265">
        <v>898.64</v>
      </c>
      <c r="D265">
        <v>0</v>
      </c>
      <c r="E265">
        <v>435.97863064770701</v>
      </c>
      <c r="F265">
        <v>0</v>
      </c>
      <c r="G265">
        <v>201.514744603807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6.6165914503558998</v>
      </c>
      <c r="T265">
        <v>0</v>
      </c>
      <c r="U265">
        <v>6.7886988174516104E-8</v>
      </c>
      <c r="V265">
        <v>0.100183787324548</v>
      </c>
      <c r="W265">
        <v>0</v>
      </c>
      <c r="X265">
        <v>0</v>
      </c>
      <c r="Y265">
        <v>3.4440899975873601E-2</v>
      </c>
      <c r="Z265">
        <v>24.249330892005201</v>
      </c>
      <c r="AA265">
        <v>0</v>
      </c>
      <c r="AB265">
        <v>489.992285666378</v>
      </c>
      <c r="AC265">
        <v>3.8171598895343499</v>
      </c>
      <c r="AD265">
        <v>0</v>
      </c>
      <c r="AE265">
        <v>0</v>
      </c>
      <c r="AF265">
        <v>0</v>
      </c>
      <c r="AG265">
        <v>120.515156436274</v>
      </c>
      <c r="AH265">
        <v>0</v>
      </c>
      <c r="AI265">
        <v>5.65616928945176E-4</v>
      </c>
      <c r="AJ265">
        <v>0</v>
      </c>
      <c r="AK265">
        <v>0</v>
      </c>
      <c r="AL265">
        <v>86.939346009876402</v>
      </c>
      <c r="AM265">
        <v>0</v>
      </c>
      <c r="AN265">
        <v>0</v>
      </c>
      <c r="AO265">
        <v>0</v>
      </c>
      <c r="AP265">
        <v>3.7111130898960502E-2</v>
      </c>
      <c r="AQ265">
        <v>0</v>
      </c>
      <c r="AR265">
        <v>0</v>
      </c>
      <c r="AS265">
        <v>0</v>
      </c>
      <c r="AT265">
        <v>2.5996436425652001E-2</v>
      </c>
      <c r="AU265">
        <v>0</v>
      </c>
      <c r="AV265">
        <v>0</v>
      </c>
      <c r="AW265">
        <v>0</v>
      </c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x14ac:dyDescent="0.25">
      <c r="A266" s="88">
        <v>44345</v>
      </c>
      <c r="B266" s="87" t="s">
        <v>60</v>
      </c>
      <c r="C266">
        <v>1479.2</v>
      </c>
      <c r="D266">
        <v>0</v>
      </c>
      <c r="E266">
        <v>449.956721763529</v>
      </c>
      <c r="F266">
        <v>198.102380012504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5.7733737867591399</v>
      </c>
      <c r="T266">
        <v>0</v>
      </c>
      <c r="U266">
        <v>7.4819257229921699E-11</v>
      </c>
      <c r="V266">
        <v>5.1355111166201999E-2</v>
      </c>
      <c r="W266">
        <v>0</v>
      </c>
      <c r="X266">
        <v>0</v>
      </c>
      <c r="Y266">
        <v>4.5438105544570702E-3</v>
      </c>
      <c r="Z266">
        <v>23.274401344982799</v>
      </c>
      <c r="AA266">
        <v>0</v>
      </c>
      <c r="AB266">
        <v>458.62171307797502</v>
      </c>
      <c r="AC266">
        <v>3.6930485186234998</v>
      </c>
      <c r="AD266">
        <v>0</v>
      </c>
      <c r="AE266">
        <v>0</v>
      </c>
      <c r="AF266">
        <v>0</v>
      </c>
      <c r="AG266">
        <v>104.43160029581701</v>
      </c>
      <c r="AH266">
        <v>0</v>
      </c>
      <c r="AI266">
        <v>5.1622316573518405E-4</v>
      </c>
      <c r="AJ266">
        <v>0</v>
      </c>
      <c r="AK266">
        <v>0</v>
      </c>
      <c r="AL266">
        <v>88.024064847753394</v>
      </c>
      <c r="AM266">
        <v>0</v>
      </c>
      <c r="AN266">
        <v>0</v>
      </c>
      <c r="AO266">
        <v>0</v>
      </c>
      <c r="AP266">
        <v>4.27972998887092E-2</v>
      </c>
      <c r="AQ266">
        <v>0</v>
      </c>
      <c r="AR266">
        <v>0</v>
      </c>
      <c r="AS266">
        <v>0</v>
      </c>
      <c r="AT266">
        <v>2.5823991023782501E-2</v>
      </c>
      <c r="AU266">
        <v>0</v>
      </c>
      <c r="AV266">
        <v>0</v>
      </c>
      <c r="AW266">
        <v>0</v>
      </c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x14ac:dyDescent="0.25">
      <c r="A267" s="88">
        <v>44346</v>
      </c>
      <c r="B267" s="87" t="s">
        <v>60</v>
      </c>
      <c r="C267">
        <v>905.11</v>
      </c>
      <c r="D267">
        <v>0</v>
      </c>
      <c r="E267">
        <v>435.97863064770701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5.7177917862771901</v>
      </c>
      <c r="T267">
        <v>0</v>
      </c>
      <c r="U267">
        <v>0</v>
      </c>
      <c r="V267">
        <v>1.9544396594211699E-2</v>
      </c>
      <c r="W267">
        <v>0</v>
      </c>
      <c r="X267">
        <v>0</v>
      </c>
      <c r="Y267">
        <v>4.5632495922459199E-4</v>
      </c>
      <c r="Z267">
        <v>21.598673608681999</v>
      </c>
      <c r="AA267">
        <v>0</v>
      </c>
      <c r="AB267">
        <v>422.02622118068501</v>
      </c>
      <c r="AC267">
        <v>3.65498320894616</v>
      </c>
      <c r="AD267">
        <v>0</v>
      </c>
      <c r="AE267">
        <v>0</v>
      </c>
      <c r="AF267">
        <v>0</v>
      </c>
      <c r="AG267">
        <v>89.654375955695897</v>
      </c>
      <c r="AH267">
        <v>0</v>
      </c>
      <c r="AI267">
        <v>4.6708214468532498E-4</v>
      </c>
      <c r="AJ267">
        <v>0</v>
      </c>
      <c r="AK267">
        <v>0</v>
      </c>
      <c r="AL267">
        <v>74.650052434695993</v>
      </c>
      <c r="AM267">
        <v>0</v>
      </c>
      <c r="AN267">
        <v>0</v>
      </c>
      <c r="AO267">
        <v>0</v>
      </c>
      <c r="AP267">
        <v>4.3130709864009402E-2</v>
      </c>
      <c r="AQ267">
        <v>0</v>
      </c>
      <c r="AR267">
        <v>0</v>
      </c>
      <c r="AS267">
        <v>0</v>
      </c>
      <c r="AT267">
        <v>2.51020807673203E-2</v>
      </c>
      <c r="AU267">
        <v>0</v>
      </c>
      <c r="AV267">
        <v>0</v>
      </c>
      <c r="AW267">
        <v>0</v>
      </c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x14ac:dyDescent="0.25">
      <c r="A268" s="88">
        <v>44347</v>
      </c>
      <c r="B268" s="87" t="s">
        <v>60</v>
      </c>
      <c r="C268">
        <v>1047</v>
      </c>
      <c r="D268">
        <v>0</v>
      </c>
      <c r="E268">
        <v>562.47051151975597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6.2894187640479897</v>
      </c>
      <c r="T268">
        <v>0</v>
      </c>
      <c r="U268">
        <v>0</v>
      </c>
      <c r="V268">
        <v>6.6430220181611099E-3</v>
      </c>
      <c r="W268">
        <v>0</v>
      </c>
      <c r="X268">
        <v>0</v>
      </c>
      <c r="Y268">
        <v>2.13175256687712E-5</v>
      </c>
      <c r="Z268">
        <v>19.773925642150701</v>
      </c>
      <c r="AA268">
        <v>0</v>
      </c>
      <c r="AB268">
        <v>390.40555447009802</v>
      </c>
      <c r="AC268">
        <v>3.64514981392312</v>
      </c>
      <c r="AD268">
        <v>0</v>
      </c>
      <c r="AE268">
        <v>0</v>
      </c>
      <c r="AF268">
        <v>0</v>
      </c>
      <c r="AG268">
        <v>79.221668987834903</v>
      </c>
      <c r="AH268">
        <v>0</v>
      </c>
      <c r="AI268">
        <v>3.65927442847815E-4</v>
      </c>
      <c r="AJ268">
        <v>0</v>
      </c>
      <c r="AK268">
        <v>0</v>
      </c>
      <c r="AL268">
        <v>54.701243351890099</v>
      </c>
      <c r="AM268">
        <v>0</v>
      </c>
      <c r="AN268">
        <v>0</v>
      </c>
      <c r="AO268">
        <v>0</v>
      </c>
      <c r="AP268">
        <v>4.1329530695136597E-2</v>
      </c>
      <c r="AQ268">
        <v>0</v>
      </c>
      <c r="AR268">
        <v>0</v>
      </c>
      <c r="AS268">
        <v>0</v>
      </c>
      <c r="AT268">
        <v>2.4030650219626901E-2</v>
      </c>
      <c r="AU268">
        <v>0</v>
      </c>
      <c r="AV268">
        <v>0</v>
      </c>
      <c r="AW268">
        <v>0</v>
      </c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x14ac:dyDescent="0.25">
      <c r="A269" s="88">
        <v>44348</v>
      </c>
      <c r="B269" s="87" t="s">
        <v>60</v>
      </c>
      <c r="C269">
        <v>1159.44</v>
      </c>
      <c r="D269">
        <v>0</v>
      </c>
      <c r="E269">
        <v>562.47051151975597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6.4872734392999103</v>
      </c>
      <c r="T269">
        <v>0</v>
      </c>
      <c r="U269">
        <v>0</v>
      </c>
      <c r="V269">
        <v>8.1597794545454506E-3</v>
      </c>
      <c r="W269">
        <v>0</v>
      </c>
      <c r="X269">
        <v>0</v>
      </c>
      <c r="Y269">
        <v>6.4729622854605303E-13</v>
      </c>
      <c r="Z269">
        <v>17.975188361267101</v>
      </c>
      <c r="AA269">
        <v>0</v>
      </c>
      <c r="AB269">
        <v>366.67145407376898</v>
      </c>
      <c r="AC269">
        <v>3.4576770852236498</v>
      </c>
      <c r="AD269">
        <v>0</v>
      </c>
      <c r="AE269">
        <v>0</v>
      </c>
      <c r="AF269">
        <v>0</v>
      </c>
      <c r="AG269">
        <v>69.061423166198793</v>
      </c>
      <c r="AH269">
        <v>0</v>
      </c>
      <c r="AI269">
        <v>2.23372797455116E-4</v>
      </c>
      <c r="AJ269">
        <v>0</v>
      </c>
      <c r="AK269">
        <v>0</v>
      </c>
      <c r="AL269">
        <v>36.962091088241699</v>
      </c>
      <c r="AM269">
        <v>0</v>
      </c>
      <c r="AN269">
        <v>0</v>
      </c>
      <c r="AO269">
        <v>0</v>
      </c>
      <c r="AP269">
        <v>3.4170140766344302E-2</v>
      </c>
      <c r="AQ269">
        <v>0</v>
      </c>
      <c r="AR269">
        <v>0</v>
      </c>
      <c r="AS269">
        <v>0</v>
      </c>
      <c r="AT269">
        <v>2.2895723240789E-2</v>
      </c>
      <c r="AU269">
        <v>0</v>
      </c>
      <c r="AV269">
        <v>0</v>
      </c>
      <c r="AW269">
        <v>0</v>
      </c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x14ac:dyDescent="0.25">
      <c r="A270" s="88">
        <v>44349</v>
      </c>
      <c r="B270" s="87" t="s">
        <v>60</v>
      </c>
      <c r="C270">
        <v>956.27</v>
      </c>
      <c r="D270">
        <v>0</v>
      </c>
      <c r="E270">
        <v>576.54703989695702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5.8019234790002203</v>
      </c>
      <c r="T270">
        <v>0</v>
      </c>
      <c r="U270">
        <v>0</v>
      </c>
      <c r="V270">
        <v>0.113222421307574</v>
      </c>
      <c r="W270">
        <v>0</v>
      </c>
      <c r="X270">
        <v>0</v>
      </c>
      <c r="Y270">
        <v>0</v>
      </c>
      <c r="Z270">
        <v>16.285216099438902</v>
      </c>
      <c r="AA270">
        <v>0</v>
      </c>
      <c r="AB270">
        <v>347.38135623397199</v>
      </c>
      <c r="AC270">
        <v>3.2882280997104001</v>
      </c>
      <c r="AD270">
        <v>0</v>
      </c>
      <c r="AE270">
        <v>0</v>
      </c>
      <c r="AF270">
        <v>0</v>
      </c>
      <c r="AG270">
        <v>59.759643607503101</v>
      </c>
      <c r="AH270">
        <v>0</v>
      </c>
      <c r="AI270">
        <v>1.11120389717104E-4</v>
      </c>
      <c r="AJ270">
        <v>0</v>
      </c>
      <c r="AK270">
        <v>0</v>
      </c>
      <c r="AL270">
        <v>23.059413934020899</v>
      </c>
      <c r="AM270">
        <v>0</v>
      </c>
      <c r="AN270">
        <v>0</v>
      </c>
      <c r="AO270">
        <v>0</v>
      </c>
      <c r="AP270">
        <v>2.26398606557629E-2</v>
      </c>
      <c r="AQ270">
        <v>0</v>
      </c>
      <c r="AR270">
        <v>0</v>
      </c>
      <c r="AS270">
        <v>0</v>
      </c>
      <c r="AT270">
        <v>2.1451775884230501E-2</v>
      </c>
      <c r="AU270">
        <v>0</v>
      </c>
      <c r="AV270">
        <v>0</v>
      </c>
      <c r="AW270">
        <v>0</v>
      </c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x14ac:dyDescent="0.25">
      <c r="A271" s="88">
        <v>44350</v>
      </c>
      <c r="B271" s="87" t="s">
        <v>60</v>
      </c>
      <c r="C271">
        <v>913.41</v>
      </c>
      <c r="D271">
        <v>0</v>
      </c>
      <c r="E271">
        <v>590.62356827415704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5.6208660870610299</v>
      </c>
      <c r="T271">
        <v>0</v>
      </c>
      <c r="U271">
        <v>0</v>
      </c>
      <c r="V271">
        <v>0.36592843118560803</v>
      </c>
      <c r="W271">
        <v>0</v>
      </c>
      <c r="X271">
        <v>0</v>
      </c>
      <c r="Y271">
        <v>0</v>
      </c>
      <c r="Z271">
        <v>14.7916221322062</v>
      </c>
      <c r="AA271">
        <v>0</v>
      </c>
      <c r="AB271">
        <v>332.64359192921199</v>
      </c>
      <c r="AC271">
        <v>3.19390908434778</v>
      </c>
      <c r="AD271">
        <v>0</v>
      </c>
      <c r="AE271">
        <v>0</v>
      </c>
      <c r="AF271">
        <v>0</v>
      </c>
      <c r="AG271">
        <v>53.226832899212503</v>
      </c>
      <c r="AH271">
        <v>0</v>
      </c>
      <c r="AI271">
        <v>6.0902804667535397E-5</v>
      </c>
      <c r="AJ271">
        <v>0</v>
      </c>
      <c r="AK271">
        <v>0</v>
      </c>
      <c r="AL271">
        <v>14.3592192580098</v>
      </c>
      <c r="AM271">
        <v>0</v>
      </c>
      <c r="AN271">
        <v>0</v>
      </c>
      <c r="AO271">
        <v>0</v>
      </c>
      <c r="AP271">
        <v>1.3984497895861E-2</v>
      </c>
      <c r="AQ271">
        <v>0</v>
      </c>
      <c r="AR271">
        <v>0</v>
      </c>
      <c r="AS271">
        <v>0</v>
      </c>
      <c r="AT271">
        <v>1.99567919360185E-2</v>
      </c>
      <c r="AU271">
        <v>0</v>
      </c>
      <c r="AV271">
        <v>0</v>
      </c>
      <c r="AW271">
        <v>0</v>
      </c>
      <c r="AX271"/>
      <c r="AY271"/>
      <c r="AZ271"/>
      <c r="BA271"/>
      <c r="BB271"/>
      <c r="BC271"/>
      <c r="BD271"/>
      <c r="BE271"/>
      <c r="BF271"/>
      <c r="BG271"/>
      <c r="BH271"/>
      <c r="BI271"/>
    </row>
    <row r="272" spans="1:61" x14ac:dyDescent="0.25">
      <c r="A272" s="88">
        <v>44351</v>
      </c>
      <c r="B272" s="87" t="s">
        <v>60</v>
      </c>
      <c r="C272">
        <v>958.14</v>
      </c>
      <c r="D272">
        <v>0</v>
      </c>
      <c r="E272">
        <v>590.62356827415704</v>
      </c>
      <c r="F272">
        <v>0</v>
      </c>
      <c r="G272">
        <v>201.514744603807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5.6943324730196796</v>
      </c>
      <c r="T272">
        <v>0</v>
      </c>
      <c r="U272">
        <v>0</v>
      </c>
      <c r="V272">
        <v>0.80234257536355003</v>
      </c>
      <c r="W272">
        <v>0</v>
      </c>
      <c r="X272">
        <v>0</v>
      </c>
      <c r="Y272">
        <v>0</v>
      </c>
      <c r="Z272">
        <v>13.495181584858001</v>
      </c>
      <c r="AA272">
        <v>0</v>
      </c>
      <c r="AB272">
        <v>324.76602621881301</v>
      </c>
      <c r="AC272">
        <v>3.0900896696550699</v>
      </c>
      <c r="AD272">
        <v>0</v>
      </c>
      <c r="AE272">
        <v>0</v>
      </c>
      <c r="AF272">
        <v>0</v>
      </c>
      <c r="AG272">
        <v>50.156631996540398</v>
      </c>
      <c r="AH272">
        <v>0</v>
      </c>
      <c r="AI272">
        <v>4.3813648885479998E-5</v>
      </c>
      <c r="AJ272">
        <v>0</v>
      </c>
      <c r="AK272">
        <v>0</v>
      </c>
      <c r="AL272">
        <v>9.1168123811212798</v>
      </c>
      <c r="AM272">
        <v>0</v>
      </c>
      <c r="AN272">
        <v>0</v>
      </c>
      <c r="AO272">
        <v>0</v>
      </c>
      <c r="AP272">
        <v>9.0129087932617792E-3</v>
      </c>
      <c r="AQ272">
        <v>0</v>
      </c>
      <c r="AR272">
        <v>0</v>
      </c>
      <c r="AS272">
        <v>0</v>
      </c>
      <c r="AT272">
        <v>1.7686563491649598E-2</v>
      </c>
      <c r="AU272">
        <v>0</v>
      </c>
      <c r="AV272">
        <v>0</v>
      </c>
      <c r="AW272">
        <v>0</v>
      </c>
      <c r="AX272"/>
      <c r="AY272"/>
      <c r="AZ272"/>
      <c r="BA272"/>
      <c r="BB272"/>
      <c r="BC272"/>
      <c r="BD272"/>
      <c r="BE272"/>
      <c r="BF272"/>
      <c r="BG272"/>
      <c r="BH272"/>
      <c r="BI272"/>
    </row>
    <row r="273" spans="1:61" x14ac:dyDescent="0.25">
      <c r="A273" s="88">
        <v>44352</v>
      </c>
      <c r="B273" s="87" t="s">
        <v>60</v>
      </c>
      <c r="C273">
        <v>1429.91</v>
      </c>
      <c r="D273">
        <v>0</v>
      </c>
      <c r="E273">
        <v>576.54703989695702</v>
      </c>
      <c r="F273">
        <v>198.102380012504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4.6892062552988998</v>
      </c>
      <c r="T273">
        <v>0</v>
      </c>
      <c r="U273">
        <v>0</v>
      </c>
      <c r="V273">
        <v>1.3077690031079101</v>
      </c>
      <c r="W273">
        <v>0</v>
      </c>
      <c r="X273">
        <v>0</v>
      </c>
      <c r="Y273">
        <v>0</v>
      </c>
      <c r="Z273">
        <v>12.4828731270654</v>
      </c>
      <c r="AA273">
        <v>0</v>
      </c>
      <c r="AB273">
        <v>325.68980457392001</v>
      </c>
      <c r="AC273">
        <v>2.9815280109857598</v>
      </c>
      <c r="AD273">
        <v>0</v>
      </c>
      <c r="AE273">
        <v>0</v>
      </c>
      <c r="AF273">
        <v>0</v>
      </c>
      <c r="AG273">
        <v>47.599190516340201</v>
      </c>
      <c r="AH273">
        <v>0</v>
      </c>
      <c r="AI273">
        <v>4.1176741412469999E-5</v>
      </c>
      <c r="AJ273">
        <v>0</v>
      </c>
      <c r="AK273">
        <v>0</v>
      </c>
      <c r="AL273">
        <v>5.8037255298709001</v>
      </c>
      <c r="AM273">
        <v>0</v>
      </c>
      <c r="AN273">
        <v>0</v>
      </c>
      <c r="AO273">
        <v>0</v>
      </c>
      <c r="AP273">
        <v>6.67211171130938E-3</v>
      </c>
      <c r="AQ273">
        <v>0</v>
      </c>
      <c r="AR273">
        <v>0</v>
      </c>
      <c r="AS273">
        <v>0</v>
      </c>
      <c r="AT273">
        <v>1.6289662387900201E-2</v>
      </c>
      <c r="AU273">
        <v>0</v>
      </c>
      <c r="AV273">
        <v>500.11903729877298</v>
      </c>
      <c r="AW273">
        <v>0</v>
      </c>
      <c r="AX273"/>
      <c r="AY273"/>
      <c r="AZ273"/>
      <c r="BA273"/>
      <c r="BB273"/>
      <c r="BC273"/>
      <c r="BD273"/>
      <c r="BE273"/>
      <c r="BF273"/>
      <c r="BG273"/>
      <c r="BH273"/>
      <c r="BI273"/>
    </row>
    <row r="274" spans="1:61" x14ac:dyDescent="0.25">
      <c r="A274" s="88">
        <v>44353</v>
      </c>
      <c r="B274" s="87" t="s">
        <v>60</v>
      </c>
      <c r="C274">
        <v>1074.3699999999999</v>
      </c>
      <c r="D274">
        <v>0</v>
      </c>
      <c r="E274">
        <v>576.54703989695702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151.24132904076299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3.3083823520320399</v>
      </c>
      <c r="T274">
        <v>0</v>
      </c>
      <c r="U274">
        <v>0</v>
      </c>
      <c r="V274">
        <v>1.81974877272602</v>
      </c>
      <c r="W274">
        <v>0</v>
      </c>
      <c r="X274">
        <v>0</v>
      </c>
      <c r="Y274">
        <v>0</v>
      </c>
      <c r="Z274">
        <v>11.7761379487934</v>
      </c>
      <c r="AA274">
        <v>0</v>
      </c>
      <c r="AB274">
        <v>328.710633406493</v>
      </c>
      <c r="AC274">
        <v>2.9070149192782102</v>
      </c>
      <c r="AD274">
        <v>0</v>
      </c>
      <c r="AE274">
        <v>0</v>
      </c>
      <c r="AF274">
        <v>0</v>
      </c>
      <c r="AG274">
        <v>45.335790354649703</v>
      </c>
      <c r="AH274">
        <v>0</v>
      </c>
      <c r="AI274">
        <v>4.16098640162092E-5</v>
      </c>
      <c r="AJ274">
        <v>0</v>
      </c>
      <c r="AK274">
        <v>0</v>
      </c>
      <c r="AL274">
        <v>6.6428999823098103</v>
      </c>
      <c r="AM274">
        <v>0</v>
      </c>
      <c r="AN274">
        <v>0</v>
      </c>
      <c r="AO274">
        <v>0</v>
      </c>
      <c r="AP274">
        <v>6.6111915370648897E-3</v>
      </c>
      <c r="AQ274">
        <v>0</v>
      </c>
      <c r="AR274">
        <v>0</v>
      </c>
      <c r="AS274">
        <v>0</v>
      </c>
      <c r="AT274">
        <v>1.7431570483213699E-2</v>
      </c>
      <c r="AU274">
        <v>0</v>
      </c>
      <c r="AV274">
        <v>0</v>
      </c>
      <c r="AW274">
        <v>0</v>
      </c>
      <c r="AX274"/>
      <c r="AY274"/>
      <c r="AZ274"/>
      <c r="BA274"/>
      <c r="BB274"/>
      <c r="BC274"/>
      <c r="BD274"/>
      <c r="BE274"/>
      <c r="BF274"/>
      <c r="BG274"/>
      <c r="BH274"/>
      <c r="BI274"/>
    </row>
    <row r="275" spans="1:61" x14ac:dyDescent="0.25">
      <c r="A275" s="88">
        <v>44354</v>
      </c>
      <c r="B275" s="87" t="s">
        <v>60</v>
      </c>
      <c r="C275">
        <v>737.36</v>
      </c>
      <c r="D275">
        <v>0</v>
      </c>
      <c r="E275">
        <v>464.03325014072999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151.24132904076299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2.4241145579599599</v>
      </c>
      <c r="T275">
        <v>0</v>
      </c>
      <c r="U275">
        <v>0</v>
      </c>
      <c r="V275">
        <v>2.4681819539735299</v>
      </c>
      <c r="W275">
        <v>0</v>
      </c>
      <c r="X275">
        <v>0</v>
      </c>
      <c r="Y275">
        <v>0</v>
      </c>
      <c r="Z275">
        <v>11.280119612944899</v>
      </c>
      <c r="AA275">
        <v>0</v>
      </c>
      <c r="AB275">
        <v>329.27261686327898</v>
      </c>
      <c r="AC275">
        <v>2.9323865703057201</v>
      </c>
      <c r="AD275">
        <v>0</v>
      </c>
      <c r="AE275">
        <v>0</v>
      </c>
      <c r="AF275">
        <v>0</v>
      </c>
      <c r="AG275">
        <v>43.433277300186802</v>
      </c>
      <c r="AH275">
        <v>0</v>
      </c>
      <c r="AI275">
        <v>4.6981568368761699E-5</v>
      </c>
      <c r="AJ275">
        <v>0</v>
      </c>
      <c r="AK275">
        <v>0</v>
      </c>
      <c r="AL275">
        <v>5.9929498223744302</v>
      </c>
      <c r="AM275">
        <v>0</v>
      </c>
      <c r="AN275">
        <v>0</v>
      </c>
      <c r="AO275">
        <v>0</v>
      </c>
      <c r="AP275">
        <v>7.5279827029143698E-3</v>
      </c>
      <c r="AQ275">
        <v>0</v>
      </c>
      <c r="AR275">
        <v>0</v>
      </c>
      <c r="AS275">
        <v>0</v>
      </c>
      <c r="AT275">
        <v>1.9000046004248299E-2</v>
      </c>
      <c r="AU275">
        <v>0</v>
      </c>
      <c r="AV275">
        <v>0</v>
      </c>
      <c r="AW275">
        <v>0</v>
      </c>
      <c r="AX275"/>
      <c r="AY275"/>
      <c r="AZ275"/>
      <c r="BA275"/>
      <c r="BB275"/>
      <c r="BC275"/>
      <c r="BD275"/>
      <c r="BE275"/>
      <c r="BF275"/>
      <c r="BG275"/>
      <c r="BH275"/>
      <c r="BI275"/>
    </row>
    <row r="276" spans="1:61" x14ac:dyDescent="0.25">
      <c r="A276" s="88">
        <v>44355</v>
      </c>
      <c r="B276" s="87" t="s">
        <v>60</v>
      </c>
      <c r="C276">
        <v>1257.71</v>
      </c>
      <c r="D276">
        <v>0</v>
      </c>
      <c r="E276">
        <v>478.10977851793098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151.24132904076299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2.58855497942361</v>
      </c>
      <c r="T276">
        <v>0</v>
      </c>
      <c r="U276">
        <v>0</v>
      </c>
      <c r="V276">
        <v>2.5016526936035501</v>
      </c>
      <c r="W276">
        <v>0</v>
      </c>
      <c r="X276">
        <v>0</v>
      </c>
      <c r="Y276">
        <v>0</v>
      </c>
      <c r="Z276">
        <v>11.068896986008101</v>
      </c>
      <c r="AA276">
        <v>0</v>
      </c>
      <c r="AB276">
        <v>337.32524248420901</v>
      </c>
      <c r="AC276">
        <v>2.9157349013539799</v>
      </c>
      <c r="AD276">
        <v>0</v>
      </c>
      <c r="AE276">
        <v>0</v>
      </c>
      <c r="AF276">
        <v>0</v>
      </c>
      <c r="AG276">
        <v>43.192542104178699</v>
      </c>
      <c r="AH276">
        <v>0</v>
      </c>
      <c r="AI276">
        <v>8.0970107826567003E-5</v>
      </c>
      <c r="AJ276">
        <v>0</v>
      </c>
      <c r="AK276">
        <v>0</v>
      </c>
      <c r="AL276">
        <v>5.8560808455684397</v>
      </c>
      <c r="AM276">
        <v>0</v>
      </c>
      <c r="AN276">
        <v>0</v>
      </c>
      <c r="AO276">
        <v>0</v>
      </c>
      <c r="AP276">
        <v>1.0544555301558799E-2</v>
      </c>
      <c r="AQ276">
        <v>0</v>
      </c>
      <c r="AR276">
        <v>0</v>
      </c>
      <c r="AS276">
        <v>0</v>
      </c>
      <c r="AT276">
        <v>2.24151002497406E-2</v>
      </c>
      <c r="AU276">
        <v>0</v>
      </c>
      <c r="AV276">
        <v>0</v>
      </c>
      <c r="AW276">
        <v>0</v>
      </c>
      <c r="AX276"/>
      <c r="AY276"/>
      <c r="AZ276"/>
      <c r="BA276"/>
      <c r="BB276"/>
      <c r="BC276"/>
      <c r="BD276"/>
      <c r="BE276"/>
      <c r="BF276"/>
      <c r="BG276"/>
      <c r="BH276"/>
      <c r="BI276"/>
    </row>
    <row r="277" spans="1:61" x14ac:dyDescent="0.25">
      <c r="A277" s="88">
        <v>44356</v>
      </c>
      <c r="B277" s="87" t="s">
        <v>60</v>
      </c>
      <c r="C277">
        <v>1123.5999999999999</v>
      </c>
      <c r="D277">
        <v>0</v>
      </c>
      <c r="E277">
        <v>464.03325014072999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151.24132904076299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2.5580632881306</v>
      </c>
      <c r="T277">
        <v>0</v>
      </c>
      <c r="U277">
        <v>0</v>
      </c>
      <c r="V277">
        <v>2.3815003322606101</v>
      </c>
      <c r="W277">
        <v>0</v>
      </c>
      <c r="X277">
        <v>0</v>
      </c>
      <c r="Y277">
        <v>0</v>
      </c>
      <c r="Z277">
        <v>11.0455725116223</v>
      </c>
      <c r="AA277">
        <v>0</v>
      </c>
      <c r="AB277">
        <v>349.88734105118402</v>
      </c>
      <c r="AC277">
        <v>2.8748963111394299</v>
      </c>
      <c r="AD277">
        <v>0</v>
      </c>
      <c r="AE277">
        <v>0</v>
      </c>
      <c r="AF277">
        <v>0</v>
      </c>
      <c r="AG277">
        <v>43.023131247886397</v>
      </c>
      <c r="AH277">
        <v>0</v>
      </c>
      <c r="AI277">
        <v>2.2468435400224801E-4</v>
      </c>
      <c r="AJ277">
        <v>0</v>
      </c>
      <c r="AK277">
        <v>0</v>
      </c>
      <c r="AL277">
        <v>6.4047741597606498</v>
      </c>
      <c r="AM277">
        <v>0</v>
      </c>
      <c r="AN277">
        <v>0</v>
      </c>
      <c r="AO277">
        <v>0</v>
      </c>
      <c r="AP277">
        <v>3.3271963337737798E-2</v>
      </c>
      <c r="AQ277">
        <v>0</v>
      </c>
      <c r="AR277">
        <v>0</v>
      </c>
      <c r="AS277">
        <v>0</v>
      </c>
      <c r="AT277">
        <v>2.7171066662442601E-2</v>
      </c>
      <c r="AU277">
        <v>0</v>
      </c>
      <c r="AV277">
        <v>0</v>
      </c>
      <c r="AW277">
        <v>0</v>
      </c>
      <c r="AX277"/>
      <c r="AY277"/>
      <c r="AZ277"/>
      <c r="BA277"/>
      <c r="BB277"/>
      <c r="BC277"/>
      <c r="BD277"/>
      <c r="BE277"/>
      <c r="BF277"/>
      <c r="BG277"/>
      <c r="BH277"/>
      <c r="BI277"/>
    </row>
    <row r="278" spans="1:61" x14ac:dyDescent="0.25">
      <c r="A278" s="88">
        <v>44357</v>
      </c>
      <c r="B278" s="87" t="s">
        <v>60</v>
      </c>
      <c r="C278">
        <v>1004.29</v>
      </c>
      <c r="D278">
        <v>0</v>
      </c>
      <c r="E278">
        <v>449.956721763529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151.24132904076299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2.4522982771075701</v>
      </c>
      <c r="T278">
        <v>0</v>
      </c>
      <c r="U278">
        <v>0</v>
      </c>
      <c r="V278">
        <v>2.1800814942132098</v>
      </c>
      <c r="W278">
        <v>0</v>
      </c>
      <c r="X278">
        <v>0</v>
      </c>
      <c r="Y278">
        <v>0</v>
      </c>
      <c r="Z278">
        <v>11.6168440454363</v>
      </c>
      <c r="AA278">
        <v>0</v>
      </c>
      <c r="AB278">
        <v>371.04515918878798</v>
      </c>
      <c r="AC278">
        <v>2.8577453437949201</v>
      </c>
      <c r="AD278">
        <v>0</v>
      </c>
      <c r="AE278">
        <v>0</v>
      </c>
      <c r="AF278">
        <v>0</v>
      </c>
      <c r="AG278">
        <v>41.828117177578299</v>
      </c>
      <c r="AH278">
        <v>0</v>
      </c>
      <c r="AI278">
        <v>3.4749362285013598E-4</v>
      </c>
      <c r="AJ278">
        <v>0</v>
      </c>
      <c r="AK278">
        <v>0</v>
      </c>
      <c r="AL278">
        <v>6.8292603555348297</v>
      </c>
      <c r="AM278">
        <v>0</v>
      </c>
      <c r="AN278">
        <v>0</v>
      </c>
      <c r="AO278">
        <v>0</v>
      </c>
      <c r="AP278">
        <v>8.9690329331772706E-2</v>
      </c>
      <c r="AQ278">
        <v>0</v>
      </c>
      <c r="AR278">
        <v>0</v>
      </c>
      <c r="AS278">
        <v>0</v>
      </c>
      <c r="AT278">
        <v>3.3985260179806097E-2</v>
      </c>
      <c r="AU278">
        <v>0</v>
      </c>
      <c r="AV278">
        <v>0</v>
      </c>
      <c r="AW278">
        <v>0</v>
      </c>
      <c r="AX278"/>
      <c r="AY278"/>
      <c r="AZ278"/>
      <c r="BA278"/>
      <c r="BB278"/>
      <c r="BC278"/>
      <c r="BD278"/>
      <c r="BE278"/>
      <c r="BF278"/>
      <c r="BG278"/>
      <c r="BH278"/>
      <c r="BI278"/>
    </row>
    <row r="279" spans="1:61" x14ac:dyDescent="0.25">
      <c r="A279" s="88">
        <v>44358</v>
      </c>
      <c r="B279" s="87" t="s">
        <v>60</v>
      </c>
      <c r="C279">
        <v>976.89</v>
      </c>
      <c r="D279">
        <v>0</v>
      </c>
      <c r="E279">
        <v>449.956721763529</v>
      </c>
      <c r="F279">
        <v>0</v>
      </c>
      <c r="G279">
        <v>201.514744603807</v>
      </c>
      <c r="H279">
        <v>0</v>
      </c>
      <c r="I279">
        <v>0</v>
      </c>
      <c r="J279">
        <v>0</v>
      </c>
      <c r="K279">
        <v>151.24132904076299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2.6006190508190299</v>
      </c>
      <c r="T279">
        <v>0</v>
      </c>
      <c r="U279">
        <v>0</v>
      </c>
      <c r="V279">
        <v>2.05340033267158</v>
      </c>
      <c r="W279">
        <v>0</v>
      </c>
      <c r="X279">
        <v>0</v>
      </c>
      <c r="Y279">
        <v>0</v>
      </c>
      <c r="Z279">
        <v>12.651815153818999</v>
      </c>
      <c r="AA279">
        <v>0</v>
      </c>
      <c r="AB279">
        <v>392.62065832267001</v>
      </c>
      <c r="AC279">
        <v>2.84041015734226</v>
      </c>
      <c r="AD279">
        <v>0</v>
      </c>
      <c r="AE279">
        <v>0</v>
      </c>
      <c r="AF279">
        <v>0</v>
      </c>
      <c r="AG279">
        <v>41.012907066200903</v>
      </c>
      <c r="AH279">
        <v>0</v>
      </c>
      <c r="AI279">
        <v>4.4107641699646198E-4</v>
      </c>
      <c r="AJ279">
        <v>0</v>
      </c>
      <c r="AK279">
        <v>0</v>
      </c>
      <c r="AL279">
        <v>6.9346454027189903</v>
      </c>
      <c r="AM279">
        <v>0</v>
      </c>
      <c r="AN279">
        <v>0</v>
      </c>
      <c r="AO279">
        <v>0</v>
      </c>
      <c r="AP279">
        <v>0.23988015437085899</v>
      </c>
      <c r="AQ279">
        <v>0</v>
      </c>
      <c r="AR279">
        <v>0</v>
      </c>
      <c r="AS279">
        <v>0</v>
      </c>
      <c r="AT279">
        <v>4.4294107842906501E-2</v>
      </c>
      <c r="AU279">
        <v>0</v>
      </c>
      <c r="AV279">
        <v>0</v>
      </c>
      <c r="AW279">
        <v>0</v>
      </c>
      <c r="AX279"/>
      <c r="AY279"/>
      <c r="AZ279"/>
      <c r="BA279"/>
      <c r="BB279"/>
      <c r="BC279"/>
      <c r="BD279"/>
      <c r="BE279"/>
      <c r="BF279"/>
      <c r="BG279"/>
      <c r="BH279"/>
      <c r="BI279"/>
    </row>
    <row r="280" spans="1:61" x14ac:dyDescent="0.25">
      <c r="A280" s="88">
        <v>44359</v>
      </c>
      <c r="B280" s="87" t="s">
        <v>60</v>
      </c>
      <c r="C280">
        <v>1306.47</v>
      </c>
      <c r="D280">
        <v>0</v>
      </c>
      <c r="E280">
        <v>449.956721763529</v>
      </c>
      <c r="F280">
        <v>198.102380012504</v>
      </c>
      <c r="G280">
        <v>0</v>
      </c>
      <c r="H280">
        <v>0</v>
      </c>
      <c r="I280">
        <v>0</v>
      </c>
      <c r="J280">
        <v>0</v>
      </c>
      <c r="K280">
        <v>151.24132904076299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2.86772732635677</v>
      </c>
      <c r="T280">
        <v>0</v>
      </c>
      <c r="U280">
        <v>0</v>
      </c>
      <c r="V280">
        <v>2.02300642436128</v>
      </c>
      <c r="W280">
        <v>0</v>
      </c>
      <c r="X280">
        <v>0</v>
      </c>
      <c r="Y280">
        <v>0</v>
      </c>
      <c r="Z280">
        <v>13.812097250135199</v>
      </c>
      <c r="AA280">
        <v>0</v>
      </c>
      <c r="AB280">
        <v>411.05951347321002</v>
      </c>
      <c r="AC280">
        <v>2.7299730312048802</v>
      </c>
      <c r="AD280">
        <v>0</v>
      </c>
      <c r="AE280">
        <v>0</v>
      </c>
      <c r="AF280">
        <v>0</v>
      </c>
      <c r="AG280">
        <v>45.362780724667701</v>
      </c>
      <c r="AH280">
        <v>0</v>
      </c>
      <c r="AI280">
        <v>5.1371504518779197E-4</v>
      </c>
      <c r="AJ280">
        <v>0</v>
      </c>
      <c r="AK280">
        <v>0</v>
      </c>
      <c r="AL280">
        <v>5.9618584029271604</v>
      </c>
      <c r="AM280">
        <v>0</v>
      </c>
      <c r="AN280">
        <v>0</v>
      </c>
      <c r="AO280">
        <v>0</v>
      </c>
      <c r="AP280">
        <v>0.69326117713756696</v>
      </c>
      <c r="AQ280">
        <v>0</v>
      </c>
      <c r="AR280">
        <v>0</v>
      </c>
      <c r="AS280">
        <v>0</v>
      </c>
      <c r="AT280">
        <v>5.0526245356760598E-2</v>
      </c>
      <c r="AU280">
        <v>0</v>
      </c>
      <c r="AV280">
        <v>250.05951864938601</v>
      </c>
      <c r="AW280">
        <v>0</v>
      </c>
      <c r="AX280"/>
      <c r="AY280"/>
      <c r="AZ280"/>
      <c r="BA280"/>
      <c r="BB280"/>
      <c r="BC280"/>
      <c r="BD280"/>
      <c r="BE280"/>
      <c r="BF280"/>
      <c r="BG280"/>
      <c r="BH280"/>
      <c r="BI280"/>
    </row>
    <row r="281" spans="1:61" x14ac:dyDescent="0.25">
      <c r="A281" s="88">
        <v>44360</v>
      </c>
      <c r="B281" s="87" t="s">
        <v>60</v>
      </c>
      <c r="C281">
        <v>818.2</v>
      </c>
      <c r="D281">
        <v>0</v>
      </c>
      <c r="E281">
        <v>449.956721763529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146.793054657211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4.1005413089869602</v>
      </c>
      <c r="T281">
        <v>0</v>
      </c>
      <c r="U281">
        <v>0</v>
      </c>
      <c r="V281">
        <v>1.91896774736852</v>
      </c>
      <c r="W281">
        <v>0</v>
      </c>
      <c r="X281">
        <v>0</v>
      </c>
      <c r="Y281">
        <v>0</v>
      </c>
      <c r="Z281">
        <v>15.1426934879602</v>
      </c>
      <c r="AA281">
        <v>0</v>
      </c>
      <c r="AB281">
        <v>423.712846679481</v>
      </c>
      <c r="AC281">
        <v>2.5357003334432302</v>
      </c>
      <c r="AD281">
        <v>0</v>
      </c>
      <c r="AE281">
        <v>0</v>
      </c>
      <c r="AF281">
        <v>0</v>
      </c>
      <c r="AG281">
        <v>53.210904359526801</v>
      </c>
      <c r="AH281">
        <v>0</v>
      </c>
      <c r="AI281">
        <v>5.6670090068568701E-4</v>
      </c>
      <c r="AJ281">
        <v>0</v>
      </c>
      <c r="AK281">
        <v>0</v>
      </c>
      <c r="AL281">
        <v>5.2566135386801598</v>
      </c>
      <c r="AM281">
        <v>0</v>
      </c>
      <c r="AN281">
        <v>0</v>
      </c>
      <c r="AO281">
        <v>0</v>
      </c>
      <c r="AP281">
        <v>1.29567225912004</v>
      </c>
      <c r="AQ281">
        <v>0</v>
      </c>
      <c r="AR281">
        <v>0</v>
      </c>
      <c r="AS281">
        <v>0</v>
      </c>
      <c r="AT281">
        <v>6.2970295522905506E-2</v>
      </c>
      <c r="AU281">
        <v>0</v>
      </c>
      <c r="AV281">
        <v>0</v>
      </c>
      <c r="AW281">
        <v>0</v>
      </c>
      <c r="AX281"/>
      <c r="AY281"/>
      <c r="AZ281"/>
      <c r="BA281"/>
      <c r="BB281"/>
      <c r="BC281"/>
      <c r="BD281"/>
      <c r="BE281"/>
      <c r="BF281"/>
      <c r="BG281"/>
      <c r="BH281"/>
      <c r="BI281"/>
    </row>
    <row r="282" spans="1:61" x14ac:dyDescent="0.25">
      <c r="A282" s="88">
        <v>44361</v>
      </c>
      <c r="B282" s="87" t="s">
        <v>60</v>
      </c>
      <c r="C282">
        <v>949.62</v>
      </c>
      <c r="D282">
        <v>0</v>
      </c>
      <c r="E282">
        <v>435.97863064770701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146.793054657211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5.5639178397566296</v>
      </c>
      <c r="T282">
        <v>0</v>
      </c>
      <c r="U282">
        <v>0</v>
      </c>
      <c r="V282">
        <v>1.8691583603203401</v>
      </c>
      <c r="W282">
        <v>0</v>
      </c>
      <c r="X282">
        <v>0</v>
      </c>
      <c r="Y282">
        <v>0</v>
      </c>
      <c r="Z282">
        <v>16.469772747324601</v>
      </c>
      <c r="AA282">
        <v>0</v>
      </c>
      <c r="AB282">
        <v>434.80543645438001</v>
      </c>
      <c r="AC282">
        <v>2.3696148876498002</v>
      </c>
      <c r="AD282">
        <v>0</v>
      </c>
      <c r="AE282">
        <v>0</v>
      </c>
      <c r="AF282">
        <v>0</v>
      </c>
      <c r="AG282">
        <v>61.724816781539701</v>
      </c>
      <c r="AH282">
        <v>0</v>
      </c>
      <c r="AI282">
        <v>5.3290974108035195E-4</v>
      </c>
      <c r="AJ282">
        <v>0</v>
      </c>
      <c r="AK282">
        <v>0</v>
      </c>
      <c r="AL282">
        <v>5.02497486386277</v>
      </c>
      <c r="AM282">
        <v>0</v>
      </c>
      <c r="AN282">
        <v>0</v>
      </c>
      <c r="AO282">
        <v>0</v>
      </c>
      <c r="AP282">
        <v>1.8476126684202401</v>
      </c>
      <c r="AQ282">
        <v>0</v>
      </c>
      <c r="AR282">
        <v>0</v>
      </c>
      <c r="AS282">
        <v>0</v>
      </c>
      <c r="AT282">
        <v>7.28009369626023E-2</v>
      </c>
      <c r="AU282">
        <v>0</v>
      </c>
      <c r="AV282">
        <v>0</v>
      </c>
      <c r="AW282">
        <v>0</v>
      </c>
      <c r="AX282"/>
      <c r="AY282"/>
      <c r="AZ282"/>
      <c r="BA282"/>
      <c r="BB282"/>
      <c r="BC282"/>
      <c r="BD282"/>
      <c r="BE282"/>
      <c r="BF282"/>
      <c r="BG282"/>
      <c r="BH282"/>
      <c r="BI282"/>
    </row>
    <row r="283" spans="1:61" x14ac:dyDescent="0.25">
      <c r="A283" s="88">
        <v>44362</v>
      </c>
      <c r="B283" s="87" t="s">
        <v>60</v>
      </c>
      <c r="C283">
        <v>1287.27</v>
      </c>
      <c r="D283">
        <v>0</v>
      </c>
      <c r="E283">
        <v>421.90210227050602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146.793054657211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6.4419431717367504</v>
      </c>
      <c r="T283">
        <v>0</v>
      </c>
      <c r="U283">
        <v>0</v>
      </c>
      <c r="V283">
        <v>2.0074119983995402</v>
      </c>
      <c r="W283">
        <v>0</v>
      </c>
      <c r="X283">
        <v>0</v>
      </c>
      <c r="Y283">
        <v>0</v>
      </c>
      <c r="Z283">
        <v>17.746942954257001</v>
      </c>
      <c r="AA283">
        <v>0</v>
      </c>
      <c r="AB283">
        <v>442.32596049953099</v>
      </c>
      <c r="AC283">
        <v>2.24265044710799</v>
      </c>
      <c r="AD283">
        <v>0</v>
      </c>
      <c r="AE283">
        <v>0</v>
      </c>
      <c r="AF283">
        <v>0</v>
      </c>
      <c r="AG283">
        <v>68.111422809176204</v>
      </c>
      <c r="AH283">
        <v>0</v>
      </c>
      <c r="AI283">
        <v>3.17063492487716E-4</v>
      </c>
      <c r="AJ283">
        <v>0</v>
      </c>
      <c r="AK283">
        <v>0</v>
      </c>
      <c r="AL283">
        <v>4.2849674713909698</v>
      </c>
      <c r="AM283">
        <v>0</v>
      </c>
      <c r="AN283">
        <v>0</v>
      </c>
      <c r="AO283">
        <v>0</v>
      </c>
      <c r="AP283">
        <v>2.14107662614198</v>
      </c>
      <c r="AQ283">
        <v>0</v>
      </c>
      <c r="AR283">
        <v>0</v>
      </c>
      <c r="AS283">
        <v>0</v>
      </c>
      <c r="AT283">
        <v>7.7902681794512305E-2</v>
      </c>
      <c r="AU283">
        <v>0</v>
      </c>
      <c r="AV283">
        <v>0</v>
      </c>
      <c r="AW283">
        <v>0</v>
      </c>
      <c r="AX283"/>
      <c r="AY283"/>
      <c r="AZ283"/>
      <c r="BA283"/>
      <c r="BB283"/>
      <c r="BC283"/>
      <c r="BD283"/>
      <c r="BE283"/>
      <c r="BF283"/>
      <c r="BG283"/>
      <c r="BH283"/>
      <c r="BI283"/>
    </row>
    <row r="284" spans="1:61" x14ac:dyDescent="0.25">
      <c r="A284" s="88">
        <v>44363</v>
      </c>
      <c r="B284" s="87" t="s">
        <v>60</v>
      </c>
      <c r="C284">
        <v>871.01</v>
      </c>
      <c r="D284">
        <v>0</v>
      </c>
      <c r="E284">
        <v>421.90210227050602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146.793054657211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6.4091723994167804</v>
      </c>
      <c r="T284">
        <v>0</v>
      </c>
      <c r="U284">
        <v>0</v>
      </c>
      <c r="V284">
        <v>2.0469252438816801</v>
      </c>
      <c r="W284">
        <v>0</v>
      </c>
      <c r="X284">
        <v>0</v>
      </c>
      <c r="Y284">
        <v>0</v>
      </c>
      <c r="Z284">
        <v>18.142798141849799</v>
      </c>
      <c r="AA284">
        <v>0</v>
      </c>
      <c r="AB284">
        <v>439.852379715192</v>
      </c>
      <c r="AC284">
        <v>2.0608056786868199</v>
      </c>
      <c r="AD284">
        <v>0</v>
      </c>
      <c r="AE284">
        <v>0</v>
      </c>
      <c r="AF284">
        <v>0</v>
      </c>
      <c r="AG284">
        <v>69.502000868213401</v>
      </c>
      <c r="AH284">
        <v>0</v>
      </c>
      <c r="AI284">
        <v>1.8709595496020401E-4</v>
      </c>
      <c r="AJ284">
        <v>0</v>
      </c>
      <c r="AK284">
        <v>0</v>
      </c>
      <c r="AL284">
        <v>4.6928945438344103</v>
      </c>
      <c r="AM284">
        <v>0</v>
      </c>
      <c r="AN284">
        <v>0</v>
      </c>
      <c r="AO284">
        <v>0</v>
      </c>
      <c r="AP284">
        <v>2.4608557741939698</v>
      </c>
      <c r="AQ284">
        <v>0</v>
      </c>
      <c r="AR284">
        <v>0</v>
      </c>
      <c r="AS284">
        <v>0</v>
      </c>
      <c r="AT284">
        <v>8.2726545746589497E-2</v>
      </c>
      <c r="AU284">
        <v>0</v>
      </c>
      <c r="AV284">
        <v>0</v>
      </c>
      <c r="AW284">
        <v>0</v>
      </c>
      <c r="AX284"/>
      <c r="AY284"/>
      <c r="AZ284"/>
      <c r="BA284"/>
      <c r="BB284"/>
      <c r="BC284"/>
      <c r="BD284"/>
      <c r="BE284"/>
      <c r="BF284"/>
      <c r="BG284"/>
      <c r="BH284"/>
      <c r="BI284"/>
    </row>
    <row r="285" spans="1:61" x14ac:dyDescent="0.25">
      <c r="A285" s="88">
        <v>44364</v>
      </c>
      <c r="B285" s="87" t="s">
        <v>60</v>
      </c>
      <c r="C285">
        <v>899.48</v>
      </c>
      <c r="D285">
        <v>0</v>
      </c>
      <c r="E285">
        <v>421.90210227050602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146.793054657211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7.01442500133997</v>
      </c>
      <c r="T285">
        <v>0</v>
      </c>
      <c r="U285">
        <v>0</v>
      </c>
      <c r="V285">
        <v>2.13746000404418</v>
      </c>
      <c r="W285">
        <v>0</v>
      </c>
      <c r="X285">
        <v>0</v>
      </c>
      <c r="Y285">
        <v>0</v>
      </c>
      <c r="Z285">
        <v>17.4517292360329</v>
      </c>
      <c r="AA285">
        <v>0</v>
      </c>
      <c r="AB285">
        <v>434.44395085706799</v>
      </c>
      <c r="AC285">
        <v>2.0547213269537399</v>
      </c>
      <c r="AD285">
        <v>0</v>
      </c>
      <c r="AE285">
        <v>0</v>
      </c>
      <c r="AF285">
        <v>0</v>
      </c>
      <c r="AG285">
        <v>68.131370791185702</v>
      </c>
      <c r="AH285">
        <v>22.043276996181898</v>
      </c>
      <c r="AI285">
        <v>1.11605431720025E-4</v>
      </c>
      <c r="AJ285">
        <v>0</v>
      </c>
      <c r="AK285">
        <v>0</v>
      </c>
      <c r="AL285">
        <v>5.9783377656216796</v>
      </c>
      <c r="AM285">
        <v>0</v>
      </c>
      <c r="AN285">
        <v>0</v>
      </c>
      <c r="AO285">
        <v>0</v>
      </c>
      <c r="AP285">
        <v>2.5750531040323801</v>
      </c>
      <c r="AQ285">
        <v>0</v>
      </c>
      <c r="AR285">
        <v>0</v>
      </c>
      <c r="AS285">
        <v>0</v>
      </c>
      <c r="AT285">
        <v>0.10689105244609701</v>
      </c>
      <c r="AU285">
        <v>0</v>
      </c>
      <c r="AV285">
        <v>0</v>
      </c>
      <c r="AW285">
        <v>0</v>
      </c>
      <c r="AX285"/>
      <c r="AY285"/>
      <c r="AZ285"/>
      <c r="BA285"/>
      <c r="BB285"/>
      <c r="BC285"/>
      <c r="BD285"/>
      <c r="BE285"/>
      <c r="BF285"/>
      <c r="BG285"/>
      <c r="BH285"/>
      <c r="BI285"/>
    </row>
    <row r="286" spans="1:61" x14ac:dyDescent="0.25">
      <c r="A286" s="88">
        <v>44365</v>
      </c>
      <c r="B286" s="87" t="s">
        <v>60</v>
      </c>
      <c r="C286">
        <v>966.26</v>
      </c>
      <c r="D286">
        <v>0</v>
      </c>
      <c r="E286">
        <v>421.90210227050602</v>
      </c>
      <c r="F286">
        <v>0</v>
      </c>
      <c r="G286">
        <v>201.514744603807</v>
      </c>
      <c r="H286">
        <v>0</v>
      </c>
      <c r="I286">
        <v>0</v>
      </c>
      <c r="J286">
        <v>0</v>
      </c>
      <c r="K286">
        <v>146.793054657211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8.0362436061856304</v>
      </c>
      <c r="T286">
        <v>0</v>
      </c>
      <c r="U286">
        <v>0</v>
      </c>
      <c r="V286">
        <v>2.3812134914471899</v>
      </c>
      <c r="W286">
        <v>0</v>
      </c>
      <c r="X286">
        <v>0</v>
      </c>
      <c r="Y286">
        <v>0</v>
      </c>
      <c r="Z286">
        <v>16.129917372225599</v>
      </c>
      <c r="AA286">
        <v>0</v>
      </c>
      <c r="AB286">
        <v>422.86933748430602</v>
      </c>
      <c r="AC286">
        <v>2.2090467583458899</v>
      </c>
      <c r="AD286">
        <v>0</v>
      </c>
      <c r="AE286">
        <v>0</v>
      </c>
      <c r="AF286">
        <v>0</v>
      </c>
      <c r="AG286">
        <v>58.686767589967701</v>
      </c>
      <c r="AH286">
        <v>61.4107250907674</v>
      </c>
      <c r="AI286">
        <v>6.6348842087557395E-5</v>
      </c>
      <c r="AJ286">
        <v>0</v>
      </c>
      <c r="AK286">
        <v>0</v>
      </c>
      <c r="AL286">
        <v>8.35295003979504</v>
      </c>
      <c r="AM286">
        <v>0</v>
      </c>
      <c r="AN286">
        <v>0</v>
      </c>
      <c r="AO286">
        <v>0</v>
      </c>
      <c r="AP286">
        <v>2.2328864961908002</v>
      </c>
      <c r="AQ286">
        <v>0</v>
      </c>
      <c r="AR286">
        <v>0</v>
      </c>
      <c r="AS286">
        <v>0</v>
      </c>
      <c r="AT286">
        <v>0.126679775804527</v>
      </c>
      <c r="AU286">
        <v>0</v>
      </c>
      <c r="AV286">
        <v>0</v>
      </c>
      <c r="AW286">
        <v>0</v>
      </c>
      <c r="AX286"/>
      <c r="AY286"/>
      <c r="AZ286"/>
      <c r="BA286"/>
      <c r="BB286"/>
      <c r="BC286"/>
      <c r="BD286"/>
      <c r="BE286"/>
      <c r="BF286"/>
      <c r="BG286"/>
      <c r="BH286"/>
      <c r="BI286"/>
    </row>
    <row r="287" spans="1:61" x14ac:dyDescent="0.25">
      <c r="A287" s="88">
        <v>44366</v>
      </c>
      <c r="B287" s="87" t="s">
        <v>60</v>
      </c>
      <c r="C287">
        <v>1117.97</v>
      </c>
      <c r="D287">
        <v>0</v>
      </c>
      <c r="E287">
        <v>421.90210227050602</v>
      </c>
      <c r="F287">
        <v>198.102380012504</v>
      </c>
      <c r="G287">
        <v>0</v>
      </c>
      <c r="H287">
        <v>0</v>
      </c>
      <c r="I287">
        <v>0</v>
      </c>
      <c r="J287">
        <v>0</v>
      </c>
      <c r="K287">
        <v>146.793054657211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8.3870354958520696</v>
      </c>
      <c r="T287">
        <v>0</v>
      </c>
      <c r="U287">
        <v>0</v>
      </c>
      <c r="V287">
        <v>2.7052378428935202</v>
      </c>
      <c r="W287">
        <v>0</v>
      </c>
      <c r="X287">
        <v>0</v>
      </c>
      <c r="Y287">
        <v>0</v>
      </c>
      <c r="Z287">
        <v>14.346499774569599</v>
      </c>
      <c r="AA287">
        <v>0</v>
      </c>
      <c r="AB287">
        <v>422.86031806375502</v>
      </c>
      <c r="AC287">
        <v>2.3107981688014099</v>
      </c>
      <c r="AD287">
        <v>0</v>
      </c>
      <c r="AE287">
        <v>0</v>
      </c>
      <c r="AF287">
        <v>0</v>
      </c>
      <c r="AG287">
        <v>44.956262792601301</v>
      </c>
      <c r="AH287">
        <v>120.523423002412</v>
      </c>
      <c r="AI287">
        <v>3.8637603326336898E-5</v>
      </c>
      <c r="AJ287">
        <v>0</v>
      </c>
      <c r="AK287">
        <v>0</v>
      </c>
      <c r="AL287">
        <v>10.0202387488309</v>
      </c>
      <c r="AM287">
        <v>0</v>
      </c>
      <c r="AN287">
        <v>0</v>
      </c>
      <c r="AO287">
        <v>0</v>
      </c>
      <c r="AP287">
        <v>2.7478310315002301</v>
      </c>
      <c r="AQ287">
        <v>0</v>
      </c>
      <c r="AR287">
        <v>0</v>
      </c>
      <c r="AS287">
        <v>0</v>
      </c>
      <c r="AT287">
        <v>0.14489608565179601</v>
      </c>
      <c r="AU287">
        <v>0</v>
      </c>
      <c r="AV287">
        <v>0</v>
      </c>
      <c r="AW287">
        <v>0</v>
      </c>
      <c r="AX287"/>
      <c r="AY287"/>
      <c r="AZ287"/>
      <c r="BA287"/>
      <c r="BB287"/>
      <c r="BC287"/>
      <c r="BD287"/>
      <c r="BE287"/>
      <c r="BF287"/>
      <c r="BG287"/>
      <c r="BH287"/>
      <c r="BI287"/>
    </row>
    <row r="288" spans="1:61" x14ac:dyDescent="0.25">
      <c r="A288" s="88">
        <v>44367</v>
      </c>
      <c r="B288" s="87" t="s">
        <v>60</v>
      </c>
      <c r="C288">
        <v>1029.47</v>
      </c>
      <c r="D288">
        <v>0</v>
      </c>
      <c r="E288">
        <v>407.825573893306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9.1789527024910207</v>
      </c>
      <c r="T288">
        <v>0</v>
      </c>
      <c r="U288">
        <v>0</v>
      </c>
      <c r="V288">
        <v>3.4280403461284799</v>
      </c>
      <c r="W288">
        <v>0</v>
      </c>
      <c r="X288">
        <v>0</v>
      </c>
      <c r="Y288">
        <v>0</v>
      </c>
      <c r="Z288">
        <v>12.238674816617101</v>
      </c>
      <c r="AA288">
        <v>0</v>
      </c>
      <c r="AB288">
        <v>415.49652862277799</v>
      </c>
      <c r="AC288">
        <v>2.4036120053133798</v>
      </c>
      <c r="AD288">
        <v>0</v>
      </c>
      <c r="AE288">
        <v>0</v>
      </c>
      <c r="AF288">
        <v>0</v>
      </c>
      <c r="AG288">
        <v>31.4099622856784</v>
      </c>
      <c r="AH288">
        <v>190.69570284760101</v>
      </c>
      <c r="AI288">
        <v>2.1961642479820398E-5</v>
      </c>
      <c r="AJ288">
        <v>0</v>
      </c>
      <c r="AK288">
        <v>0</v>
      </c>
      <c r="AL288">
        <v>11.9749375778631</v>
      </c>
      <c r="AM288">
        <v>0</v>
      </c>
      <c r="AN288">
        <v>0</v>
      </c>
      <c r="AO288">
        <v>0</v>
      </c>
      <c r="AP288">
        <v>3.6578232896476002</v>
      </c>
      <c r="AQ288">
        <v>0</v>
      </c>
      <c r="AR288">
        <v>0</v>
      </c>
      <c r="AS288">
        <v>0</v>
      </c>
      <c r="AT288">
        <v>0.16760637234030201</v>
      </c>
      <c r="AU288">
        <v>0</v>
      </c>
      <c r="AV288">
        <v>0</v>
      </c>
      <c r="AW288">
        <v>0</v>
      </c>
      <c r="AX288"/>
      <c r="AY288"/>
      <c r="AZ288"/>
      <c r="BA288"/>
      <c r="BB288"/>
      <c r="BC288"/>
      <c r="BD288"/>
      <c r="BE288"/>
      <c r="BF288"/>
      <c r="BG288"/>
      <c r="BH288"/>
      <c r="BI288"/>
    </row>
    <row r="289" spans="1:61" x14ac:dyDescent="0.25">
      <c r="A289" s="88">
        <v>44368</v>
      </c>
      <c r="B289" s="87" t="s">
        <v>60</v>
      </c>
      <c r="C289">
        <v>791.49</v>
      </c>
      <c r="D289">
        <v>0</v>
      </c>
      <c r="E289">
        <v>421.90210227050602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11.0863318750761</v>
      </c>
      <c r="T289">
        <v>0</v>
      </c>
      <c r="U289">
        <v>0</v>
      </c>
      <c r="V289">
        <v>4.1462640924920198</v>
      </c>
      <c r="W289">
        <v>0</v>
      </c>
      <c r="X289">
        <v>0</v>
      </c>
      <c r="Y289">
        <v>0</v>
      </c>
      <c r="Z289">
        <v>10.037855627256199</v>
      </c>
      <c r="AA289">
        <v>0</v>
      </c>
      <c r="AB289">
        <v>408.32726213383</v>
      </c>
      <c r="AC289">
        <v>2.5541353455958502</v>
      </c>
      <c r="AD289">
        <v>0</v>
      </c>
      <c r="AE289">
        <v>0</v>
      </c>
      <c r="AF289">
        <v>0</v>
      </c>
      <c r="AG289">
        <v>21.214395003527599</v>
      </c>
      <c r="AH289">
        <v>219.415264183625</v>
      </c>
      <c r="AI289">
        <v>1.44437753364732E-5</v>
      </c>
      <c r="AJ289">
        <v>0</v>
      </c>
      <c r="AK289">
        <v>0</v>
      </c>
      <c r="AL289">
        <v>12.9533835403551</v>
      </c>
      <c r="AM289">
        <v>0</v>
      </c>
      <c r="AN289">
        <v>0</v>
      </c>
      <c r="AO289">
        <v>0</v>
      </c>
      <c r="AP289">
        <v>4.4229328646593702</v>
      </c>
      <c r="AQ289">
        <v>0</v>
      </c>
      <c r="AR289">
        <v>0</v>
      </c>
      <c r="AS289">
        <v>0</v>
      </c>
      <c r="AT289">
        <v>0.19476445074752299</v>
      </c>
      <c r="AU289">
        <v>0</v>
      </c>
      <c r="AV289">
        <v>0</v>
      </c>
      <c r="AW289">
        <v>0</v>
      </c>
      <c r="AX289"/>
      <c r="AY289"/>
      <c r="AZ289"/>
      <c r="BA289"/>
      <c r="BB289"/>
      <c r="BC289"/>
      <c r="BD289"/>
      <c r="BE289"/>
      <c r="BF289"/>
      <c r="BG289"/>
      <c r="BH289"/>
      <c r="BI289"/>
    </row>
    <row r="290" spans="1:61" x14ac:dyDescent="0.25">
      <c r="A290" s="88">
        <v>44369</v>
      </c>
      <c r="B290" s="87" t="s">
        <v>60</v>
      </c>
      <c r="C290">
        <v>1367.45</v>
      </c>
      <c r="D290">
        <v>0</v>
      </c>
      <c r="E290">
        <v>435.97863064770701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13.4042233912923</v>
      </c>
      <c r="T290">
        <v>0</v>
      </c>
      <c r="U290">
        <v>0</v>
      </c>
      <c r="V290">
        <v>4.9727078209221096</v>
      </c>
      <c r="W290">
        <v>0</v>
      </c>
      <c r="X290">
        <v>0</v>
      </c>
      <c r="Y290">
        <v>0</v>
      </c>
      <c r="Z290">
        <v>7.9351600396729198</v>
      </c>
      <c r="AA290">
        <v>0</v>
      </c>
      <c r="AB290">
        <v>405.29688752271301</v>
      </c>
      <c r="AC290">
        <v>2.79690102563332</v>
      </c>
      <c r="AD290">
        <v>0</v>
      </c>
      <c r="AE290">
        <v>0</v>
      </c>
      <c r="AF290">
        <v>0</v>
      </c>
      <c r="AG290">
        <v>16.042388533725401</v>
      </c>
      <c r="AH290">
        <v>241.86961130687399</v>
      </c>
      <c r="AI290">
        <v>1.50288847997333E-5</v>
      </c>
      <c r="AJ290">
        <v>0</v>
      </c>
      <c r="AK290">
        <v>0</v>
      </c>
      <c r="AL290">
        <v>12.1458138515874</v>
      </c>
      <c r="AM290">
        <v>0</v>
      </c>
      <c r="AN290">
        <v>0</v>
      </c>
      <c r="AO290">
        <v>0</v>
      </c>
      <c r="AP290">
        <v>4.8918725126034097</v>
      </c>
      <c r="AQ290">
        <v>0</v>
      </c>
      <c r="AR290">
        <v>0</v>
      </c>
      <c r="AS290">
        <v>0</v>
      </c>
      <c r="AT290">
        <v>0.220703509377178</v>
      </c>
      <c r="AU290">
        <v>0</v>
      </c>
      <c r="AV290">
        <v>250.05951864938601</v>
      </c>
      <c r="AW290">
        <v>0</v>
      </c>
      <c r="AX290"/>
      <c r="AY290"/>
      <c r="AZ290"/>
      <c r="BA290"/>
      <c r="BB290"/>
      <c r="BC290"/>
      <c r="BD290"/>
      <c r="BE290"/>
      <c r="BF290"/>
      <c r="BG290"/>
      <c r="BH290"/>
      <c r="BI290"/>
    </row>
    <row r="291" spans="1:61" x14ac:dyDescent="0.25">
      <c r="A291" s="88">
        <v>44370</v>
      </c>
      <c r="B291" s="87" t="s">
        <v>60</v>
      </c>
      <c r="C291">
        <v>660.53</v>
      </c>
      <c r="D291">
        <v>0</v>
      </c>
      <c r="E291">
        <v>435.97863064770701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15.0255126959338</v>
      </c>
      <c r="T291">
        <v>0</v>
      </c>
      <c r="U291">
        <v>0</v>
      </c>
      <c r="V291">
        <v>5.67274495179438</v>
      </c>
      <c r="W291">
        <v>0</v>
      </c>
      <c r="X291">
        <v>0</v>
      </c>
      <c r="Y291">
        <v>0</v>
      </c>
      <c r="Z291">
        <v>6.3093586807958699</v>
      </c>
      <c r="AA291">
        <v>0</v>
      </c>
      <c r="AB291">
        <v>406.60298708692301</v>
      </c>
      <c r="AC291">
        <v>2.82359776602555</v>
      </c>
      <c r="AD291">
        <v>0</v>
      </c>
      <c r="AE291">
        <v>0</v>
      </c>
      <c r="AF291">
        <v>0</v>
      </c>
      <c r="AG291">
        <v>12.391993593875</v>
      </c>
      <c r="AH291">
        <v>195.74201336306399</v>
      </c>
      <c r="AI291">
        <v>1.7621633195511099E-5</v>
      </c>
      <c r="AJ291">
        <v>0</v>
      </c>
      <c r="AK291">
        <v>0</v>
      </c>
      <c r="AL291">
        <v>12.2976607858867</v>
      </c>
      <c r="AM291">
        <v>0</v>
      </c>
      <c r="AN291">
        <v>0</v>
      </c>
      <c r="AO291">
        <v>0</v>
      </c>
      <c r="AP291">
        <v>5.3244098665873301</v>
      </c>
      <c r="AQ291">
        <v>0</v>
      </c>
      <c r="AR291">
        <v>0</v>
      </c>
      <c r="AS291">
        <v>0</v>
      </c>
      <c r="AT291">
        <v>0.20429664395743399</v>
      </c>
      <c r="AU291">
        <v>0</v>
      </c>
      <c r="AV291">
        <v>0</v>
      </c>
      <c r="AW291">
        <v>0</v>
      </c>
      <c r="AX291"/>
      <c r="AY291"/>
      <c r="AZ291"/>
      <c r="BA291"/>
      <c r="BB291"/>
      <c r="BC291"/>
      <c r="BD291"/>
      <c r="BE291"/>
      <c r="BF291"/>
      <c r="BG291"/>
      <c r="BH291"/>
      <c r="BI291"/>
    </row>
    <row r="292" spans="1:61" x14ac:dyDescent="0.25">
      <c r="A292" s="88">
        <v>44371</v>
      </c>
      <c r="B292" s="87" t="s">
        <v>60</v>
      </c>
      <c r="C292">
        <v>820.92</v>
      </c>
      <c r="D292">
        <v>0</v>
      </c>
      <c r="E292">
        <v>435.97863064770701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16.3004148549436</v>
      </c>
      <c r="T292">
        <v>0</v>
      </c>
      <c r="U292">
        <v>0</v>
      </c>
      <c r="V292">
        <v>6.37436718516956</v>
      </c>
      <c r="W292">
        <v>0</v>
      </c>
      <c r="X292">
        <v>0</v>
      </c>
      <c r="Y292">
        <v>0</v>
      </c>
      <c r="Z292">
        <v>5.0758784995823998</v>
      </c>
      <c r="AA292">
        <v>0</v>
      </c>
      <c r="AB292">
        <v>425.34785122089301</v>
      </c>
      <c r="AC292">
        <v>2.6518044838872998</v>
      </c>
      <c r="AD292">
        <v>0</v>
      </c>
      <c r="AE292">
        <v>0</v>
      </c>
      <c r="AF292">
        <v>0</v>
      </c>
      <c r="AG292">
        <v>9.6941305965740394</v>
      </c>
      <c r="AH292">
        <v>146.41702786751901</v>
      </c>
      <c r="AI292">
        <v>1.9084285344580699E-5</v>
      </c>
      <c r="AJ292">
        <v>0</v>
      </c>
      <c r="AK292">
        <v>0</v>
      </c>
      <c r="AL292">
        <v>19.7812939710752</v>
      </c>
      <c r="AM292">
        <v>0</v>
      </c>
      <c r="AN292">
        <v>0</v>
      </c>
      <c r="AO292">
        <v>0</v>
      </c>
      <c r="AP292">
        <v>5.5861042819482698</v>
      </c>
      <c r="AQ292">
        <v>0</v>
      </c>
      <c r="AR292">
        <v>0</v>
      </c>
      <c r="AS292">
        <v>0</v>
      </c>
      <c r="AT292">
        <v>0.19343335389437299</v>
      </c>
      <c r="AU292">
        <v>0</v>
      </c>
      <c r="AV292">
        <v>0</v>
      </c>
      <c r="AW292">
        <v>0</v>
      </c>
      <c r="AX292"/>
      <c r="AY292"/>
      <c r="AZ292"/>
      <c r="BA292"/>
      <c r="BB292"/>
      <c r="BC292"/>
      <c r="BD292"/>
      <c r="BE292"/>
      <c r="BF292"/>
      <c r="BG292"/>
      <c r="BH292"/>
      <c r="BI292"/>
    </row>
    <row r="293" spans="1:61" x14ac:dyDescent="0.25">
      <c r="A293" s="88">
        <v>44372</v>
      </c>
      <c r="B293" s="87" t="s">
        <v>60</v>
      </c>
      <c r="C293">
        <v>1046.6099999999999</v>
      </c>
      <c r="D293">
        <v>0</v>
      </c>
      <c r="E293">
        <v>435.97863064770701</v>
      </c>
      <c r="F293">
        <v>0</v>
      </c>
      <c r="G293">
        <v>201.514744603807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19.265638186363301</v>
      </c>
      <c r="T293">
        <v>0</v>
      </c>
      <c r="U293">
        <v>0</v>
      </c>
      <c r="V293">
        <v>7.0966601660475304</v>
      </c>
      <c r="W293">
        <v>0</v>
      </c>
      <c r="X293">
        <v>0</v>
      </c>
      <c r="Y293">
        <v>0</v>
      </c>
      <c r="Z293">
        <v>4.0964416485684199</v>
      </c>
      <c r="AA293">
        <v>0</v>
      </c>
      <c r="AB293">
        <v>437.86862649263298</v>
      </c>
      <c r="AC293">
        <v>2.4860866030589102</v>
      </c>
      <c r="AD293">
        <v>0</v>
      </c>
      <c r="AE293">
        <v>0</v>
      </c>
      <c r="AF293">
        <v>0</v>
      </c>
      <c r="AG293">
        <v>7.7829692755480302</v>
      </c>
      <c r="AH293">
        <v>85.461763989505002</v>
      </c>
      <c r="AI293">
        <v>2.7443866867589299E-5</v>
      </c>
      <c r="AJ293">
        <v>0</v>
      </c>
      <c r="AK293">
        <v>0</v>
      </c>
      <c r="AL293">
        <v>26.214873192100399</v>
      </c>
      <c r="AM293">
        <v>0</v>
      </c>
      <c r="AN293">
        <v>0</v>
      </c>
      <c r="AO293">
        <v>0</v>
      </c>
      <c r="AP293">
        <v>4.5489597899551502</v>
      </c>
      <c r="AQ293">
        <v>0</v>
      </c>
      <c r="AR293">
        <v>0</v>
      </c>
      <c r="AS293">
        <v>0</v>
      </c>
      <c r="AT293">
        <v>0.17227231300934001</v>
      </c>
      <c r="AU293">
        <v>0</v>
      </c>
      <c r="AV293">
        <v>0</v>
      </c>
      <c r="AW293">
        <v>0</v>
      </c>
      <c r="AX293"/>
      <c r="AY293"/>
      <c r="AZ293"/>
      <c r="BA293"/>
      <c r="BB293"/>
      <c r="BC293"/>
      <c r="BD293"/>
      <c r="BE293"/>
      <c r="BF293"/>
      <c r="BG293"/>
      <c r="BH293"/>
      <c r="BI293"/>
    </row>
    <row r="294" spans="1:61" x14ac:dyDescent="0.25">
      <c r="A294" s="88">
        <v>44373</v>
      </c>
      <c r="B294" s="87" t="s">
        <v>60</v>
      </c>
      <c r="C294">
        <v>998.45</v>
      </c>
      <c r="D294">
        <v>0</v>
      </c>
      <c r="E294">
        <v>435.97863064770701</v>
      </c>
      <c r="F294">
        <v>198.102380012504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22.267413743629099</v>
      </c>
      <c r="T294">
        <v>0</v>
      </c>
      <c r="U294">
        <v>0</v>
      </c>
      <c r="V294">
        <v>7.8008273824205698</v>
      </c>
      <c r="W294">
        <v>0</v>
      </c>
      <c r="X294">
        <v>0</v>
      </c>
      <c r="Y294">
        <v>0</v>
      </c>
      <c r="Z294">
        <v>3.2635665715352999</v>
      </c>
      <c r="AA294">
        <v>0</v>
      </c>
      <c r="AB294">
        <v>450.95059782992797</v>
      </c>
      <c r="AC294">
        <v>2.3033643556686898</v>
      </c>
      <c r="AD294">
        <v>0</v>
      </c>
      <c r="AE294">
        <v>0</v>
      </c>
      <c r="AF294">
        <v>0</v>
      </c>
      <c r="AG294">
        <v>10.5265679801911</v>
      </c>
      <c r="AH294">
        <v>25.5140715639326</v>
      </c>
      <c r="AI294">
        <v>7.4332413546485403E-4</v>
      </c>
      <c r="AJ294">
        <v>0</v>
      </c>
      <c r="AK294">
        <v>0</v>
      </c>
      <c r="AL294">
        <v>29.944369459347801</v>
      </c>
      <c r="AM294">
        <v>0</v>
      </c>
      <c r="AN294">
        <v>0</v>
      </c>
      <c r="AO294">
        <v>0</v>
      </c>
      <c r="AP294">
        <v>3.1449303405362801</v>
      </c>
      <c r="AQ294">
        <v>0</v>
      </c>
      <c r="AR294">
        <v>0</v>
      </c>
      <c r="AS294">
        <v>0</v>
      </c>
      <c r="AT294">
        <v>0.15059985375948101</v>
      </c>
      <c r="AU294">
        <v>0</v>
      </c>
      <c r="AV294">
        <v>0</v>
      </c>
      <c r="AW294">
        <v>0</v>
      </c>
      <c r="AX294"/>
      <c r="AY294"/>
      <c r="AZ294"/>
      <c r="BA294"/>
      <c r="BB294"/>
      <c r="BC294"/>
      <c r="BD294"/>
      <c r="BE294"/>
      <c r="BF294"/>
      <c r="BG294"/>
      <c r="BH294"/>
      <c r="BI294"/>
    </row>
    <row r="295" spans="1:61" x14ac:dyDescent="0.25">
      <c r="A295" s="88">
        <v>44374</v>
      </c>
      <c r="B295" s="87" t="s">
        <v>60</v>
      </c>
      <c r="C295">
        <v>1042.7</v>
      </c>
      <c r="D295">
        <v>0</v>
      </c>
      <c r="E295">
        <v>449.956721763529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23.804263800979601</v>
      </c>
      <c r="T295">
        <v>0</v>
      </c>
      <c r="U295">
        <v>0</v>
      </c>
      <c r="V295">
        <v>8.7203502823300703</v>
      </c>
      <c r="W295">
        <v>0</v>
      </c>
      <c r="X295">
        <v>0</v>
      </c>
      <c r="Y295">
        <v>0</v>
      </c>
      <c r="Z295">
        <v>2.5418558988612698</v>
      </c>
      <c r="AA295">
        <v>0</v>
      </c>
      <c r="AB295">
        <v>465.56635144689301</v>
      </c>
      <c r="AC295">
        <v>2.0904218280656699</v>
      </c>
      <c r="AD295">
        <v>0</v>
      </c>
      <c r="AE295">
        <v>0</v>
      </c>
      <c r="AF295">
        <v>0</v>
      </c>
      <c r="AG295">
        <v>16.285158128204799</v>
      </c>
      <c r="AH295">
        <v>8.3571673097321604</v>
      </c>
      <c r="AI295">
        <v>2.7692783879155199E-2</v>
      </c>
      <c r="AJ295">
        <v>0</v>
      </c>
      <c r="AK295">
        <v>0</v>
      </c>
      <c r="AL295">
        <v>33.129005423404898</v>
      </c>
      <c r="AM295">
        <v>0</v>
      </c>
      <c r="AN295">
        <v>0</v>
      </c>
      <c r="AO295">
        <v>0</v>
      </c>
      <c r="AP295">
        <v>2.1358343583787298</v>
      </c>
      <c r="AQ295">
        <v>0</v>
      </c>
      <c r="AR295">
        <v>0</v>
      </c>
      <c r="AS295">
        <v>0</v>
      </c>
      <c r="AT295">
        <v>0.12798876242066901</v>
      </c>
      <c r="AU295">
        <v>0</v>
      </c>
      <c r="AV295">
        <v>0</v>
      </c>
      <c r="AW295">
        <v>0</v>
      </c>
      <c r="AX295"/>
      <c r="AY295"/>
      <c r="AZ295"/>
      <c r="BA295"/>
      <c r="BB295"/>
      <c r="BC295"/>
      <c r="BD295"/>
      <c r="BE295"/>
      <c r="BF295"/>
      <c r="BG295"/>
      <c r="BH295"/>
      <c r="BI295"/>
    </row>
    <row r="296" spans="1:61" x14ac:dyDescent="0.25">
      <c r="A296" s="88">
        <v>44375</v>
      </c>
      <c r="B296" s="87" t="s">
        <v>60</v>
      </c>
      <c r="C296">
        <v>941.92</v>
      </c>
      <c r="D296">
        <v>0</v>
      </c>
      <c r="E296">
        <v>407.825573893306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24.606895152670699</v>
      </c>
      <c r="T296">
        <v>0</v>
      </c>
      <c r="U296">
        <v>0</v>
      </c>
      <c r="V296">
        <v>9.5049458831476201</v>
      </c>
      <c r="W296">
        <v>0</v>
      </c>
      <c r="X296">
        <v>0</v>
      </c>
      <c r="Y296">
        <v>0</v>
      </c>
      <c r="Z296">
        <v>1.9616226579988401</v>
      </c>
      <c r="AA296">
        <v>0</v>
      </c>
      <c r="AB296">
        <v>488.356415125571</v>
      </c>
      <c r="AC296">
        <v>1.8776664646896899</v>
      </c>
      <c r="AD296">
        <v>0</v>
      </c>
      <c r="AE296">
        <v>0</v>
      </c>
      <c r="AF296">
        <v>0</v>
      </c>
      <c r="AG296">
        <v>24.746695125380601</v>
      </c>
      <c r="AH296">
        <v>0.87922250144815195</v>
      </c>
      <c r="AI296">
        <v>0.146169192903919</v>
      </c>
      <c r="AJ296">
        <v>0</v>
      </c>
      <c r="AK296">
        <v>0</v>
      </c>
      <c r="AL296">
        <v>36.111745650889901</v>
      </c>
      <c r="AM296">
        <v>0</v>
      </c>
      <c r="AN296">
        <v>0</v>
      </c>
      <c r="AO296">
        <v>0</v>
      </c>
      <c r="AP296">
        <v>1.3520038865136701</v>
      </c>
      <c r="AQ296">
        <v>0</v>
      </c>
      <c r="AR296">
        <v>0</v>
      </c>
      <c r="AS296">
        <v>0</v>
      </c>
      <c r="AT296">
        <v>0.10577738550714</v>
      </c>
      <c r="AU296">
        <v>0</v>
      </c>
      <c r="AV296">
        <v>0</v>
      </c>
      <c r="AW296">
        <v>0</v>
      </c>
      <c r="AX296"/>
      <c r="AY296"/>
      <c r="AZ296"/>
      <c r="BA296"/>
      <c r="BB296"/>
      <c r="BC296"/>
      <c r="BD296"/>
      <c r="BE296"/>
      <c r="BF296"/>
      <c r="BG296"/>
      <c r="BH296"/>
      <c r="BI296"/>
    </row>
    <row r="297" spans="1:61" x14ac:dyDescent="0.25">
      <c r="A297" s="88">
        <v>44376</v>
      </c>
      <c r="B297" s="87" t="s">
        <v>60</v>
      </c>
      <c r="C297">
        <v>629.52</v>
      </c>
      <c r="D297">
        <v>0</v>
      </c>
      <c r="E297">
        <v>393.74904551610501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25.136658910569299</v>
      </c>
      <c r="T297">
        <v>0</v>
      </c>
      <c r="U297">
        <v>0</v>
      </c>
      <c r="V297">
        <v>10.722458089880201</v>
      </c>
      <c r="W297">
        <v>0</v>
      </c>
      <c r="X297">
        <v>0</v>
      </c>
      <c r="Y297">
        <v>0</v>
      </c>
      <c r="Z297">
        <v>1.4647528021943299</v>
      </c>
      <c r="AA297">
        <v>0</v>
      </c>
      <c r="AB297">
        <v>510.51081849406398</v>
      </c>
      <c r="AC297">
        <v>1.64798928193182</v>
      </c>
      <c r="AD297">
        <v>0</v>
      </c>
      <c r="AE297">
        <v>0</v>
      </c>
      <c r="AF297">
        <v>0</v>
      </c>
      <c r="AG297">
        <v>35.398632355311598</v>
      </c>
      <c r="AH297">
        <v>0</v>
      </c>
      <c r="AI297">
        <v>0.41513401095526498</v>
      </c>
      <c r="AJ297">
        <v>0</v>
      </c>
      <c r="AK297">
        <v>0</v>
      </c>
      <c r="AL297">
        <v>38.046634784883601</v>
      </c>
      <c r="AM297">
        <v>0</v>
      </c>
      <c r="AN297">
        <v>0</v>
      </c>
      <c r="AO297">
        <v>0</v>
      </c>
      <c r="AP297">
        <v>0.71462279424646502</v>
      </c>
      <c r="AQ297">
        <v>0</v>
      </c>
      <c r="AR297">
        <v>0</v>
      </c>
      <c r="AS297">
        <v>0</v>
      </c>
      <c r="AT297">
        <v>8.8566781609855497E-2</v>
      </c>
      <c r="AU297">
        <v>0</v>
      </c>
      <c r="AV297">
        <v>0</v>
      </c>
      <c r="AW297">
        <v>0</v>
      </c>
      <c r="AX297"/>
      <c r="AY297"/>
      <c r="AZ297"/>
      <c r="BA297"/>
      <c r="BB297"/>
      <c r="BC297"/>
      <c r="BD297"/>
      <c r="BE297"/>
      <c r="BF297"/>
      <c r="BG297"/>
      <c r="BH297"/>
      <c r="BI297"/>
    </row>
    <row r="298" spans="1:61" x14ac:dyDescent="0.25">
      <c r="A298" s="88">
        <v>44377</v>
      </c>
      <c r="B298" s="87" t="s">
        <v>60</v>
      </c>
      <c r="C298">
        <v>700.17</v>
      </c>
      <c r="D298">
        <v>0</v>
      </c>
      <c r="E298">
        <v>393.74904551610501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25.5442251035571</v>
      </c>
      <c r="T298">
        <v>0</v>
      </c>
      <c r="U298">
        <v>0</v>
      </c>
      <c r="V298">
        <v>13.11396459184</v>
      </c>
      <c r="W298">
        <v>0</v>
      </c>
      <c r="X298">
        <v>0</v>
      </c>
      <c r="Y298">
        <v>0</v>
      </c>
      <c r="Z298">
        <v>1.0257962899028099</v>
      </c>
      <c r="AA298">
        <v>0</v>
      </c>
      <c r="AB298">
        <v>534.46169014980296</v>
      </c>
      <c r="AC298">
        <v>1.4102665447567699</v>
      </c>
      <c r="AD298">
        <v>0</v>
      </c>
      <c r="AE298">
        <v>0</v>
      </c>
      <c r="AF298">
        <v>0</v>
      </c>
      <c r="AG298">
        <v>47.050571526457702</v>
      </c>
      <c r="AH298">
        <v>0</v>
      </c>
      <c r="AI298">
        <v>0.78384146182015302</v>
      </c>
      <c r="AJ298">
        <v>0</v>
      </c>
      <c r="AK298">
        <v>0</v>
      </c>
      <c r="AL298">
        <v>29.9788532619148</v>
      </c>
      <c r="AM298">
        <v>0</v>
      </c>
      <c r="AN298">
        <v>0</v>
      </c>
      <c r="AO298">
        <v>0</v>
      </c>
      <c r="AP298">
        <v>0.31301783691423302</v>
      </c>
      <c r="AQ298">
        <v>0</v>
      </c>
      <c r="AR298">
        <v>0</v>
      </c>
      <c r="AS298">
        <v>0</v>
      </c>
      <c r="AT298">
        <v>7.8410679434024896E-2</v>
      </c>
      <c r="AU298">
        <v>0</v>
      </c>
      <c r="AV298">
        <v>0</v>
      </c>
      <c r="AW298">
        <v>0</v>
      </c>
      <c r="AX298"/>
      <c r="AY298"/>
      <c r="AZ298"/>
      <c r="BA298"/>
      <c r="BB298"/>
      <c r="BC298"/>
      <c r="BD298"/>
      <c r="BE298"/>
      <c r="BF298"/>
      <c r="BG298"/>
      <c r="BH298"/>
      <c r="BI298"/>
    </row>
    <row r="299" spans="1:61" x14ac:dyDescent="0.25">
      <c r="A299" s="88">
        <v>44378</v>
      </c>
      <c r="B299" s="87" t="s">
        <v>60</v>
      </c>
      <c r="C299">
        <v>839.72</v>
      </c>
      <c r="D299">
        <v>0</v>
      </c>
      <c r="E299">
        <v>393.74904551610501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25.461373131793401</v>
      </c>
      <c r="T299">
        <v>0</v>
      </c>
      <c r="U299">
        <v>0</v>
      </c>
      <c r="V299">
        <v>14.7832935072016</v>
      </c>
      <c r="W299">
        <v>0</v>
      </c>
      <c r="X299">
        <v>0</v>
      </c>
      <c r="Y299">
        <v>0</v>
      </c>
      <c r="Z299">
        <v>0.68826227820750796</v>
      </c>
      <c r="AA299">
        <v>0</v>
      </c>
      <c r="AB299">
        <v>594.75032153956204</v>
      </c>
      <c r="AC299">
        <v>1.2263245109001399</v>
      </c>
      <c r="AD299">
        <v>0</v>
      </c>
      <c r="AE299">
        <v>0</v>
      </c>
      <c r="AF299">
        <v>0</v>
      </c>
      <c r="AG299">
        <v>69.371606589659805</v>
      </c>
      <c r="AH299">
        <v>0</v>
      </c>
      <c r="AI299">
        <v>1.20548789995761</v>
      </c>
      <c r="AJ299">
        <v>0</v>
      </c>
      <c r="AK299">
        <v>0</v>
      </c>
      <c r="AL299">
        <v>22.832486783025701</v>
      </c>
      <c r="AM299">
        <v>0</v>
      </c>
      <c r="AN299">
        <v>0</v>
      </c>
      <c r="AO299">
        <v>0</v>
      </c>
      <c r="AP299">
        <v>0.137638543509743</v>
      </c>
      <c r="AQ299">
        <v>0</v>
      </c>
      <c r="AR299">
        <v>0</v>
      </c>
      <c r="AS299">
        <v>0</v>
      </c>
      <c r="AT299">
        <v>7.9817644740475396E-2</v>
      </c>
      <c r="AU299">
        <v>0</v>
      </c>
      <c r="AV299">
        <v>0</v>
      </c>
      <c r="AW299">
        <v>0</v>
      </c>
      <c r="AX299"/>
      <c r="AY299"/>
      <c r="AZ299"/>
      <c r="BA299"/>
      <c r="BB299"/>
      <c r="BC299"/>
      <c r="BD299"/>
      <c r="BE299"/>
      <c r="BF299"/>
      <c r="BG299"/>
      <c r="BH299"/>
      <c r="BI299"/>
    </row>
    <row r="300" spans="1:61" x14ac:dyDescent="0.25">
      <c r="A300" s="88">
        <v>44379</v>
      </c>
      <c r="B300" s="87" t="s">
        <v>60</v>
      </c>
      <c r="C300">
        <v>1149.9000000000001</v>
      </c>
      <c r="D300">
        <v>0</v>
      </c>
      <c r="E300">
        <v>393.74904551610501</v>
      </c>
      <c r="F300">
        <v>0</v>
      </c>
      <c r="G300">
        <v>201.514744603807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24.5789379677658</v>
      </c>
      <c r="T300">
        <v>0</v>
      </c>
      <c r="U300">
        <v>0</v>
      </c>
      <c r="V300">
        <v>15.406172168460101</v>
      </c>
      <c r="W300">
        <v>0</v>
      </c>
      <c r="X300">
        <v>0</v>
      </c>
      <c r="Y300">
        <v>0</v>
      </c>
      <c r="Z300">
        <v>0.47983231354571698</v>
      </c>
      <c r="AA300">
        <v>0</v>
      </c>
      <c r="AB300">
        <v>665.12214063326599</v>
      </c>
      <c r="AC300">
        <v>1.1026202618293099</v>
      </c>
      <c r="AD300">
        <v>0</v>
      </c>
      <c r="AE300">
        <v>0</v>
      </c>
      <c r="AF300">
        <v>0</v>
      </c>
      <c r="AG300">
        <v>87.546585224716395</v>
      </c>
      <c r="AH300">
        <v>0</v>
      </c>
      <c r="AI300">
        <v>1.60445134249808</v>
      </c>
      <c r="AJ300">
        <v>0</v>
      </c>
      <c r="AK300">
        <v>0</v>
      </c>
      <c r="AL300">
        <v>18.403281232040701</v>
      </c>
      <c r="AM300">
        <v>0</v>
      </c>
      <c r="AN300">
        <v>0</v>
      </c>
      <c r="AO300">
        <v>0</v>
      </c>
      <c r="AP300">
        <v>7.50578039216655E-2</v>
      </c>
      <c r="AQ300">
        <v>0</v>
      </c>
      <c r="AR300">
        <v>0</v>
      </c>
      <c r="AS300">
        <v>0</v>
      </c>
      <c r="AT300">
        <v>8.3461904200840598E-2</v>
      </c>
      <c r="AU300">
        <v>0</v>
      </c>
      <c r="AV300">
        <v>0</v>
      </c>
      <c r="AW300">
        <v>0</v>
      </c>
      <c r="AX300"/>
      <c r="AY300"/>
      <c r="AZ300"/>
      <c r="BA300"/>
      <c r="BB300"/>
      <c r="BC300"/>
      <c r="BD300"/>
      <c r="BE300"/>
      <c r="BF300"/>
      <c r="BG300"/>
      <c r="BH300"/>
      <c r="BI300"/>
    </row>
    <row r="301" spans="1:61" x14ac:dyDescent="0.25">
      <c r="A301" s="88">
        <v>44380</v>
      </c>
      <c r="B301" s="87" t="s">
        <v>60</v>
      </c>
      <c r="C301">
        <v>703.16</v>
      </c>
      <c r="D301">
        <v>0</v>
      </c>
      <c r="E301">
        <v>393.74904551610501</v>
      </c>
      <c r="F301">
        <v>198.102380012504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23.2880321097159</v>
      </c>
      <c r="T301">
        <v>0</v>
      </c>
      <c r="U301">
        <v>0</v>
      </c>
      <c r="V301">
        <v>15.5750268352111</v>
      </c>
      <c r="W301">
        <v>0</v>
      </c>
      <c r="X301">
        <v>0</v>
      </c>
      <c r="Y301">
        <v>0</v>
      </c>
      <c r="Z301">
        <v>0.37687705393952098</v>
      </c>
      <c r="AA301">
        <v>0</v>
      </c>
      <c r="AB301">
        <v>743.06402687669504</v>
      </c>
      <c r="AC301">
        <v>1.0040584581001</v>
      </c>
      <c r="AD301">
        <v>0</v>
      </c>
      <c r="AE301">
        <v>0</v>
      </c>
      <c r="AF301">
        <v>0</v>
      </c>
      <c r="AG301">
        <v>104.24219504248499</v>
      </c>
      <c r="AH301">
        <v>0</v>
      </c>
      <c r="AI301">
        <v>1.6987871148692899</v>
      </c>
      <c r="AJ301">
        <v>0</v>
      </c>
      <c r="AK301">
        <v>0</v>
      </c>
      <c r="AL301">
        <v>15.6622481099773</v>
      </c>
      <c r="AM301">
        <v>0</v>
      </c>
      <c r="AN301">
        <v>0</v>
      </c>
      <c r="AO301">
        <v>0</v>
      </c>
      <c r="AP301">
        <v>4.71115745346804E-2</v>
      </c>
      <c r="AQ301">
        <v>0</v>
      </c>
      <c r="AR301">
        <v>0</v>
      </c>
      <c r="AS301">
        <v>0</v>
      </c>
      <c r="AT301">
        <v>8.7134662352053999E-2</v>
      </c>
      <c r="AU301">
        <v>0</v>
      </c>
      <c r="AV301">
        <v>-500.11903729877298</v>
      </c>
      <c r="AW301">
        <v>0</v>
      </c>
      <c r="AX301"/>
      <c r="AY301"/>
      <c r="AZ301"/>
      <c r="BA301"/>
      <c r="BB301"/>
      <c r="BC301"/>
      <c r="BD301"/>
      <c r="BE301"/>
      <c r="BF301"/>
      <c r="BG301"/>
      <c r="BH301"/>
      <c r="BI301"/>
    </row>
    <row r="302" spans="1:61" x14ac:dyDescent="0.25">
      <c r="A302" s="88">
        <v>44381</v>
      </c>
      <c r="B302" s="87" t="s">
        <v>60</v>
      </c>
      <c r="C302">
        <v>805.43</v>
      </c>
      <c r="D302">
        <v>0</v>
      </c>
      <c r="E302">
        <v>365.59598876170298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21.828937149665698</v>
      </c>
      <c r="T302">
        <v>0</v>
      </c>
      <c r="U302">
        <v>0</v>
      </c>
      <c r="V302">
        <v>15.7788503762965</v>
      </c>
      <c r="W302">
        <v>0</v>
      </c>
      <c r="X302">
        <v>0</v>
      </c>
      <c r="Y302">
        <v>0</v>
      </c>
      <c r="Z302">
        <v>0.34975751756090601</v>
      </c>
      <c r="AA302">
        <v>0</v>
      </c>
      <c r="AB302">
        <v>847.74292937526002</v>
      </c>
      <c r="AC302">
        <v>0.925990270145298</v>
      </c>
      <c r="AD302">
        <v>0</v>
      </c>
      <c r="AE302">
        <v>0</v>
      </c>
      <c r="AF302">
        <v>0</v>
      </c>
      <c r="AG302">
        <v>121.60280616381201</v>
      </c>
      <c r="AH302">
        <v>0</v>
      </c>
      <c r="AI302">
        <v>1.5736338242769801</v>
      </c>
      <c r="AJ302">
        <v>0</v>
      </c>
      <c r="AK302">
        <v>0</v>
      </c>
      <c r="AL302">
        <v>15.007291455316199</v>
      </c>
      <c r="AM302">
        <v>0</v>
      </c>
      <c r="AN302">
        <v>0</v>
      </c>
      <c r="AO302">
        <v>0</v>
      </c>
      <c r="AP302">
        <v>3.2538300698456597E-2</v>
      </c>
      <c r="AQ302">
        <v>0</v>
      </c>
      <c r="AR302">
        <v>0</v>
      </c>
      <c r="AS302">
        <v>0</v>
      </c>
      <c r="AT302">
        <v>8.7204389864282694E-2</v>
      </c>
      <c r="AU302">
        <v>0</v>
      </c>
      <c r="AV302">
        <v>0</v>
      </c>
      <c r="AW302">
        <v>0</v>
      </c>
      <c r="AX302"/>
      <c r="AY302"/>
      <c r="AZ302"/>
      <c r="BA302"/>
      <c r="BB302"/>
      <c r="BC302"/>
      <c r="BD302"/>
      <c r="BE302"/>
      <c r="BF302"/>
      <c r="BG302"/>
      <c r="BH302"/>
      <c r="BI302"/>
    </row>
    <row r="303" spans="1:61" x14ac:dyDescent="0.25">
      <c r="A303" s="88">
        <v>44382</v>
      </c>
      <c r="B303" s="87" t="s">
        <v>60</v>
      </c>
      <c r="C303">
        <v>692.22</v>
      </c>
      <c r="D303">
        <v>0</v>
      </c>
      <c r="E303">
        <v>506.26283527233198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19.898250947912501</v>
      </c>
      <c r="T303">
        <v>0</v>
      </c>
      <c r="U303">
        <v>0</v>
      </c>
      <c r="V303">
        <v>15.4106841926942</v>
      </c>
      <c r="W303">
        <v>0</v>
      </c>
      <c r="X303">
        <v>0</v>
      </c>
      <c r="Y303">
        <v>0</v>
      </c>
      <c r="Z303">
        <v>0.367896229365831</v>
      </c>
      <c r="AA303">
        <v>0</v>
      </c>
      <c r="AB303">
        <v>953.42794534642098</v>
      </c>
      <c r="AC303">
        <v>0.91226681720366798</v>
      </c>
      <c r="AD303">
        <v>0</v>
      </c>
      <c r="AE303">
        <v>0</v>
      </c>
      <c r="AF303">
        <v>0</v>
      </c>
      <c r="AG303">
        <v>140.80122731417501</v>
      </c>
      <c r="AH303">
        <v>0</v>
      </c>
      <c r="AI303">
        <v>1.3191020300206899</v>
      </c>
      <c r="AJ303">
        <v>0</v>
      </c>
      <c r="AK303">
        <v>0</v>
      </c>
      <c r="AL303">
        <v>12.8953843114958</v>
      </c>
      <c r="AM303">
        <v>0</v>
      </c>
      <c r="AN303">
        <v>0</v>
      </c>
      <c r="AO303">
        <v>0</v>
      </c>
      <c r="AP303">
        <v>2.6020220555004199E-2</v>
      </c>
      <c r="AQ303">
        <v>0</v>
      </c>
      <c r="AR303">
        <v>0</v>
      </c>
      <c r="AS303">
        <v>0</v>
      </c>
      <c r="AT303">
        <v>8.6444737505111904E-2</v>
      </c>
      <c r="AU303">
        <v>0</v>
      </c>
      <c r="AV303">
        <v>0</v>
      </c>
      <c r="AW303">
        <v>0</v>
      </c>
      <c r="AX303"/>
      <c r="AY303"/>
      <c r="AZ303"/>
      <c r="BA303"/>
      <c r="BB303"/>
      <c r="BC303"/>
      <c r="BD303"/>
      <c r="BE303"/>
      <c r="BF303"/>
      <c r="BG303"/>
      <c r="BH303"/>
      <c r="BI303"/>
    </row>
    <row r="304" spans="1:61" x14ac:dyDescent="0.25">
      <c r="A304" s="88">
        <v>44383</v>
      </c>
      <c r="B304" s="87" t="s">
        <v>60</v>
      </c>
      <c r="C304">
        <v>1404.6</v>
      </c>
      <c r="D304">
        <v>0</v>
      </c>
      <c r="E304">
        <v>520.33936364953297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17.1201075214423</v>
      </c>
      <c r="T304">
        <v>0</v>
      </c>
      <c r="U304">
        <v>0</v>
      </c>
      <c r="V304">
        <v>14.4550129043393</v>
      </c>
      <c r="W304">
        <v>0</v>
      </c>
      <c r="X304">
        <v>0</v>
      </c>
      <c r="Y304">
        <v>0</v>
      </c>
      <c r="Z304">
        <v>0.43234932392379599</v>
      </c>
      <c r="AA304">
        <v>0</v>
      </c>
      <c r="AB304">
        <v>1037.12739205611</v>
      </c>
      <c r="AC304">
        <v>0.94041780462279401</v>
      </c>
      <c r="AD304">
        <v>0</v>
      </c>
      <c r="AE304">
        <v>0</v>
      </c>
      <c r="AF304">
        <v>0</v>
      </c>
      <c r="AG304">
        <v>161.62432289483701</v>
      </c>
      <c r="AH304">
        <v>0</v>
      </c>
      <c r="AI304">
        <v>1.1196585539855499</v>
      </c>
      <c r="AJ304">
        <v>0</v>
      </c>
      <c r="AK304">
        <v>0</v>
      </c>
      <c r="AL304">
        <v>11.626854332743701</v>
      </c>
      <c r="AM304">
        <v>0</v>
      </c>
      <c r="AN304">
        <v>0</v>
      </c>
      <c r="AO304">
        <v>0</v>
      </c>
      <c r="AP304">
        <v>2.37414411967047E-2</v>
      </c>
      <c r="AQ304">
        <v>0</v>
      </c>
      <c r="AR304">
        <v>0</v>
      </c>
      <c r="AS304">
        <v>0</v>
      </c>
      <c r="AT304">
        <v>8.2565962683224095E-2</v>
      </c>
      <c r="AU304">
        <v>0</v>
      </c>
      <c r="AV304">
        <v>0</v>
      </c>
      <c r="AW304">
        <v>0</v>
      </c>
      <c r="AX304"/>
      <c r="AY304"/>
      <c r="AZ304"/>
      <c r="BA304"/>
      <c r="BB304"/>
      <c r="BC304"/>
      <c r="BD304"/>
      <c r="BE304"/>
      <c r="BF304"/>
      <c r="BG304"/>
      <c r="BH304"/>
      <c r="BI304"/>
    </row>
    <row r="305" spans="1:61" x14ac:dyDescent="0.25">
      <c r="A305" s="88">
        <v>44384</v>
      </c>
      <c r="B305" s="87" t="s">
        <v>60</v>
      </c>
      <c r="C305">
        <v>1224.48</v>
      </c>
      <c r="D305">
        <v>0</v>
      </c>
      <c r="E305">
        <v>534.41589202673401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13.0333376949305</v>
      </c>
      <c r="T305">
        <v>0</v>
      </c>
      <c r="U305">
        <v>0</v>
      </c>
      <c r="V305">
        <v>13.804826949348399</v>
      </c>
      <c r="W305">
        <v>0</v>
      </c>
      <c r="X305">
        <v>0</v>
      </c>
      <c r="Y305">
        <v>0</v>
      </c>
      <c r="Z305">
        <v>0.499982729644733</v>
      </c>
      <c r="AA305">
        <v>0</v>
      </c>
      <c r="AB305">
        <v>1087.58438943436</v>
      </c>
      <c r="AC305">
        <v>0.97549649468688704</v>
      </c>
      <c r="AD305">
        <v>0</v>
      </c>
      <c r="AE305">
        <v>0</v>
      </c>
      <c r="AF305">
        <v>0</v>
      </c>
      <c r="AG305">
        <v>152.69614621064301</v>
      </c>
      <c r="AH305">
        <v>0</v>
      </c>
      <c r="AI305">
        <v>0.96181559023862295</v>
      </c>
      <c r="AJ305">
        <v>0</v>
      </c>
      <c r="AK305">
        <v>0</v>
      </c>
      <c r="AL305">
        <v>11.273631473854801</v>
      </c>
      <c r="AM305">
        <v>0</v>
      </c>
      <c r="AN305">
        <v>0</v>
      </c>
      <c r="AO305">
        <v>0</v>
      </c>
      <c r="AP305">
        <v>1.6894803997382898E-2</v>
      </c>
      <c r="AQ305">
        <v>0</v>
      </c>
      <c r="AR305">
        <v>0</v>
      </c>
      <c r="AS305">
        <v>0</v>
      </c>
      <c r="AT305">
        <v>6.8867442613429697E-2</v>
      </c>
      <c r="AU305">
        <v>0</v>
      </c>
      <c r="AV305">
        <v>0</v>
      </c>
      <c r="AW305">
        <v>0</v>
      </c>
      <c r="AX305"/>
      <c r="AY305"/>
      <c r="AZ305"/>
      <c r="BA305"/>
      <c r="BB305"/>
      <c r="BC305"/>
      <c r="BD305"/>
      <c r="BE305"/>
      <c r="BF305"/>
      <c r="BG305"/>
      <c r="BH305"/>
      <c r="BI305"/>
    </row>
    <row r="306" spans="1:61" x14ac:dyDescent="0.25">
      <c r="A306" s="88">
        <v>44385</v>
      </c>
      <c r="B306" s="87" t="s">
        <v>60</v>
      </c>
      <c r="C306">
        <v>1262.3</v>
      </c>
      <c r="D306">
        <v>0</v>
      </c>
      <c r="E306">
        <v>548.39398314255504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9.1417278959495292</v>
      </c>
      <c r="T306">
        <v>0</v>
      </c>
      <c r="U306">
        <v>0</v>
      </c>
      <c r="V306">
        <v>13.0783561376648</v>
      </c>
      <c r="W306">
        <v>0</v>
      </c>
      <c r="X306">
        <v>0</v>
      </c>
      <c r="Y306">
        <v>0</v>
      </c>
      <c r="Z306">
        <v>0.54777297869325603</v>
      </c>
      <c r="AA306">
        <v>0</v>
      </c>
      <c r="AB306">
        <v>1123.8673503807099</v>
      </c>
      <c r="AC306">
        <v>0.99264796977161396</v>
      </c>
      <c r="AD306">
        <v>0</v>
      </c>
      <c r="AE306">
        <v>0</v>
      </c>
      <c r="AF306">
        <v>0</v>
      </c>
      <c r="AG306">
        <v>131.55393349125899</v>
      </c>
      <c r="AH306">
        <v>0</v>
      </c>
      <c r="AI306">
        <v>0.85412316527489496</v>
      </c>
      <c r="AJ306">
        <v>0</v>
      </c>
      <c r="AK306">
        <v>0</v>
      </c>
      <c r="AL306">
        <v>10.340120459634001</v>
      </c>
      <c r="AM306">
        <v>0</v>
      </c>
      <c r="AN306">
        <v>0</v>
      </c>
      <c r="AO306">
        <v>0</v>
      </c>
      <c r="AP306">
        <v>1.04626928080349E-2</v>
      </c>
      <c r="AQ306">
        <v>0</v>
      </c>
      <c r="AR306">
        <v>0</v>
      </c>
      <c r="AS306">
        <v>0</v>
      </c>
      <c r="AT306">
        <v>5.8340096261947701E-2</v>
      </c>
      <c r="AU306">
        <v>0</v>
      </c>
      <c r="AV306">
        <v>0</v>
      </c>
      <c r="AW306">
        <v>0</v>
      </c>
      <c r="AX306"/>
      <c r="AY306"/>
      <c r="AZ306"/>
      <c r="BA306"/>
      <c r="BB306"/>
      <c r="BC306"/>
      <c r="BD306"/>
      <c r="BE306"/>
      <c r="BF306"/>
      <c r="BG306"/>
      <c r="BH306"/>
      <c r="BI306"/>
    </row>
    <row r="307" spans="1:61" x14ac:dyDescent="0.25">
      <c r="A307" s="88">
        <v>44386</v>
      </c>
      <c r="B307" s="87" t="s">
        <v>60</v>
      </c>
      <c r="C307">
        <v>2217.87</v>
      </c>
      <c r="D307">
        <v>0</v>
      </c>
      <c r="E307">
        <v>562.47051151975597</v>
      </c>
      <c r="F307">
        <v>0</v>
      </c>
      <c r="G307">
        <v>201.514744603807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6.5840574076251102</v>
      </c>
      <c r="T307">
        <v>0</v>
      </c>
      <c r="U307">
        <v>0</v>
      </c>
      <c r="V307">
        <v>12.2581835781068</v>
      </c>
      <c r="W307">
        <v>0</v>
      </c>
      <c r="X307">
        <v>0</v>
      </c>
      <c r="Y307">
        <v>0</v>
      </c>
      <c r="Z307">
        <v>0.55034208858039102</v>
      </c>
      <c r="AA307">
        <v>0</v>
      </c>
      <c r="AB307">
        <v>1087.79028520924</v>
      </c>
      <c r="AC307">
        <v>0.99717793997929505</v>
      </c>
      <c r="AD307">
        <v>14.4295703579867</v>
      </c>
      <c r="AE307">
        <v>0</v>
      </c>
      <c r="AF307">
        <v>0</v>
      </c>
      <c r="AG307">
        <v>105.835225177984</v>
      </c>
      <c r="AH307">
        <v>0</v>
      </c>
      <c r="AI307">
        <v>0.76417615733812105</v>
      </c>
      <c r="AJ307">
        <v>0</v>
      </c>
      <c r="AK307">
        <v>0</v>
      </c>
      <c r="AL307">
        <v>10.268226287972899</v>
      </c>
      <c r="AM307">
        <v>0</v>
      </c>
      <c r="AN307">
        <v>0</v>
      </c>
      <c r="AO307">
        <v>0</v>
      </c>
      <c r="AP307">
        <v>7.0588121879751001E-3</v>
      </c>
      <c r="AQ307">
        <v>0</v>
      </c>
      <c r="AR307">
        <v>0</v>
      </c>
      <c r="AS307">
        <v>0</v>
      </c>
      <c r="AT307">
        <v>5.1934360873881501E-2</v>
      </c>
      <c r="AU307">
        <v>0</v>
      </c>
      <c r="AV307">
        <v>250.05951864938601</v>
      </c>
      <c r="AW307">
        <v>0</v>
      </c>
      <c r="AX307"/>
      <c r="AY307"/>
      <c r="AZ307"/>
      <c r="BA307"/>
      <c r="BB307"/>
      <c r="BC307"/>
      <c r="BD307"/>
      <c r="BE307"/>
      <c r="BF307"/>
      <c r="BG307"/>
      <c r="BH307"/>
      <c r="BI307"/>
    </row>
    <row r="308" spans="1:61" x14ac:dyDescent="0.25">
      <c r="A308" s="88">
        <v>44387</v>
      </c>
      <c r="B308" s="87" t="s">
        <v>60</v>
      </c>
      <c r="C308">
        <v>1077.98</v>
      </c>
      <c r="D308">
        <v>0</v>
      </c>
      <c r="E308">
        <v>562.47051151975597</v>
      </c>
      <c r="F308">
        <v>198.102380012504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4.8882489106042204</v>
      </c>
      <c r="T308">
        <v>0</v>
      </c>
      <c r="U308">
        <v>0</v>
      </c>
      <c r="V308">
        <v>11.2935414057273</v>
      </c>
      <c r="W308">
        <v>0</v>
      </c>
      <c r="X308">
        <v>0</v>
      </c>
      <c r="Y308">
        <v>0</v>
      </c>
      <c r="Z308">
        <v>0.508145994282863</v>
      </c>
      <c r="AA308">
        <v>0</v>
      </c>
      <c r="AB308">
        <v>973.29829368659603</v>
      </c>
      <c r="AC308">
        <v>0.99243049037042497</v>
      </c>
      <c r="AD308">
        <v>90.0349649086493</v>
      </c>
      <c r="AE308">
        <v>0</v>
      </c>
      <c r="AF308">
        <v>0</v>
      </c>
      <c r="AG308">
        <v>77.759692219300007</v>
      </c>
      <c r="AH308">
        <v>0</v>
      </c>
      <c r="AI308">
        <v>0.67950535864816097</v>
      </c>
      <c r="AJ308">
        <v>0</v>
      </c>
      <c r="AK308">
        <v>0</v>
      </c>
      <c r="AL308">
        <v>9.1073772840010996</v>
      </c>
      <c r="AM308">
        <v>0</v>
      </c>
      <c r="AN308">
        <v>0</v>
      </c>
      <c r="AO308">
        <v>0</v>
      </c>
      <c r="AP308">
        <v>5.6122547412593704E-3</v>
      </c>
      <c r="AQ308">
        <v>0</v>
      </c>
      <c r="AR308">
        <v>0</v>
      </c>
      <c r="AS308">
        <v>0</v>
      </c>
      <c r="AT308">
        <v>5.0927221007287402E-2</v>
      </c>
      <c r="AU308">
        <v>0</v>
      </c>
      <c r="AV308">
        <v>0</v>
      </c>
      <c r="AW308">
        <v>0</v>
      </c>
      <c r="AX308"/>
      <c r="AY308"/>
      <c r="AZ308"/>
      <c r="BA308"/>
      <c r="BB308"/>
      <c r="BC308"/>
      <c r="BD308"/>
      <c r="BE308"/>
      <c r="BF308"/>
      <c r="BG308"/>
      <c r="BH308"/>
      <c r="BI308"/>
    </row>
    <row r="309" spans="1:61" x14ac:dyDescent="0.25">
      <c r="A309" s="88">
        <v>44388</v>
      </c>
      <c r="B309" s="87" t="s">
        <v>60</v>
      </c>
      <c r="C309">
        <v>1383.24</v>
      </c>
      <c r="D309">
        <v>0</v>
      </c>
      <c r="E309">
        <v>604.70009665135797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151.24132904076299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4.2392159559742701</v>
      </c>
      <c r="T309">
        <v>0</v>
      </c>
      <c r="U309">
        <v>0</v>
      </c>
      <c r="V309">
        <v>10.512527154118599</v>
      </c>
      <c r="W309">
        <v>0</v>
      </c>
      <c r="X309">
        <v>0</v>
      </c>
      <c r="Y309">
        <v>0</v>
      </c>
      <c r="Z309">
        <v>0.433182963609895</v>
      </c>
      <c r="AA309">
        <v>0</v>
      </c>
      <c r="AB309">
        <v>791.29401404469002</v>
      </c>
      <c r="AC309">
        <v>0.96563437384022499</v>
      </c>
      <c r="AD309">
        <v>242.55601631703701</v>
      </c>
      <c r="AE309">
        <v>0</v>
      </c>
      <c r="AF309">
        <v>0</v>
      </c>
      <c r="AG309">
        <v>51.7190787267782</v>
      </c>
      <c r="AH309">
        <v>0</v>
      </c>
      <c r="AI309">
        <v>0.59309238098484796</v>
      </c>
      <c r="AJ309">
        <v>0</v>
      </c>
      <c r="AK309">
        <v>0</v>
      </c>
      <c r="AL309">
        <v>8.4866556669374607</v>
      </c>
      <c r="AM309">
        <v>0</v>
      </c>
      <c r="AN309">
        <v>0</v>
      </c>
      <c r="AO309">
        <v>0</v>
      </c>
      <c r="AP309">
        <v>4.3532153929298299E-3</v>
      </c>
      <c r="AQ309">
        <v>0</v>
      </c>
      <c r="AR309">
        <v>0</v>
      </c>
      <c r="AS309">
        <v>0</v>
      </c>
      <c r="AT309">
        <v>5.14514406831343E-2</v>
      </c>
      <c r="AU309">
        <v>0</v>
      </c>
      <c r="AV309">
        <v>0</v>
      </c>
      <c r="AW309">
        <v>0</v>
      </c>
      <c r="AX309"/>
      <c r="AY309"/>
      <c r="AZ309"/>
      <c r="BA309"/>
      <c r="BB309"/>
      <c r="BC309"/>
      <c r="BD309"/>
      <c r="BE309"/>
      <c r="BF309"/>
      <c r="BG309"/>
      <c r="BH309"/>
      <c r="BI309"/>
    </row>
    <row r="310" spans="1:61" x14ac:dyDescent="0.25">
      <c r="A310" s="88">
        <v>44389</v>
      </c>
      <c r="B310" s="87" t="s">
        <v>60</v>
      </c>
      <c r="C310">
        <v>1181.67</v>
      </c>
      <c r="D310">
        <v>0</v>
      </c>
      <c r="E310">
        <v>506.26283527233198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151.24132904076299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4.2765760024580901</v>
      </c>
      <c r="T310">
        <v>0</v>
      </c>
      <c r="U310">
        <v>0</v>
      </c>
      <c r="V310">
        <v>9.2892440527841895</v>
      </c>
      <c r="W310">
        <v>0</v>
      </c>
      <c r="X310">
        <v>0</v>
      </c>
      <c r="Y310">
        <v>0</v>
      </c>
      <c r="Z310">
        <v>0.33766060141814802</v>
      </c>
      <c r="AA310">
        <v>0</v>
      </c>
      <c r="AB310">
        <v>557.57918761031704</v>
      </c>
      <c r="AC310">
        <v>0.93384863077919</v>
      </c>
      <c r="AD310">
        <v>444.62917635046301</v>
      </c>
      <c r="AE310">
        <v>0</v>
      </c>
      <c r="AF310">
        <v>0</v>
      </c>
      <c r="AG310">
        <v>30.324680270525899</v>
      </c>
      <c r="AH310">
        <v>0</v>
      </c>
      <c r="AI310">
        <v>0.50490280323338499</v>
      </c>
      <c r="AJ310">
        <v>0</v>
      </c>
      <c r="AK310">
        <v>0</v>
      </c>
      <c r="AL310">
        <v>8.3165556676848702</v>
      </c>
      <c r="AM310">
        <v>0</v>
      </c>
      <c r="AN310">
        <v>0</v>
      </c>
      <c r="AO310">
        <v>0</v>
      </c>
      <c r="AP310">
        <v>3.16329997533701E-3</v>
      </c>
      <c r="AQ310">
        <v>0</v>
      </c>
      <c r="AR310">
        <v>0</v>
      </c>
      <c r="AS310">
        <v>0</v>
      </c>
      <c r="AT310">
        <v>5.4163158133003902E-2</v>
      </c>
      <c r="AU310">
        <v>0</v>
      </c>
      <c r="AV310">
        <v>0</v>
      </c>
      <c r="AW310">
        <v>0</v>
      </c>
      <c r="AX310"/>
      <c r="AY310"/>
      <c r="AZ310"/>
      <c r="BA310"/>
      <c r="BB310"/>
      <c r="BC310"/>
      <c r="BD310"/>
      <c r="BE310"/>
      <c r="BF310"/>
      <c r="BG310"/>
      <c r="BH310"/>
      <c r="BI310"/>
    </row>
    <row r="311" spans="1:61" x14ac:dyDescent="0.25">
      <c r="A311" s="88">
        <v>44390</v>
      </c>
      <c r="B311" s="87" t="s">
        <v>60</v>
      </c>
      <c r="C311">
        <v>1005.8</v>
      </c>
      <c r="D311">
        <v>0</v>
      </c>
      <c r="E311">
        <v>506.26283527233198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151.24132904076299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4.1881702601781399</v>
      </c>
      <c r="T311">
        <v>0</v>
      </c>
      <c r="U311">
        <v>0</v>
      </c>
      <c r="V311">
        <v>8.7151090431773994</v>
      </c>
      <c r="W311">
        <v>0</v>
      </c>
      <c r="X311">
        <v>0</v>
      </c>
      <c r="Y311">
        <v>0</v>
      </c>
      <c r="Z311">
        <v>0.24810303095466499</v>
      </c>
      <c r="AA311">
        <v>0</v>
      </c>
      <c r="AB311">
        <v>304.75993245142899</v>
      </c>
      <c r="AC311">
        <v>0.90625244500297797</v>
      </c>
      <c r="AD311">
        <v>626.61859184484297</v>
      </c>
      <c r="AE311">
        <v>0</v>
      </c>
      <c r="AF311">
        <v>0</v>
      </c>
      <c r="AG311">
        <v>20.576617595695801</v>
      </c>
      <c r="AH311">
        <v>0</v>
      </c>
      <c r="AI311">
        <v>0.432468807548198</v>
      </c>
      <c r="AJ311">
        <v>0</v>
      </c>
      <c r="AK311">
        <v>0</v>
      </c>
      <c r="AL311">
        <v>8.1319983243113594</v>
      </c>
      <c r="AM311">
        <v>0</v>
      </c>
      <c r="AN311">
        <v>0</v>
      </c>
      <c r="AO311">
        <v>0</v>
      </c>
      <c r="AP311">
        <v>2.5402067891412399E-3</v>
      </c>
      <c r="AQ311">
        <v>0</v>
      </c>
      <c r="AR311">
        <v>0</v>
      </c>
      <c r="AS311">
        <v>0</v>
      </c>
      <c r="AT311">
        <v>5.95432416707731E-2</v>
      </c>
      <c r="AU311">
        <v>0</v>
      </c>
      <c r="AV311">
        <v>0</v>
      </c>
      <c r="AW311">
        <v>0</v>
      </c>
      <c r="AX311"/>
      <c r="AY311"/>
      <c r="AZ311"/>
      <c r="BA311"/>
      <c r="BB311"/>
      <c r="BC311"/>
      <c r="BD311"/>
      <c r="BE311"/>
      <c r="BF311"/>
      <c r="BG311"/>
      <c r="BH311"/>
      <c r="BI311"/>
    </row>
    <row r="312" spans="1:61" x14ac:dyDescent="0.25">
      <c r="A312" s="88">
        <v>44391</v>
      </c>
      <c r="B312" s="87" t="s">
        <v>60</v>
      </c>
      <c r="C312">
        <v>1241.24</v>
      </c>
      <c r="D312">
        <v>0</v>
      </c>
      <c r="E312">
        <v>492.186306895131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151.24132904076299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4.2542249974378503</v>
      </c>
      <c r="T312">
        <v>0</v>
      </c>
      <c r="U312">
        <v>0</v>
      </c>
      <c r="V312">
        <v>9.6152189837784103</v>
      </c>
      <c r="W312">
        <v>0</v>
      </c>
      <c r="X312">
        <v>0</v>
      </c>
      <c r="Y312">
        <v>0</v>
      </c>
      <c r="Z312">
        <v>0.18235710229723301</v>
      </c>
      <c r="AA312">
        <v>0</v>
      </c>
      <c r="AB312">
        <v>89.6913624857863</v>
      </c>
      <c r="AC312">
        <v>0.88868178062818204</v>
      </c>
      <c r="AD312">
        <v>802.22849554730897</v>
      </c>
      <c r="AE312">
        <v>0</v>
      </c>
      <c r="AF312">
        <v>0</v>
      </c>
      <c r="AG312">
        <v>15.090868287722801</v>
      </c>
      <c r="AH312">
        <v>0</v>
      </c>
      <c r="AI312">
        <v>0.36907435062287403</v>
      </c>
      <c r="AJ312">
        <v>0</v>
      </c>
      <c r="AK312">
        <v>0</v>
      </c>
      <c r="AL312">
        <v>9.0539856479195393</v>
      </c>
      <c r="AM312">
        <v>0</v>
      </c>
      <c r="AN312">
        <v>0</v>
      </c>
      <c r="AO312">
        <v>0</v>
      </c>
      <c r="AP312">
        <v>2.6793553356352401E-3</v>
      </c>
      <c r="AQ312">
        <v>0</v>
      </c>
      <c r="AR312">
        <v>0</v>
      </c>
      <c r="AS312">
        <v>0</v>
      </c>
      <c r="AT312">
        <v>5.9194294722568701E-2</v>
      </c>
      <c r="AU312">
        <v>0</v>
      </c>
      <c r="AV312">
        <v>0</v>
      </c>
      <c r="AW312">
        <v>0</v>
      </c>
      <c r="AX312"/>
      <c r="AY312"/>
      <c r="AZ312"/>
      <c r="BA312"/>
      <c r="BB312"/>
      <c r="BC312"/>
      <c r="BD312"/>
      <c r="BE312"/>
      <c r="BF312"/>
      <c r="BG312"/>
      <c r="BH312"/>
      <c r="BI312"/>
    </row>
    <row r="313" spans="1:61" x14ac:dyDescent="0.25">
      <c r="A313" s="88">
        <v>44392</v>
      </c>
      <c r="B313" s="87" t="s">
        <v>60</v>
      </c>
      <c r="C313">
        <v>1221.56</v>
      </c>
      <c r="D313">
        <v>0</v>
      </c>
      <c r="E313">
        <v>478.10977851793098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151.24132904076299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4.03549711382722</v>
      </c>
      <c r="T313">
        <v>0</v>
      </c>
      <c r="U313">
        <v>0</v>
      </c>
      <c r="V313">
        <v>11.873567241772101</v>
      </c>
      <c r="W313">
        <v>0</v>
      </c>
      <c r="X313">
        <v>0</v>
      </c>
      <c r="Y313">
        <v>0</v>
      </c>
      <c r="Z313">
        <v>0.13678409830646299</v>
      </c>
      <c r="AA313">
        <v>0</v>
      </c>
      <c r="AB313">
        <v>17.011962884359399</v>
      </c>
      <c r="AC313">
        <v>0.87774491473014504</v>
      </c>
      <c r="AD313">
        <v>867.660226025219</v>
      </c>
      <c r="AE313">
        <v>0</v>
      </c>
      <c r="AF313">
        <v>0</v>
      </c>
      <c r="AG313">
        <v>11.809912664895201</v>
      </c>
      <c r="AH313">
        <v>0</v>
      </c>
      <c r="AI313">
        <v>0.32263225451522398</v>
      </c>
      <c r="AJ313">
        <v>0</v>
      </c>
      <c r="AK313">
        <v>0</v>
      </c>
      <c r="AL313">
        <v>8.3453179947271803</v>
      </c>
      <c r="AM313">
        <v>0</v>
      </c>
      <c r="AN313">
        <v>0</v>
      </c>
      <c r="AO313">
        <v>0</v>
      </c>
      <c r="AP313">
        <v>2.9002973992229399E-3</v>
      </c>
      <c r="AQ313">
        <v>0</v>
      </c>
      <c r="AR313">
        <v>0</v>
      </c>
      <c r="AS313">
        <v>0</v>
      </c>
      <c r="AT313">
        <v>5.7497639498614597E-2</v>
      </c>
      <c r="AU313">
        <v>0</v>
      </c>
      <c r="AV313">
        <v>0</v>
      </c>
      <c r="AW313">
        <v>0</v>
      </c>
      <c r="AX313"/>
      <c r="AY313"/>
      <c r="AZ313"/>
      <c r="BA313"/>
      <c r="BB313"/>
      <c r="BC313"/>
      <c r="BD313"/>
      <c r="BE313"/>
      <c r="BF313"/>
      <c r="BG313"/>
      <c r="BH313"/>
      <c r="BI313"/>
    </row>
    <row r="314" spans="1:61" x14ac:dyDescent="0.25">
      <c r="A314" s="88">
        <v>44393</v>
      </c>
      <c r="B314" s="87" t="s">
        <v>60</v>
      </c>
      <c r="C314">
        <v>706.4</v>
      </c>
      <c r="D314">
        <v>0</v>
      </c>
      <c r="E314">
        <v>464.03325014072999</v>
      </c>
      <c r="F314">
        <v>0</v>
      </c>
      <c r="G314">
        <v>201.514744603807</v>
      </c>
      <c r="H314">
        <v>0</v>
      </c>
      <c r="I314">
        <v>0</v>
      </c>
      <c r="J314">
        <v>0</v>
      </c>
      <c r="K314">
        <v>151.24132904076299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3.7235267341838498</v>
      </c>
      <c r="T314">
        <v>0</v>
      </c>
      <c r="U314">
        <v>0</v>
      </c>
      <c r="V314">
        <v>14.329919517761301</v>
      </c>
      <c r="W314">
        <v>0</v>
      </c>
      <c r="X314">
        <v>0</v>
      </c>
      <c r="Y314">
        <v>0</v>
      </c>
      <c r="Z314">
        <v>0.10421984346350099</v>
      </c>
      <c r="AA314">
        <v>0</v>
      </c>
      <c r="AB314">
        <v>1.3508400698512699</v>
      </c>
      <c r="AC314">
        <v>0.85751781209470801</v>
      </c>
      <c r="AD314">
        <v>863.43384662441497</v>
      </c>
      <c r="AE314">
        <v>0</v>
      </c>
      <c r="AF314">
        <v>0</v>
      </c>
      <c r="AG314">
        <v>9.6814917070772406</v>
      </c>
      <c r="AH314">
        <v>0</v>
      </c>
      <c r="AI314">
        <v>0.29188561239463501</v>
      </c>
      <c r="AJ314">
        <v>0</v>
      </c>
      <c r="AK314">
        <v>0</v>
      </c>
      <c r="AL314">
        <v>7.24580693650445</v>
      </c>
      <c r="AM314">
        <v>0</v>
      </c>
      <c r="AN314">
        <v>0</v>
      </c>
      <c r="AO314">
        <v>0</v>
      </c>
      <c r="AP314">
        <v>2.7508169594591E-3</v>
      </c>
      <c r="AQ314">
        <v>0</v>
      </c>
      <c r="AR314">
        <v>0</v>
      </c>
      <c r="AS314">
        <v>0</v>
      </c>
      <c r="AT314">
        <v>5.2491230577951603E-2</v>
      </c>
      <c r="AU314">
        <v>0</v>
      </c>
      <c r="AV314">
        <v>0</v>
      </c>
      <c r="AW314">
        <v>0</v>
      </c>
      <c r="AX314"/>
      <c r="AY314"/>
      <c r="AZ314"/>
      <c r="BA314"/>
      <c r="BB314"/>
      <c r="BC314"/>
      <c r="BD314"/>
      <c r="BE314"/>
      <c r="BF314"/>
      <c r="BG314"/>
      <c r="BH314"/>
      <c r="BI314"/>
    </row>
    <row r="315" spans="1:61" x14ac:dyDescent="0.25">
      <c r="A315" s="88">
        <v>44394</v>
      </c>
      <c r="B315" s="87" t="s">
        <v>60</v>
      </c>
      <c r="C315">
        <v>1554.84</v>
      </c>
      <c r="D315">
        <v>0</v>
      </c>
      <c r="E315">
        <v>464.03325014072999</v>
      </c>
      <c r="F315">
        <v>198.102380012504</v>
      </c>
      <c r="G315">
        <v>0</v>
      </c>
      <c r="H315">
        <v>0</v>
      </c>
      <c r="I315">
        <v>0</v>
      </c>
      <c r="J315">
        <v>0</v>
      </c>
      <c r="K315">
        <v>151.24132904076299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3.5663999053249502</v>
      </c>
      <c r="T315">
        <v>0</v>
      </c>
      <c r="U315">
        <v>0</v>
      </c>
      <c r="V315">
        <v>16.418371846781799</v>
      </c>
      <c r="W315">
        <v>0</v>
      </c>
      <c r="X315">
        <v>0</v>
      </c>
      <c r="Y315">
        <v>0</v>
      </c>
      <c r="Z315">
        <v>8.2421910634894194E-2</v>
      </c>
      <c r="AA315">
        <v>0</v>
      </c>
      <c r="AB315">
        <v>0</v>
      </c>
      <c r="AC315">
        <v>0.84442787760461402</v>
      </c>
      <c r="AD315">
        <v>810.02586671870199</v>
      </c>
      <c r="AE315">
        <v>0</v>
      </c>
      <c r="AF315">
        <v>0</v>
      </c>
      <c r="AG315">
        <v>8.0223992997704503</v>
      </c>
      <c r="AH315">
        <v>0</v>
      </c>
      <c r="AI315">
        <v>0.275179457028013</v>
      </c>
      <c r="AJ315">
        <v>0</v>
      </c>
      <c r="AK315">
        <v>0</v>
      </c>
      <c r="AL315">
        <v>9.1920158087017505</v>
      </c>
      <c r="AM315">
        <v>0</v>
      </c>
      <c r="AN315">
        <v>0</v>
      </c>
      <c r="AO315">
        <v>0</v>
      </c>
      <c r="AP315">
        <v>1.27380306794744E-2</v>
      </c>
      <c r="AQ315">
        <v>0</v>
      </c>
      <c r="AR315">
        <v>0</v>
      </c>
      <c r="AS315">
        <v>0</v>
      </c>
      <c r="AT315">
        <v>4.82829666418539E-2</v>
      </c>
      <c r="AU315">
        <v>0</v>
      </c>
      <c r="AV315">
        <v>0</v>
      </c>
      <c r="AW315">
        <v>0</v>
      </c>
      <c r="AX315"/>
      <c r="AY315"/>
      <c r="AZ315"/>
      <c r="BA315"/>
      <c r="BB315"/>
      <c r="BC315"/>
      <c r="BD315"/>
      <c r="BE315"/>
      <c r="BF315"/>
      <c r="BG315"/>
      <c r="BH315"/>
      <c r="BI315"/>
    </row>
    <row r="316" spans="1:61" x14ac:dyDescent="0.25">
      <c r="A316" s="88">
        <v>44395</v>
      </c>
      <c r="B316" s="87" t="s">
        <v>60</v>
      </c>
      <c r="C316">
        <v>1194.6500000000001</v>
      </c>
      <c r="D316">
        <v>0</v>
      </c>
      <c r="E316">
        <v>449.956721763529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3.3902843633658701</v>
      </c>
      <c r="T316">
        <v>0</v>
      </c>
      <c r="U316">
        <v>0</v>
      </c>
      <c r="V316">
        <v>18.042815877617901</v>
      </c>
      <c r="W316">
        <v>0</v>
      </c>
      <c r="X316">
        <v>0</v>
      </c>
      <c r="Y316">
        <v>0</v>
      </c>
      <c r="Z316">
        <v>6.8968818143951796E-2</v>
      </c>
      <c r="AA316">
        <v>0</v>
      </c>
      <c r="AB316">
        <v>0</v>
      </c>
      <c r="AC316">
        <v>0.83737098896397999</v>
      </c>
      <c r="AD316">
        <v>738.96625011842002</v>
      </c>
      <c r="AE316">
        <v>0</v>
      </c>
      <c r="AF316">
        <v>0</v>
      </c>
      <c r="AG316">
        <v>6.8485184832197898</v>
      </c>
      <c r="AH316">
        <v>0</v>
      </c>
      <c r="AI316">
        <v>0.26841276480681198</v>
      </c>
      <c r="AJ316">
        <v>0</v>
      </c>
      <c r="AK316">
        <v>0</v>
      </c>
      <c r="AL316">
        <v>15.6243752368476</v>
      </c>
      <c r="AM316">
        <v>0</v>
      </c>
      <c r="AN316">
        <v>0</v>
      </c>
      <c r="AO316">
        <v>0</v>
      </c>
      <c r="AP316">
        <v>4.4389474097477302E-2</v>
      </c>
      <c r="AQ316">
        <v>0</v>
      </c>
      <c r="AR316">
        <v>0</v>
      </c>
      <c r="AS316">
        <v>0</v>
      </c>
      <c r="AT316">
        <v>4.30866210039305E-2</v>
      </c>
      <c r="AU316">
        <v>0</v>
      </c>
      <c r="AV316">
        <v>0</v>
      </c>
      <c r="AW316">
        <v>0</v>
      </c>
      <c r="AX316"/>
      <c r="AY316"/>
      <c r="AZ316"/>
      <c r="BA316"/>
      <c r="BB316"/>
      <c r="BC316"/>
      <c r="BD316"/>
      <c r="BE316"/>
      <c r="BF316"/>
      <c r="BG316"/>
      <c r="BH316"/>
      <c r="BI316"/>
    </row>
    <row r="317" spans="1:61" x14ac:dyDescent="0.25">
      <c r="A317" s="88">
        <v>44396</v>
      </c>
      <c r="B317" s="87" t="s">
        <v>60</v>
      </c>
      <c r="C317">
        <v>1275.76</v>
      </c>
      <c r="D317">
        <v>0</v>
      </c>
      <c r="E317">
        <v>435.97863064770701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3.2089275614164001</v>
      </c>
      <c r="T317">
        <v>0</v>
      </c>
      <c r="U317">
        <v>0</v>
      </c>
      <c r="V317">
        <v>18.945397962980898</v>
      </c>
      <c r="W317">
        <v>0</v>
      </c>
      <c r="X317">
        <v>0</v>
      </c>
      <c r="Y317">
        <v>0</v>
      </c>
      <c r="Z317">
        <v>6.3359769682455006E-2</v>
      </c>
      <c r="AA317">
        <v>0</v>
      </c>
      <c r="AB317">
        <v>0</v>
      </c>
      <c r="AC317">
        <v>0.80414903519598002</v>
      </c>
      <c r="AD317">
        <v>698.44307899631895</v>
      </c>
      <c r="AE317">
        <v>0</v>
      </c>
      <c r="AF317">
        <v>0</v>
      </c>
      <c r="AG317">
        <v>6.1384017046810504</v>
      </c>
      <c r="AH317">
        <v>0</v>
      </c>
      <c r="AI317">
        <v>0.26532488558616202</v>
      </c>
      <c r="AJ317">
        <v>0</v>
      </c>
      <c r="AK317">
        <v>0</v>
      </c>
      <c r="AL317">
        <v>26.991732259134199</v>
      </c>
      <c r="AM317">
        <v>0</v>
      </c>
      <c r="AN317">
        <v>0</v>
      </c>
      <c r="AO317">
        <v>0</v>
      </c>
      <c r="AP317">
        <v>8.2254880731991997E-2</v>
      </c>
      <c r="AQ317">
        <v>0</v>
      </c>
      <c r="AR317">
        <v>0</v>
      </c>
      <c r="AS317">
        <v>0</v>
      </c>
      <c r="AT317">
        <v>3.6547841191428003E-2</v>
      </c>
      <c r="AU317">
        <v>0</v>
      </c>
      <c r="AV317">
        <v>0</v>
      </c>
      <c r="AW317">
        <v>0</v>
      </c>
      <c r="AX317"/>
      <c r="AY317"/>
      <c r="AZ317"/>
      <c r="BA317"/>
      <c r="BB317"/>
      <c r="BC317"/>
      <c r="BD317"/>
      <c r="BE317"/>
      <c r="BF317"/>
      <c r="BG317"/>
      <c r="BH317"/>
      <c r="BI317"/>
    </row>
    <row r="318" spans="1:61" x14ac:dyDescent="0.25">
      <c r="A318" s="88">
        <v>44397</v>
      </c>
      <c r="B318" s="87" t="s">
        <v>60</v>
      </c>
      <c r="C318">
        <v>1082.78</v>
      </c>
      <c r="D318">
        <v>0</v>
      </c>
      <c r="E318">
        <v>421.90210227050602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2.9853031865657602</v>
      </c>
      <c r="T318">
        <v>0</v>
      </c>
      <c r="U318">
        <v>0</v>
      </c>
      <c r="V318">
        <v>17.9063328061563</v>
      </c>
      <c r="W318">
        <v>0</v>
      </c>
      <c r="X318">
        <v>0</v>
      </c>
      <c r="Y318">
        <v>0</v>
      </c>
      <c r="Z318">
        <v>5.9966100894959302E-2</v>
      </c>
      <c r="AA318">
        <v>0</v>
      </c>
      <c r="AB318">
        <v>0</v>
      </c>
      <c r="AC318">
        <v>0.76103316619227102</v>
      </c>
      <c r="AD318">
        <v>670.34401179885401</v>
      </c>
      <c r="AE318">
        <v>0</v>
      </c>
      <c r="AF318">
        <v>0</v>
      </c>
      <c r="AG318">
        <v>5.6457515378610497</v>
      </c>
      <c r="AH318">
        <v>0</v>
      </c>
      <c r="AI318">
        <v>0.26878919818944302</v>
      </c>
      <c r="AJ318">
        <v>0</v>
      </c>
      <c r="AK318">
        <v>0</v>
      </c>
      <c r="AL318">
        <v>34.467652808198302</v>
      </c>
      <c r="AM318">
        <v>0</v>
      </c>
      <c r="AN318">
        <v>0</v>
      </c>
      <c r="AO318">
        <v>0</v>
      </c>
      <c r="AP318">
        <v>0.12759955458800001</v>
      </c>
      <c r="AQ318">
        <v>0</v>
      </c>
      <c r="AR318">
        <v>0</v>
      </c>
      <c r="AS318">
        <v>0</v>
      </c>
      <c r="AT318">
        <v>3.3682897031945297E-2</v>
      </c>
      <c r="AU318">
        <v>0</v>
      </c>
      <c r="AV318">
        <v>0</v>
      </c>
      <c r="AW318">
        <v>0</v>
      </c>
      <c r="AX318"/>
      <c r="AY318"/>
      <c r="AZ318"/>
      <c r="BA318"/>
      <c r="BB318"/>
      <c r="BC318"/>
      <c r="BD318"/>
      <c r="BE318"/>
      <c r="BF318"/>
      <c r="BG318"/>
      <c r="BH318"/>
      <c r="BI318"/>
    </row>
    <row r="319" spans="1:61" x14ac:dyDescent="0.25">
      <c r="A319" s="88">
        <v>44398</v>
      </c>
      <c r="B319" s="87" t="s">
        <v>60</v>
      </c>
      <c r="C319">
        <v>1452.38</v>
      </c>
      <c r="D319">
        <v>0</v>
      </c>
      <c r="E319">
        <v>421.90210227050602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2.7237252713114901</v>
      </c>
      <c r="T319">
        <v>0</v>
      </c>
      <c r="U319">
        <v>0</v>
      </c>
      <c r="V319">
        <v>15.342333439659001</v>
      </c>
      <c r="W319">
        <v>0</v>
      </c>
      <c r="X319">
        <v>0</v>
      </c>
      <c r="Y319">
        <v>0</v>
      </c>
      <c r="Z319">
        <v>5.8085403895509299E-2</v>
      </c>
      <c r="AA319">
        <v>0</v>
      </c>
      <c r="AB319">
        <v>0</v>
      </c>
      <c r="AC319">
        <v>0.71846362665823604</v>
      </c>
      <c r="AD319">
        <v>667.46307607133099</v>
      </c>
      <c r="AE319">
        <v>0</v>
      </c>
      <c r="AF319">
        <v>0</v>
      </c>
      <c r="AG319">
        <v>5.14970701964379</v>
      </c>
      <c r="AH319">
        <v>0</v>
      </c>
      <c r="AI319">
        <v>0.26877136438675903</v>
      </c>
      <c r="AJ319">
        <v>0</v>
      </c>
      <c r="AK319">
        <v>0</v>
      </c>
      <c r="AL319">
        <v>39.332493167742697</v>
      </c>
      <c r="AM319">
        <v>0</v>
      </c>
      <c r="AN319">
        <v>0</v>
      </c>
      <c r="AO319">
        <v>0</v>
      </c>
      <c r="AP319">
        <v>0.17101528019513801</v>
      </c>
      <c r="AQ319">
        <v>0</v>
      </c>
      <c r="AR319">
        <v>0</v>
      </c>
      <c r="AS319">
        <v>0</v>
      </c>
      <c r="AT319">
        <v>3.1358852206722999E-2</v>
      </c>
      <c r="AU319">
        <v>0</v>
      </c>
      <c r="AV319">
        <v>250.05951864938601</v>
      </c>
      <c r="AW319">
        <v>0</v>
      </c>
      <c r="AX319"/>
      <c r="AY319"/>
      <c r="AZ319"/>
      <c r="BA319"/>
      <c r="BB319"/>
      <c r="BC319"/>
      <c r="BD319"/>
      <c r="BE319"/>
      <c r="BF319"/>
      <c r="BG319"/>
      <c r="BH319"/>
      <c r="BI319"/>
    </row>
    <row r="320" spans="1:61" x14ac:dyDescent="0.25">
      <c r="A320" s="88">
        <v>44399</v>
      </c>
      <c r="B320" s="87" t="s">
        <v>60</v>
      </c>
      <c r="C320">
        <v>1276.04</v>
      </c>
      <c r="D320">
        <v>0</v>
      </c>
      <c r="E320">
        <v>421.90210227050602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2.3932332870052999</v>
      </c>
      <c r="T320">
        <v>0</v>
      </c>
      <c r="U320">
        <v>0</v>
      </c>
      <c r="V320">
        <v>12.929566405467</v>
      </c>
      <c r="W320">
        <v>0</v>
      </c>
      <c r="X320">
        <v>0</v>
      </c>
      <c r="Y320">
        <v>0</v>
      </c>
      <c r="Z320">
        <v>5.6737534648702702E-2</v>
      </c>
      <c r="AA320">
        <v>0</v>
      </c>
      <c r="AB320">
        <v>0</v>
      </c>
      <c r="AC320">
        <v>0.68894707872215</v>
      </c>
      <c r="AD320">
        <v>674.49537053435802</v>
      </c>
      <c r="AE320">
        <v>0</v>
      </c>
      <c r="AF320">
        <v>0</v>
      </c>
      <c r="AG320">
        <v>4.8825112237839399</v>
      </c>
      <c r="AH320">
        <v>0</v>
      </c>
      <c r="AI320">
        <v>0.255571721577185</v>
      </c>
      <c r="AJ320">
        <v>0</v>
      </c>
      <c r="AK320">
        <v>0</v>
      </c>
      <c r="AL320">
        <v>42.603042884381601</v>
      </c>
      <c r="AM320">
        <v>4.08291534699241E-3</v>
      </c>
      <c r="AN320">
        <v>0</v>
      </c>
      <c r="AO320">
        <v>0</v>
      </c>
      <c r="AP320">
        <v>0.21341418039249699</v>
      </c>
      <c r="AQ320">
        <v>0</v>
      </c>
      <c r="AR320">
        <v>0</v>
      </c>
      <c r="AS320">
        <v>0</v>
      </c>
      <c r="AT320">
        <v>3.1818910599299297E-2</v>
      </c>
      <c r="AU320">
        <v>0</v>
      </c>
      <c r="AV320">
        <v>0</v>
      </c>
      <c r="AW320">
        <v>0</v>
      </c>
      <c r="AX320"/>
      <c r="AY320"/>
      <c r="AZ320"/>
      <c r="BA320"/>
      <c r="BB320"/>
      <c r="BC320"/>
      <c r="BD320"/>
      <c r="BE320"/>
      <c r="BF320"/>
      <c r="BG320"/>
      <c r="BH320"/>
      <c r="BI320"/>
    </row>
    <row r="321" spans="1:61" x14ac:dyDescent="0.25">
      <c r="A321" s="88">
        <v>44400</v>
      </c>
      <c r="B321" s="87" t="s">
        <v>60</v>
      </c>
      <c r="C321">
        <v>1319.59</v>
      </c>
      <c r="D321">
        <v>0</v>
      </c>
      <c r="E321">
        <v>421.90210227050602</v>
      </c>
      <c r="F321">
        <v>0</v>
      </c>
      <c r="G321">
        <v>201.514744603807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1.99394796588399</v>
      </c>
      <c r="T321">
        <v>0</v>
      </c>
      <c r="U321">
        <v>0</v>
      </c>
      <c r="V321">
        <v>11.3413060157944</v>
      </c>
      <c r="W321">
        <v>0</v>
      </c>
      <c r="X321">
        <v>0</v>
      </c>
      <c r="Y321">
        <v>0</v>
      </c>
      <c r="Z321">
        <v>5.5848599382552197E-2</v>
      </c>
      <c r="AA321">
        <v>0</v>
      </c>
      <c r="AB321">
        <v>0</v>
      </c>
      <c r="AC321">
        <v>0.64379480922658905</v>
      </c>
      <c r="AD321">
        <v>695.59653195042199</v>
      </c>
      <c r="AE321">
        <v>0</v>
      </c>
      <c r="AF321">
        <v>0</v>
      </c>
      <c r="AG321">
        <v>4.8643553982596304</v>
      </c>
      <c r="AH321">
        <v>0</v>
      </c>
      <c r="AI321">
        <v>0.23266938269880699</v>
      </c>
      <c r="AJ321">
        <v>0</v>
      </c>
      <c r="AK321">
        <v>0</v>
      </c>
      <c r="AL321">
        <v>41.4868731422876</v>
      </c>
      <c r="AM321">
        <v>2.5409553459772201E-2</v>
      </c>
      <c r="AN321">
        <v>0</v>
      </c>
      <c r="AO321">
        <v>0</v>
      </c>
      <c r="AP321">
        <v>0.20483497253286001</v>
      </c>
      <c r="AQ321">
        <v>0</v>
      </c>
      <c r="AR321">
        <v>0</v>
      </c>
      <c r="AS321">
        <v>0</v>
      </c>
      <c r="AT321">
        <v>3.3045558380375997E-2</v>
      </c>
      <c r="AU321">
        <v>0</v>
      </c>
      <c r="AV321">
        <v>0</v>
      </c>
      <c r="AW321">
        <v>0</v>
      </c>
      <c r="AX321"/>
      <c r="AY321"/>
      <c r="AZ321"/>
      <c r="BA321"/>
      <c r="BB321"/>
      <c r="BC321"/>
      <c r="BD321"/>
      <c r="BE321"/>
      <c r="BF321"/>
      <c r="BG321"/>
      <c r="BH321"/>
      <c r="BI321"/>
    </row>
    <row r="322" spans="1:61" x14ac:dyDescent="0.25">
      <c r="A322" s="88">
        <v>44401</v>
      </c>
      <c r="B322" s="87" t="s">
        <v>60</v>
      </c>
      <c r="C322">
        <v>1445.28</v>
      </c>
      <c r="D322">
        <v>0</v>
      </c>
      <c r="E322">
        <v>421.90210227050602</v>
      </c>
      <c r="F322">
        <v>198.102380012504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1.6347845032611199</v>
      </c>
      <c r="T322">
        <v>0</v>
      </c>
      <c r="U322">
        <v>0</v>
      </c>
      <c r="V322">
        <v>10.190673043164299</v>
      </c>
      <c r="W322">
        <v>0</v>
      </c>
      <c r="X322">
        <v>0</v>
      </c>
      <c r="Y322">
        <v>0</v>
      </c>
      <c r="Z322">
        <v>5.48224161334167E-2</v>
      </c>
      <c r="AA322">
        <v>0</v>
      </c>
      <c r="AB322">
        <v>0</v>
      </c>
      <c r="AC322">
        <v>0.55423505862538602</v>
      </c>
      <c r="AD322">
        <v>722.76866489516203</v>
      </c>
      <c r="AE322">
        <v>0</v>
      </c>
      <c r="AF322">
        <v>0</v>
      </c>
      <c r="AG322">
        <v>5.07291931664773</v>
      </c>
      <c r="AH322">
        <v>0</v>
      </c>
      <c r="AI322">
        <v>0.20189884162781599</v>
      </c>
      <c r="AJ322">
        <v>0</v>
      </c>
      <c r="AK322">
        <v>0</v>
      </c>
      <c r="AL322">
        <v>36.432785397028297</v>
      </c>
      <c r="AM322">
        <v>7.5852255519053197E-2</v>
      </c>
      <c r="AN322">
        <v>0</v>
      </c>
      <c r="AO322">
        <v>0</v>
      </c>
      <c r="AP322">
        <v>0.1621078918287</v>
      </c>
      <c r="AQ322">
        <v>0</v>
      </c>
      <c r="AR322">
        <v>0</v>
      </c>
      <c r="AS322">
        <v>0</v>
      </c>
      <c r="AT322">
        <v>4.0065566901032898E-2</v>
      </c>
      <c r="AU322">
        <v>0</v>
      </c>
      <c r="AV322">
        <v>0</v>
      </c>
      <c r="AW322">
        <v>0</v>
      </c>
      <c r="AX322"/>
      <c r="AY322"/>
      <c r="AZ322"/>
      <c r="BA322"/>
      <c r="BB322"/>
      <c r="BC322"/>
      <c r="BD322"/>
      <c r="BE322"/>
      <c r="BF322"/>
      <c r="BG322"/>
      <c r="BH322"/>
      <c r="BI322"/>
    </row>
    <row r="323" spans="1:61" x14ac:dyDescent="0.25">
      <c r="A323" s="88">
        <v>44402</v>
      </c>
      <c r="B323" s="87" t="s">
        <v>60</v>
      </c>
      <c r="C323">
        <v>1053.99</v>
      </c>
      <c r="D323">
        <v>0</v>
      </c>
      <c r="E323">
        <v>421.90210227050602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1.3198449559959</v>
      </c>
      <c r="T323">
        <v>0</v>
      </c>
      <c r="U323">
        <v>0</v>
      </c>
      <c r="V323">
        <v>9.1561356079059504</v>
      </c>
      <c r="W323">
        <v>0</v>
      </c>
      <c r="X323">
        <v>0</v>
      </c>
      <c r="Y323">
        <v>0</v>
      </c>
      <c r="Z323">
        <v>5.3141750241197397E-2</v>
      </c>
      <c r="AA323">
        <v>0</v>
      </c>
      <c r="AB323">
        <v>0</v>
      </c>
      <c r="AC323">
        <v>0.46460172113140302</v>
      </c>
      <c r="AD323">
        <v>753.27373060020795</v>
      </c>
      <c r="AE323">
        <v>0</v>
      </c>
      <c r="AF323">
        <v>0</v>
      </c>
      <c r="AG323">
        <v>5.6488375242323796</v>
      </c>
      <c r="AH323">
        <v>0</v>
      </c>
      <c r="AI323">
        <v>0.17665655674026301</v>
      </c>
      <c r="AJ323">
        <v>0</v>
      </c>
      <c r="AK323">
        <v>0</v>
      </c>
      <c r="AL323">
        <v>28.886783683402601</v>
      </c>
      <c r="AM323">
        <v>0.16080208914521699</v>
      </c>
      <c r="AN323">
        <v>0</v>
      </c>
      <c r="AO323">
        <v>0</v>
      </c>
      <c r="AP323">
        <v>0.15126883763100599</v>
      </c>
      <c r="AQ323">
        <v>0</v>
      </c>
      <c r="AR323">
        <v>0</v>
      </c>
      <c r="AS323">
        <v>0</v>
      </c>
      <c r="AT323">
        <v>5.6680743007334299E-2</v>
      </c>
      <c r="AU323">
        <v>0</v>
      </c>
      <c r="AV323">
        <v>0</v>
      </c>
      <c r="AW323">
        <v>0</v>
      </c>
      <c r="AX323"/>
      <c r="AY323"/>
      <c r="AZ323"/>
      <c r="BA323"/>
      <c r="BB323"/>
      <c r="BC323"/>
      <c r="BD323"/>
      <c r="BE323"/>
      <c r="BF323"/>
      <c r="BG323"/>
      <c r="BH323"/>
      <c r="BI323"/>
    </row>
    <row r="324" spans="1:61" x14ac:dyDescent="0.25">
      <c r="A324" s="88">
        <v>44403</v>
      </c>
      <c r="B324" s="87" t="s">
        <v>60</v>
      </c>
      <c r="C324">
        <v>900.81</v>
      </c>
      <c r="D324">
        <v>0</v>
      </c>
      <c r="E324">
        <v>421.90210227050602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1.1442997264916399</v>
      </c>
      <c r="T324">
        <v>0</v>
      </c>
      <c r="U324">
        <v>0</v>
      </c>
      <c r="V324">
        <v>8.5394289757682404</v>
      </c>
      <c r="W324">
        <v>0</v>
      </c>
      <c r="X324">
        <v>0</v>
      </c>
      <c r="Y324">
        <v>0</v>
      </c>
      <c r="Z324">
        <v>5.1367694185154703E-2</v>
      </c>
      <c r="AA324">
        <v>0</v>
      </c>
      <c r="AB324">
        <v>0</v>
      </c>
      <c r="AC324">
        <v>0.39195615623628899</v>
      </c>
      <c r="AD324">
        <v>780.64459895088703</v>
      </c>
      <c r="AE324">
        <v>0</v>
      </c>
      <c r="AF324">
        <v>0</v>
      </c>
      <c r="AG324">
        <v>6.3874464772112098</v>
      </c>
      <c r="AH324">
        <v>0</v>
      </c>
      <c r="AI324">
        <v>0.146371228182754</v>
      </c>
      <c r="AJ324">
        <v>0</v>
      </c>
      <c r="AK324">
        <v>0</v>
      </c>
      <c r="AL324">
        <v>22.579488565710399</v>
      </c>
      <c r="AM324">
        <v>0.28500079728338501</v>
      </c>
      <c r="AN324">
        <v>0</v>
      </c>
      <c r="AO324">
        <v>0</v>
      </c>
      <c r="AP324">
        <v>0.146737471923785</v>
      </c>
      <c r="AQ324">
        <v>0</v>
      </c>
      <c r="AR324">
        <v>0</v>
      </c>
      <c r="AS324">
        <v>0</v>
      </c>
      <c r="AT324">
        <v>8.8647588007969597E-2</v>
      </c>
      <c r="AU324">
        <v>0</v>
      </c>
      <c r="AV324">
        <v>0</v>
      </c>
      <c r="AW324">
        <v>0</v>
      </c>
      <c r="AX324"/>
      <c r="AY324"/>
      <c r="AZ324"/>
      <c r="BA324"/>
      <c r="BB324"/>
      <c r="BC324"/>
      <c r="BD324"/>
      <c r="BE324"/>
      <c r="BF324"/>
      <c r="BG324"/>
      <c r="BH324"/>
      <c r="BI324"/>
    </row>
    <row r="325" spans="1:61" x14ac:dyDescent="0.25">
      <c r="A325" s="88">
        <v>44404</v>
      </c>
      <c r="B325" s="87" t="s">
        <v>60</v>
      </c>
      <c r="C325">
        <v>1944.55</v>
      </c>
      <c r="D325">
        <v>0</v>
      </c>
      <c r="E325">
        <v>435.97863064770701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1.05583189935354</v>
      </c>
      <c r="T325">
        <v>0</v>
      </c>
      <c r="U325">
        <v>0</v>
      </c>
      <c r="V325">
        <v>7.7866221133923803</v>
      </c>
      <c r="W325">
        <v>0</v>
      </c>
      <c r="X325">
        <v>0</v>
      </c>
      <c r="Y325">
        <v>0</v>
      </c>
      <c r="Z325">
        <v>5.0042233703805998E-2</v>
      </c>
      <c r="AA325">
        <v>0</v>
      </c>
      <c r="AB325">
        <v>0</v>
      </c>
      <c r="AC325">
        <v>0.32857818065870997</v>
      </c>
      <c r="AD325">
        <v>801.62687943674905</v>
      </c>
      <c r="AE325">
        <v>0</v>
      </c>
      <c r="AF325">
        <v>0</v>
      </c>
      <c r="AG325">
        <v>6.57680299155383</v>
      </c>
      <c r="AH325">
        <v>0</v>
      </c>
      <c r="AI325">
        <v>0.13064821290405401</v>
      </c>
      <c r="AJ325">
        <v>0</v>
      </c>
      <c r="AK325">
        <v>0</v>
      </c>
      <c r="AL325">
        <v>19.942368632247099</v>
      </c>
      <c r="AM325">
        <v>0.44565893873163898</v>
      </c>
      <c r="AN325">
        <v>0</v>
      </c>
      <c r="AO325">
        <v>0</v>
      </c>
      <c r="AP325">
        <v>0.13611120599028301</v>
      </c>
      <c r="AQ325">
        <v>0</v>
      </c>
      <c r="AR325">
        <v>0</v>
      </c>
      <c r="AS325">
        <v>0</v>
      </c>
      <c r="AT325">
        <v>0.14850425194455799</v>
      </c>
      <c r="AU325">
        <v>0</v>
      </c>
      <c r="AV325">
        <v>500.11903729877298</v>
      </c>
      <c r="AW325">
        <v>0</v>
      </c>
      <c r="AX325"/>
      <c r="AY325"/>
      <c r="AZ325"/>
      <c r="BA325"/>
      <c r="BB325"/>
      <c r="BC325"/>
      <c r="BD325"/>
      <c r="BE325"/>
      <c r="BF325"/>
      <c r="BG325"/>
      <c r="BH325"/>
      <c r="BI325"/>
    </row>
    <row r="326" spans="1:61" x14ac:dyDescent="0.25">
      <c r="A326" s="88">
        <v>44405</v>
      </c>
      <c r="B326" s="87" t="s">
        <v>60</v>
      </c>
      <c r="C326">
        <v>1046.31</v>
      </c>
      <c r="D326">
        <v>0</v>
      </c>
      <c r="E326">
        <v>435.97863064770701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1.15104049112926</v>
      </c>
      <c r="T326">
        <v>0</v>
      </c>
      <c r="U326">
        <v>0</v>
      </c>
      <c r="V326">
        <v>7.35640069801899</v>
      </c>
      <c r="W326">
        <v>0</v>
      </c>
      <c r="X326">
        <v>0</v>
      </c>
      <c r="Y326">
        <v>0</v>
      </c>
      <c r="Z326">
        <v>4.94899746691604E-2</v>
      </c>
      <c r="AA326">
        <v>0</v>
      </c>
      <c r="AB326">
        <v>29.791882054561999</v>
      </c>
      <c r="AC326">
        <v>0.27068250602171601</v>
      </c>
      <c r="AD326">
        <v>753.141056868379</v>
      </c>
      <c r="AE326">
        <v>0</v>
      </c>
      <c r="AF326">
        <v>0</v>
      </c>
      <c r="AG326">
        <v>6.4293884168423201</v>
      </c>
      <c r="AH326">
        <v>0</v>
      </c>
      <c r="AI326">
        <v>0.12881773068798599</v>
      </c>
      <c r="AJ326">
        <v>0</v>
      </c>
      <c r="AK326">
        <v>0</v>
      </c>
      <c r="AL326">
        <v>19.3206478192199</v>
      </c>
      <c r="AM326">
        <v>0.52305451855849705</v>
      </c>
      <c r="AN326">
        <v>0</v>
      </c>
      <c r="AO326">
        <v>0</v>
      </c>
      <c r="AP326">
        <v>0.121212585898129</v>
      </c>
      <c r="AQ326">
        <v>0</v>
      </c>
      <c r="AR326">
        <v>0</v>
      </c>
      <c r="AS326">
        <v>0</v>
      </c>
      <c r="AT326">
        <v>0.229508655769461</v>
      </c>
      <c r="AU326">
        <v>0</v>
      </c>
      <c r="AV326">
        <v>0</v>
      </c>
      <c r="AW326">
        <v>0</v>
      </c>
      <c r="AX326"/>
      <c r="AY326"/>
      <c r="AZ326"/>
      <c r="BA326"/>
      <c r="BB326"/>
      <c r="BC326"/>
      <c r="BD326"/>
      <c r="BE326"/>
      <c r="BF326"/>
      <c r="BG326"/>
      <c r="BH326"/>
      <c r="BI326"/>
    </row>
    <row r="327" spans="1:61" x14ac:dyDescent="0.25">
      <c r="A327" s="88">
        <v>44406</v>
      </c>
      <c r="B327" s="87" t="s">
        <v>60</v>
      </c>
      <c r="C327">
        <v>1433.35</v>
      </c>
      <c r="D327">
        <v>0</v>
      </c>
      <c r="E327">
        <v>449.956721763529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2.1511549539714498</v>
      </c>
      <c r="T327">
        <v>0</v>
      </c>
      <c r="U327">
        <v>0</v>
      </c>
      <c r="V327">
        <v>6.9733744467762904</v>
      </c>
      <c r="W327">
        <v>0</v>
      </c>
      <c r="X327">
        <v>0</v>
      </c>
      <c r="Y327">
        <v>0</v>
      </c>
      <c r="Z327">
        <v>4.9499388365598002E-2</v>
      </c>
      <c r="AA327">
        <v>0</v>
      </c>
      <c r="AB327">
        <v>155.72535274927199</v>
      </c>
      <c r="AC327">
        <v>0.22999530491813799</v>
      </c>
      <c r="AD327">
        <v>652.11520386546704</v>
      </c>
      <c r="AE327">
        <v>0</v>
      </c>
      <c r="AF327">
        <v>0</v>
      </c>
      <c r="AG327">
        <v>5.9863293326940896</v>
      </c>
      <c r="AH327">
        <v>0</v>
      </c>
      <c r="AI327">
        <v>0.13079206507379401</v>
      </c>
      <c r="AJ327">
        <v>0</v>
      </c>
      <c r="AK327">
        <v>0</v>
      </c>
      <c r="AL327">
        <v>19.943963078829999</v>
      </c>
      <c r="AM327">
        <v>0.55234251162218295</v>
      </c>
      <c r="AN327">
        <v>0</v>
      </c>
      <c r="AO327">
        <v>0</v>
      </c>
      <c r="AP327">
        <v>0.102981322370595</v>
      </c>
      <c r="AQ327">
        <v>0</v>
      </c>
      <c r="AR327">
        <v>0</v>
      </c>
      <c r="AS327">
        <v>0</v>
      </c>
      <c r="AT327">
        <v>0.33605316510059802</v>
      </c>
      <c r="AU327">
        <v>0</v>
      </c>
      <c r="AV327">
        <v>0</v>
      </c>
      <c r="AW327">
        <v>0</v>
      </c>
      <c r="AX327"/>
      <c r="AY327"/>
      <c r="AZ327"/>
      <c r="BA327"/>
      <c r="BB327"/>
      <c r="BC327"/>
      <c r="BD327"/>
      <c r="BE327"/>
      <c r="BF327"/>
      <c r="BG327"/>
      <c r="BH327"/>
      <c r="BI327"/>
    </row>
    <row r="328" spans="1:61" x14ac:dyDescent="0.25">
      <c r="A328" s="88">
        <v>44407</v>
      </c>
      <c r="B328" s="87" t="s">
        <v>60</v>
      </c>
      <c r="C328">
        <v>1312.6</v>
      </c>
      <c r="D328">
        <v>0</v>
      </c>
      <c r="E328">
        <v>449.956721763529</v>
      </c>
      <c r="F328">
        <v>0</v>
      </c>
      <c r="G328">
        <v>201.514744603807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4.0372200088380303</v>
      </c>
      <c r="T328">
        <v>0</v>
      </c>
      <c r="U328">
        <v>0</v>
      </c>
      <c r="V328">
        <v>6.3860131963548703</v>
      </c>
      <c r="W328">
        <v>0</v>
      </c>
      <c r="X328">
        <v>0</v>
      </c>
      <c r="Y328">
        <v>0</v>
      </c>
      <c r="Z328">
        <v>5.0638708518536898E-2</v>
      </c>
      <c r="AA328">
        <v>0</v>
      </c>
      <c r="AB328">
        <v>360.580225127397</v>
      </c>
      <c r="AC328">
        <v>0.18727011580400199</v>
      </c>
      <c r="AD328">
        <v>509.405549064485</v>
      </c>
      <c r="AE328">
        <v>0</v>
      </c>
      <c r="AF328">
        <v>0</v>
      </c>
      <c r="AG328">
        <v>5.1929744488977301</v>
      </c>
      <c r="AH328">
        <v>0</v>
      </c>
      <c r="AI328">
        <v>0.13693513908024299</v>
      </c>
      <c r="AJ328">
        <v>0</v>
      </c>
      <c r="AK328">
        <v>0</v>
      </c>
      <c r="AL328">
        <v>19.674862751325399</v>
      </c>
      <c r="AM328">
        <v>0.54967389712450099</v>
      </c>
      <c r="AN328">
        <v>0</v>
      </c>
      <c r="AO328">
        <v>0</v>
      </c>
      <c r="AP328">
        <v>8.6544303356992203E-2</v>
      </c>
      <c r="AQ328">
        <v>0</v>
      </c>
      <c r="AR328">
        <v>0</v>
      </c>
      <c r="AS328">
        <v>0</v>
      </c>
      <c r="AT328">
        <v>0.43219175304567198</v>
      </c>
      <c r="AU328">
        <v>0</v>
      </c>
      <c r="AV328">
        <v>0</v>
      </c>
      <c r="AW328">
        <v>0</v>
      </c>
      <c r="AX328"/>
      <c r="AY328"/>
      <c r="AZ328"/>
      <c r="BA328"/>
      <c r="BB328"/>
      <c r="BC328"/>
      <c r="BD328"/>
      <c r="BE328"/>
      <c r="BF328"/>
      <c r="BG328"/>
      <c r="BH328"/>
      <c r="BI328"/>
    </row>
    <row r="329" spans="1:61" x14ac:dyDescent="0.25">
      <c r="A329" s="88">
        <v>44408</v>
      </c>
      <c r="B329" s="87" t="s">
        <v>60</v>
      </c>
      <c r="C329">
        <v>850.08</v>
      </c>
      <c r="D329">
        <v>0</v>
      </c>
      <c r="E329">
        <v>449.956721763529</v>
      </c>
      <c r="F329">
        <v>198.102380012504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6.3882273735028701</v>
      </c>
      <c r="T329">
        <v>0</v>
      </c>
      <c r="U329">
        <v>0</v>
      </c>
      <c r="V329">
        <v>5.7385599257076603</v>
      </c>
      <c r="W329">
        <v>0</v>
      </c>
      <c r="X329">
        <v>0</v>
      </c>
      <c r="Y329">
        <v>0</v>
      </c>
      <c r="Z329">
        <v>5.2420326879927703E-2</v>
      </c>
      <c r="AA329">
        <v>0</v>
      </c>
      <c r="AB329">
        <v>596.43502315062506</v>
      </c>
      <c r="AC329">
        <v>0.13540000797745699</v>
      </c>
      <c r="AD329">
        <v>341.55804720790798</v>
      </c>
      <c r="AE329">
        <v>0</v>
      </c>
      <c r="AF329">
        <v>0</v>
      </c>
      <c r="AG329">
        <v>4.1471648865550499</v>
      </c>
      <c r="AH329">
        <v>0</v>
      </c>
      <c r="AI329">
        <v>0.143833326010669</v>
      </c>
      <c r="AJ329">
        <v>0</v>
      </c>
      <c r="AK329">
        <v>0</v>
      </c>
      <c r="AL329">
        <v>17.243693296028901</v>
      </c>
      <c r="AM329">
        <v>0.50927271449823697</v>
      </c>
      <c r="AN329">
        <v>0</v>
      </c>
      <c r="AO329">
        <v>0</v>
      </c>
      <c r="AP329">
        <v>5.9407584757227801E-2</v>
      </c>
      <c r="AQ329">
        <v>0</v>
      </c>
      <c r="AR329">
        <v>0</v>
      </c>
      <c r="AS329">
        <v>0</v>
      </c>
      <c r="AT329">
        <v>0.49135565207873799</v>
      </c>
      <c r="AU329">
        <v>0</v>
      </c>
      <c r="AV329">
        <v>0</v>
      </c>
      <c r="AW329">
        <v>0</v>
      </c>
      <c r="AX329"/>
      <c r="AY329"/>
      <c r="AZ329"/>
      <c r="BA329"/>
      <c r="BB329"/>
      <c r="BC329"/>
      <c r="BD329"/>
      <c r="BE329"/>
      <c r="BF329"/>
      <c r="BG329"/>
      <c r="BH329"/>
      <c r="BI329"/>
    </row>
    <row r="330" spans="1:61" x14ac:dyDescent="0.25">
      <c r="A330" s="88">
        <v>44409</v>
      </c>
      <c r="B330" s="87" t="s">
        <v>60</v>
      </c>
      <c r="C330">
        <v>805.92</v>
      </c>
      <c r="D330">
        <v>0</v>
      </c>
      <c r="E330">
        <v>449.956721763529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8.8120025707404199</v>
      </c>
      <c r="T330">
        <v>0</v>
      </c>
      <c r="U330">
        <v>0</v>
      </c>
      <c r="V330">
        <v>4.8925678930463903</v>
      </c>
      <c r="W330">
        <v>0</v>
      </c>
      <c r="X330">
        <v>0</v>
      </c>
      <c r="Y330">
        <v>0</v>
      </c>
      <c r="Z330">
        <v>5.4287939476139503E-2</v>
      </c>
      <c r="AA330">
        <v>0</v>
      </c>
      <c r="AB330">
        <v>782.76218098954996</v>
      </c>
      <c r="AC330">
        <v>8.7204018393577498E-2</v>
      </c>
      <c r="AD330">
        <v>186.89049617261199</v>
      </c>
      <c r="AE330">
        <v>0</v>
      </c>
      <c r="AF330">
        <v>0</v>
      </c>
      <c r="AG330">
        <v>3.1716719836290301</v>
      </c>
      <c r="AH330">
        <v>0</v>
      </c>
      <c r="AI330">
        <v>0.169063660047339</v>
      </c>
      <c r="AJ330">
        <v>0</v>
      </c>
      <c r="AK330">
        <v>0</v>
      </c>
      <c r="AL330">
        <v>15.8753582175895</v>
      </c>
      <c r="AM330">
        <v>0.443076748876504</v>
      </c>
      <c r="AN330">
        <v>0</v>
      </c>
      <c r="AO330">
        <v>0</v>
      </c>
      <c r="AP330">
        <v>3.3907590921833403E-2</v>
      </c>
      <c r="AQ330">
        <v>0</v>
      </c>
      <c r="AR330">
        <v>0</v>
      </c>
      <c r="AS330">
        <v>0</v>
      </c>
      <c r="AT330">
        <v>0.56913354341227396</v>
      </c>
      <c r="AU330">
        <v>0</v>
      </c>
      <c r="AV330">
        <v>0</v>
      </c>
      <c r="AW330">
        <v>0</v>
      </c>
      <c r="AX330"/>
      <c r="AY330"/>
      <c r="AZ330"/>
      <c r="BA330"/>
      <c r="BB330"/>
      <c r="BC330"/>
      <c r="BD330"/>
      <c r="BE330"/>
      <c r="BF330"/>
      <c r="BG330"/>
      <c r="BH330"/>
      <c r="BI330"/>
    </row>
    <row r="331" spans="1:61" x14ac:dyDescent="0.25">
      <c r="A331" s="88">
        <v>44410</v>
      </c>
      <c r="B331" s="87" t="s">
        <v>60</v>
      </c>
      <c r="C331">
        <v>1258.6300000000001</v>
      </c>
      <c r="D331">
        <v>0</v>
      </c>
      <c r="E331">
        <v>449.956721763529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11.209661357227199</v>
      </c>
      <c r="T331">
        <v>0</v>
      </c>
      <c r="U331">
        <v>0</v>
      </c>
      <c r="V331">
        <v>4.5086479313653296</v>
      </c>
      <c r="W331">
        <v>0</v>
      </c>
      <c r="X331">
        <v>0</v>
      </c>
      <c r="Y331">
        <v>0</v>
      </c>
      <c r="Z331">
        <v>5.5868525019748302E-2</v>
      </c>
      <c r="AA331">
        <v>0</v>
      </c>
      <c r="AB331">
        <v>937.91918528018095</v>
      </c>
      <c r="AC331">
        <v>5.0068832969063101E-2</v>
      </c>
      <c r="AD331">
        <v>61.815134494046603</v>
      </c>
      <c r="AE331">
        <v>0</v>
      </c>
      <c r="AF331">
        <v>0</v>
      </c>
      <c r="AG331">
        <v>2.6691443668096402</v>
      </c>
      <c r="AH331">
        <v>0</v>
      </c>
      <c r="AI331">
        <v>0.21278945622811199</v>
      </c>
      <c r="AJ331">
        <v>0</v>
      </c>
      <c r="AK331">
        <v>0</v>
      </c>
      <c r="AL331">
        <v>13.909076737131601</v>
      </c>
      <c r="AM331">
        <v>0.38308961802706798</v>
      </c>
      <c r="AN331">
        <v>0</v>
      </c>
      <c r="AO331">
        <v>0</v>
      </c>
      <c r="AP331">
        <v>2.21276723982026E-2</v>
      </c>
      <c r="AQ331">
        <v>0</v>
      </c>
      <c r="AR331">
        <v>0</v>
      </c>
      <c r="AS331">
        <v>0</v>
      </c>
      <c r="AT331">
        <v>0.61002289882807303</v>
      </c>
      <c r="AU331">
        <v>0</v>
      </c>
      <c r="AV331">
        <v>0</v>
      </c>
      <c r="AW331">
        <v>0</v>
      </c>
      <c r="AX331"/>
      <c r="AY331"/>
      <c r="AZ331"/>
      <c r="BA331"/>
      <c r="BB331"/>
      <c r="BC331"/>
      <c r="BD331"/>
      <c r="BE331"/>
      <c r="BF331"/>
      <c r="BG331"/>
      <c r="BH331"/>
      <c r="BI331"/>
    </row>
    <row r="332" spans="1:61" x14ac:dyDescent="0.25">
      <c r="A332" s="88">
        <v>44411</v>
      </c>
      <c r="B332" s="87" t="s">
        <v>60</v>
      </c>
      <c r="C332">
        <v>1099.8499999999999</v>
      </c>
      <c r="D332">
        <v>0</v>
      </c>
      <c r="E332">
        <v>435.97863064770701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12.954974726527499</v>
      </c>
      <c r="T332">
        <v>0</v>
      </c>
      <c r="U332">
        <v>0</v>
      </c>
      <c r="V332">
        <v>4.3224624089137702</v>
      </c>
      <c r="W332">
        <v>0</v>
      </c>
      <c r="X332">
        <v>0</v>
      </c>
      <c r="Y332">
        <v>0</v>
      </c>
      <c r="Z332">
        <v>5.7162432738217001E-2</v>
      </c>
      <c r="AA332">
        <v>0</v>
      </c>
      <c r="AB332">
        <v>987.34235190964</v>
      </c>
      <c r="AC332">
        <v>2.33581683645156E-2</v>
      </c>
      <c r="AD332">
        <v>13.7903207524311</v>
      </c>
      <c r="AE332">
        <v>0</v>
      </c>
      <c r="AF332">
        <v>0</v>
      </c>
      <c r="AG332">
        <v>2.3508856663044302</v>
      </c>
      <c r="AH332">
        <v>0</v>
      </c>
      <c r="AI332">
        <v>0.25992937433334101</v>
      </c>
      <c r="AJ332">
        <v>0</v>
      </c>
      <c r="AK332">
        <v>0</v>
      </c>
      <c r="AL332">
        <v>11.777470485109999</v>
      </c>
      <c r="AM332">
        <v>0.34132463544135</v>
      </c>
      <c r="AN332">
        <v>0</v>
      </c>
      <c r="AO332">
        <v>0</v>
      </c>
      <c r="AP332">
        <v>2.2396199217924601E-2</v>
      </c>
      <c r="AQ332">
        <v>0</v>
      </c>
      <c r="AR332">
        <v>0</v>
      </c>
      <c r="AS332">
        <v>0</v>
      </c>
      <c r="AT332">
        <v>0.59601446758377297</v>
      </c>
      <c r="AU332">
        <v>0</v>
      </c>
      <c r="AV332">
        <v>0</v>
      </c>
      <c r="AW332">
        <v>0</v>
      </c>
      <c r="AX332"/>
      <c r="AY332"/>
      <c r="AZ332"/>
      <c r="BA332"/>
      <c r="BB332"/>
      <c r="BC332"/>
      <c r="BD332"/>
      <c r="BE332"/>
      <c r="BF332"/>
      <c r="BG332"/>
      <c r="BH332"/>
      <c r="BI332"/>
    </row>
    <row r="333" spans="1:61" x14ac:dyDescent="0.25">
      <c r="A333" s="88">
        <v>44412</v>
      </c>
      <c r="B333" s="87" t="s">
        <v>60</v>
      </c>
      <c r="C333">
        <v>931</v>
      </c>
      <c r="D333">
        <v>0</v>
      </c>
      <c r="E333">
        <v>435.97863064770701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13.230349613695401</v>
      </c>
      <c r="T333">
        <v>0</v>
      </c>
      <c r="U333">
        <v>0</v>
      </c>
      <c r="V333">
        <v>4.0399434162308401</v>
      </c>
      <c r="W333">
        <v>0</v>
      </c>
      <c r="X333">
        <v>0</v>
      </c>
      <c r="Y333">
        <v>0</v>
      </c>
      <c r="Z333">
        <v>5.8214686230263497E-2</v>
      </c>
      <c r="AA333">
        <v>0</v>
      </c>
      <c r="AB333">
        <v>977.56350015745704</v>
      </c>
      <c r="AC333">
        <v>6.2816203954775803E-3</v>
      </c>
      <c r="AD333">
        <v>1.34783314503422</v>
      </c>
      <c r="AE333">
        <v>0</v>
      </c>
      <c r="AF333">
        <v>0</v>
      </c>
      <c r="AG333">
        <v>2.2165855519354598</v>
      </c>
      <c r="AH333">
        <v>0</v>
      </c>
      <c r="AI333">
        <v>0.377564406531472</v>
      </c>
      <c r="AJ333">
        <v>0</v>
      </c>
      <c r="AK333">
        <v>0</v>
      </c>
      <c r="AL333">
        <v>10.013405351700699</v>
      </c>
      <c r="AM333">
        <v>0.29515259954843598</v>
      </c>
      <c r="AN333">
        <v>0</v>
      </c>
      <c r="AO333">
        <v>0</v>
      </c>
      <c r="AP333">
        <v>5.07332981741596E-2</v>
      </c>
      <c r="AQ333">
        <v>0</v>
      </c>
      <c r="AR333">
        <v>0</v>
      </c>
      <c r="AS333">
        <v>0</v>
      </c>
      <c r="AT333">
        <v>0.528080331969495</v>
      </c>
      <c r="AU333">
        <v>0</v>
      </c>
      <c r="AV333">
        <v>0</v>
      </c>
      <c r="AW333">
        <v>0</v>
      </c>
      <c r="AX333"/>
      <c r="AY333"/>
      <c r="AZ333"/>
      <c r="BA333"/>
      <c r="BB333"/>
      <c r="BC333"/>
      <c r="BD333"/>
      <c r="BE333"/>
      <c r="BF333"/>
      <c r="BG333"/>
      <c r="BH333"/>
      <c r="BI333"/>
    </row>
    <row r="334" spans="1:61" x14ac:dyDescent="0.25">
      <c r="A334" s="88">
        <v>44413</v>
      </c>
      <c r="B334" s="87" t="s">
        <v>60</v>
      </c>
      <c r="C334">
        <v>947.73</v>
      </c>
      <c r="D334">
        <v>0</v>
      </c>
      <c r="E334">
        <v>421.90210227050602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13.551278641119101</v>
      </c>
      <c r="T334">
        <v>0</v>
      </c>
      <c r="U334">
        <v>0</v>
      </c>
      <c r="V334">
        <v>4.08633188224176</v>
      </c>
      <c r="W334">
        <v>0</v>
      </c>
      <c r="X334">
        <v>0</v>
      </c>
      <c r="Y334">
        <v>0</v>
      </c>
      <c r="Z334">
        <v>5.8828229927785802E-2</v>
      </c>
      <c r="AA334">
        <v>0</v>
      </c>
      <c r="AB334">
        <v>935.90855013052396</v>
      </c>
      <c r="AC334">
        <v>2.2733977362386398E-3</v>
      </c>
      <c r="AD334">
        <v>0</v>
      </c>
      <c r="AE334">
        <v>0</v>
      </c>
      <c r="AF334">
        <v>0</v>
      </c>
      <c r="AG334">
        <v>2.2155897032158398</v>
      </c>
      <c r="AH334">
        <v>0</v>
      </c>
      <c r="AI334">
        <v>0.51212787613979904</v>
      </c>
      <c r="AJ334">
        <v>0</v>
      </c>
      <c r="AK334">
        <v>0</v>
      </c>
      <c r="AL334">
        <v>8.5548181812292192</v>
      </c>
      <c r="AM334">
        <v>0.24282904999826299</v>
      </c>
      <c r="AN334">
        <v>0</v>
      </c>
      <c r="AO334">
        <v>0</v>
      </c>
      <c r="AP334">
        <v>8.6635215285628703E-2</v>
      </c>
      <c r="AQ334">
        <v>0</v>
      </c>
      <c r="AR334">
        <v>0</v>
      </c>
      <c r="AS334">
        <v>0</v>
      </c>
      <c r="AT334">
        <v>0.50249739478886601</v>
      </c>
      <c r="AU334">
        <v>0</v>
      </c>
      <c r="AV334">
        <v>0</v>
      </c>
      <c r="AW334">
        <v>0</v>
      </c>
      <c r="AX334"/>
      <c r="AY334"/>
      <c r="AZ334"/>
      <c r="BA334"/>
      <c r="BB334"/>
      <c r="BC334"/>
      <c r="BD334"/>
      <c r="BE334"/>
      <c r="BF334"/>
      <c r="BG334"/>
      <c r="BH334"/>
      <c r="BI334"/>
    </row>
    <row r="335" spans="1:61" x14ac:dyDescent="0.25">
      <c r="A335" s="88">
        <v>44414</v>
      </c>
      <c r="B335" s="87" t="s">
        <v>60</v>
      </c>
      <c r="C335">
        <v>1156.3</v>
      </c>
      <c r="D335">
        <v>0</v>
      </c>
      <c r="E335">
        <v>421.90210227050602</v>
      </c>
      <c r="F335">
        <v>0</v>
      </c>
      <c r="G335">
        <v>201.514744603807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14.167383705002701</v>
      </c>
      <c r="T335">
        <v>0</v>
      </c>
      <c r="U335">
        <v>0</v>
      </c>
      <c r="V335">
        <v>4.5836096442466898</v>
      </c>
      <c r="W335">
        <v>0</v>
      </c>
      <c r="X335">
        <v>0</v>
      </c>
      <c r="Y335">
        <v>0</v>
      </c>
      <c r="Z335">
        <v>5.9457129435782602E-2</v>
      </c>
      <c r="AA335">
        <v>0</v>
      </c>
      <c r="AB335">
        <v>868.265796953223</v>
      </c>
      <c r="AC335">
        <v>3.8705555865058399E-3</v>
      </c>
      <c r="AD335">
        <v>0</v>
      </c>
      <c r="AE335">
        <v>0</v>
      </c>
      <c r="AF335">
        <v>0</v>
      </c>
      <c r="AG335">
        <v>2.2583270244501401</v>
      </c>
      <c r="AH335">
        <v>0</v>
      </c>
      <c r="AI335">
        <v>0.59119923971848898</v>
      </c>
      <c r="AJ335">
        <v>0</v>
      </c>
      <c r="AK335">
        <v>0</v>
      </c>
      <c r="AL335">
        <v>7.7869341912659102</v>
      </c>
      <c r="AM335">
        <v>0.210035516633965</v>
      </c>
      <c r="AN335">
        <v>0</v>
      </c>
      <c r="AO335">
        <v>0</v>
      </c>
      <c r="AP335">
        <v>0.118312138578523</v>
      </c>
      <c r="AQ335">
        <v>0</v>
      </c>
      <c r="AR335">
        <v>0</v>
      </c>
      <c r="AS335">
        <v>0</v>
      </c>
      <c r="AT335">
        <v>0.51949360234098196</v>
      </c>
      <c r="AU335">
        <v>0</v>
      </c>
      <c r="AV335">
        <v>0</v>
      </c>
      <c r="AW335">
        <v>0</v>
      </c>
      <c r="AX335"/>
      <c r="AY335"/>
      <c r="AZ335"/>
      <c r="BA335"/>
      <c r="BB335"/>
      <c r="BC335"/>
      <c r="BD335"/>
      <c r="BE335"/>
      <c r="BF335"/>
      <c r="BG335"/>
      <c r="BH335"/>
      <c r="BI335"/>
    </row>
    <row r="336" spans="1:61" x14ac:dyDescent="0.25">
      <c r="A336" s="88">
        <v>44415</v>
      </c>
      <c r="B336" s="87" t="s">
        <v>60</v>
      </c>
      <c r="C336">
        <v>897.67</v>
      </c>
      <c r="D336">
        <v>0</v>
      </c>
      <c r="E336">
        <v>435.97863064770701</v>
      </c>
      <c r="F336">
        <v>198.102380012504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14.472133474782201</v>
      </c>
      <c r="T336">
        <v>0</v>
      </c>
      <c r="U336">
        <v>0</v>
      </c>
      <c r="V336">
        <v>5.4547045672660897</v>
      </c>
      <c r="W336">
        <v>0</v>
      </c>
      <c r="X336">
        <v>0</v>
      </c>
      <c r="Y336">
        <v>0</v>
      </c>
      <c r="Z336">
        <v>5.98506624657947E-2</v>
      </c>
      <c r="AA336">
        <v>0</v>
      </c>
      <c r="AB336">
        <v>813.83213702016701</v>
      </c>
      <c r="AC336">
        <v>2.1520778412349801E-2</v>
      </c>
      <c r="AD336">
        <v>0</v>
      </c>
      <c r="AE336">
        <v>0</v>
      </c>
      <c r="AF336">
        <v>0</v>
      </c>
      <c r="AG336">
        <v>2.29141644905331</v>
      </c>
      <c r="AH336">
        <v>0</v>
      </c>
      <c r="AI336">
        <v>0.58294296973590998</v>
      </c>
      <c r="AJ336">
        <v>0</v>
      </c>
      <c r="AK336">
        <v>0</v>
      </c>
      <c r="AL336">
        <v>7.4866456946881001</v>
      </c>
      <c r="AM336">
        <v>0.20135601908421699</v>
      </c>
      <c r="AN336">
        <v>0</v>
      </c>
      <c r="AO336">
        <v>0</v>
      </c>
      <c r="AP336">
        <v>0.14722867280204899</v>
      </c>
      <c r="AQ336">
        <v>0</v>
      </c>
      <c r="AR336">
        <v>0</v>
      </c>
      <c r="AS336">
        <v>0</v>
      </c>
      <c r="AT336">
        <v>0.451580940193055</v>
      </c>
      <c r="AU336">
        <v>0</v>
      </c>
      <c r="AV336">
        <v>0</v>
      </c>
      <c r="AW336">
        <v>0</v>
      </c>
      <c r="AX336"/>
      <c r="AY336"/>
      <c r="AZ336"/>
      <c r="BA336"/>
      <c r="BB336"/>
      <c r="BC336"/>
      <c r="BD336"/>
      <c r="BE336"/>
      <c r="BF336"/>
      <c r="BG336"/>
      <c r="BH336"/>
      <c r="BI336"/>
    </row>
    <row r="337" spans="1:61" x14ac:dyDescent="0.25">
      <c r="A337" s="88">
        <v>44416</v>
      </c>
      <c r="B337" s="87" t="s">
        <v>60</v>
      </c>
      <c r="C337">
        <v>844.35</v>
      </c>
      <c r="D337">
        <v>0</v>
      </c>
      <c r="E337">
        <v>435.97863064770701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151.24132904076299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14.228870627842401</v>
      </c>
      <c r="T337">
        <v>0</v>
      </c>
      <c r="U337">
        <v>0</v>
      </c>
      <c r="V337">
        <v>6.4689333518725096</v>
      </c>
      <c r="W337">
        <v>0</v>
      </c>
      <c r="X337">
        <v>0</v>
      </c>
      <c r="Y337">
        <v>0</v>
      </c>
      <c r="Z337">
        <v>6.0749901706158398E-2</v>
      </c>
      <c r="AA337">
        <v>0</v>
      </c>
      <c r="AB337">
        <v>766.23510954721996</v>
      </c>
      <c r="AC337">
        <v>7.8924030998010306E-2</v>
      </c>
      <c r="AD337">
        <v>0</v>
      </c>
      <c r="AE337">
        <v>0</v>
      </c>
      <c r="AF337">
        <v>0</v>
      </c>
      <c r="AG337">
        <v>2.3535969409541999</v>
      </c>
      <c r="AH337">
        <v>0</v>
      </c>
      <c r="AI337">
        <v>0.50482287452127705</v>
      </c>
      <c r="AJ337">
        <v>0</v>
      </c>
      <c r="AK337">
        <v>0</v>
      </c>
      <c r="AL337">
        <v>7.1179844795479399</v>
      </c>
      <c r="AM337">
        <v>0.20593704344871799</v>
      </c>
      <c r="AN337">
        <v>0</v>
      </c>
      <c r="AO337">
        <v>0</v>
      </c>
      <c r="AP337">
        <v>0.16470374811975599</v>
      </c>
      <c r="AQ337">
        <v>0</v>
      </c>
      <c r="AR337">
        <v>0</v>
      </c>
      <c r="AS337">
        <v>0</v>
      </c>
      <c r="AT337">
        <v>0.39856541505287302</v>
      </c>
      <c r="AU337">
        <v>0</v>
      </c>
      <c r="AV337">
        <v>0</v>
      </c>
      <c r="AW337">
        <v>0</v>
      </c>
      <c r="AX337"/>
      <c r="AY337"/>
      <c r="AZ337"/>
      <c r="BA337"/>
      <c r="BB337"/>
      <c r="BC337"/>
      <c r="BD337"/>
      <c r="BE337"/>
      <c r="BF337"/>
      <c r="BG337"/>
      <c r="BH337"/>
      <c r="BI337"/>
    </row>
    <row r="338" spans="1:61" x14ac:dyDescent="0.25">
      <c r="A338" s="88">
        <v>44417</v>
      </c>
      <c r="B338" s="87" t="s">
        <v>60</v>
      </c>
      <c r="C338">
        <v>790.64</v>
      </c>
      <c r="D338">
        <v>0</v>
      </c>
      <c r="E338">
        <v>449.956721763529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151.24132904076299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14.0518859726331</v>
      </c>
      <c r="T338">
        <v>0</v>
      </c>
      <c r="U338">
        <v>0</v>
      </c>
      <c r="V338">
        <v>7.5593151038279904</v>
      </c>
      <c r="W338">
        <v>0</v>
      </c>
      <c r="X338">
        <v>0</v>
      </c>
      <c r="Y338">
        <v>0</v>
      </c>
      <c r="Z338">
        <v>6.2857047978519903E-2</v>
      </c>
      <c r="AA338">
        <v>0</v>
      </c>
      <c r="AB338">
        <v>664.17632385342495</v>
      </c>
      <c r="AC338">
        <v>0.17089239788850699</v>
      </c>
      <c r="AD338">
        <v>0</v>
      </c>
      <c r="AE338">
        <v>0</v>
      </c>
      <c r="AF338">
        <v>0</v>
      </c>
      <c r="AG338">
        <v>2.41611985991281</v>
      </c>
      <c r="AH338">
        <v>0</v>
      </c>
      <c r="AI338">
        <v>0.405404846851388</v>
      </c>
      <c r="AJ338">
        <v>0</v>
      </c>
      <c r="AK338">
        <v>0</v>
      </c>
      <c r="AL338">
        <v>7.2884550358077602</v>
      </c>
      <c r="AM338">
        <v>0.20681332438564601</v>
      </c>
      <c r="AN338">
        <v>0</v>
      </c>
      <c r="AO338">
        <v>0</v>
      </c>
      <c r="AP338">
        <v>0.15625450135382499</v>
      </c>
      <c r="AQ338">
        <v>0</v>
      </c>
      <c r="AR338">
        <v>0</v>
      </c>
      <c r="AS338">
        <v>1.4321720476884101</v>
      </c>
      <c r="AT338">
        <v>0.38273403333593298</v>
      </c>
      <c r="AU338">
        <v>0</v>
      </c>
      <c r="AV338">
        <v>0</v>
      </c>
      <c r="AW338">
        <v>0</v>
      </c>
      <c r="AX338"/>
      <c r="AY338"/>
      <c r="AZ338"/>
      <c r="BA338"/>
      <c r="BB338"/>
      <c r="BC338"/>
      <c r="BD338"/>
      <c r="BE338"/>
      <c r="BF338"/>
      <c r="BG338"/>
      <c r="BH338"/>
      <c r="BI338"/>
    </row>
    <row r="339" spans="1:61" x14ac:dyDescent="0.25">
      <c r="A339" s="88">
        <v>44418</v>
      </c>
      <c r="B339" s="87" t="s">
        <v>60</v>
      </c>
      <c r="C339">
        <v>992.69</v>
      </c>
      <c r="D339">
        <v>0</v>
      </c>
      <c r="E339">
        <v>464.03325014072999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151.24132904076299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14.013734032994099</v>
      </c>
      <c r="T339">
        <v>0</v>
      </c>
      <c r="U339">
        <v>0</v>
      </c>
      <c r="V339">
        <v>8.7452249662061199</v>
      </c>
      <c r="W339">
        <v>0</v>
      </c>
      <c r="X339">
        <v>0</v>
      </c>
      <c r="Y339">
        <v>0</v>
      </c>
      <c r="Z339">
        <v>6.60236613918041E-2</v>
      </c>
      <c r="AA339">
        <v>0</v>
      </c>
      <c r="AB339">
        <v>537.30991279366401</v>
      </c>
      <c r="AC339">
        <v>0.29639559390592601</v>
      </c>
      <c r="AD339">
        <v>0</v>
      </c>
      <c r="AE339">
        <v>0</v>
      </c>
      <c r="AF339">
        <v>0</v>
      </c>
      <c r="AG339">
        <v>2.4885302847886401</v>
      </c>
      <c r="AH339">
        <v>0</v>
      </c>
      <c r="AI339">
        <v>0.25241426474265199</v>
      </c>
      <c r="AJ339">
        <v>0</v>
      </c>
      <c r="AK339">
        <v>0</v>
      </c>
      <c r="AL339">
        <v>10.576395857776999</v>
      </c>
      <c r="AM339">
        <v>0.22733235886709</v>
      </c>
      <c r="AN339">
        <v>0</v>
      </c>
      <c r="AO339">
        <v>0</v>
      </c>
      <c r="AP339">
        <v>9.7703859794861E-2</v>
      </c>
      <c r="AQ339">
        <v>0</v>
      </c>
      <c r="AR339">
        <v>0</v>
      </c>
      <c r="AS339">
        <v>11.384126757078599</v>
      </c>
      <c r="AT339">
        <v>0.37179034742725697</v>
      </c>
      <c r="AU339">
        <v>0</v>
      </c>
      <c r="AV339">
        <v>0</v>
      </c>
      <c r="AW339">
        <v>0</v>
      </c>
      <c r="AX339"/>
      <c r="AY339"/>
      <c r="AZ339"/>
      <c r="BA339"/>
      <c r="BB339"/>
      <c r="BC339"/>
      <c r="BD339"/>
      <c r="BE339"/>
      <c r="BF339"/>
      <c r="BG339"/>
      <c r="BH339"/>
      <c r="BI339"/>
    </row>
    <row r="340" spans="1:61" x14ac:dyDescent="0.25">
      <c r="A340" s="88">
        <v>44419</v>
      </c>
      <c r="B340" s="87" t="s">
        <v>60</v>
      </c>
      <c r="C340">
        <v>769.45</v>
      </c>
      <c r="D340">
        <v>0</v>
      </c>
      <c r="E340">
        <v>464.03325014072999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151.24132904076299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14.276296749957201</v>
      </c>
      <c r="T340">
        <v>0</v>
      </c>
      <c r="U340">
        <v>0</v>
      </c>
      <c r="V340">
        <v>9.7628392367108408</v>
      </c>
      <c r="W340">
        <v>0</v>
      </c>
      <c r="X340">
        <v>0</v>
      </c>
      <c r="Y340">
        <v>0</v>
      </c>
      <c r="Z340">
        <v>7.0968659884714E-2</v>
      </c>
      <c r="AA340">
        <v>0</v>
      </c>
      <c r="AB340">
        <v>394.37646252721902</v>
      </c>
      <c r="AC340">
        <v>0.45262287848285998</v>
      </c>
      <c r="AD340">
        <v>0</v>
      </c>
      <c r="AE340">
        <v>0</v>
      </c>
      <c r="AF340">
        <v>0</v>
      </c>
      <c r="AG340">
        <v>2.61384131303421</v>
      </c>
      <c r="AH340">
        <v>0</v>
      </c>
      <c r="AI340">
        <v>0.12865159066939599</v>
      </c>
      <c r="AJ340">
        <v>0</v>
      </c>
      <c r="AK340">
        <v>0</v>
      </c>
      <c r="AL340">
        <v>13.830599237057999</v>
      </c>
      <c r="AM340">
        <v>0.247204119859886</v>
      </c>
      <c r="AN340">
        <v>0</v>
      </c>
      <c r="AO340">
        <v>0</v>
      </c>
      <c r="AP340">
        <v>5.37511829154243E-2</v>
      </c>
      <c r="AQ340">
        <v>0</v>
      </c>
      <c r="AR340">
        <v>0</v>
      </c>
      <c r="AS340">
        <v>40.6171243725951</v>
      </c>
      <c r="AT340">
        <v>0.335310818708216</v>
      </c>
      <c r="AU340">
        <v>0</v>
      </c>
      <c r="AV340">
        <v>0</v>
      </c>
      <c r="AW340">
        <v>0</v>
      </c>
      <c r="AX340"/>
      <c r="AY340"/>
      <c r="AZ340"/>
      <c r="BA340"/>
      <c r="BB340"/>
      <c r="BC340"/>
      <c r="BD340"/>
      <c r="BE340"/>
      <c r="BF340"/>
      <c r="BG340"/>
      <c r="BH340"/>
      <c r="BI340"/>
    </row>
    <row r="341" spans="1:61" x14ac:dyDescent="0.25">
      <c r="A341" s="88">
        <v>44420</v>
      </c>
      <c r="B341" s="87" t="s">
        <v>60</v>
      </c>
      <c r="C341">
        <v>1423.98</v>
      </c>
      <c r="D341">
        <v>0</v>
      </c>
      <c r="E341">
        <v>464.03325014072999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151.24132904076299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13.626217292368599</v>
      </c>
      <c r="T341">
        <v>0</v>
      </c>
      <c r="U341">
        <v>0</v>
      </c>
      <c r="V341">
        <v>10.620115894398801</v>
      </c>
      <c r="W341">
        <v>0</v>
      </c>
      <c r="X341">
        <v>0</v>
      </c>
      <c r="Y341">
        <v>0</v>
      </c>
      <c r="Z341">
        <v>7.5998050970965403E-2</v>
      </c>
      <c r="AA341">
        <v>0</v>
      </c>
      <c r="AB341">
        <v>247.78640318543401</v>
      </c>
      <c r="AC341">
        <v>0.61397134092171801</v>
      </c>
      <c r="AD341">
        <v>0</v>
      </c>
      <c r="AE341">
        <v>0</v>
      </c>
      <c r="AF341">
        <v>0</v>
      </c>
      <c r="AG341">
        <v>2.6931815160593602</v>
      </c>
      <c r="AH341">
        <v>0</v>
      </c>
      <c r="AI341">
        <v>6.2806189369518498E-2</v>
      </c>
      <c r="AJ341">
        <v>0</v>
      </c>
      <c r="AK341">
        <v>0</v>
      </c>
      <c r="AL341">
        <v>18.1504044993167</v>
      </c>
      <c r="AM341">
        <v>0.25508956770642</v>
      </c>
      <c r="AN341">
        <v>0</v>
      </c>
      <c r="AO341">
        <v>0</v>
      </c>
      <c r="AP341">
        <v>3.0731623081846401E-2</v>
      </c>
      <c r="AQ341">
        <v>0</v>
      </c>
      <c r="AR341">
        <v>0</v>
      </c>
      <c r="AS341">
        <v>90.634244413259495</v>
      </c>
      <c r="AT341">
        <v>0.28237749929345801</v>
      </c>
      <c r="AU341">
        <v>0</v>
      </c>
      <c r="AV341">
        <v>0</v>
      </c>
      <c r="AW341">
        <v>0</v>
      </c>
      <c r="AX341"/>
      <c r="AY341"/>
      <c r="AZ341"/>
      <c r="BA341"/>
      <c r="BB341"/>
      <c r="BC341"/>
      <c r="BD341"/>
      <c r="BE341"/>
      <c r="BF341"/>
      <c r="BG341"/>
      <c r="BH341"/>
      <c r="BI341"/>
    </row>
    <row r="342" spans="1:61" x14ac:dyDescent="0.25">
      <c r="A342" s="88">
        <v>44421</v>
      </c>
      <c r="B342" s="87" t="s">
        <v>60</v>
      </c>
      <c r="C342">
        <v>1357.99</v>
      </c>
      <c r="D342">
        <v>0</v>
      </c>
      <c r="E342">
        <v>464.03325014072999</v>
      </c>
      <c r="F342">
        <v>0</v>
      </c>
      <c r="G342">
        <v>201.514744603807</v>
      </c>
      <c r="H342">
        <v>0</v>
      </c>
      <c r="I342">
        <v>0</v>
      </c>
      <c r="J342">
        <v>0</v>
      </c>
      <c r="K342">
        <v>151.24132904076299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12.745074948527</v>
      </c>
      <c r="T342">
        <v>0</v>
      </c>
      <c r="U342">
        <v>0</v>
      </c>
      <c r="V342">
        <v>11.055034132991301</v>
      </c>
      <c r="W342">
        <v>0</v>
      </c>
      <c r="X342">
        <v>0</v>
      </c>
      <c r="Y342">
        <v>0</v>
      </c>
      <c r="Z342">
        <v>8.0010253725085495E-2</v>
      </c>
      <c r="AA342">
        <v>0</v>
      </c>
      <c r="AB342">
        <v>125.984530716425</v>
      </c>
      <c r="AC342">
        <v>0.68651850240287604</v>
      </c>
      <c r="AD342">
        <v>0</v>
      </c>
      <c r="AE342">
        <v>0</v>
      </c>
      <c r="AF342">
        <v>0</v>
      </c>
      <c r="AG342">
        <v>2.7050424538082298</v>
      </c>
      <c r="AH342">
        <v>0</v>
      </c>
      <c r="AI342">
        <v>4.4651371582103E-2</v>
      </c>
      <c r="AJ342">
        <v>0</v>
      </c>
      <c r="AK342">
        <v>0</v>
      </c>
      <c r="AL342">
        <v>21.137119275661998</v>
      </c>
      <c r="AM342">
        <v>2.0316382519913301</v>
      </c>
      <c r="AN342">
        <v>0</v>
      </c>
      <c r="AO342">
        <v>0</v>
      </c>
      <c r="AP342">
        <v>1.9017135173298901E-2</v>
      </c>
      <c r="AQ342">
        <v>0</v>
      </c>
      <c r="AR342">
        <v>0</v>
      </c>
      <c r="AS342">
        <v>163.97387371573899</v>
      </c>
      <c r="AT342">
        <v>0.29761763749965597</v>
      </c>
      <c r="AU342">
        <v>0</v>
      </c>
      <c r="AV342">
        <v>0</v>
      </c>
      <c r="AW342">
        <v>0</v>
      </c>
      <c r="AX342"/>
      <c r="AY342"/>
      <c r="AZ342"/>
      <c r="BA342"/>
      <c r="BB342"/>
      <c r="BC342"/>
      <c r="BD342"/>
      <c r="BE342"/>
      <c r="BF342"/>
      <c r="BG342"/>
      <c r="BH342"/>
      <c r="BI342"/>
    </row>
    <row r="343" spans="1:61" x14ac:dyDescent="0.25">
      <c r="A343" s="88">
        <v>44422</v>
      </c>
      <c r="B343" s="87" t="s">
        <v>60</v>
      </c>
      <c r="C343">
        <v>1388.85</v>
      </c>
      <c r="D343">
        <v>0</v>
      </c>
      <c r="E343">
        <v>464.03325014072999</v>
      </c>
      <c r="F343">
        <v>198.102380012504</v>
      </c>
      <c r="G343">
        <v>0</v>
      </c>
      <c r="H343">
        <v>0</v>
      </c>
      <c r="I343">
        <v>0</v>
      </c>
      <c r="J343">
        <v>0</v>
      </c>
      <c r="K343">
        <v>151.24132904076299</v>
      </c>
      <c r="L343">
        <v>0</v>
      </c>
      <c r="M343">
        <v>0</v>
      </c>
      <c r="N343">
        <v>0</v>
      </c>
      <c r="O343">
        <v>0</v>
      </c>
      <c r="P343">
        <v>162.467118451483</v>
      </c>
      <c r="Q343">
        <v>0</v>
      </c>
      <c r="R343">
        <v>0</v>
      </c>
      <c r="S343">
        <v>13.0159146065748</v>
      </c>
      <c r="T343">
        <v>0</v>
      </c>
      <c r="U343">
        <v>0</v>
      </c>
      <c r="V343">
        <v>11.052868298732401</v>
      </c>
      <c r="W343">
        <v>0</v>
      </c>
      <c r="X343">
        <v>0</v>
      </c>
      <c r="Y343">
        <v>0</v>
      </c>
      <c r="Z343">
        <v>8.4640752546141507E-2</v>
      </c>
      <c r="AA343">
        <v>0</v>
      </c>
      <c r="AB343">
        <v>33.698961337754298</v>
      </c>
      <c r="AC343">
        <v>0.68432859376093003</v>
      </c>
      <c r="AD343">
        <v>0</v>
      </c>
      <c r="AE343">
        <v>0</v>
      </c>
      <c r="AF343">
        <v>0</v>
      </c>
      <c r="AG343">
        <v>2.8095585613224601</v>
      </c>
      <c r="AH343">
        <v>0</v>
      </c>
      <c r="AI343">
        <v>5.7144958467093401E-2</v>
      </c>
      <c r="AJ343">
        <v>0</v>
      </c>
      <c r="AK343">
        <v>0</v>
      </c>
      <c r="AL343">
        <v>23.319310264470801</v>
      </c>
      <c r="AM343">
        <v>7.67331702498341</v>
      </c>
      <c r="AN343">
        <v>0</v>
      </c>
      <c r="AO343">
        <v>0</v>
      </c>
      <c r="AP343">
        <v>1.2924862849888001E-2</v>
      </c>
      <c r="AQ343">
        <v>0</v>
      </c>
      <c r="AR343">
        <v>0</v>
      </c>
      <c r="AS343">
        <v>251.295658456772</v>
      </c>
      <c r="AT343">
        <v>0.30013990341537899</v>
      </c>
      <c r="AU343">
        <v>0</v>
      </c>
      <c r="AV343">
        <v>0</v>
      </c>
      <c r="AW343">
        <v>0</v>
      </c>
      <c r="AX343"/>
      <c r="AY343"/>
      <c r="AZ343"/>
      <c r="BA343"/>
      <c r="BB343"/>
      <c r="BC343"/>
      <c r="BD343"/>
      <c r="BE343"/>
      <c r="BF343"/>
      <c r="BG343"/>
      <c r="BH343"/>
      <c r="BI343"/>
    </row>
    <row r="344" spans="1:61" x14ac:dyDescent="0.25">
      <c r="A344" s="88">
        <v>44423</v>
      </c>
      <c r="B344" s="87" t="s">
        <v>60</v>
      </c>
      <c r="C344">
        <v>1098.3800000000001</v>
      </c>
      <c r="D344">
        <v>0</v>
      </c>
      <c r="E344">
        <v>464.03325014072999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151.24132904076299</v>
      </c>
      <c r="L344">
        <v>0</v>
      </c>
      <c r="M344">
        <v>0</v>
      </c>
      <c r="N344">
        <v>0</v>
      </c>
      <c r="O344">
        <v>0</v>
      </c>
      <c r="P344">
        <v>108.90496631967601</v>
      </c>
      <c r="Q344">
        <v>0</v>
      </c>
      <c r="R344">
        <v>0</v>
      </c>
      <c r="S344">
        <v>12.8290324881842</v>
      </c>
      <c r="T344">
        <v>0</v>
      </c>
      <c r="U344">
        <v>0</v>
      </c>
      <c r="V344">
        <v>11.707868508725801</v>
      </c>
      <c r="W344">
        <v>0</v>
      </c>
      <c r="X344">
        <v>0</v>
      </c>
      <c r="Y344">
        <v>0</v>
      </c>
      <c r="Z344">
        <v>8.8084283608872799E-2</v>
      </c>
      <c r="AA344">
        <v>0</v>
      </c>
      <c r="AB344">
        <v>6.0736573185400999</v>
      </c>
      <c r="AC344">
        <v>0.67642004313263704</v>
      </c>
      <c r="AD344">
        <v>0</v>
      </c>
      <c r="AE344">
        <v>0</v>
      </c>
      <c r="AF344">
        <v>0</v>
      </c>
      <c r="AG344">
        <v>3.0413743576943602</v>
      </c>
      <c r="AH344">
        <v>0</v>
      </c>
      <c r="AI344">
        <v>9.6024751060469704E-2</v>
      </c>
      <c r="AJ344">
        <v>0</v>
      </c>
      <c r="AK344">
        <v>0</v>
      </c>
      <c r="AL344">
        <v>24.484173842940901</v>
      </c>
      <c r="AM344">
        <v>18.075842084000499</v>
      </c>
      <c r="AN344">
        <v>0</v>
      </c>
      <c r="AO344">
        <v>0</v>
      </c>
      <c r="AP344">
        <v>1.01076031198507E-2</v>
      </c>
      <c r="AQ344">
        <v>0</v>
      </c>
      <c r="AR344">
        <v>0</v>
      </c>
      <c r="AS344">
        <v>318.67020344197499</v>
      </c>
      <c r="AT344">
        <v>0.33560935815086201</v>
      </c>
      <c r="AU344">
        <v>0</v>
      </c>
      <c r="AV344">
        <v>0</v>
      </c>
      <c r="AW344">
        <v>0</v>
      </c>
      <c r="AX344"/>
      <c r="AY344"/>
      <c r="AZ344"/>
      <c r="BA344"/>
      <c r="BB344"/>
      <c r="BC344"/>
      <c r="BD344"/>
      <c r="BE344"/>
      <c r="BF344"/>
      <c r="BG344"/>
      <c r="BH344"/>
      <c r="BI344"/>
    </row>
    <row r="345" spans="1:61" x14ac:dyDescent="0.25">
      <c r="A345" s="88">
        <v>44424</v>
      </c>
      <c r="B345" s="87" t="s">
        <v>60</v>
      </c>
      <c r="C345">
        <v>771.07</v>
      </c>
      <c r="D345">
        <v>0</v>
      </c>
      <c r="E345">
        <v>449.956721763529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151.24132904076299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12.403479940492099</v>
      </c>
      <c r="T345">
        <v>0</v>
      </c>
      <c r="U345">
        <v>0</v>
      </c>
      <c r="V345">
        <v>12.3101427363724</v>
      </c>
      <c r="W345">
        <v>0</v>
      </c>
      <c r="X345">
        <v>0</v>
      </c>
      <c r="Y345">
        <v>0</v>
      </c>
      <c r="Z345">
        <v>8.9752367881920994E-2</v>
      </c>
      <c r="AA345">
        <v>0</v>
      </c>
      <c r="AB345">
        <v>0.50592245127387103</v>
      </c>
      <c r="AC345">
        <v>0.67140196705896704</v>
      </c>
      <c r="AD345">
        <v>0</v>
      </c>
      <c r="AE345">
        <v>0</v>
      </c>
      <c r="AF345">
        <v>0</v>
      </c>
      <c r="AG345">
        <v>3.1996607708344098</v>
      </c>
      <c r="AH345">
        <v>0</v>
      </c>
      <c r="AI345">
        <v>0.16744506775096599</v>
      </c>
      <c r="AJ345">
        <v>0</v>
      </c>
      <c r="AK345">
        <v>0</v>
      </c>
      <c r="AL345">
        <v>20.716711040791001</v>
      </c>
      <c r="AM345">
        <v>33.008141379690301</v>
      </c>
      <c r="AN345">
        <v>0</v>
      </c>
      <c r="AO345">
        <v>0</v>
      </c>
      <c r="AP345">
        <v>9.7815580037441709E-3</v>
      </c>
      <c r="AQ345">
        <v>0</v>
      </c>
      <c r="AR345">
        <v>0</v>
      </c>
      <c r="AS345">
        <v>370.39496346236899</v>
      </c>
      <c r="AT345">
        <v>0.42025551548994</v>
      </c>
      <c r="AU345">
        <v>0</v>
      </c>
      <c r="AV345">
        <v>0</v>
      </c>
      <c r="AW345">
        <v>0</v>
      </c>
      <c r="AX345"/>
      <c r="AY345"/>
      <c r="AZ345"/>
      <c r="BA345"/>
      <c r="BB345"/>
      <c r="BC345"/>
      <c r="BD345"/>
      <c r="BE345"/>
      <c r="BF345"/>
      <c r="BG345"/>
      <c r="BH345"/>
      <c r="BI345"/>
    </row>
    <row r="346" spans="1:61" x14ac:dyDescent="0.25">
      <c r="A346" s="88">
        <v>44425</v>
      </c>
      <c r="B346" s="87" t="s">
        <v>60</v>
      </c>
      <c r="C346">
        <v>1578.18</v>
      </c>
      <c r="D346">
        <v>0</v>
      </c>
      <c r="E346">
        <v>435.97863064770701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151.24132904076299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11.491797925438799</v>
      </c>
      <c r="T346">
        <v>0</v>
      </c>
      <c r="U346">
        <v>0</v>
      </c>
      <c r="V346">
        <v>12.711506355687799</v>
      </c>
      <c r="W346">
        <v>0</v>
      </c>
      <c r="X346">
        <v>0</v>
      </c>
      <c r="Y346">
        <v>0</v>
      </c>
      <c r="Z346">
        <v>8.77461984341769E-2</v>
      </c>
      <c r="AA346">
        <v>0</v>
      </c>
      <c r="AB346">
        <v>0</v>
      </c>
      <c r="AC346">
        <v>0.67781811706610295</v>
      </c>
      <c r="AD346">
        <v>0</v>
      </c>
      <c r="AE346">
        <v>0</v>
      </c>
      <c r="AF346">
        <v>0</v>
      </c>
      <c r="AG346">
        <v>3.1174971638125402</v>
      </c>
      <c r="AH346">
        <v>0</v>
      </c>
      <c r="AI346">
        <v>0.278445974383145</v>
      </c>
      <c r="AJ346">
        <v>0</v>
      </c>
      <c r="AK346">
        <v>0</v>
      </c>
      <c r="AL346">
        <v>16.8233901422416</v>
      </c>
      <c r="AM346">
        <v>50.941651622333403</v>
      </c>
      <c r="AN346">
        <v>0</v>
      </c>
      <c r="AO346">
        <v>0</v>
      </c>
      <c r="AP346">
        <v>1.9650498560183801E-2</v>
      </c>
      <c r="AQ346">
        <v>0</v>
      </c>
      <c r="AR346">
        <v>0</v>
      </c>
      <c r="AS346">
        <v>412.22897807867503</v>
      </c>
      <c r="AT346">
        <v>0.51214633249045305</v>
      </c>
      <c r="AU346">
        <v>0</v>
      </c>
      <c r="AV346">
        <v>250.05951864938601</v>
      </c>
      <c r="AW346">
        <v>0</v>
      </c>
      <c r="AX346"/>
      <c r="AY346"/>
      <c r="AZ346"/>
      <c r="BA346"/>
      <c r="BB346"/>
      <c r="BC346"/>
      <c r="BD346"/>
      <c r="BE346"/>
      <c r="BF346"/>
      <c r="BG346"/>
      <c r="BH346"/>
      <c r="BI346"/>
    </row>
    <row r="347" spans="1:61" x14ac:dyDescent="0.25">
      <c r="A347" s="88">
        <v>44426</v>
      </c>
      <c r="B347" s="87" t="s">
        <v>60</v>
      </c>
      <c r="C347">
        <v>1137.3499999999999</v>
      </c>
      <c r="D347">
        <v>0</v>
      </c>
      <c r="E347">
        <v>435.97863064770701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151.24132904076299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11.5519254348636</v>
      </c>
      <c r="T347">
        <v>0</v>
      </c>
      <c r="U347">
        <v>0</v>
      </c>
      <c r="V347">
        <v>12.2755437795596</v>
      </c>
      <c r="W347">
        <v>0</v>
      </c>
      <c r="X347">
        <v>0</v>
      </c>
      <c r="Y347">
        <v>0</v>
      </c>
      <c r="Z347">
        <v>8.4814380822915397E-2</v>
      </c>
      <c r="AA347">
        <v>0</v>
      </c>
      <c r="AB347">
        <v>0</v>
      </c>
      <c r="AC347">
        <v>0.69447720444635197</v>
      </c>
      <c r="AD347">
        <v>0</v>
      </c>
      <c r="AE347">
        <v>0</v>
      </c>
      <c r="AF347">
        <v>0</v>
      </c>
      <c r="AG347">
        <v>3.1609498142514898</v>
      </c>
      <c r="AH347">
        <v>0</v>
      </c>
      <c r="AI347">
        <v>0.49872100289253601</v>
      </c>
      <c r="AJ347">
        <v>0</v>
      </c>
      <c r="AK347">
        <v>0</v>
      </c>
      <c r="AL347">
        <v>11.7779670304225</v>
      </c>
      <c r="AM347">
        <v>69.665242908086</v>
      </c>
      <c r="AN347">
        <v>0</v>
      </c>
      <c r="AO347">
        <v>0</v>
      </c>
      <c r="AP347">
        <v>5.5016479462281102E-2</v>
      </c>
      <c r="AQ347">
        <v>0</v>
      </c>
      <c r="AR347">
        <v>0</v>
      </c>
      <c r="AS347">
        <v>447.25313822071303</v>
      </c>
      <c r="AT347">
        <v>0.60012524559393099</v>
      </c>
      <c r="AU347">
        <v>0</v>
      </c>
      <c r="AV347">
        <v>0</v>
      </c>
      <c r="AW347">
        <v>0</v>
      </c>
      <c r="AX347"/>
      <c r="AY347"/>
      <c r="AZ347"/>
      <c r="BA347"/>
      <c r="BB347"/>
      <c r="BC347"/>
      <c r="BD347"/>
      <c r="BE347"/>
      <c r="BF347"/>
      <c r="BG347"/>
      <c r="BH347"/>
      <c r="BI347"/>
    </row>
    <row r="348" spans="1:61" x14ac:dyDescent="0.25">
      <c r="A348" s="88">
        <v>44427</v>
      </c>
      <c r="B348" s="87" t="s">
        <v>60</v>
      </c>
      <c r="C348">
        <v>1346.36</v>
      </c>
      <c r="D348">
        <v>0</v>
      </c>
      <c r="E348">
        <v>435.97863064770701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151.24132904076299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12.097504549283</v>
      </c>
      <c r="T348">
        <v>0</v>
      </c>
      <c r="U348">
        <v>0</v>
      </c>
      <c r="V348">
        <v>11.6681899175169</v>
      </c>
      <c r="W348">
        <v>0</v>
      </c>
      <c r="X348">
        <v>0</v>
      </c>
      <c r="Y348">
        <v>0</v>
      </c>
      <c r="Z348">
        <v>8.4025928345088499E-2</v>
      </c>
      <c r="AA348">
        <v>0</v>
      </c>
      <c r="AB348">
        <v>0</v>
      </c>
      <c r="AC348">
        <v>0.71147430709410797</v>
      </c>
      <c r="AD348">
        <v>0</v>
      </c>
      <c r="AE348">
        <v>0</v>
      </c>
      <c r="AF348">
        <v>0</v>
      </c>
      <c r="AG348">
        <v>3.3622865082856102</v>
      </c>
      <c r="AH348">
        <v>0</v>
      </c>
      <c r="AI348">
        <v>0.67946680588506303</v>
      </c>
      <c r="AJ348">
        <v>0</v>
      </c>
      <c r="AK348">
        <v>0</v>
      </c>
      <c r="AL348">
        <v>7.9830584184536999</v>
      </c>
      <c r="AM348">
        <v>79.530178699194806</v>
      </c>
      <c r="AN348">
        <v>0</v>
      </c>
      <c r="AO348">
        <v>0</v>
      </c>
      <c r="AP348">
        <v>9.8062075075178501E-2</v>
      </c>
      <c r="AQ348">
        <v>0</v>
      </c>
      <c r="AR348">
        <v>0</v>
      </c>
      <c r="AS348">
        <v>465.37680397506199</v>
      </c>
      <c r="AT348">
        <v>0.56633077452533198</v>
      </c>
      <c r="AU348">
        <v>0</v>
      </c>
      <c r="AV348">
        <v>0</v>
      </c>
      <c r="AW348">
        <v>0</v>
      </c>
      <c r="AX348"/>
      <c r="AY348"/>
      <c r="AZ348"/>
      <c r="BA348"/>
      <c r="BB348"/>
      <c r="BC348"/>
      <c r="BD348"/>
      <c r="BE348"/>
      <c r="BF348"/>
      <c r="BG348"/>
      <c r="BH348"/>
      <c r="BI348"/>
    </row>
    <row r="349" spans="1:61" x14ac:dyDescent="0.25">
      <c r="A349" s="88">
        <v>44428</v>
      </c>
      <c r="B349" s="87" t="s">
        <v>60</v>
      </c>
      <c r="C349">
        <v>1841.47</v>
      </c>
      <c r="D349">
        <v>0</v>
      </c>
      <c r="E349">
        <v>421.90210227050602</v>
      </c>
      <c r="F349">
        <v>0</v>
      </c>
      <c r="G349">
        <v>201.514744603807</v>
      </c>
      <c r="H349">
        <v>0</v>
      </c>
      <c r="I349">
        <v>0</v>
      </c>
      <c r="J349">
        <v>0</v>
      </c>
      <c r="K349">
        <v>151.24132904076299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12.1735512156787</v>
      </c>
      <c r="T349">
        <v>0</v>
      </c>
      <c r="U349">
        <v>0</v>
      </c>
      <c r="V349">
        <v>11.364422606159501</v>
      </c>
      <c r="W349">
        <v>0</v>
      </c>
      <c r="X349">
        <v>0</v>
      </c>
      <c r="Y349">
        <v>0</v>
      </c>
      <c r="Z349">
        <v>8.3610840955089194E-2</v>
      </c>
      <c r="AA349">
        <v>0</v>
      </c>
      <c r="AB349">
        <v>0</v>
      </c>
      <c r="AC349">
        <v>0.73625001091768905</v>
      </c>
      <c r="AD349">
        <v>0</v>
      </c>
      <c r="AE349">
        <v>0</v>
      </c>
      <c r="AF349">
        <v>0</v>
      </c>
      <c r="AG349">
        <v>3.4070309097582201</v>
      </c>
      <c r="AH349">
        <v>0</v>
      </c>
      <c r="AI349">
        <v>0.76120397797096095</v>
      </c>
      <c r="AJ349">
        <v>0</v>
      </c>
      <c r="AK349">
        <v>0</v>
      </c>
      <c r="AL349">
        <v>5.4184800570409504</v>
      </c>
      <c r="AM349">
        <v>85.794145812638106</v>
      </c>
      <c r="AN349">
        <v>0</v>
      </c>
      <c r="AO349">
        <v>0</v>
      </c>
      <c r="AP349">
        <v>0.15098373161454401</v>
      </c>
      <c r="AQ349">
        <v>0</v>
      </c>
      <c r="AR349">
        <v>0</v>
      </c>
      <c r="AS349">
        <v>493.577737034564</v>
      </c>
      <c r="AT349">
        <v>0.50178987156357802</v>
      </c>
      <c r="AU349">
        <v>0</v>
      </c>
      <c r="AV349">
        <v>0</v>
      </c>
      <c r="AW349">
        <v>0</v>
      </c>
      <c r="AX349"/>
      <c r="AY349"/>
      <c r="AZ349"/>
      <c r="BA349"/>
      <c r="BB349"/>
      <c r="BC349"/>
      <c r="BD349"/>
      <c r="BE349"/>
      <c r="BF349"/>
      <c r="BG349"/>
      <c r="BH349"/>
      <c r="BI349"/>
    </row>
    <row r="350" spans="1:61" x14ac:dyDescent="0.25">
      <c r="A350" s="88">
        <v>44429</v>
      </c>
      <c r="B350" s="87" t="s">
        <v>60</v>
      </c>
      <c r="C350">
        <v>1152.94</v>
      </c>
      <c r="D350">
        <v>0</v>
      </c>
      <c r="E350">
        <v>421.90210227050602</v>
      </c>
      <c r="F350">
        <v>198.102380012504</v>
      </c>
      <c r="G350">
        <v>0</v>
      </c>
      <c r="H350">
        <v>0</v>
      </c>
      <c r="I350">
        <v>0</v>
      </c>
      <c r="J350">
        <v>0</v>
      </c>
      <c r="K350">
        <v>151.24132904076299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12.721816414860699</v>
      </c>
      <c r="T350">
        <v>0</v>
      </c>
      <c r="U350">
        <v>0</v>
      </c>
      <c r="V350">
        <v>10.335981756700701</v>
      </c>
      <c r="W350">
        <v>0</v>
      </c>
      <c r="X350">
        <v>0</v>
      </c>
      <c r="Y350">
        <v>0</v>
      </c>
      <c r="Z350">
        <v>7.9311479310607697E-2</v>
      </c>
      <c r="AA350">
        <v>0</v>
      </c>
      <c r="AB350">
        <v>0</v>
      </c>
      <c r="AC350">
        <v>0.76950664687136905</v>
      </c>
      <c r="AD350">
        <v>0</v>
      </c>
      <c r="AE350">
        <v>0</v>
      </c>
      <c r="AF350">
        <v>0</v>
      </c>
      <c r="AG350">
        <v>3.1876346744093</v>
      </c>
      <c r="AH350">
        <v>0</v>
      </c>
      <c r="AI350">
        <v>0.74646533384394198</v>
      </c>
      <c r="AJ350">
        <v>0</v>
      </c>
      <c r="AK350">
        <v>0</v>
      </c>
      <c r="AL350">
        <v>3.6368500945151401</v>
      </c>
      <c r="AM350">
        <v>90.809361299442003</v>
      </c>
      <c r="AN350">
        <v>0</v>
      </c>
      <c r="AO350">
        <v>0</v>
      </c>
      <c r="AP350">
        <v>0.33049952260809001</v>
      </c>
      <c r="AQ350">
        <v>0</v>
      </c>
      <c r="AR350">
        <v>0</v>
      </c>
      <c r="AS350">
        <v>523.10200514572796</v>
      </c>
      <c r="AT350">
        <v>0.384402439383979</v>
      </c>
      <c r="AU350">
        <v>0</v>
      </c>
      <c r="AV350">
        <v>0</v>
      </c>
      <c r="AW350">
        <v>0</v>
      </c>
      <c r="AX350"/>
      <c r="AY350"/>
      <c r="AZ350"/>
      <c r="BA350"/>
      <c r="BB350"/>
      <c r="BC350"/>
      <c r="BD350"/>
      <c r="BE350"/>
      <c r="BF350"/>
      <c r="BG350"/>
      <c r="BH350"/>
      <c r="BI350"/>
    </row>
    <row r="351" spans="1:61" x14ac:dyDescent="0.25">
      <c r="A351" s="88">
        <v>44430</v>
      </c>
      <c r="B351" s="87" t="s">
        <v>60</v>
      </c>
      <c r="C351">
        <v>892.01</v>
      </c>
      <c r="D351">
        <v>0</v>
      </c>
      <c r="E351">
        <v>449.956721763529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13.7033757281144</v>
      </c>
      <c r="T351">
        <v>0</v>
      </c>
      <c r="U351">
        <v>0</v>
      </c>
      <c r="V351">
        <v>9.51611670676205</v>
      </c>
      <c r="W351">
        <v>0</v>
      </c>
      <c r="X351">
        <v>0</v>
      </c>
      <c r="Y351">
        <v>0</v>
      </c>
      <c r="Z351">
        <v>7.2535902987384202E-2</v>
      </c>
      <c r="AA351">
        <v>0</v>
      </c>
      <c r="AB351">
        <v>0</v>
      </c>
      <c r="AC351">
        <v>0.78833021589619401</v>
      </c>
      <c r="AD351">
        <v>0</v>
      </c>
      <c r="AE351">
        <v>0</v>
      </c>
      <c r="AF351">
        <v>0</v>
      </c>
      <c r="AG351">
        <v>2.95047191647211</v>
      </c>
      <c r="AH351">
        <v>0</v>
      </c>
      <c r="AI351">
        <v>0.68048427153494795</v>
      </c>
      <c r="AJ351">
        <v>0</v>
      </c>
      <c r="AK351">
        <v>0</v>
      </c>
      <c r="AL351">
        <v>2.6190057349444502</v>
      </c>
      <c r="AM351">
        <v>95.575335860344794</v>
      </c>
      <c r="AN351">
        <v>0</v>
      </c>
      <c r="AO351">
        <v>0</v>
      </c>
      <c r="AP351">
        <v>1.1283705735446501</v>
      </c>
      <c r="AQ351">
        <v>0</v>
      </c>
      <c r="AR351">
        <v>0</v>
      </c>
      <c r="AS351">
        <v>554.13889804299504</v>
      </c>
      <c r="AT351">
        <v>0.25957030542960202</v>
      </c>
      <c r="AU351">
        <v>0</v>
      </c>
      <c r="AV351">
        <v>0</v>
      </c>
      <c r="AW351">
        <v>0</v>
      </c>
      <c r="AX351"/>
      <c r="AY351"/>
      <c r="AZ351"/>
      <c r="BA351"/>
      <c r="BB351"/>
      <c r="BC351"/>
      <c r="BD351"/>
      <c r="BE351"/>
      <c r="BF351"/>
      <c r="BG351"/>
      <c r="BH351"/>
      <c r="BI351"/>
    </row>
    <row r="352" spans="1:61" x14ac:dyDescent="0.25">
      <c r="A352" s="88">
        <v>44431</v>
      </c>
      <c r="B352" s="87" t="s">
        <v>60</v>
      </c>
      <c r="C352">
        <v>1415.85</v>
      </c>
      <c r="D352">
        <v>0</v>
      </c>
      <c r="E352">
        <v>449.956721763529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14.604384980920999</v>
      </c>
      <c r="T352">
        <v>0</v>
      </c>
      <c r="U352">
        <v>0</v>
      </c>
      <c r="V352">
        <v>8.6851063715282404</v>
      </c>
      <c r="W352">
        <v>0</v>
      </c>
      <c r="X352">
        <v>0</v>
      </c>
      <c r="Y352">
        <v>0</v>
      </c>
      <c r="Z352">
        <v>6.5583031839718198E-2</v>
      </c>
      <c r="AA352">
        <v>0</v>
      </c>
      <c r="AB352">
        <v>0</v>
      </c>
      <c r="AC352">
        <v>0.77529805507846505</v>
      </c>
      <c r="AD352">
        <v>0</v>
      </c>
      <c r="AE352">
        <v>0</v>
      </c>
      <c r="AF352">
        <v>0</v>
      </c>
      <c r="AG352">
        <v>2.8587717986042902</v>
      </c>
      <c r="AH352">
        <v>0</v>
      </c>
      <c r="AI352">
        <v>0.60884201061358501</v>
      </c>
      <c r="AJ352">
        <v>0</v>
      </c>
      <c r="AK352">
        <v>0</v>
      </c>
      <c r="AL352">
        <v>2.4073776567583298</v>
      </c>
      <c r="AM352">
        <v>102.00581726457899</v>
      </c>
      <c r="AN352">
        <v>0</v>
      </c>
      <c r="AO352">
        <v>0</v>
      </c>
      <c r="AP352">
        <v>2.6945503256619299</v>
      </c>
      <c r="AQ352">
        <v>0</v>
      </c>
      <c r="AR352">
        <v>0</v>
      </c>
      <c r="AS352">
        <v>573.281267621295</v>
      </c>
      <c r="AT352">
        <v>0.155277583167691</v>
      </c>
      <c r="AU352">
        <v>0</v>
      </c>
      <c r="AV352">
        <v>0</v>
      </c>
      <c r="AW352">
        <v>0</v>
      </c>
      <c r="AX352"/>
      <c r="AY352"/>
      <c r="AZ352"/>
      <c r="BA352"/>
      <c r="BB352"/>
      <c r="BC352"/>
      <c r="BD352"/>
      <c r="BE352"/>
      <c r="BF352"/>
      <c r="BG352"/>
      <c r="BH352"/>
      <c r="BI352"/>
    </row>
    <row r="353" spans="1:61" x14ac:dyDescent="0.25">
      <c r="A353" s="88">
        <v>44432</v>
      </c>
      <c r="B353" s="87" t="s">
        <v>60</v>
      </c>
      <c r="C353">
        <v>958.29</v>
      </c>
      <c r="D353">
        <v>0</v>
      </c>
      <c r="E353">
        <v>449.956721763529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15.184356386060699</v>
      </c>
      <c r="T353">
        <v>0</v>
      </c>
      <c r="U353">
        <v>0</v>
      </c>
      <c r="V353">
        <v>8.3673397481991802</v>
      </c>
      <c r="W353">
        <v>0</v>
      </c>
      <c r="X353">
        <v>0</v>
      </c>
      <c r="Y353">
        <v>0</v>
      </c>
      <c r="Z353">
        <v>5.8344204281284201E-2</v>
      </c>
      <c r="AA353">
        <v>0</v>
      </c>
      <c r="AB353">
        <v>0</v>
      </c>
      <c r="AC353">
        <v>0.75261838539056203</v>
      </c>
      <c r="AD353">
        <v>0</v>
      </c>
      <c r="AE353">
        <v>0</v>
      </c>
      <c r="AF353">
        <v>0</v>
      </c>
      <c r="AG353">
        <v>2.7194990356158399</v>
      </c>
      <c r="AH353">
        <v>0</v>
      </c>
      <c r="AI353">
        <v>0.462276016446723</v>
      </c>
      <c r="AJ353">
        <v>0</v>
      </c>
      <c r="AK353">
        <v>0</v>
      </c>
      <c r="AL353">
        <v>2.4344421661772002</v>
      </c>
      <c r="AM353">
        <v>107.87111128423</v>
      </c>
      <c r="AN353">
        <v>0</v>
      </c>
      <c r="AO353">
        <v>0</v>
      </c>
      <c r="AP353">
        <v>4.7725879495321397</v>
      </c>
      <c r="AQ353">
        <v>0</v>
      </c>
      <c r="AR353">
        <v>0</v>
      </c>
      <c r="AS353">
        <v>584.02276176833004</v>
      </c>
      <c r="AT353">
        <v>7.8962647558386403E-2</v>
      </c>
      <c r="AU353">
        <v>0</v>
      </c>
      <c r="AV353">
        <v>0</v>
      </c>
      <c r="AW353">
        <v>0</v>
      </c>
      <c r="AX353"/>
      <c r="AY353"/>
      <c r="AZ353"/>
      <c r="BA353"/>
      <c r="BB353"/>
      <c r="BC353"/>
      <c r="BD353"/>
      <c r="BE353"/>
      <c r="BF353"/>
      <c r="BG353"/>
      <c r="BH353"/>
      <c r="BI353"/>
    </row>
    <row r="354" spans="1:61" x14ac:dyDescent="0.25">
      <c r="A354" s="88">
        <v>44433</v>
      </c>
      <c r="B354" s="87" t="s">
        <v>60</v>
      </c>
      <c r="C354">
        <v>1424.1</v>
      </c>
      <c r="D354">
        <v>0</v>
      </c>
      <c r="E354">
        <v>449.956721763529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15.814449146541</v>
      </c>
      <c r="T354">
        <v>0</v>
      </c>
      <c r="U354">
        <v>0</v>
      </c>
      <c r="V354">
        <v>8.2062765440725105</v>
      </c>
      <c r="W354">
        <v>0</v>
      </c>
      <c r="X354">
        <v>0</v>
      </c>
      <c r="Y354">
        <v>0</v>
      </c>
      <c r="Z354">
        <v>4.9339275948655399E-2</v>
      </c>
      <c r="AA354">
        <v>0</v>
      </c>
      <c r="AB354">
        <v>0</v>
      </c>
      <c r="AC354">
        <v>0.73531826536649003</v>
      </c>
      <c r="AD354">
        <v>0</v>
      </c>
      <c r="AE354">
        <v>0</v>
      </c>
      <c r="AF354">
        <v>0</v>
      </c>
      <c r="AG354">
        <v>2.4752749489768</v>
      </c>
      <c r="AH354">
        <v>0</v>
      </c>
      <c r="AI354">
        <v>0.338884898921403</v>
      </c>
      <c r="AJ354">
        <v>0</v>
      </c>
      <c r="AK354">
        <v>0</v>
      </c>
      <c r="AL354">
        <v>2.74232352457991</v>
      </c>
      <c r="AM354">
        <v>112.398877971876</v>
      </c>
      <c r="AN354">
        <v>0</v>
      </c>
      <c r="AO354">
        <v>0</v>
      </c>
      <c r="AP354">
        <v>7.2006769977895102</v>
      </c>
      <c r="AQ354">
        <v>0</v>
      </c>
      <c r="AR354">
        <v>0</v>
      </c>
      <c r="AS354">
        <v>596.93791003664501</v>
      </c>
      <c r="AT354">
        <v>4.6715641763740802E-2</v>
      </c>
      <c r="AU354">
        <v>0</v>
      </c>
      <c r="AV354">
        <v>0</v>
      </c>
      <c r="AW354">
        <v>0</v>
      </c>
      <c r="AX354"/>
      <c r="AY354"/>
      <c r="AZ354"/>
      <c r="BA354"/>
      <c r="BB354"/>
      <c r="BC354"/>
      <c r="BD354"/>
      <c r="BE354"/>
      <c r="BF354"/>
      <c r="BG354"/>
      <c r="BH354"/>
      <c r="BI354"/>
    </row>
    <row r="355" spans="1:61" x14ac:dyDescent="0.25">
      <c r="A355" s="88">
        <v>44434</v>
      </c>
      <c r="B355" s="87" t="s">
        <v>60</v>
      </c>
      <c r="C355">
        <v>1059.3399999999999</v>
      </c>
      <c r="D355">
        <v>0</v>
      </c>
      <c r="E355">
        <v>449.956721763529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16.199993793194</v>
      </c>
      <c r="T355">
        <v>0</v>
      </c>
      <c r="U355">
        <v>0</v>
      </c>
      <c r="V355">
        <v>7.9529307545233996</v>
      </c>
      <c r="W355">
        <v>0</v>
      </c>
      <c r="X355">
        <v>0</v>
      </c>
      <c r="Y355">
        <v>0</v>
      </c>
      <c r="Z355">
        <v>3.9756107462150699E-2</v>
      </c>
      <c r="AA355">
        <v>0</v>
      </c>
      <c r="AB355">
        <v>0</v>
      </c>
      <c r="AC355">
        <v>0.70902923169551502</v>
      </c>
      <c r="AD355">
        <v>0</v>
      </c>
      <c r="AE355">
        <v>0</v>
      </c>
      <c r="AF355">
        <v>0</v>
      </c>
      <c r="AG355">
        <v>2.3306990406038999</v>
      </c>
      <c r="AH355">
        <v>0</v>
      </c>
      <c r="AI355">
        <v>0.24091249322115901</v>
      </c>
      <c r="AJ355">
        <v>0</v>
      </c>
      <c r="AK355">
        <v>0</v>
      </c>
      <c r="AL355">
        <v>3.0254950686980502</v>
      </c>
      <c r="AM355">
        <v>114.116562675061</v>
      </c>
      <c r="AN355">
        <v>0</v>
      </c>
      <c r="AO355">
        <v>0</v>
      </c>
      <c r="AP355">
        <v>9.2652445282822899</v>
      </c>
      <c r="AQ355">
        <v>0</v>
      </c>
      <c r="AR355">
        <v>0</v>
      </c>
      <c r="AS355">
        <v>593.17083688646198</v>
      </c>
      <c r="AT355">
        <v>3.2983331710960399E-2</v>
      </c>
      <c r="AU355">
        <v>0</v>
      </c>
      <c r="AV355">
        <v>0</v>
      </c>
      <c r="AW355">
        <v>0</v>
      </c>
      <c r="AX355"/>
      <c r="AY355"/>
      <c r="AZ355"/>
      <c r="BA355"/>
      <c r="BB355"/>
      <c r="BC355"/>
      <c r="BD355"/>
      <c r="BE355"/>
      <c r="BF355"/>
      <c r="BG355"/>
      <c r="BH355"/>
      <c r="BI355"/>
    </row>
    <row r="356" spans="1:61" x14ac:dyDescent="0.25">
      <c r="A356" s="88">
        <v>44435</v>
      </c>
      <c r="B356" s="87" t="s">
        <v>60</v>
      </c>
      <c r="C356">
        <v>1086.76</v>
      </c>
      <c r="D356">
        <v>0</v>
      </c>
      <c r="E356">
        <v>464.03325014072999</v>
      </c>
      <c r="F356">
        <v>0</v>
      </c>
      <c r="G356">
        <v>201.514744603807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17.720108150947102</v>
      </c>
      <c r="T356">
        <v>0</v>
      </c>
      <c r="U356">
        <v>0</v>
      </c>
      <c r="V356">
        <v>7.6574981691876696</v>
      </c>
      <c r="W356">
        <v>0</v>
      </c>
      <c r="X356">
        <v>0</v>
      </c>
      <c r="Y356">
        <v>0</v>
      </c>
      <c r="Z356">
        <v>3.33512727567691E-2</v>
      </c>
      <c r="AA356">
        <v>0</v>
      </c>
      <c r="AB356">
        <v>0</v>
      </c>
      <c r="AC356">
        <v>0.67302568613414904</v>
      </c>
      <c r="AD356">
        <v>0</v>
      </c>
      <c r="AE356">
        <v>0</v>
      </c>
      <c r="AF356">
        <v>0</v>
      </c>
      <c r="AG356">
        <v>2.39659818825508</v>
      </c>
      <c r="AH356">
        <v>0</v>
      </c>
      <c r="AI356">
        <v>0.174239954418339</v>
      </c>
      <c r="AJ356">
        <v>0</v>
      </c>
      <c r="AK356">
        <v>0</v>
      </c>
      <c r="AL356">
        <v>3.39047484750518</v>
      </c>
      <c r="AM356">
        <v>113.534357188379</v>
      </c>
      <c r="AN356">
        <v>0</v>
      </c>
      <c r="AO356">
        <v>0</v>
      </c>
      <c r="AP356">
        <v>10.8115350054512</v>
      </c>
      <c r="AQ356">
        <v>0</v>
      </c>
      <c r="AR356">
        <v>0</v>
      </c>
      <c r="AS356">
        <v>612.52074233522103</v>
      </c>
      <c r="AT356">
        <v>2.6821841726819201E-2</v>
      </c>
      <c r="AU356">
        <v>0</v>
      </c>
      <c r="AV356">
        <v>0</v>
      </c>
      <c r="AW356">
        <v>0</v>
      </c>
      <c r="AX356"/>
      <c r="AY356"/>
      <c r="AZ356"/>
      <c r="BA356"/>
      <c r="BB356"/>
      <c r="BC356"/>
      <c r="BD356"/>
      <c r="BE356"/>
      <c r="BF356"/>
      <c r="BG356"/>
      <c r="BH356"/>
      <c r="BI356"/>
    </row>
    <row r="357" spans="1:61" x14ac:dyDescent="0.25">
      <c r="A357" s="88">
        <v>44436</v>
      </c>
      <c r="B357" s="87" t="s">
        <v>60</v>
      </c>
      <c r="C357">
        <v>1405.7</v>
      </c>
      <c r="D357">
        <v>0</v>
      </c>
      <c r="E357">
        <v>478.10977851793098</v>
      </c>
      <c r="F357">
        <v>198.102380012504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18.5305621918471</v>
      </c>
      <c r="T357">
        <v>0</v>
      </c>
      <c r="U357">
        <v>0</v>
      </c>
      <c r="V357">
        <v>7.3062343440177502</v>
      </c>
      <c r="W357">
        <v>0</v>
      </c>
      <c r="X357">
        <v>0</v>
      </c>
      <c r="Y357">
        <v>0</v>
      </c>
      <c r="Z357">
        <v>3.0649656964756199E-2</v>
      </c>
      <c r="AA357">
        <v>0</v>
      </c>
      <c r="AB357">
        <v>0</v>
      </c>
      <c r="AC357">
        <v>0.66012926487297696</v>
      </c>
      <c r="AD357">
        <v>0</v>
      </c>
      <c r="AE357">
        <v>0</v>
      </c>
      <c r="AF357">
        <v>0</v>
      </c>
      <c r="AG357">
        <v>2.5012730634607898</v>
      </c>
      <c r="AH357">
        <v>0</v>
      </c>
      <c r="AI357">
        <v>0.12050902857840599</v>
      </c>
      <c r="AJ357">
        <v>0</v>
      </c>
      <c r="AK357">
        <v>0</v>
      </c>
      <c r="AL357">
        <v>3.7501962987102999</v>
      </c>
      <c r="AM357">
        <v>110.419777709473</v>
      </c>
      <c r="AN357">
        <v>0</v>
      </c>
      <c r="AO357">
        <v>0</v>
      </c>
      <c r="AP357">
        <v>12.734679957681299</v>
      </c>
      <c r="AQ357">
        <v>0</v>
      </c>
      <c r="AR357">
        <v>0</v>
      </c>
      <c r="AS357">
        <v>664.10377637984004</v>
      </c>
      <c r="AT357">
        <v>2.29879327813871E-2</v>
      </c>
      <c r="AU357">
        <v>0</v>
      </c>
      <c r="AV357">
        <v>0</v>
      </c>
      <c r="AW357">
        <v>0</v>
      </c>
      <c r="AX357"/>
      <c r="AY357"/>
      <c r="AZ357"/>
      <c r="BA357"/>
      <c r="BB357"/>
      <c r="BC357"/>
      <c r="BD357"/>
      <c r="BE357"/>
      <c r="BF357"/>
      <c r="BG357"/>
      <c r="BH357"/>
      <c r="BI357"/>
    </row>
    <row r="358" spans="1:61" x14ac:dyDescent="0.25">
      <c r="A358" s="88">
        <v>44437</v>
      </c>
      <c r="B358" s="87" t="s">
        <v>60</v>
      </c>
      <c r="C358">
        <v>1127.3699999999999</v>
      </c>
      <c r="D358">
        <v>0</v>
      </c>
      <c r="E358">
        <v>478.10977851793098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306.93093246507698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18.314956592717099</v>
      </c>
      <c r="T358">
        <v>0</v>
      </c>
      <c r="U358">
        <v>0</v>
      </c>
      <c r="V358">
        <v>7.2377902384910904</v>
      </c>
      <c r="W358">
        <v>0</v>
      </c>
      <c r="X358">
        <v>0</v>
      </c>
      <c r="Y358">
        <v>0</v>
      </c>
      <c r="Z358">
        <v>3.1275515022325902E-2</v>
      </c>
      <c r="AA358">
        <v>0</v>
      </c>
      <c r="AB358">
        <v>0</v>
      </c>
      <c r="AC358">
        <v>0.697365823916134</v>
      </c>
      <c r="AD358">
        <v>0</v>
      </c>
      <c r="AE358">
        <v>0</v>
      </c>
      <c r="AF358">
        <v>0</v>
      </c>
      <c r="AG358">
        <v>2.5389497513768502</v>
      </c>
      <c r="AH358">
        <v>0</v>
      </c>
      <c r="AI358">
        <v>7.0614713825669306E-2</v>
      </c>
      <c r="AJ358">
        <v>0</v>
      </c>
      <c r="AK358">
        <v>0</v>
      </c>
      <c r="AL358">
        <v>4.1505485493117602</v>
      </c>
      <c r="AM358">
        <v>103.43528268226601</v>
      </c>
      <c r="AN358">
        <v>0</v>
      </c>
      <c r="AO358">
        <v>0</v>
      </c>
      <c r="AP358">
        <v>15.018497127942799</v>
      </c>
      <c r="AQ358">
        <v>0</v>
      </c>
      <c r="AR358">
        <v>0</v>
      </c>
      <c r="AS358">
        <v>749.40337667642598</v>
      </c>
      <c r="AT358">
        <v>2.02384088419897E-2</v>
      </c>
      <c r="AU358">
        <v>0</v>
      </c>
      <c r="AV358">
        <v>0</v>
      </c>
      <c r="AW358">
        <v>0</v>
      </c>
      <c r="AX358"/>
      <c r="AY358"/>
      <c r="AZ358"/>
      <c r="BA358"/>
      <c r="BB358"/>
      <c r="BC358"/>
      <c r="BD358"/>
      <c r="BE358"/>
      <c r="BF358"/>
      <c r="BG358"/>
      <c r="BH358"/>
      <c r="BI358"/>
    </row>
    <row r="359" spans="1:61" x14ac:dyDescent="0.25">
      <c r="A359" s="88">
        <v>44438</v>
      </c>
      <c r="B359" s="87" t="s">
        <v>60</v>
      </c>
      <c r="C359">
        <v>979.58</v>
      </c>
      <c r="D359">
        <v>0</v>
      </c>
      <c r="E359">
        <v>478.10977851793098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306.93093246507698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18.758834180096802</v>
      </c>
      <c r="T359">
        <v>0</v>
      </c>
      <c r="U359">
        <v>0</v>
      </c>
      <c r="V359">
        <v>7.3768158613621297</v>
      </c>
      <c r="W359">
        <v>0</v>
      </c>
      <c r="X359">
        <v>0</v>
      </c>
      <c r="Y359">
        <v>0</v>
      </c>
      <c r="Z359">
        <v>3.4023451925574301E-2</v>
      </c>
      <c r="AA359">
        <v>0</v>
      </c>
      <c r="AB359">
        <v>0</v>
      </c>
      <c r="AC359">
        <v>0.76382544895325399</v>
      </c>
      <c r="AD359">
        <v>0</v>
      </c>
      <c r="AE359">
        <v>0</v>
      </c>
      <c r="AF359">
        <v>0</v>
      </c>
      <c r="AG359">
        <v>2.55190258483879</v>
      </c>
      <c r="AH359">
        <v>0</v>
      </c>
      <c r="AI359">
        <v>3.2494527132675803E-2</v>
      </c>
      <c r="AJ359">
        <v>0</v>
      </c>
      <c r="AK359">
        <v>0</v>
      </c>
      <c r="AL359">
        <v>4.3206114357788303</v>
      </c>
      <c r="AM359">
        <v>96.627344680229101</v>
      </c>
      <c r="AN359">
        <v>0</v>
      </c>
      <c r="AO359">
        <v>0</v>
      </c>
      <c r="AP359">
        <v>16.581095835477999</v>
      </c>
      <c r="AQ359">
        <v>0</v>
      </c>
      <c r="AR359">
        <v>0</v>
      </c>
      <c r="AS359">
        <v>855.14618974366704</v>
      </c>
      <c r="AT359">
        <v>1.87847041694299E-2</v>
      </c>
      <c r="AU359">
        <v>0</v>
      </c>
      <c r="AV359">
        <v>0</v>
      </c>
      <c r="AW359">
        <v>0</v>
      </c>
      <c r="AX359"/>
      <c r="AY359"/>
      <c r="AZ359"/>
      <c r="BA359"/>
      <c r="BB359"/>
      <c r="BC359"/>
      <c r="BD359"/>
      <c r="BE359"/>
      <c r="BF359"/>
      <c r="BG359"/>
      <c r="BH359"/>
      <c r="BI359"/>
    </row>
    <row r="360" spans="1:61" x14ac:dyDescent="0.25">
      <c r="A360" s="88">
        <v>44439</v>
      </c>
      <c r="B360" s="87" t="s">
        <v>60</v>
      </c>
      <c r="C360">
        <v>1020.41</v>
      </c>
      <c r="D360">
        <v>0</v>
      </c>
      <c r="E360">
        <v>478.10977851793098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306.93093246507698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19.114371104238501</v>
      </c>
      <c r="T360">
        <v>0</v>
      </c>
      <c r="U360">
        <v>0</v>
      </c>
      <c r="V360">
        <v>7.5048237176643502</v>
      </c>
      <c r="W360">
        <v>0</v>
      </c>
      <c r="X360">
        <v>0</v>
      </c>
      <c r="Y360">
        <v>0</v>
      </c>
      <c r="Z360">
        <v>3.8630825269973301E-2</v>
      </c>
      <c r="AA360">
        <v>0</v>
      </c>
      <c r="AB360">
        <v>0</v>
      </c>
      <c r="AC360">
        <v>0.83310297443966497</v>
      </c>
      <c r="AD360">
        <v>0</v>
      </c>
      <c r="AE360">
        <v>0</v>
      </c>
      <c r="AF360">
        <v>0</v>
      </c>
      <c r="AG360">
        <v>2.9127713279079201</v>
      </c>
      <c r="AH360">
        <v>0</v>
      </c>
      <c r="AI360">
        <v>1.41978287498532E-2</v>
      </c>
      <c r="AJ360">
        <v>0</v>
      </c>
      <c r="AK360">
        <v>0</v>
      </c>
      <c r="AL360">
        <v>4.2627916520667402</v>
      </c>
      <c r="AM360">
        <v>90.764471287327495</v>
      </c>
      <c r="AN360">
        <v>0</v>
      </c>
      <c r="AO360">
        <v>0</v>
      </c>
      <c r="AP360">
        <v>16.873199692217302</v>
      </c>
      <c r="AQ360">
        <v>0</v>
      </c>
      <c r="AR360">
        <v>0</v>
      </c>
      <c r="AS360">
        <v>955.29981072853104</v>
      </c>
      <c r="AT360">
        <v>1.81667369856955E-2</v>
      </c>
      <c r="AU360">
        <v>0</v>
      </c>
      <c r="AV360">
        <v>-250.05951864938601</v>
      </c>
      <c r="AW360">
        <v>0</v>
      </c>
      <c r="AX360"/>
      <c r="AY360"/>
      <c r="AZ360"/>
      <c r="BA360"/>
      <c r="BB360"/>
      <c r="BC360"/>
      <c r="BD360"/>
      <c r="BE360"/>
      <c r="BF360"/>
      <c r="BG360"/>
      <c r="BH360"/>
      <c r="BI360"/>
    </row>
    <row r="361" spans="1:61" x14ac:dyDescent="0.25"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</row>
    <row r="362" spans="1:61" x14ac:dyDescent="0.25"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</row>
    <row r="363" spans="1:61" x14ac:dyDescent="0.25"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</row>
    <row r="364" spans="1:61" x14ac:dyDescent="0.25"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</row>
    <row r="365" spans="1:61" x14ac:dyDescent="0.25"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</row>
    <row r="366" spans="1:61" x14ac:dyDescent="0.25"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4254-B62F-4387-8554-4E32F3E06092}">
  <sheetPr codeName="Sheet8">
    <tabColor theme="7"/>
  </sheetPr>
  <dimension ref="A1:U105"/>
  <sheetViews>
    <sheetView showGridLines="0" zoomScaleNormal="100" workbookViewId="0">
      <selection activeCell="H26" sqref="H26"/>
    </sheetView>
  </sheetViews>
  <sheetFormatPr defaultRowHeight="15" x14ac:dyDescent="0.25"/>
  <cols>
    <col min="2" max="2" width="9.140625" customWidth="1"/>
    <col min="3" max="3" width="26.7109375" customWidth="1"/>
    <col min="4" max="4" width="26" hidden="1" customWidth="1"/>
    <col min="5" max="5" width="8.7109375" style="11" hidden="1" customWidth="1"/>
    <col min="6" max="6" width="26" hidden="1" customWidth="1"/>
    <col min="7" max="7" width="19.42578125" customWidth="1"/>
    <col min="8" max="8" width="18.5703125" customWidth="1"/>
    <col min="9" max="9" width="17.28515625" customWidth="1"/>
    <col min="10" max="10" width="10.5703125" style="11" customWidth="1"/>
    <col min="11" max="11" width="19.140625" customWidth="1"/>
    <col min="12" max="12" width="8.28515625" customWidth="1"/>
    <col min="13" max="13" width="15.28515625" customWidth="1"/>
    <col min="14" max="14" width="26.85546875" customWidth="1"/>
    <col min="15" max="15" width="10" style="11" hidden="1" customWidth="1"/>
    <col min="16" max="16" width="11.140625" style="11" hidden="1" customWidth="1"/>
    <col min="17" max="17" width="6.5703125" style="11" bestFit="1" customWidth="1"/>
    <col min="18" max="18" width="5.140625" style="11" customWidth="1"/>
    <col min="19" max="19" width="36.7109375" bestFit="1" customWidth="1"/>
    <col min="20" max="20" width="12.28515625" bestFit="1" customWidth="1"/>
  </cols>
  <sheetData>
    <row r="1" spans="1:21" ht="15.75" thickBot="1" x14ac:dyDescent="0.3">
      <c r="D1" s="6">
        <v>5</v>
      </c>
      <c r="E1" s="17"/>
      <c r="F1" s="6"/>
      <c r="G1" s="6"/>
      <c r="H1" s="63"/>
      <c r="J1"/>
      <c r="L1" s="17"/>
      <c r="N1" s="6"/>
      <c r="O1" s="17"/>
      <c r="P1" s="17"/>
    </row>
    <row r="2" spans="1:21" ht="15.75" thickBot="1" x14ac:dyDescent="0.3">
      <c r="B2" s="89" t="s">
        <v>31</v>
      </c>
      <c r="C2" s="72" t="s">
        <v>12</v>
      </c>
      <c r="D2" s="76" t="s">
        <v>159</v>
      </c>
      <c r="E2" s="10"/>
      <c r="F2" s="72" t="s">
        <v>67</v>
      </c>
      <c r="G2" s="74" t="s">
        <v>30</v>
      </c>
      <c r="H2" s="75" t="s">
        <v>157</v>
      </c>
      <c r="I2" s="73" t="s">
        <v>156</v>
      </c>
      <c r="J2" s="74" t="s">
        <v>68</v>
      </c>
      <c r="K2" s="72" t="s">
        <v>39</v>
      </c>
      <c r="L2" s="10"/>
      <c r="M2" s="72" t="s">
        <v>19</v>
      </c>
      <c r="N2" s="72" t="s">
        <v>29</v>
      </c>
      <c r="O2" s="10"/>
      <c r="P2" s="10"/>
      <c r="Q2" s="10"/>
      <c r="R2" s="10"/>
    </row>
    <row r="3" spans="1:21" ht="15.75" thickBot="1" x14ac:dyDescent="0.3">
      <c r="B3" s="154" t="s">
        <v>25</v>
      </c>
      <c r="C3" s="239" t="s">
        <v>26</v>
      </c>
      <c r="D3" s="240">
        <f>Contribution!E3</f>
        <v>1273757.1799999997</v>
      </c>
      <c r="E3" s="241"/>
      <c r="F3" s="242"/>
      <c r="G3" s="243"/>
      <c r="H3" s="244"/>
      <c r="I3" s="245"/>
      <c r="J3" s="246"/>
      <c r="K3" s="247"/>
      <c r="L3" s="248"/>
      <c r="M3" s="249"/>
      <c r="N3" s="250"/>
      <c r="O3" s="12"/>
      <c r="P3" s="12"/>
      <c r="Q3" s="65"/>
      <c r="R3" s="65"/>
      <c r="S3" s="68"/>
      <c r="T3" s="60"/>
      <c r="U3" s="60"/>
    </row>
    <row r="4" spans="1:21" ht="15.75" thickBot="1" x14ac:dyDescent="0.3">
      <c r="B4" s="385" t="s">
        <v>9</v>
      </c>
      <c r="C4" s="251" t="s">
        <v>16</v>
      </c>
      <c r="D4" s="252">
        <f>Contribution!E6</f>
        <v>921013.9146946955</v>
      </c>
      <c r="E4" s="253"/>
      <c r="F4" s="254">
        <f t="shared" ref="F4:F21" si="0">D4/$D$3</f>
        <v>0.7230686736499462</v>
      </c>
      <c r="G4" s="255">
        <f>SUM(G5,G13,G10,G17,G21,G24,G27,G28)</f>
        <v>9861828.6999999974</v>
      </c>
      <c r="H4" s="256"/>
      <c r="I4" s="257">
        <f>IFERROR(D4/G4,0)</f>
        <v>9.3391798084537375E-2</v>
      </c>
      <c r="J4" s="258">
        <f>D4/G4</f>
        <v>9.3391798084537375E-2</v>
      </c>
      <c r="K4" s="259">
        <f>IFERROR(D4*1000/N4,0)</f>
        <v>1.2239252605486823</v>
      </c>
      <c r="L4" s="269"/>
      <c r="M4" s="260">
        <f t="shared" ref="M4:M13" si="1">IFERROR(G4*1000/N4,0)</f>
        <v>13.105275684282219</v>
      </c>
      <c r="N4" s="252">
        <f>SUM(N5,N10,N13,N17,N21,N24,N27,N28)</f>
        <v>752508298</v>
      </c>
      <c r="O4" s="61"/>
      <c r="P4" s="12"/>
      <c r="Q4" s="65"/>
      <c r="R4" s="65"/>
      <c r="S4" s="68"/>
      <c r="T4" s="60"/>
      <c r="U4" s="60"/>
    </row>
    <row r="5" spans="1:21" s="85" customFormat="1" ht="15.75" thickBot="1" x14ac:dyDescent="0.3">
      <c r="B5" s="386"/>
      <c r="C5" s="261" t="s">
        <v>24</v>
      </c>
      <c r="D5" s="262">
        <f>Contribution!E7</f>
        <v>618845.80082067801</v>
      </c>
      <c r="E5" s="253"/>
      <c r="F5" s="263">
        <f t="shared" si="0"/>
        <v>0.48584283608958984</v>
      </c>
      <c r="G5" s="264">
        <f>SUM(G6:G9)</f>
        <v>6042385.129999999</v>
      </c>
      <c r="H5" s="265">
        <f t="shared" ref="H5:H28" si="2">G5/$G$4</f>
        <v>0.61270432835646405</v>
      </c>
      <c r="I5" s="266">
        <f t="shared" ref="I5:I13" si="3">IFERROR(D5/G5,0)</f>
        <v>0.10241747050318822</v>
      </c>
      <c r="J5" s="267">
        <f t="shared" ref="J5:J13" si="4">D5/G5</f>
        <v>0.10241747050318822</v>
      </c>
      <c r="K5" s="268">
        <f>IFERROR(D5*1000/N5,0)</f>
        <v>1.4034691694119161</v>
      </c>
      <c r="M5" s="270">
        <f t="shared" si="1"/>
        <v>13.703415662547794</v>
      </c>
      <c r="N5" s="271">
        <f>SUM(N6:N9)</f>
        <v>440940075</v>
      </c>
      <c r="O5" s="62"/>
      <c r="P5" s="20">
        <f>G5/1000</f>
        <v>6042.3851299999988</v>
      </c>
      <c r="Q5" s="66"/>
      <c r="R5" s="66"/>
      <c r="S5" s="83"/>
      <c r="T5" s="84"/>
      <c r="U5" s="84"/>
    </row>
    <row r="6" spans="1:21" s="21" customFormat="1" ht="15" hidden="1" customHeight="1" x14ac:dyDescent="0.2">
      <c r="B6" s="386"/>
      <c r="C6" s="209" t="s">
        <v>46</v>
      </c>
      <c r="D6" s="158">
        <f>Contribution!E10</f>
        <v>299922.33685238572</v>
      </c>
      <c r="E6" s="173"/>
      <c r="F6" s="140">
        <f t="shared" si="0"/>
        <v>0.23546272520511782</v>
      </c>
      <c r="G6" s="210">
        <v>3276930.57</v>
      </c>
      <c r="H6" s="144">
        <f t="shared" si="2"/>
        <v>0.33228427198294375</v>
      </c>
      <c r="I6" s="141">
        <f t="shared" si="3"/>
        <v>9.1525386469322026E-2</v>
      </c>
      <c r="J6" s="216">
        <f>D6/G6</f>
        <v>9.1525386469322026E-2</v>
      </c>
      <c r="K6" s="219">
        <f t="shared" ref="K6:K28" si="5">IFERROR(D6*1000/N6,0)</f>
        <v>2.4777844778552356</v>
      </c>
      <c r="L6" s="114"/>
      <c r="M6" s="142">
        <f t="shared" si="1"/>
        <v>27.072100686357146</v>
      </c>
      <c r="N6" s="156">
        <v>121044562</v>
      </c>
      <c r="O6" s="357">
        <f>N6/1000000</f>
        <v>121.044562</v>
      </c>
      <c r="P6" s="20">
        <f>G6/1000</f>
        <v>3276.93057</v>
      </c>
      <c r="Q6" s="67"/>
      <c r="R6" s="67"/>
      <c r="S6" s="174"/>
      <c r="T6" s="116"/>
      <c r="U6" s="116"/>
    </row>
    <row r="7" spans="1:21" s="21" customFormat="1" ht="15" hidden="1" customHeight="1" x14ac:dyDescent="0.2">
      <c r="B7" s="386"/>
      <c r="C7" s="209" t="s">
        <v>44</v>
      </c>
      <c r="D7" s="158">
        <f>Contribution!E8</f>
        <v>206394.37637612445</v>
      </c>
      <c r="E7" s="173"/>
      <c r="F7" s="140">
        <f t="shared" si="0"/>
        <v>0.16203588848553105</v>
      </c>
      <c r="G7" s="210">
        <v>2144294.8499999992</v>
      </c>
      <c r="H7" s="144">
        <f t="shared" si="2"/>
        <v>0.2174337960260859</v>
      </c>
      <c r="I7" s="141">
        <f t="shared" si="3"/>
        <v>9.6252796753265785E-2</v>
      </c>
      <c r="J7" s="216">
        <f t="shared" si="4"/>
        <v>9.6252796753265785E-2</v>
      </c>
      <c r="K7" s="219">
        <f t="shared" si="5"/>
        <v>1.4995737096824695</v>
      </c>
      <c r="L7" s="114"/>
      <c r="M7" s="142">
        <f t="shared" si="1"/>
        <v>15.579533896832876</v>
      </c>
      <c r="N7" s="156">
        <v>137635366</v>
      </c>
      <c r="O7" s="357">
        <f>N7/1000000</f>
        <v>137.635366</v>
      </c>
      <c r="P7" s="20">
        <f t="shared" ref="P7:P28" si="6">G7/1000</f>
        <v>2144.2948499999993</v>
      </c>
      <c r="Q7" s="67"/>
      <c r="R7" s="67"/>
      <c r="S7" s="174"/>
      <c r="T7" s="116"/>
      <c r="U7" s="116"/>
    </row>
    <row r="8" spans="1:21" s="21" customFormat="1" ht="15" hidden="1" customHeight="1" x14ac:dyDescent="0.2">
      <c r="B8" s="386"/>
      <c r="C8" s="209" t="s">
        <v>45</v>
      </c>
      <c r="D8" s="158">
        <f>Contribution!E9</f>
        <v>92507.335428037622</v>
      </c>
      <c r="E8" s="173"/>
      <c r="F8" s="140">
        <f t="shared" si="0"/>
        <v>7.2625565437862846E-2</v>
      </c>
      <c r="G8" s="210">
        <v>455531.51000000007</v>
      </c>
      <c r="H8" s="144">
        <f t="shared" si="2"/>
        <v>4.6191383348607562E-2</v>
      </c>
      <c r="I8" s="141">
        <f t="shared" si="3"/>
        <v>0.20307560157153037</v>
      </c>
      <c r="J8" s="216">
        <f t="shared" si="4"/>
        <v>0.20307560157153037</v>
      </c>
      <c r="K8" s="219">
        <f t="shared" si="5"/>
        <v>0.63067073193670886</v>
      </c>
      <c r="L8" s="114"/>
      <c r="M8" s="142">
        <f t="shared" si="1"/>
        <v>3.1055957833248833</v>
      </c>
      <c r="N8" s="156">
        <v>146680876</v>
      </c>
      <c r="O8" s="357">
        <f t="shared" ref="O8:O28" si="7">N8/1000000</f>
        <v>146.68087600000001</v>
      </c>
      <c r="P8" s="20">
        <f t="shared" si="6"/>
        <v>455.53151000000008</v>
      </c>
      <c r="Q8" s="67"/>
      <c r="R8" s="67"/>
      <c r="S8" s="174"/>
      <c r="T8" s="116"/>
      <c r="U8" s="116"/>
    </row>
    <row r="9" spans="1:21" s="21" customFormat="1" ht="15.75" hidden="1" customHeight="1" thickBot="1" x14ac:dyDescent="0.25">
      <c r="B9" s="386"/>
      <c r="C9" s="211" t="s">
        <v>23</v>
      </c>
      <c r="D9" s="212">
        <f>Contribution!E11</f>
        <v>20021.752164130248</v>
      </c>
      <c r="E9" s="173"/>
      <c r="F9" s="140">
        <f t="shared" si="0"/>
        <v>1.5718656961078135E-2</v>
      </c>
      <c r="G9" s="210">
        <v>165628.19999999995</v>
      </c>
      <c r="H9" s="144">
        <f t="shared" si="2"/>
        <v>1.6794876998826799E-2</v>
      </c>
      <c r="I9" s="141">
        <f t="shared" si="3"/>
        <v>0.12088371523768449</v>
      </c>
      <c r="J9" s="216">
        <f t="shared" si="4"/>
        <v>0.12088371523768449</v>
      </c>
      <c r="K9" s="219">
        <f t="shared" si="5"/>
        <v>0.56273643617178803</v>
      </c>
      <c r="L9" s="114"/>
      <c r="M9" s="142">
        <f t="shared" si="1"/>
        <v>4.6551881290653743</v>
      </c>
      <c r="N9" s="156">
        <v>35579271</v>
      </c>
      <c r="O9" s="357">
        <f t="shared" si="7"/>
        <v>35.579270999999999</v>
      </c>
      <c r="P9" s="20">
        <f t="shared" si="6"/>
        <v>165.62819999999996</v>
      </c>
      <c r="Q9" s="67"/>
      <c r="R9" s="67"/>
      <c r="S9" s="174"/>
      <c r="T9" s="116"/>
      <c r="U9" s="116"/>
    </row>
    <row r="10" spans="1:21" s="85" customFormat="1" ht="15.75" thickBot="1" x14ac:dyDescent="0.3">
      <c r="B10" s="386"/>
      <c r="C10" s="272" t="s">
        <v>52</v>
      </c>
      <c r="D10" s="262">
        <f>Contribution!E12</f>
        <v>139867.73263092284</v>
      </c>
      <c r="E10" s="253"/>
      <c r="F10" s="263">
        <f t="shared" si="0"/>
        <v>0.10980721822578686</v>
      </c>
      <c r="G10" s="273">
        <f>SUM(G11:G12)</f>
        <v>1760973.0899999989</v>
      </c>
      <c r="H10" s="265">
        <f t="shared" si="2"/>
        <v>0.17856455872124399</v>
      </c>
      <c r="I10" s="266">
        <f t="shared" si="3"/>
        <v>7.9426388412853557E-2</v>
      </c>
      <c r="J10" s="267">
        <f t="shared" si="4"/>
        <v>7.9426388412853557E-2</v>
      </c>
      <c r="K10" s="268">
        <f t="shared" si="5"/>
        <v>0.74727764499768301</v>
      </c>
      <c r="L10" s="274"/>
      <c r="M10" s="270">
        <f t="shared" si="1"/>
        <v>9.4084303709414439</v>
      </c>
      <c r="N10" s="271">
        <f>SUM(N11:N12)</f>
        <v>187169700</v>
      </c>
      <c r="O10" s="358">
        <f t="shared" si="7"/>
        <v>187.16970000000001</v>
      </c>
      <c r="P10" s="20">
        <f t="shared" si="6"/>
        <v>1760.9730899999988</v>
      </c>
      <c r="Q10" s="66"/>
      <c r="R10" s="66"/>
      <c r="S10" s="83"/>
      <c r="T10" s="84"/>
      <c r="U10" s="84"/>
    </row>
    <row r="11" spans="1:21" s="21" customFormat="1" ht="15" customHeight="1" x14ac:dyDescent="0.2">
      <c r="B11" s="386"/>
      <c r="C11" s="138" t="s">
        <v>46</v>
      </c>
      <c r="D11" s="158">
        <f>Contribution!E13</f>
        <v>138584.94321995068</v>
      </c>
      <c r="E11" s="172"/>
      <c r="F11" s="140">
        <f t="shared" si="0"/>
        <v>0.10880012721102049</v>
      </c>
      <c r="G11" s="143">
        <v>1734748.9799999988</v>
      </c>
      <c r="H11" s="144">
        <f t="shared" si="2"/>
        <v>0.1759054058604769</v>
      </c>
      <c r="I11" s="141">
        <f t="shared" si="3"/>
        <v>7.9887606113450943E-2</v>
      </c>
      <c r="J11" s="216">
        <f t="shared" si="4"/>
        <v>7.9887606113450943E-2</v>
      </c>
      <c r="K11" s="219">
        <f t="shared" si="5"/>
        <v>0.74648505620684746</v>
      </c>
      <c r="L11" s="114"/>
      <c r="M11" s="142">
        <f>IFERROR(G11*1000/N11,0)</f>
        <v>9.3441910769830834</v>
      </c>
      <c r="N11" s="156">
        <v>185649990</v>
      </c>
      <c r="O11" s="357">
        <f t="shared" si="7"/>
        <v>185.64999</v>
      </c>
      <c r="P11" s="20">
        <f t="shared" si="6"/>
        <v>1734.7489799999987</v>
      </c>
      <c r="Q11" s="175"/>
      <c r="R11" s="67"/>
      <c r="S11" s="174"/>
      <c r="T11" s="116"/>
      <c r="U11" s="116"/>
    </row>
    <row r="12" spans="1:21" s="21" customFormat="1" ht="15.75" customHeight="1" thickBot="1" x14ac:dyDescent="0.25">
      <c r="B12" s="386"/>
      <c r="C12" s="139" t="s">
        <v>23</v>
      </c>
      <c r="D12" s="146">
        <f>Contribution!E14</f>
        <v>1282.7894109721653</v>
      </c>
      <c r="E12" s="176"/>
      <c r="F12" s="147">
        <f t="shared" si="0"/>
        <v>1.0070910147663825E-3</v>
      </c>
      <c r="G12" s="159">
        <v>26224.11</v>
      </c>
      <c r="H12" s="155">
        <f t="shared" si="2"/>
        <v>2.6591528607670914E-3</v>
      </c>
      <c r="I12" s="148">
        <f t="shared" si="3"/>
        <v>4.891641359695964E-2</v>
      </c>
      <c r="J12" s="217">
        <f t="shared" si="4"/>
        <v>4.891641359695964E-2</v>
      </c>
      <c r="K12" s="220">
        <f t="shared" si="5"/>
        <v>0.84410144762630068</v>
      </c>
      <c r="L12" s="115"/>
      <c r="M12" s="149">
        <f t="shared" si="1"/>
        <v>17.255996209803186</v>
      </c>
      <c r="N12" s="157">
        <v>1519710</v>
      </c>
      <c r="O12" s="357">
        <f t="shared" si="7"/>
        <v>1.5197099999999999</v>
      </c>
      <c r="P12" s="20">
        <f t="shared" si="6"/>
        <v>26.22411</v>
      </c>
      <c r="Q12" s="67"/>
      <c r="R12" s="67"/>
      <c r="S12" s="174"/>
      <c r="T12" s="116"/>
      <c r="U12" s="116"/>
    </row>
    <row r="13" spans="1:21" s="85" customFormat="1" ht="15.75" thickBot="1" x14ac:dyDescent="0.3">
      <c r="B13" s="386"/>
      <c r="C13" s="275" t="s">
        <v>73</v>
      </c>
      <c r="D13" s="262">
        <f>Contribution!E15</f>
        <v>136093.81971114065</v>
      </c>
      <c r="E13" s="253"/>
      <c r="F13" s="263">
        <f t="shared" si="0"/>
        <v>0.10684439848350114</v>
      </c>
      <c r="G13" s="276">
        <f>SUM(G14:G16)</f>
        <v>1554264.8299999998</v>
      </c>
      <c r="H13" s="277">
        <f>G13/$G$4</f>
        <v>0.15760411960917556</v>
      </c>
      <c r="I13" s="266">
        <f t="shared" si="3"/>
        <v>8.7561538474199826E-2</v>
      </c>
      <c r="J13" s="267">
        <f t="shared" si="4"/>
        <v>8.7561538474199826E-2</v>
      </c>
      <c r="K13" s="268">
        <f t="shared" si="5"/>
        <v>1.8271088258403836</v>
      </c>
      <c r="L13" s="274"/>
      <c r="M13" s="270">
        <f t="shared" si="1"/>
        <v>20.866568332153555</v>
      </c>
      <c r="N13" s="278">
        <f>SUM(N14:N16)</f>
        <v>74485886</v>
      </c>
      <c r="O13" s="358">
        <f t="shared" si="7"/>
        <v>74.485885999999994</v>
      </c>
      <c r="P13" s="20">
        <f t="shared" si="6"/>
        <v>1554.2648299999998</v>
      </c>
      <c r="Q13" s="66"/>
      <c r="R13" s="66"/>
      <c r="S13" s="83"/>
      <c r="T13" s="84"/>
      <c r="U13" s="84"/>
    </row>
    <row r="14" spans="1:21" s="21" customFormat="1" ht="15" customHeight="1" x14ac:dyDescent="0.2">
      <c r="B14" s="386"/>
      <c r="C14" s="139" t="s">
        <v>44</v>
      </c>
      <c r="D14" s="158">
        <f>Contribution!E18</f>
        <v>123331.97398266471</v>
      </c>
      <c r="E14" s="172"/>
      <c r="F14" s="140">
        <f t="shared" si="0"/>
        <v>9.682534153225715E-2</v>
      </c>
      <c r="G14" s="143">
        <v>1014343.0199999998</v>
      </c>
      <c r="H14" s="170">
        <f>G14/$G$4</f>
        <v>0.10285546939179749</v>
      </c>
      <c r="I14" s="141">
        <f>IFERROR(D14/G14,0)</f>
        <v>0.12158803437387949</v>
      </c>
      <c r="J14" s="216">
        <f>D14/G14</f>
        <v>0.12158803437387949</v>
      </c>
      <c r="K14" s="219">
        <f>IFERROR(D14*1000/N14,0)</f>
        <v>1.9362601764310108</v>
      </c>
      <c r="L14" s="114"/>
      <c r="M14" s="142">
        <f>IFERROR(G14*1000/N14,0)</f>
        <v>15.924759261072266</v>
      </c>
      <c r="N14" s="179">
        <v>63695972</v>
      </c>
      <c r="O14" s="357">
        <f t="shared" si="7"/>
        <v>63.695971999999998</v>
      </c>
      <c r="P14" s="20">
        <f t="shared" si="6"/>
        <v>1014.3430199999998</v>
      </c>
      <c r="Q14" s="67"/>
      <c r="R14" s="67"/>
      <c r="S14" s="174"/>
      <c r="T14" s="116"/>
      <c r="U14" s="116"/>
    </row>
    <row r="15" spans="1:21" s="177" customFormat="1" ht="15" customHeight="1" x14ac:dyDescent="0.2">
      <c r="B15" s="386"/>
      <c r="C15" s="139" t="s">
        <v>46</v>
      </c>
      <c r="D15" s="158">
        <f>Contribution!E16</f>
        <v>4809.7215364366293</v>
      </c>
      <c r="E15" s="172"/>
      <c r="F15" s="140">
        <f t="shared" si="0"/>
        <v>3.7760113245733622E-3</v>
      </c>
      <c r="G15" s="143">
        <v>532600.04</v>
      </c>
      <c r="H15" s="144">
        <f>G15/$G$4</f>
        <v>5.4006214891970307E-2</v>
      </c>
      <c r="I15" s="141">
        <f>IFERROR(D15/G15,0)</f>
        <v>9.0306443394871493E-3</v>
      </c>
      <c r="J15" s="216">
        <f>D15/G15</f>
        <v>9.0306443394871493E-3</v>
      </c>
      <c r="K15" s="219">
        <f>IFERROR(D15*1000/N15,0)</f>
        <v>0.51584165687600747</v>
      </c>
      <c r="L15" s="114"/>
      <c r="M15" s="142">
        <f>IFERROR(G15*1000/N15,0)</f>
        <v>57.121246002397896</v>
      </c>
      <c r="N15" s="180">
        <v>9324027</v>
      </c>
      <c r="O15" s="357">
        <f t="shared" si="7"/>
        <v>9.3240269999999992</v>
      </c>
      <c r="P15" s="20">
        <f t="shared" si="6"/>
        <v>532.60004000000004</v>
      </c>
      <c r="Q15" s="116"/>
      <c r="R15" s="116"/>
      <c r="S15" s="174"/>
      <c r="T15" s="116"/>
      <c r="U15" s="116"/>
    </row>
    <row r="16" spans="1:21" s="177" customFormat="1" ht="15.75" customHeight="1" thickBot="1" x14ac:dyDescent="0.25">
      <c r="A16" s="21"/>
      <c r="B16" s="386"/>
      <c r="C16" s="153" t="s">
        <v>45</v>
      </c>
      <c r="D16" s="107">
        <f>Contribution!E17</f>
        <v>7952.124192039294</v>
      </c>
      <c r="E16" s="176"/>
      <c r="F16" s="108">
        <f t="shared" si="0"/>
        <v>6.2430456266706156E-3</v>
      </c>
      <c r="G16" s="111">
        <v>7321.7699999999995</v>
      </c>
      <c r="H16" s="171">
        <f t="shared" si="2"/>
        <v>7.4243532540775137E-4</v>
      </c>
      <c r="I16" s="109">
        <f t="shared" ref="I16:I28" si="8">IFERROR(D16/G16,0)</f>
        <v>1.0860931430568421</v>
      </c>
      <c r="J16" s="218">
        <f t="shared" ref="J16:J21" si="9">D16/G16</f>
        <v>1.0860931430568421</v>
      </c>
      <c r="K16" s="221">
        <f>IFERROR(D16*1000/N16,0)</f>
        <v>5.4247866254624633</v>
      </c>
      <c r="L16" s="168"/>
      <c r="M16" s="110">
        <f t="shared" ref="M16:M28" si="10">IFERROR(G16*1000/N16,0)</f>
        <v>4.9947710839921484</v>
      </c>
      <c r="N16" s="181">
        <v>1465887</v>
      </c>
      <c r="O16" s="357">
        <f t="shared" si="7"/>
        <v>1.4658869999999999</v>
      </c>
      <c r="P16" s="20">
        <f t="shared" si="6"/>
        <v>7.3217699999999999</v>
      </c>
      <c r="Q16" s="67"/>
      <c r="R16" s="67"/>
      <c r="S16" s="174"/>
      <c r="T16" s="116"/>
      <c r="U16" s="116"/>
    </row>
    <row r="17" spans="2:21" s="85" customFormat="1" ht="15.75" thickBot="1" x14ac:dyDescent="0.3">
      <c r="B17" s="386"/>
      <c r="C17" s="279" t="s">
        <v>53</v>
      </c>
      <c r="D17" s="262">
        <f>Contribution!E19</f>
        <v>9969.2012394763988</v>
      </c>
      <c r="E17" s="253"/>
      <c r="F17" s="263">
        <f t="shared" si="0"/>
        <v>7.8266104372235225E-3</v>
      </c>
      <c r="G17" s="280">
        <f>SUM(G18:G20)</f>
        <v>249108.03999999995</v>
      </c>
      <c r="H17" s="265">
        <f t="shared" si="2"/>
        <v>2.5259822247774393E-2</v>
      </c>
      <c r="I17" s="266">
        <f t="shared" si="8"/>
        <v>4.0019588446348023E-2</v>
      </c>
      <c r="J17" s="267">
        <f t="shared" si="9"/>
        <v>4.0019588446348023E-2</v>
      </c>
      <c r="K17" s="268">
        <f t="shared" si="5"/>
        <v>0.88144508802349053</v>
      </c>
      <c r="L17" s="281"/>
      <c r="M17" s="270">
        <f t="shared" si="10"/>
        <v>22.025341145254245</v>
      </c>
      <c r="N17" s="282">
        <f>SUM(N18:N20)</f>
        <v>11310065</v>
      </c>
      <c r="O17" s="358">
        <f t="shared" si="7"/>
        <v>11.310065</v>
      </c>
      <c r="P17" s="20">
        <f t="shared" si="6"/>
        <v>249.10803999999996</v>
      </c>
      <c r="Q17" s="84"/>
      <c r="R17" s="84"/>
      <c r="S17" s="83"/>
      <c r="T17" s="84"/>
      <c r="U17" s="84"/>
    </row>
    <row r="18" spans="2:21" s="21" customFormat="1" ht="15" customHeight="1" x14ac:dyDescent="0.2">
      <c r="B18" s="386"/>
      <c r="C18" s="139" t="s">
        <v>44</v>
      </c>
      <c r="D18" s="158">
        <f>Contribution!E22</f>
        <v>6233.3658220802281</v>
      </c>
      <c r="E18" s="172"/>
      <c r="F18" s="140">
        <f t="shared" si="0"/>
        <v>4.893684542041388E-3</v>
      </c>
      <c r="G18" s="143">
        <v>104238.9</v>
      </c>
      <c r="H18" s="144">
        <f t="shared" si="2"/>
        <v>1.056993618232286E-2</v>
      </c>
      <c r="I18" s="141">
        <f t="shared" si="8"/>
        <v>5.9798844980906631E-2</v>
      </c>
      <c r="J18" s="216">
        <f t="shared" si="9"/>
        <v>5.9798844980906631E-2</v>
      </c>
      <c r="K18" s="219">
        <f t="shared" si="5"/>
        <v>1.124078874234304</v>
      </c>
      <c r="L18" s="116"/>
      <c r="M18" s="142">
        <f t="shared" si="10"/>
        <v>18.797668660543774</v>
      </c>
      <c r="N18" s="156">
        <v>5545310</v>
      </c>
      <c r="O18" s="357">
        <f t="shared" si="7"/>
        <v>5.5453099999999997</v>
      </c>
      <c r="P18" s="20">
        <f t="shared" si="6"/>
        <v>104.2389</v>
      </c>
      <c r="Q18" s="116"/>
      <c r="R18" s="116"/>
      <c r="S18" s="174"/>
      <c r="T18" s="116"/>
      <c r="U18" s="116"/>
    </row>
    <row r="19" spans="2:21" s="21" customFormat="1" ht="15" customHeight="1" x14ac:dyDescent="0.2">
      <c r="B19" s="386"/>
      <c r="C19" s="138" t="s">
        <v>45</v>
      </c>
      <c r="D19" s="146">
        <f>Contribution!E21</f>
        <v>2065.0761523716296</v>
      </c>
      <c r="E19" s="178"/>
      <c r="F19" s="147">
        <f t="shared" si="0"/>
        <v>1.6212478993615016E-3</v>
      </c>
      <c r="G19" s="150">
        <v>74420.239999999991</v>
      </c>
      <c r="H19" s="151">
        <f t="shared" si="2"/>
        <v>7.546292098949154E-3</v>
      </c>
      <c r="I19" s="148">
        <f t="shared" si="8"/>
        <v>2.7748851016492691E-2</v>
      </c>
      <c r="J19" s="217">
        <f t="shared" si="9"/>
        <v>2.7748851016492691E-2</v>
      </c>
      <c r="K19" s="220">
        <f t="shared" si="5"/>
        <v>0.51526594411619919</v>
      </c>
      <c r="L19" s="115"/>
      <c r="M19" s="149">
        <f t="shared" si="10"/>
        <v>18.568910972564158</v>
      </c>
      <c r="N19" s="152">
        <v>4007787</v>
      </c>
      <c r="O19" s="357">
        <f t="shared" si="7"/>
        <v>4.0077870000000004</v>
      </c>
      <c r="P19" s="20">
        <f t="shared" si="6"/>
        <v>74.420239999999993</v>
      </c>
      <c r="Q19" s="116"/>
      <c r="R19" s="116"/>
      <c r="S19" s="174"/>
      <c r="T19" s="116"/>
      <c r="U19" s="116"/>
    </row>
    <row r="20" spans="2:21" s="21" customFormat="1" ht="15.75" customHeight="1" thickBot="1" x14ac:dyDescent="0.25">
      <c r="B20" s="386"/>
      <c r="C20" s="153" t="s">
        <v>46</v>
      </c>
      <c r="D20" s="107">
        <f>Contribution!E20</f>
        <v>1670.759265024541</v>
      </c>
      <c r="E20" s="178"/>
      <c r="F20" s="108">
        <f t="shared" si="0"/>
        <v>1.3116779958206332E-3</v>
      </c>
      <c r="G20" s="111">
        <v>70448.899999999965</v>
      </c>
      <c r="H20" s="112">
        <f t="shared" si="2"/>
        <v>7.1435939665023774E-3</v>
      </c>
      <c r="I20" s="109">
        <f t="shared" si="8"/>
        <v>2.371590280365686E-2</v>
      </c>
      <c r="J20" s="218">
        <f t="shared" si="9"/>
        <v>2.371590280365686E-2</v>
      </c>
      <c r="K20" s="221">
        <f t="shared" si="5"/>
        <v>0.95093323556521292</v>
      </c>
      <c r="L20" s="115"/>
      <c r="M20" s="110">
        <f t="shared" si="10"/>
        <v>40.096860045259774</v>
      </c>
      <c r="N20" s="113">
        <v>1756968</v>
      </c>
      <c r="O20" s="357">
        <f t="shared" si="7"/>
        <v>1.7569680000000001</v>
      </c>
      <c r="P20" s="20">
        <f t="shared" si="6"/>
        <v>70.448899999999966</v>
      </c>
      <c r="Q20" s="116"/>
      <c r="R20" s="116"/>
      <c r="S20" s="174"/>
      <c r="T20" s="116"/>
      <c r="U20" s="116"/>
    </row>
    <row r="21" spans="2:21" s="86" customFormat="1" ht="15.75" thickBot="1" x14ac:dyDescent="0.3">
      <c r="B21" s="386"/>
      <c r="C21" s="283" t="s">
        <v>64</v>
      </c>
      <c r="D21" s="284">
        <f>SUM(D22:D23)</f>
        <v>7190.6859687088818</v>
      </c>
      <c r="E21" s="285"/>
      <c r="F21" s="286">
        <f t="shared" si="0"/>
        <v>5.6452564755779307E-3</v>
      </c>
      <c r="G21" s="291">
        <f>SUM(G22:G23)</f>
        <v>161388.90000000002</v>
      </c>
      <c r="H21" s="340">
        <f t="shared" si="2"/>
        <v>1.6365007435182894E-2</v>
      </c>
      <c r="I21" s="293">
        <f t="shared" si="8"/>
        <v>4.4555021867729944E-2</v>
      </c>
      <c r="J21" s="294">
        <f t="shared" si="9"/>
        <v>4.4555021867729944E-2</v>
      </c>
      <c r="K21" s="295">
        <f t="shared" si="5"/>
        <v>27.668403191793704</v>
      </c>
      <c r="L21" s="296"/>
      <c r="M21" s="297">
        <f t="shared" si="10"/>
        <v>620.99404358800723</v>
      </c>
      <c r="N21" s="298">
        <f>SUM(N22:N23)</f>
        <v>259888</v>
      </c>
      <c r="O21" s="358">
        <f t="shared" si="7"/>
        <v>0.25988800000000001</v>
      </c>
      <c r="P21" s="20">
        <f t="shared" si="6"/>
        <v>161.38890000000004</v>
      </c>
      <c r="Q21" s="84"/>
      <c r="R21" s="84"/>
      <c r="S21" s="83"/>
      <c r="T21" s="84"/>
      <c r="U21" s="84"/>
    </row>
    <row r="22" spans="2:21" s="21" customFormat="1" ht="15" customHeight="1" x14ac:dyDescent="0.2">
      <c r="B22" s="386"/>
      <c r="C22" s="138" t="s">
        <v>160</v>
      </c>
      <c r="D22" s="158">
        <f>Contribution!E25</f>
        <v>2695.7588034464857</v>
      </c>
      <c r="E22" s="172"/>
      <c r="F22" s="140">
        <f>IFERROR(D22/$D$3,0)</f>
        <v>2.1163835978898946E-3</v>
      </c>
      <c r="G22" s="143">
        <v>143133.20000000001</v>
      </c>
      <c r="H22" s="144">
        <f t="shared" si="2"/>
        <v>1.4513859888886536E-2</v>
      </c>
      <c r="I22" s="141">
        <f t="shared" si="8"/>
        <v>1.8833916962986124E-2</v>
      </c>
      <c r="J22" s="216">
        <f>IFERROR(D22/G22,0)</f>
        <v>1.8833916962986124E-2</v>
      </c>
      <c r="K22" s="219">
        <f t="shared" si="5"/>
        <v>0</v>
      </c>
      <c r="L22" s="116"/>
      <c r="M22" s="142">
        <f t="shared" si="10"/>
        <v>0</v>
      </c>
      <c r="N22" s="145">
        <v>0</v>
      </c>
      <c r="O22" s="357">
        <f t="shared" si="7"/>
        <v>0</v>
      </c>
      <c r="P22" s="20">
        <f t="shared" si="6"/>
        <v>143.13320000000002</v>
      </c>
      <c r="Q22" s="116"/>
      <c r="R22" s="116"/>
      <c r="S22" s="174"/>
      <c r="T22" s="116"/>
      <c r="U22" s="116"/>
    </row>
    <row r="23" spans="2:21" s="21" customFormat="1" ht="15.75" customHeight="1" thickBot="1" x14ac:dyDescent="0.25">
      <c r="B23" s="386"/>
      <c r="C23" s="139" t="s">
        <v>45</v>
      </c>
      <c r="D23" s="146">
        <f>Contribution!E24</f>
        <v>4494.9271652623956</v>
      </c>
      <c r="E23" s="176"/>
      <c r="F23" s="147">
        <f t="shared" ref="F23:F28" si="11">D23/$D$3</f>
        <v>3.5288728776880353E-3</v>
      </c>
      <c r="G23" s="150">
        <v>18255.7</v>
      </c>
      <c r="H23" s="155">
        <f t="shared" si="2"/>
        <v>1.8511475462963584E-3</v>
      </c>
      <c r="I23" s="148">
        <f t="shared" si="8"/>
        <v>0.24622047718040915</v>
      </c>
      <c r="J23" s="217">
        <f t="shared" ref="J23:J28" si="12">D23/G23</f>
        <v>0.24622047718040915</v>
      </c>
      <c r="K23" s="220">
        <f t="shared" si="5"/>
        <v>17.295631830874822</v>
      </c>
      <c r="L23" s="115"/>
      <c r="M23" s="149">
        <f t="shared" si="10"/>
        <v>70.244489934125468</v>
      </c>
      <c r="N23" s="157">
        <v>259888</v>
      </c>
      <c r="O23" s="357">
        <f t="shared" si="7"/>
        <v>0.25988800000000001</v>
      </c>
      <c r="P23" s="20">
        <f t="shared" si="6"/>
        <v>18.255700000000001</v>
      </c>
      <c r="Q23" s="116"/>
      <c r="R23" s="116"/>
      <c r="S23" s="174"/>
      <c r="T23" s="116"/>
      <c r="U23" s="116"/>
    </row>
    <row r="24" spans="2:21" s="85" customFormat="1" ht="15.75" thickBot="1" x14ac:dyDescent="0.3">
      <c r="B24" s="386"/>
      <c r="C24" s="283" t="s">
        <v>62</v>
      </c>
      <c r="D24" s="262">
        <f>Contribution!E26</f>
        <v>6237.676205266649</v>
      </c>
      <c r="E24" s="253"/>
      <c r="F24" s="263">
        <f t="shared" si="11"/>
        <v>4.8970685333186116E-3</v>
      </c>
      <c r="G24" s="341">
        <f>SUM(G25,G26)</f>
        <v>63418.14999999998</v>
      </c>
      <c r="H24" s="340">
        <f t="shared" si="2"/>
        <v>6.4306683810072662E-3</v>
      </c>
      <c r="I24" s="293">
        <f t="shared" si="8"/>
        <v>9.8357902355503138E-2</v>
      </c>
      <c r="J24" s="294">
        <f t="shared" si="12"/>
        <v>9.8357902355503138E-2</v>
      </c>
      <c r="K24" s="295">
        <f t="shared" si="5"/>
        <v>1.9610844452171481</v>
      </c>
      <c r="L24" s="296"/>
      <c r="M24" s="297">
        <f t="shared" si="10"/>
        <v>19.938249985537894</v>
      </c>
      <c r="N24" s="342">
        <f>SUM(N25:N26)</f>
        <v>3180728</v>
      </c>
      <c r="O24" s="358">
        <f t="shared" si="7"/>
        <v>3.1807280000000002</v>
      </c>
      <c r="P24" s="20">
        <f t="shared" si="6"/>
        <v>63.418149999999983</v>
      </c>
      <c r="Q24" s="84"/>
      <c r="R24" s="84"/>
      <c r="S24" s="83"/>
      <c r="T24" s="84"/>
      <c r="U24" s="84"/>
    </row>
    <row r="25" spans="2:21" s="21" customFormat="1" ht="15" customHeight="1" x14ac:dyDescent="0.2">
      <c r="B25" s="386"/>
      <c r="C25" s="139" t="s">
        <v>44</v>
      </c>
      <c r="D25" s="146">
        <f>Contribution!E27</f>
        <v>1521.2545006313039</v>
      </c>
      <c r="E25" s="178"/>
      <c r="F25" s="147">
        <f t="shared" si="11"/>
        <v>1.1943049464351631E-3</v>
      </c>
      <c r="G25" s="150">
        <v>60002.75999999998</v>
      </c>
      <c r="H25" s="151">
        <f t="shared" si="2"/>
        <v>6.0843441744227412E-3</v>
      </c>
      <c r="I25" s="148">
        <f t="shared" si="8"/>
        <v>2.5353075435718363E-2</v>
      </c>
      <c r="J25" s="217">
        <f t="shared" si="12"/>
        <v>2.5353075435718363E-2</v>
      </c>
      <c r="K25" s="220">
        <f t="shared" si="5"/>
        <v>0.51584036398853339</v>
      </c>
      <c r="L25" s="115"/>
      <c r="M25" s="149">
        <f t="shared" si="10"/>
        <v>20.346263919595255</v>
      </c>
      <c r="N25" s="152">
        <v>2949080</v>
      </c>
      <c r="O25" s="357">
        <f t="shared" si="7"/>
        <v>2.9490799999999999</v>
      </c>
      <c r="P25" s="20">
        <f t="shared" si="6"/>
        <v>60.002759999999981</v>
      </c>
      <c r="Q25" s="116"/>
      <c r="R25" s="116"/>
      <c r="S25" s="174"/>
      <c r="T25" s="116"/>
      <c r="U25" s="116"/>
    </row>
    <row r="26" spans="2:21" s="21" customFormat="1" ht="15.75" customHeight="1" thickBot="1" x14ac:dyDescent="0.25">
      <c r="B26" s="386"/>
      <c r="C26" s="139" t="s">
        <v>45</v>
      </c>
      <c r="D26" s="146">
        <f>Contribution!E28</f>
        <v>4716.4217046353451</v>
      </c>
      <c r="E26" s="178"/>
      <c r="F26" s="147">
        <f t="shared" si="11"/>
        <v>3.7027635868834485E-3</v>
      </c>
      <c r="G26" s="150">
        <v>3415.39</v>
      </c>
      <c r="H26" s="359">
        <f t="shared" si="2"/>
        <v>3.4632420658452532E-4</v>
      </c>
      <c r="I26" s="148">
        <f t="shared" si="8"/>
        <v>1.3809321057435155</v>
      </c>
      <c r="J26" s="217">
        <f t="shared" si="12"/>
        <v>1.3809321057435155</v>
      </c>
      <c r="K26" s="220">
        <f t="shared" si="5"/>
        <v>20.360295381938741</v>
      </c>
      <c r="L26" s="115"/>
      <c r="M26" s="149">
        <f t="shared" si="10"/>
        <v>14.743878643459041</v>
      </c>
      <c r="N26" s="152">
        <v>231648</v>
      </c>
      <c r="O26" s="357">
        <f t="shared" si="7"/>
        <v>0.23164799999999999</v>
      </c>
      <c r="P26" s="20">
        <f t="shared" si="6"/>
        <v>3.4153899999999999</v>
      </c>
      <c r="Q26" s="116"/>
      <c r="R26" s="116"/>
      <c r="S26" s="174"/>
      <c r="T26" s="116"/>
      <c r="U26" s="116"/>
    </row>
    <row r="27" spans="2:21" s="85" customFormat="1" ht="15.75" thickBot="1" x14ac:dyDescent="0.3">
      <c r="B27" s="386"/>
      <c r="C27" s="283" t="s">
        <v>63</v>
      </c>
      <c r="D27" s="288">
        <f>Contribution!E29</f>
        <v>1490.6688484792924</v>
      </c>
      <c r="E27" s="289"/>
      <c r="F27" s="290">
        <f t="shared" si="11"/>
        <v>1.1702927935442866E-3</v>
      </c>
      <c r="G27" s="291">
        <v>30260.559999999998</v>
      </c>
      <c r="H27" s="292">
        <f t="shared" si="2"/>
        <v>3.0684532169981825E-3</v>
      </c>
      <c r="I27" s="293">
        <f t="shared" si="8"/>
        <v>4.9261112434115316E-2</v>
      </c>
      <c r="J27" s="294">
        <f t="shared" si="12"/>
        <v>4.9261112434115316E-2</v>
      </c>
      <c r="K27" s="295">
        <f t="shared" si="5"/>
        <v>4.2394366470377594E-2</v>
      </c>
      <c r="L27" s="296"/>
      <c r="M27" s="297">
        <f t="shared" si="10"/>
        <v>0.86060513812144002</v>
      </c>
      <c r="N27" s="298">
        <v>35161956</v>
      </c>
      <c r="O27" s="357">
        <f t="shared" si="7"/>
        <v>35.161956000000004</v>
      </c>
      <c r="P27" s="20">
        <f t="shared" si="6"/>
        <v>30.260559999999998</v>
      </c>
      <c r="Q27" s="84"/>
      <c r="R27" s="84"/>
      <c r="S27" s="83"/>
      <c r="T27" s="84"/>
      <c r="U27" s="84"/>
    </row>
    <row r="28" spans="2:21" s="85" customFormat="1" ht="15.75" thickBot="1" x14ac:dyDescent="0.3">
      <c r="B28" s="387"/>
      <c r="C28" s="283" t="s">
        <v>128</v>
      </c>
      <c r="D28" s="288">
        <f>Contribution!E30</f>
        <v>1318.3292700226623</v>
      </c>
      <c r="E28" s="289"/>
      <c r="F28" s="290">
        <f t="shared" si="11"/>
        <v>1.0349926114038962E-3</v>
      </c>
      <c r="G28" s="291">
        <v>30</v>
      </c>
      <c r="H28" s="292">
        <f t="shared" si="2"/>
        <v>3.0420321537323001E-6</v>
      </c>
      <c r="I28" s="293">
        <f t="shared" si="8"/>
        <v>43.94430900075541</v>
      </c>
      <c r="J28" s="294">
        <f t="shared" si="12"/>
        <v>43.94430900075541</v>
      </c>
      <c r="K28" s="295">
        <f t="shared" si="5"/>
        <v>0</v>
      </c>
      <c r="L28" s="296"/>
      <c r="M28" s="297">
        <f t="shared" si="10"/>
        <v>0</v>
      </c>
      <c r="N28" s="298">
        <v>0</v>
      </c>
      <c r="O28" s="357">
        <f t="shared" si="7"/>
        <v>0</v>
      </c>
      <c r="P28" s="20">
        <f t="shared" si="6"/>
        <v>0.03</v>
      </c>
      <c r="Q28" s="84"/>
      <c r="R28" s="84"/>
      <c r="S28" s="83"/>
      <c r="T28" s="84"/>
      <c r="U28" s="84"/>
    </row>
    <row r="29" spans="2:21" x14ac:dyDescent="0.25">
      <c r="Q29" s="60"/>
      <c r="R29" s="60"/>
      <c r="S29" s="68"/>
      <c r="T29" s="60"/>
      <c r="U29" s="60"/>
    </row>
    <row r="30" spans="2:21" x14ac:dyDescent="0.25">
      <c r="Q30" s="60"/>
      <c r="R30" s="60"/>
      <c r="S30" s="68"/>
      <c r="T30" s="60"/>
      <c r="U30" s="60"/>
    </row>
    <row r="31" spans="2:21" ht="15.75" thickBot="1" x14ac:dyDescent="0.3">
      <c r="H31" s="18"/>
      <c r="I31" s="18"/>
      <c r="K31" s="18"/>
      <c r="L31" s="18"/>
      <c r="M31" s="18"/>
      <c r="N31" s="18"/>
      <c r="Q31" s="60"/>
      <c r="R31" s="60"/>
      <c r="S31" s="68"/>
      <c r="T31" s="60"/>
      <c r="U31" s="60"/>
    </row>
    <row r="32" spans="2:21" x14ac:dyDescent="0.25">
      <c r="B32" s="401" t="s">
        <v>40</v>
      </c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  <c r="N32" s="403"/>
      <c r="Q32" s="60"/>
      <c r="R32" s="60"/>
      <c r="S32" s="68"/>
      <c r="T32" s="60"/>
      <c r="U32" s="60"/>
    </row>
    <row r="33" spans="2:21" x14ac:dyDescent="0.25">
      <c r="B33" s="398" t="s">
        <v>65</v>
      </c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400"/>
      <c r="Q33" s="60"/>
      <c r="R33" s="60"/>
      <c r="S33" s="68"/>
      <c r="T33" s="60"/>
      <c r="U33" s="60"/>
    </row>
    <row r="34" spans="2:21" x14ac:dyDescent="0.25">
      <c r="B34" s="404" t="s">
        <v>74</v>
      </c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06"/>
      <c r="Q34" s="60"/>
      <c r="R34" s="60"/>
      <c r="S34" s="68"/>
      <c r="T34" s="60"/>
      <c r="U34" s="60"/>
    </row>
    <row r="35" spans="2:21" x14ac:dyDescent="0.25">
      <c r="B35" s="392" t="s">
        <v>181</v>
      </c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4"/>
      <c r="Q35" s="60"/>
      <c r="R35" s="60"/>
      <c r="S35" s="68"/>
      <c r="T35" s="60"/>
      <c r="U35" s="60"/>
    </row>
    <row r="36" spans="2:21" x14ac:dyDescent="0.25">
      <c r="B36" s="392" t="s">
        <v>180</v>
      </c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Q36" s="60"/>
      <c r="R36" s="60"/>
      <c r="S36" s="68"/>
      <c r="T36" s="60"/>
      <c r="U36" s="60"/>
    </row>
    <row r="37" spans="2:21" ht="15.75" thickBot="1" x14ac:dyDescent="0.3">
      <c r="B37" s="395" t="s">
        <v>182</v>
      </c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7"/>
      <c r="Q37" s="60"/>
      <c r="R37" s="60"/>
      <c r="S37" s="68"/>
      <c r="T37" s="60"/>
      <c r="U37" s="60"/>
    </row>
    <row r="38" spans="2:21" x14ac:dyDescent="0.25">
      <c r="Q38" s="60"/>
      <c r="R38" s="60"/>
      <c r="S38" s="68"/>
      <c r="T38" s="60"/>
      <c r="U38" s="60"/>
    </row>
    <row r="39" spans="2:21" x14ac:dyDescent="0.25">
      <c r="Q39" s="60"/>
      <c r="R39" s="60"/>
      <c r="S39" s="68"/>
      <c r="T39" s="60"/>
      <c r="U39" s="60"/>
    </row>
    <row r="40" spans="2:21" x14ac:dyDescent="0.25">
      <c r="Q40" s="60"/>
      <c r="R40" s="60"/>
      <c r="S40" s="68"/>
      <c r="T40" s="60"/>
      <c r="U40" s="60"/>
    </row>
    <row r="41" spans="2:21" x14ac:dyDescent="0.25">
      <c r="L41" t="s">
        <v>48</v>
      </c>
      <c r="Q41" s="60"/>
      <c r="R41" s="60"/>
      <c r="S41" s="68"/>
      <c r="T41" s="60"/>
      <c r="U41" s="60"/>
    </row>
    <row r="42" spans="2:21" x14ac:dyDescent="0.25">
      <c r="Q42" s="60"/>
      <c r="R42" s="60"/>
      <c r="S42" s="68"/>
      <c r="T42" s="60"/>
      <c r="U42" s="60"/>
    </row>
    <row r="43" spans="2:21" x14ac:dyDescent="0.25">
      <c r="Q43" s="60"/>
      <c r="R43" s="60"/>
      <c r="S43" s="68"/>
      <c r="T43" s="60"/>
      <c r="U43" s="60"/>
    </row>
    <row r="44" spans="2:21" x14ac:dyDescent="0.25">
      <c r="Q44" s="60"/>
      <c r="R44" s="60"/>
      <c r="S44" s="68"/>
      <c r="T44" s="60"/>
      <c r="U44" s="60"/>
    </row>
    <row r="45" spans="2:21" x14ac:dyDescent="0.25">
      <c r="Q45" s="60"/>
      <c r="R45" s="60"/>
      <c r="S45" s="68"/>
      <c r="T45" s="60"/>
      <c r="U45" s="60"/>
    </row>
    <row r="46" spans="2:21" x14ac:dyDescent="0.25">
      <c r="Q46" s="60"/>
      <c r="R46" s="60"/>
      <c r="S46" s="68"/>
      <c r="T46" s="60"/>
      <c r="U46" s="60"/>
    </row>
    <row r="47" spans="2:21" x14ac:dyDescent="0.25">
      <c r="Q47" s="60"/>
      <c r="R47" s="60"/>
      <c r="S47" s="68"/>
      <c r="T47" s="60"/>
      <c r="U47" s="60"/>
    </row>
    <row r="48" spans="2:21" x14ac:dyDescent="0.25">
      <c r="Q48" s="60"/>
      <c r="R48" s="60"/>
      <c r="S48" s="68"/>
      <c r="T48" s="60"/>
      <c r="U48" s="60"/>
    </row>
    <row r="49" spans="17:21" x14ac:dyDescent="0.25">
      <c r="Q49" s="60"/>
      <c r="R49" s="60"/>
      <c r="S49" s="68"/>
      <c r="T49" s="60"/>
      <c r="U49" s="60"/>
    </row>
    <row r="50" spans="17:21" x14ac:dyDescent="0.25">
      <c r="Q50" s="60"/>
      <c r="R50" s="60"/>
      <c r="S50" s="68"/>
      <c r="T50" s="60"/>
      <c r="U50" s="60"/>
    </row>
    <row r="51" spans="17:21" x14ac:dyDescent="0.25">
      <c r="Q51" s="60"/>
      <c r="R51" s="60"/>
      <c r="S51" s="68"/>
      <c r="T51" s="60"/>
      <c r="U51" s="60"/>
    </row>
    <row r="52" spans="17:21" x14ac:dyDescent="0.25">
      <c r="Q52" s="60"/>
      <c r="R52" s="60"/>
      <c r="S52" s="68"/>
      <c r="T52" s="60"/>
      <c r="U52" s="60"/>
    </row>
    <row r="53" spans="17:21" x14ac:dyDescent="0.25">
      <c r="Q53" s="60"/>
      <c r="R53" s="60"/>
      <c r="S53" s="68"/>
      <c r="T53" s="60"/>
      <c r="U53" s="60"/>
    </row>
    <row r="54" spans="17:21" x14ac:dyDescent="0.25">
      <c r="Q54" s="60"/>
      <c r="R54" s="60"/>
      <c r="S54" s="68"/>
      <c r="T54" s="60"/>
      <c r="U54" s="60"/>
    </row>
    <row r="55" spans="17:21" x14ac:dyDescent="0.25">
      <c r="Q55" s="60"/>
      <c r="R55" s="60"/>
      <c r="S55" s="68"/>
      <c r="T55" s="60"/>
      <c r="U55" s="60"/>
    </row>
    <row r="56" spans="17:21" x14ac:dyDescent="0.25">
      <c r="Q56" s="60"/>
      <c r="R56" s="60"/>
      <c r="S56" s="68"/>
      <c r="T56" s="60"/>
      <c r="U56" s="60"/>
    </row>
    <row r="57" spans="17:21" x14ac:dyDescent="0.25">
      <c r="Q57" s="60"/>
      <c r="R57" s="60"/>
      <c r="S57" s="68"/>
      <c r="T57" s="60"/>
      <c r="U57" s="60"/>
    </row>
    <row r="58" spans="17:21" x14ac:dyDescent="0.25">
      <c r="Q58" s="60"/>
      <c r="R58" s="60"/>
      <c r="S58" s="68"/>
      <c r="T58" s="60"/>
      <c r="U58" s="60"/>
    </row>
    <row r="59" spans="17:21" x14ac:dyDescent="0.25">
      <c r="Q59" s="60"/>
      <c r="R59" s="60"/>
      <c r="S59" s="68"/>
      <c r="T59" s="60"/>
      <c r="U59" s="60"/>
    </row>
    <row r="60" spans="17:21" x14ac:dyDescent="0.25">
      <c r="Q60" s="60"/>
      <c r="R60" s="60"/>
      <c r="S60" s="68"/>
      <c r="T60" s="60"/>
      <c r="U60" s="60"/>
    </row>
    <row r="61" spans="17:21" x14ac:dyDescent="0.25">
      <c r="Q61" s="60"/>
      <c r="R61" s="60"/>
      <c r="S61" s="68"/>
      <c r="T61" s="60"/>
      <c r="U61" s="60"/>
    </row>
    <row r="62" spans="17:21" x14ac:dyDescent="0.25">
      <c r="Q62" s="60"/>
      <c r="R62" s="60"/>
      <c r="S62" s="68"/>
      <c r="T62" s="60"/>
      <c r="U62" s="60"/>
    </row>
    <row r="63" spans="17:21" x14ac:dyDescent="0.25">
      <c r="Q63" s="60"/>
      <c r="R63" s="60"/>
      <c r="S63" s="68"/>
      <c r="T63" s="60"/>
      <c r="U63" s="60"/>
    </row>
    <row r="64" spans="17:21" x14ac:dyDescent="0.25">
      <c r="Q64" s="60"/>
      <c r="R64" s="60"/>
      <c r="S64" s="68"/>
      <c r="T64" s="60"/>
      <c r="U64" s="60"/>
    </row>
    <row r="65" spans="17:21" x14ac:dyDescent="0.25">
      <c r="Q65" s="60"/>
      <c r="R65" s="60"/>
      <c r="S65" s="68"/>
      <c r="T65" s="60"/>
      <c r="U65" s="60"/>
    </row>
    <row r="66" spans="17:21" x14ac:dyDescent="0.25">
      <c r="Q66" s="60"/>
      <c r="R66" s="60"/>
      <c r="S66" s="68"/>
      <c r="T66" s="60"/>
      <c r="U66" s="60"/>
    </row>
    <row r="67" spans="17:21" x14ac:dyDescent="0.25">
      <c r="Q67" s="60"/>
      <c r="R67" s="60"/>
      <c r="S67" s="68"/>
      <c r="T67" s="60"/>
      <c r="U67" s="60"/>
    </row>
    <row r="68" spans="17:21" x14ac:dyDescent="0.25">
      <c r="Q68" s="60"/>
      <c r="R68" s="60"/>
      <c r="S68" s="68"/>
      <c r="T68" s="60"/>
      <c r="U68" s="60"/>
    </row>
    <row r="69" spans="17:21" x14ac:dyDescent="0.25">
      <c r="Q69" s="60"/>
      <c r="R69" s="60"/>
      <c r="S69" s="68"/>
      <c r="T69" s="60"/>
      <c r="U69" s="60"/>
    </row>
    <row r="70" spans="17:21" x14ac:dyDescent="0.25">
      <c r="Q70" s="60"/>
      <c r="R70" s="60"/>
      <c r="S70" s="68"/>
      <c r="T70" s="60"/>
      <c r="U70" s="60"/>
    </row>
    <row r="71" spans="17:21" x14ac:dyDescent="0.25">
      <c r="Q71" s="60"/>
      <c r="R71" s="60"/>
      <c r="S71" s="68"/>
      <c r="T71" s="60"/>
      <c r="U71" s="60"/>
    </row>
    <row r="72" spans="17:21" x14ac:dyDescent="0.25">
      <c r="Q72" s="60"/>
      <c r="R72" s="60"/>
      <c r="S72" s="68"/>
      <c r="T72" s="60"/>
      <c r="U72" s="60"/>
    </row>
    <row r="73" spans="17:21" x14ac:dyDescent="0.25">
      <c r="Q73" s="60"/>
      <c r="R73" s="60"/>
      <c r="S73" s="68"/>
      <c r="T73" s="60"/>
      <c r="U73" s="60"/>
    </row>
    <row r="74" spans="17:21" x14ac:dyDescent="0.25">
      <c r="Q74" s="60"/>
      <c r="R74" s="60"/>
      <c r="S74" s="68"/>
      <c r="T74" s="60"/>
      <c r="U74" s="60"/>
    </row>
    <row r="75" spans="17:21" x14ac:dyDescent="0.25">
      <c r="Q75" s="60"/>
      <c r="R75" s="60"/>
      <c r="S75" s="68"/>
      <c r="T75" s="60"/>
      <c r="U75" s="60"/>
    </row>
    <row r="76" spans="17:21" x14ac:dyDescent="0.25">
      <c r="Q76" s="60"/>
      <c r="R76" s="60"/>
      <c r="S76" s="68"/>
      <c r="T76" s="60"/>
      <c r="U76" s="60"/>
    </row>
    <row r="77" spans="17:21" x14ac:dyDescent="0.25">
      <c r="Q77" s="60"/>
      <c r="R77" s="60"/>
      <c r="S77" s="68"/>
      <c r="T77" s="60"/>
      <c r="U77" s="60"/>
    </row>
    <row r="78" spans="17:21" x14ac:dyDescent="0.25">
      <c r="Q78" s="60"/>
      <c r="R78" s="60"/>
      <c r="S78" s="68"/>
      <c r="T78" s="60"/>
      <c r="U78" s="60"/>
    </row>
    <row r="79" spans="17:21" x14ac:dyDescent="0.25">
      <c r="Q79" s="60"/>
      <c r="R79" s="60"/>
      <c r="S79" s="68"/>
      <c r="T79" s="60"/>
      <c r="U79" s="60"/>
    </row>
    <row r="80" spans="17:21" x14ac:dyDescent="0.25">
      <c r="Q80" s="60"/>
      <c r="R80" s="60"/>
      <c r="S80" s="68"/>
      <c r="T80" s="60"/>
      <c r="U80" s="60"/>
    </row>
    <row r="81" spans="17:21" x14ac:dyDescent="0.25">
      <c r="Q81" s="60"/>
      <c r="R81" s="60"/>
      <c r="S81" s="68"/>
      <c r="T81" s="60"/>
      <c r="U81" s="60"/>
    </row>
    <row r="82" spans="17:21" x14ac:dyDescent="0.25">
      <c r="Q82" s="60"/>
      <c r="R82" s="60"/>
      <c r="S82" s="68"/>
      <c r="T82" s="60"/>
      <c r="U82" s="60"/>
    </row>
    <row r="83" spans="17:21" x14ac:dyDescent="0.25">
      <c r="Q83" s="60"/>
      <c r="R83" s="60"/>
      <c r="S83" s="68"/>
      <c r="T83" s="60"/>
      <c r="U83" s="60"/>
    </row>
    <row r="84" spans="17:21" x14ac:dyDescent="0.25">
      <c r="Q84" s="60"/>
      <c r="R84" s="60"/>
      <c r="S84" s="68"/>
      <c r="T84" s="60"/>
      <c r="U84" s="60"/>
    </row>
    <row r="85" spans="17:21" x14ac:dyDescent="0.25">
      <c r="Q85" s="60"/>
      <c r="R85" s="60"/>
      <c r="S85" s="68"/>
      <c r="T85" s="60"/>
      <c r="U85" s="60"/>
    </row>
    <row r="86" spans="17:21" x14ac:dyDescent="0.25">
      <c r="Q86" s="60"/>
      <c r="R86" s="60"/>
      <c r="S86" s="68"/>
      <c r="T86" s="60"/>
      <c r="U86" s="60"/>
    </row>
    <row r="87" spans="17:21" x14ac:dyDescent="0.25">
      <c r="Q87" s="60"/>
      <c r="R87" s="60"/>
      <c r="S87" s="68"/>
      <c r="T87" s="60"/>
      <c r="U87" s="60"/>
    </row>
    <row r="88" spans="17:21" x14ac:dyDescent="0.25">
      <c r="Q88" s="60"/>
      <c r="R88" s="60"/>
      <c r="S88" s="68"/>
      <c r="T88" s="60"/>
      <c r="U88" s="60"/>
    </row>
    <row r="89" spans="17:21" x14ac:dyDescent="0.25">
      <c r="Q89" s="60"/>
      <c r="R89" s="60"/>
      <c r="S89" s="68"/>
      <c r="T89" s="60"/>
      <c r="U89" s="60"/>
    </row>
    <row r="90" spans="17:21" x14ac:dyDescent="0.25">
      <c r="Q90" s="60"/>
      <c r="R90" s="60"/>
      <c r="S90" s="68"/>
      <c r="T90" s="60"/>
      <c r="U90" s="60"/>
    </row>
    <row r="91" spans="17:21" x14ac:dyDescent="0.25">
      <c r="Q91" s="60"/>
      <c r="R91" s="60"/>
      <c r="S91" s="68"/>
      <c r="T91" s="60"/>
      <c r="U91" s="60"/>
    </row>
    <row r="92" spans="17:21" x14ac:dyDescent="0.25">
      <c r="Q92" s="60"/>
      <c r="R92" s="60"/>
      <c r="S92" s="68"/>
      <c r="T92" s="60"/>
      <c r="U92" s="60"/>
    </row>
    <row r="93" spans="17:21" x14ac:dyDescent="0.25">
      <c r="Q93" s="60"/>
      <c r="R93" s="60"/>
      <c r="S93" s="68"/>
      <c r="T93" s="60"/>
      <c r="U93" s="60"/>
    </row>
    <row r="94" spans="17:21" x14ac:dyDescent="0.25">
      <c r="Q94" s="60"/>
      <c r="R94" s="60"/>
      <c r="S94" s="68"/>
      <c r="T94" s="60"/>
      <c r="U94" s="60"/>
    </row>
    <row r="95" spans="17:21" x14ac:dyDescent="0.25">
      <c r="Q95" s="60"/>
      <c r="R95" s="60"/>
      <c r="S95" s="68"/>
      <c r="T95" s="60"/>
      <c r="U95" s="60"/>
    </row>
    <row r="96" spans="17:21" x14ac:dyDescent="0.25">
      <c r="Q96" s="60"/>
      <c r="R96" s="60"/>
      <c r="S96" s="68"/>
      <c r="T96" s="60"/>
      <c r="U96" s="60"/>
    </row>
    <row r="97" spans="17:21" x14ac:dyDescent="0.25">
      <c r="Q97" s="60"/>
      <c r="R97" s="60"/>
      <c r="S97" s="68"/>
      <c r="T97" s="60"/>
      <c r="U97" s="60"/>
    </row>
    <row r="98" spans="17:21" x14ac:dyDescent="0.25">
      <c r="Q98" s="60"/>
      <c r="R98" s="60"/>
      <c r="S98" s="68"/>
      <c r="T98" s="60"/>
      <c r="U98" s="60"/>
    </row>
    <row r="99" spans="17:21" x14ac:dyDescent="0.25">
      <c r="Q99" s="60"/>
      <c r="R99" s="60"/>
      <c r="S99" s="68"/>
      <c r="T99" s="60"/>
      <c r="U99" s="60"/>
    </row>
    <row r="100" spans="17:21" x14ac:dyDescent="0.25">
      <c r="Q100" s="60"/>
      <c r="R100" s="60"/>
      <c r="S100" s="68"/>
      <c r="T100" s="60"/>
      <c r="U100" s="60"/>
    </row>
    <row r="101" spans="17:21" x14ac:dyDescent="0.25">
      <c r="Q101" s="60"/>
      <c r="R101" s="60"/>
      <c r="S101" s="68"/>
      <c r="T101" s="60"/>
      <c r="U101" s="60"/>
    </row>
    <row r="102" spans="17:21" x14ac:dyDescent="0.25">
      <c r="Q102" s="60"/>
      <c r="R102" s="60"/>
      <c r="S102" s="68"/>
      <c r="T102" s="60"/>
      <c r="U102" s="60"/>
    </row>
    <row r="103" spans="17:21" x14ac:dyDescent="0.25">
      <c r="Q103" s="60"/>
      <c r="R103" s="60"/>
      <c r="S103" s="68"/>
      <c r="T103" s="60"/>
      <c r="U103" s="60"/>
    </row>
    <row r="104" spans="17:21" x14ac:dyDescent="0.25">
      <c r="Q104" s="60"/>
      <c r="R104" s="60"/>
      <c r="S104" s="60"/>
      <c r="T104" s="60"/>
      <c r="U104" s="60"/>
    </row>
    <row r="105" spans="17:21" x14ac:dyDescent="0.25">
      <c r="Q105" s="60"/>
      <c r="R105" s="60"/>
      <c r="S105" s="60"/>
      <c r="T105" s="60"/>
      <c r="U105" s="60"/>
    </row>
  </sheetData>
  <sortState xmlns:xlrd2="http://schemas.microsoft.com/office/spreadsheetml/2017/richdata2" ref="C5:R16">
    <sortCondition descending="1" ref="F5:F16"/>
  </sortState>
  <mergeCells count="7">
    <mergeCell ref="B36:N36"/>
    <mergeCell ref="B37:N37"/>
    <mergeCell ref="B4:B28"/>
    <mergeCell ref="B33:N33"/>
    <mergeCell ref="B32:N32"/>
    <mergeCell ref="B34:N34"/>
    <mergeCell ref="B35:N35"/>
  </mergeCells>
  <pageMargins left="0.7" right="0.7" top="0.75" bottom="0.75" header="0.3" footer="0.3"/>
  <pageSetup paperSize="9" orientation="portrait" r:id="rId1"/>
  <ignoredErrors>
    <ignoredError sqref="J22 F22" formula="1"/>
    <ignoredError sqref="N2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39E1-01BB-4A34-9FB3-343166CF740B}">
  <sheetPr>
    <tabColor theme="7"/>
  </sheetPr>
  <dimension ref="A1:P25"/>
  <sheetViews>
    <sheetView topLeftCell="A8" workbookViewId="0">
      <selection activeCell="Q19" sqref="Q19"/>
    </sheetView>
  </sheetViews>
  <sheetFormatPr defaultRowHeight="15" x14ac:dyDescent="0.25"/>
  <cols>
    <col min="1" max="1" width="21.5703125" bestFit="1" customWidth="1"/>
    <col min="2" max="2" width="10.140625" bestFit="1" customWidth="1"/>
    <col min="3" max="3" width="10.85546875" bestFit="1" customWidth="1"/>
    <col min="7" max="7" width="10" bestFit="1" customWidth="1"/>
    <col min="8" max="8" width="10.140625" bestFit="1" customWidth="1"/>
    <col min="11" max="11" width="11.7109375" bestFit="1" customWidth="1"/>
  </cols>
  <sheetData>
    <row r="1" spans="1:16" ht="15.75" thickBot="1" x14ac:dyDescent="0.3">
      <c r="A1" s="261"/>
      <c r="C1" t="s">
        <v>175</v>
      </c>
      <c r="E1" t="s">
        <v>15</v>
      </c>
      <c r="G1" t="s">
        <v>176</v>
      </c>
      <c r="K1" t="s">
        <v>177</v>
      </c>
      <c r="N1" t="s">
        <v>178</v>
      </c>
      <c r="P1" t="s">
        <v>179</v>
      </c>
    </row>
    <row r="2" spans="1:16" x14ac:dyDescent="0.25">
      <c r="A2" s="334" t="s">
        <v>167</v>
      </c>
      <c r="B2" s="120">
        <v>299922.33685238572</v>
      </c>
      <c r="C2" s="120">
        <f>B2/1000</f>
        <v>299.92233685238574</v>
      </c>
      <c r="E2" s="339">
        <v>9.1525386469322026E-2</v>
      </c>
      <c r="G2">
        <v>440940075</v>
      </c>
      <c r="H2" s="327">
        <f>G2/1000000</f>
        <v>440.94007499999998</v>
      </c>
      <c r="I2" s="38">
        <v>440.94007499999998</v>
      </c>
      <c r="K2" s="120">
        <v>6042385.129999999</v>
      </c>
      <c r="L2" s="120">
        <f>K2/1000</f>
        <v>6042.3851299999988</v>
      </c>
      <c r="N2" s="30">
        <v>0.61270432835646405</v>
      </c>
      <c r="P2" s="327">
        <v>13.703415662547794</v>
      </c>
    </row>
    <row r="3" spans="1:16" x14ac:dyDescent="0.25">
      <c r="A3" s="334" t="s">
        <v>168</v>
      </c>
      <c r="B3" s="120">
        <v>206394.37637612445</v>
      </c>
      <c r="C3" s="120">
        <f t="shared" ref="C3:C19" si="0">B3/1000</f>
        <v>206.39437637612446</v>
      </c>
      <c r="E3" s="339">
        <v>9.6252796753265785E-2</v>
      </c>
      <c r="G3">
        <v>121044562</v>
      </c>
      <c r="H3" s="327">
        <f t="shared" ref="H3:H25" si="1">G3/1000000</f>
        <v>121.044562</v>
      </c>
      <c r="I3" s="38">
        <v>121.044562</v>
      </c>
      <c r="K3" s="120">
        <v>3276930.57</v>
      </c>
      <c r="L3" s="120">
        <f t="shared" ref="L3:L25" si="2">K3/1000</f>
        <v>3276.93057</v>
      </c>
      <c r="N3" s="30">
        <v>0.33228427198294375</v>
      </c>
      <c r="P3" s="327">
        <v>27.072100686357146</v>
      </c>
    </row>
    <row r="4" spans="1:16" x14ac:dyDescent="0.25">
      <c r="A4" s="334" t="s">
        <v>169</v>
      </c>
      <c r="B4" s="120">
        <v>92507.335428037622</v>
      </c>
      <c r="C4" s="120">
        <f t="shared" si="0"/>
        <v>92.507335428037621</v>
      </c>
      <c r="E4" s="339">
        <v>0.20307560157153037</v>
      </c>
      <c r="G4">
        <v>137635366</v>
      </c>
      <c r="H4" s="327">
        <f t="shared" si="1"/>
        <v>137.635366</v>
      </c>
      <c r="I4" s="38">
        <v>137.635366</v>
      </c>
      <c r="K4" s="120">
        <v>2144294.8499999992</v>
      </c>
      <c r="L4" s="120">
        <f t="shared" si="2"/>
        <v>2144.2948499999993</v>
      </c>
      <c r="N4" s="30">
        <v>0.2174337960260859</v>
      </c>
      <c r="P4" s="327">
        <v>15.579533896832876</v>
      </c>
    </row>
    <row r="5" spans="1:16" ht="15.75" thickBot="1" x14ac:dyDescent="0.3">
      <c r="A5" s="335" t="s">
        <v>170</v>
      </c>
      <c r="B5" s="120">
        <v>20021.752164130248</v>
      </c>
      <c r="C5" s="120">
        <f t="shared" si="0"/>
        <v>20.021752164130248</v>
      </c>
      <c r="E5" s="339">
        <v>0.12088371523768449</v>
      </c>
      <c r="G5">
        <v>146680876</v>
      </c>
      <c r="H5" s="327">
        <f t="shared" si="1"/>
        <v>146.68087600000001</v>
      </c>
      <c r="I5" s="38">
        <v>146.68087600000001</v>
      </c>
      <c r="K5" s="120">
        <v>455531.51000000007</v>
      </c>
      <c r="L5" s="120">
        <f t="shared" si="2"/>
        <v>455.53151000000008</v>
      </c>
      <c r="N5" s="30">
        <v>4.6191383348607562E-2</v>
      </c>
      <c r="P5" s="327">
        <v>3.1055957833248833</v>
      </c>
    </row>
    <row r="6" spans="1:16" x14ac:dyDescent="0.25">
      <c r="A6" s="336" t="s">
        <v>171</v>
      </c>
      <c r="B6" s="120">
        <v>138584.94321995068</v>
      </c>
      <c r="C6" s="120">
        <f t="shared" si="0"/>
        <v>138.58494321995067</v>
      </c>
      <c r="E6" s="339">
        <v>7.9887606113450943E-2</v>
      </c>
      <c r="G6">
        <v>35579271</v>
      </c>
      <c r="H6" s="327">
        <f t="shared" si="1"/>
        <v>35.579270999999999</v>
      </c>
      <c r="I6" s="38">
        <v>35.579270999999999</v>
      </c>
      <c r="K6" s="120">
        <v>165628.19999999995</v>
      </c>
      <c r="L6" s="120">
        <f t="shared" si="2"/>
        <v>165.62819999999996</v>
      </c>
      <c r="N6" s="30">
        <v>1.6794876998826799E-2</v>
      </c>
      <c r="P6" s="327">
        <v>4.6551881290653743</v>
      </c>
    </row>
    <row r="7" spans="1:16" x14ac:dyDescent="0.25">
      <c r="A7" s="337" t="s">
        <v>172</v>
      </c>
      <c r="B7" s="120">
        <v>1282.7894109721653</v>
      </c>
      <c r="C7" s="120">
        <f t="shared" si="0"/>
        <v>1.2827894109721654</v>
      </c>
      <c r="E7" s="339">
        <v>4.891641359695964E-2</v>
      </c>
      <c r="G7">
        <v>187169700</v>
      </c>
      <c r="H7" s="327">
        <f t="shared" si="1"/>
        <v>187.16970000000001</v>
      </c>
      <c r="I7" s="38">
        <v>187.16970000000001</v>
      </c>
      <c r="K7" s="120">
        <v>1760973.0899999989</v>
      </c>
      <c r="L7" s="120">
        <f t="shared" si="2"/>
        <v>1760.9730899999988</v>
      </c>
      <c r="N7" s="30">
        <v>0.17856455872124399</v>
      </c>
      <c r="P7" s="327">
        <v>9.4084303709414439</v>
      </c>
    </row>
    <row r="8" spans="1:16" x14ac:dyDescent="0.25">
      <c r="A8" s="337" t="s">
        <v>134</v>
      </c>
      <c r="B8" s="120">
        <v>4809.7215364366293</v>
      </c>
      <c r="C8" s="120">
        <f t="shared" si="0"/>
        <v>4.809721536436629</v>
      </c>
      <c r="E8" s="339">
        <v>9.0306443394871493E-3</v>
      </c>
      <c r="G8">
        <v>185649990</v>
      </c>
      <c r="H8" s="327">
        <f t="shared" si="1"/>
        <v>185.64999</v>
      </c>
      <c r="I8" s="38">
        <v>185.64999</v>
      </c>
      <c r="K8" s="120">
        <v>1734748.9799999988</v>
      </c>
      <c r="L8" s="120">
        <f t="shared" si="2"/>
        <v>1734.7489799999987</v>
      </c>
      <c r="N8" s="30">
        <v>0.1759054058604769</v>
      </c>
      <c r="P8" s="327">
        <v>9.3441910769830834</v>
      </c>
    </row>
    <row r="9" spans="1:16" x14ac:dyDescent="0.25">
      <c r="A9" s="337" t="s">
        <v>132</v>
      </c>
      <c r="B9" s="120">
        <v>123331.97398266471</v>
      </c>
      <c r="C9" s="120">
        <f t="shared" si="0"/>
        <v>123.33197398266471</v>
      </c>
      <c r="E9" s="339">
        <v>0.12158803437387949</v>
      </c>
      <c r="G9">
        <v>1519710</v>
      </c>
      <c r="H9" s="327">
        <f t="shared" si="1"/>
        <v>1.5197099999999999</v>
      </c>
      <c r="I9" s="38">
        <v>1.5197099999999999</v>
      </c>
      <c r="K9" s="120">
        <v>26224.11</v>
      </c>
      <c r="L9" s="120">
        <f t="shared" si="2"/>
        <v>26.22411</v>
      </c>
      <c r="N9" s="30">
        <v>2.6591528607670914E-3</v>
      </c>
      <c r="P9" s="327">
        <v>17.255996209803186</v>
      </c>
    </row>
    <row r="10" spans="1:16" x14ac:dyDescent="0.25">
      <c r="A10" s="338" t="s">
        <v>133</v>
      </c>
      <c r="B10" s="120">
        <v>7952.124192039294</v>
      </c>
      <c r="C10" s="120">
        <f t="shared" si="0"/>
        <v>7.9521241920392942</v>
      </c>
      <c r="E10" s="339">
        <v>1.0860931430568421</v>
      </c>
      <c r="G10">
        <v>74485886</v>
      </c>
      <c r="H10" s="327">
        <f t="shared" si="1"/>
        <v>74.485885999999994</v>
      </c>
      <c r="I10" s="38">
        <v>74.485885999999994</v>
      </c>
      <c r="K10" s="120">
        <v>1554264.8299999998</v>
      </c>
      <c r="L10" s="120">
        <f t="shared" si="2"/>
        <v>1554.2648299999998</v>
      </c>
      <c r="N10" s="30">
        <v>0.15760411960917556</v>
      </c>
      <c r="P10" s="327">
        <v>20.866568332153555</v>
      </c>
    </row>
    <row r="11" spans="1:16" x14ac:dyDescent="0.25">
      <c r="A11" s="337" t="s">
        <v>135</v>
      </c>
      <c r="B11" s="120">
        <v>6233.3658220802281</v>
      </c>
      <c r="C11" s="120">
        <f t="shared" si="0"/>
        <v>6.2333658220802279</v>
      </c>
      <c r="E11" s="339">
        <v>5.9798844980906631E-2</v>
      </c>
      <c r="G11">
        <v>9324027</v>
      </c>
      <c r="H11" s="327">
        <f t="shared" si="1"/>
        <v>9.3240269999999992</v>
      </c>
      <c r="I11" s="38">
        <v>9.3240269999999992</v>
      </c>
      <c r="K11" s="120">
        <v>1014343.0199999998</v>
      </c>
      <c r="L11" s="120">
        <f t="shared" si="2"/>
        <v>1014.3430199999998</v>
      </c>
      <c r="N11" s="30">
        <v>0.10285546939179749</v>
      </c>
      <c r="P11" s="327">
        <v>57.121246002397896</v>
      </c>
    </row>
    <row r="12" spans="1:16" x14ac:dyDescent="0.25">
      <c r="A12" s="336" t="s">
        <v>136</v>
      </c>
      <c r="B12" s="120">
        <v>2065.0761523716296</v>
      </c>
      <c r="C12" s="120">
        <f t="shared" si="0"/>
        <v>2.0650761523716294</v>
      </c>
      <c r="E12" s="339">
        <v>2.7748851016492691E-2</v>
      </c>
      <c r="G12">
        <v>63695972</v>
      </c>
      <c r="H12" s="327">
        <f t="shared" si="1"/>
        <v>63.695971999999998</v>
      </c>
      <c r="I12" s="38">
        <v>63.695971999999998</v>
      </c>
      <c r="K12" s="120">
        <v>532600.04</v>
      </c>
      <c r="L12" s="120">
        <f t="shared" si="2"/>
        <v>532.60004000000004</v>
      </c>
      <c r="N12" s="30">
        <v>5.4006214891970307E-2</v>
      </c>
      <c r="P12" s="327">
        <v>15.924759261072266</v>
      </c>
    </row>
    <row r="13" spans="1:16" x14ac:dyDescent="0.25">
      <c r="A13" s="338" t="s">
        <v>137</v>
      </c>
      <c r="B13" s="120">
        <v>1670.759265024541</v>
      </c>
      <c r="C13" s="120">
        <f t="shared" si="0"/>
        <v>1.6707592650245411</v>
      </c>
      <c r="E13" s="339">
        <v>2.371590280365686E-2</v>
      </c>
      <c r="G13">
        <v>1465887</v>
      </c>
      <c r="H13" s="327">
        <f t="shared" si="1"/>
        <v>1.4658869999999999</v>
      </c>
      <c r="I13" s="38">
        <v>1.4658869999999999</v>
      </c>
      <c r="K13" s="120">
        <v>7321.7699999999995</v>
      </c>
      <c r="L13" s="120">
        <f t="shared" si="2"/>
        <v>7.3217699999999999</v>
      </c>
      <c r="N13" s="30">
        <v>7.4243532540775137E-4</v>
      </c>
      <c r="P13" s="327">
        <v>4.9947710839921484</v>
      </c>
    </row>
    <row r="14" spans="1:16" x14ac:dyDescent="0.25">
      <c r="A14" s="336" t="s">
        <v>173</v>
      </c>
      <c r="B14" s="120">
        <v>2695.7588034464857</v>
      </c>
      <c r="C14" s="120">
        <f t="shared" si="0"/>
        <v>2.6957588034464859</v>
      </c>
      <c r="E14" s="339">
        <v>1.8833916962986124E-2</v>
      </c>
      <c r="G14">
        <v>11310065</v>
      </c>
      <c r="H14" s="327">
        <f t="shared" si="1"/>
        <v>11.310065</v>
      </c>
      <c r="I14" s="38">
        <v>11.310065</v>
      </c>
      <c r="K14" s="120">
        <v>249108.03999999995</v>
      </c>
      <c r="L14" s="120">
        <f t="shared" si="2"/>
        <v>249.10803999999996</v>
      </c>
      <c r="N14" s="30">
        <v>2.5259822247774393E-2</v>
      </c>
      <c r="P14" s="327">
        <v>22.025341145254245</v>
      </c>
    </row>
    <row r="15" spans="1:16" x14ac:dyDescent="0.25">
      <c r="A15" s="337" t="s">
        <v>138</v>
      </c>
      <c r="B15" s="120">
        <v>4494.9271652623956</v>
      </c>
      <c r="C15" s="120">
        <f t="shared" si="0"/>
        <v>4.4949271652623954</v>
      </c>
      <c r="E15" s="339">
        <v>0.24622047718040907</v>
      </c>
      <c r="G15">
        <v>5545310</v>
      </c>
      <c r="H15" s="327">
        <f t="shared" si="1"/>
        <v>5.5453099999999997</v>
      </c>
      <c r="I15" s="38">
        <v>5.5453099999999997</v>
      </c>
      <c r="K15" s="120">
        <v>104238.9</v>
      </c>
      <c r="L15" s="120">
        <f t="shared" si="2"/>
        <v>104.2389</v>
      </c>
      <c r="N15" s="30">
        <v>1.056993618232286E-2</v>
      </c>
      <c r="P15" s="327">
        <v>18.797668660543774</v>
      </c>
    </row>
    <row r="16" spans="1:16" x14ac:dyDescent="0.25">
      <c r="A16" s="337" t="s">
        <v>140</v>
      </c>
      <c r="B16" s="120">
        <v>1521.2545006313039</v>
      </c>
      <c r="C16" s="120">
        <f t="shared" si="0"/>
        <v>1.5212545006313039</v>
      </c>
      <c r="E16" s="339">
        <v>2.5353075435718363E-2</v>
      </c>
      <c r="G16">
        <v>4007787</v>
      </c>
      <c r="H16" s="327">
        <f t="shared" si="1"/>
        <v>4.0077870000000004</v>
      </c>
      <c r="I16" s="38">
        <v>4.0077870000000004</v>
      </c>
      <c r="K16" s="120">
        <v>74420.239999999991</v>
      </c>
      <c r="L16" s="120">
        <f t="shared" si="2"/>
        <v>74.420239999999993</v>
      </c>
      <c r="N16" s="30">
        <v>7.546292098949154E-3</v>
      </c>
      <c r="P16" s="327">
        <v>18.568910972564158</v>
      </c>
    </row>
    <row r="17" spans="1:16" ht="15.75" thickBot="1" x14ac:dyDescent="0.3">
      <c r="A17" s="337" t="s">
        <v>141</v>
      </c>
      <c r="B17" s="120">
        <v>4716.4217046353451</v>
      </c>
      <c r="C17" s="120">
        <f t="shared" si="0"/>
        <v>4.7164217046353452</v>
      </c>
      <c r="E17" s="339">
        <v>1.3809321057435155</v>
      </c>
      <c r="G17">
        <v>1756968</v>
      </c>
      <c r="H17" s="327">
        <f t="shared" si="1"/>
        <v>1.7569680000000001</v>
      </c>
      <c r="I17" s="38">
        <v>1.7569680000000001</v>
      </c>
      <c r="K17" s="120">
        <v>70448.899999999965</v>
      </c>
      <c r="L17" s="120">
        <f t="shared" si="2"/>
        <v>70.448899999999966</v>
      </c>
      <c r="N17" s="30">
        <v>7.1435939665023774E-3</v>
      </c>
      <c r="P17" s="327">
        <v>40.096860045259774</v>
      </c>
    </row>
    <row r="18" spans="1:16" ht="15.75" thickBot="1" x14ac:dyDescent="0.3">
      <c r="A18" s="283" t="s">
        <v>63</v>
      </c>
      <c r="B18" s="120">
        <v>1490.6688484792924</v>
      </c>
      <c r="C18" s="120">
        <f t="shared" si="0"/>
        <v>1.4906688484792923</v>
      </c>
      <c r="E18" s="339">
        <v>4.9261112434115316E-2</v>
      </c>
      <c r="G18">
        <v>259888</v>
      </c>
      <c r="H18" s="327">
        <f t="shared" si="1"/>
        <v>0.25988800000000001</v>
      </c>
      <c r="I18" s="38">
        <v>0.25988800000000001</v>
      </c>
      <c r="K18" s="120">
        <v>161388.90000000002</v>
      </c>
      <c r="L18" s="120">
        <f t="shared" si="2"/>
        <v>161.38890000000004</v>
      </c>
      <c r="N18" s="30">
        <v>1.6365007435182894E-2</v>
      </c>
      <c r="P18" s="327">
        <v>620.99404358800723</v>
      </c>
    </row>
    <row r="19" spans="1:16" ht="15.75" thickBot="1" x14ac:dyDescent="0.3">
      <c r="A19" s="283" t="s">
        <v>128</v>
      </c>
      <c r="B19" s="120">
        <v>1318.3292700226623</v>
      </c>
      <c r="C19" s="120">
        <f t="shared" si="0"/>
        <v>1.3183292700226623</v>
      </c>
      <c r="E19" s="339">
        <v>43.94430900075541</v>
      </c>
      <c r="G19">
        <v>0</v>
      </c>
      <c r="H19" s="327">
        <f t="shared" si="1"/>
        <v>0</v>
      </c>
      <c r="I19" s="38">
        <v>0</v>
      </c>
      <c r="K19" s="120">
        <v>143133.20000000001</v>
      </c>
      <c r="L19" s="120">
        <f t="shared" si="2"/>
        <v>143.13320000000002</v>
      </c>
      <c r="N19" s="30">
        <v>1.4513859888886536E-2</v>
      </c>
      <c r="P19" s="327">
        <v>0</v>
      </c>
    </row>
    <row r="20" spans="1:16" x14ac:dyDescent="0.25">
      <c r="G20">
        <v>259888</v>
      </c>
      <c r="H20" s="327">
        <f t="shared" si="1"/>
        <v>0.25988800000000001</v>
      </c>
      <c r="I20" s="38">
        <v>0.25988800000000001</v>
      </c>
      <c r="K20" s="120">
        <v>18255.700000000008</v>
      </c>
      <c r="L20" s="120">
        <f t="shared" si="2"/>
        <v>18.255700000000008</v>
      </c>
      <c r="N20" s="30">
        <v>1.8511475462963591E-3</v>
      </c>
      <c r="P20" s="327">
        <v>70.244489934125497</v>
      </c>
    </row>
    <row r="21" spans="1:16" x14ac:dyDescent="0.25">
      <c r="G21">
        <v>3180728</v>
      </c>
      <c r="H21" s="327">
        <f t="shared" si="1"/>
        <v>3.1807280000000002</v>
      </c>
      <c r="I21" s="38">
        <v>3.1807280000000002</v>
      </c>
      <c r="K21" s="120">
        <v>63418.14999999998</v>
      </c>
      <c r="L21" s="120">
        <f t="shared" si="2"/>
        <v>63.418149999999983</v>
      </c>
      <c r="N21" s="30">
        <v>6.4306683810072662E-3</v>
      </c>
      <c r="P21" s="327">
        <v>19.938249985537894</v>
      </c>
    </row>
    <row r="22" spans="1:16" x14ac:dyDescent="0.25">
      <c r="G22">
        <v>2949080</v>
      </c>
      <c r="H22" s="327">
        <f t="shared" si="1"/>
        <v>2.9490799999999999</v>
      </c>
      <c r="I22" s="38">
        <v>2.9490799999999999</v>
      </c>
      <c r="K22" s="120">
        <v>60002.75999999998</v>
      </c>
      <c r="L22" s="120">
        <f t="shared" si="2"/>
        <v>60.002759999999981</v>
      </c>
      <c r="N22" s="30">
        <v>6.0843441744227412E-3</v>
      </c>
      <c r="P22" s="327">
        <v>20.346263919595255</v>
      </c>
    </row>
    <row r="23" spans="1:16" x14ac:dyDescent="0.25">
      <c r="G23">
        <v>231648</v>
      </c>
      <c r="H23" s="327">
        <f t="shared" si="1"/>
        <v>0.23164799999999999</v>
      </c>
      <c r="I23" s="38">
        <v>0.23164799999999999</v>
      </c>
      <c r="K23" s="120">
        <v>3415.39</v>
      </c>
      <c r="L23" s="120">
        <f t="shared" si="2"/>
        <v>3.4153899999999999</v>
      </c>
      <c r="N23" s="30">
        <v>3.4632420658452532E-4</v>
      </c>
      <c r="P23" s="327">
        <v>14.743878643459041</v>
      </c>
    </row>
    <row r="24" spans="1:16" x14ac:dyDescent="0.25">
      <c r="G24">
        <v>35161956</v>
      </c>
      <c r="H24" s="327">
        <f t="shared" si="1"/>
        <v>35.161956000000004</v>
      </c>
      <c r="I24" s="38">
        <v>35.161956000000004</v>
      </c>
      <c r="K24" s="120">
        <v>30260.559999999998</v>
      </c>
      <c r="L24" s="120">
        <f t="shared" si="2"/>
        <v>30.260559999999998</v>
      </c>
      <c r="N24" s="30">
        <v>3.0684532169981825E-3</v>
      </c>
      <c r="P24" s="327">
        <v>0.86060513812144002</v>
      </c>
    </row>
    <row r="25" spans="1:16" x14ac:dyDescent="0.25">
      <c r="G25">
        <v>0</v>
      </c>
      <c r="H25" s="327">
        <f t="shared" si="1"/>
        <v>0</v>
      </c>
      <c r="I25" s="38">
        <v>0</v>
      </c>
      <c r="K25" s="120">
        <v>30</v>
      </c>
      <c r="L25" s="120">
        <f t="shared" si="2"/>
        <v>0.03</v>
      </c>
      <c r="N25" s="30">
        <v>3.0420321537323001E-6</v>
      </c>
      <c r="P25" s="32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0581B7B54494F86A77D23C4497BE2" ma:contentTypeVersion="6" ma:contentTypeDescription="Create a new document." ma:contentTypeScope="" ma:versionID="efaf4247ad1359ea08f927fd79b7723d">
  <xsd:schema xmlns:xsd="http://www.w3.org/2001/XMLSchema" xmlns:xs="http://www.w3.org/2001/XMLSchema" xmlns:p="http://schemas.microsoft.com/office/2006/metadata/properties" xmlns:ns2="45cb565c-c1f9-40b6-8e3a-7281288f7931" xmlns:ns3="98062eb6-3c1a-45b1-8271-460e8dfa997b" targetNamespace="http://schemas.microsoft.com/office/2006/metadata/properties" ma:root="true" ma:fieldsID="d8d83e186a8d16ea575e8ed34232fa84" ns2:_="" ns3:_="">
    <xsd:import namespace="45cb565c-c1f9-40b6-8e3a-7281288f7931"/>
    <xsd:import namespace="98062eb6-3c1a-45b1-8271-460e8dfa9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565c-c1f9-40b6-8e3a-7281288f79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62eb6-3c1a-45b1-8271-460e8dfa9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180DE0-5347-4B0D-80E6-6459A0C618FF}"/>
</file>

<file path=customXml/itemProps2.xml><?xml version="1.0" encoding="utf-8"?>
<ds:datastoreItem xmlns:ds="http://schemas.openxmlformats.org/officeDocument/2006/customXml" ds:itemID="{F1631A4E-0746-40B2-A8FB-789EDE026F0F}"/>
</file>

<file path=customXml/itemProps3.xml><?xml version="1.0" encoding="utf-8"?>
<ds:datastoreItem xmlns:ds="http://schemas.openxmlformats.org/officeDocument/2006/customXml" ds:itemID="{CCCD1403-74A4-4C49-89B9-4978C834E9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</vt:lpstr>
      <vt:lpstr>Model Fit</vt:lpstr>
      <vt:lpstr>Model Fit - Holdout</vt:lpstr>
      <vt:lpstr>DCOMP</vt:lpstr>
      <vt:lpstr>Contribution</vt:lpstr>
      <vt:lpstr>Sheet3</vt:lpstr>
      <vt:lpstr>conti</vt:lpstr>
      <vt:lpstr>Media Summary</vt:lpstr>
      <vt:lpstr>spend summary</vt:lpstr>
      <vt:lpstr>Sheet2</vt:lpstr>
      <vt:lpstr>Response Curve (2)</vt:lpstr>
      <vt:lpstr>Response Curve</vt:lpstr>
      <vt:lpstr>Next Steps</vt:lpstr>
      <vt:lpstr>Base Drivers</vt:lpstr>
      <vt:lpstr>Events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gowthampsabareesan</dc:creator>
  <cp:lastModifiedBy>prasaddegala</cp:lastModifiedBy>
  <dcterms:created xsi:type="dcterms:W3CDTF">2015-06-05T18:17:20Z</dcterms:created>
  <dcterms:modified xsi:type="dcterms:W3CDTF">2022-04-19T09:44:08Z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0x0101009B50581B7B54494F86A77D23C4497BE2</vt:lpwstr>
  </property>
</Properties>
</file>