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Summery Sheet\"/>
    </mc:Choice>
  </mc:AlternateContent>
  <xr:revisionPtr revIDLastSave="0" documentId="8_{399E3692-A5AC-495E-84A8-DDC55F62D1CC}" xr6:coauthVersionLast="47" xr6:coauthVersionMax="47" xr10:uidLastSave="{00000000-0000-0000-0000-000000000000}"/>
  <bookViews>
    <workbookView xWindow="-120" yWindow="-120" windowWidth="20730" windowHeight="11040" xr2:uid="{AFEA3B3E-6F9A-4D1B-9AEA-80FD1D631AB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C4" i="1" l="1"/>
  <c r="H4" i="1" s="1"/>
  <c r="C5" i="1"/>
  <c r="H5" i="1" s="1"/>
  <c r="C6" i="1"/>
  <c r="H6" i="1" s="1"/>
  <c r="C7" i="1"/>
  <c r="H7" i="1" s="1"/>
  <c r="C8" i="1"/>
  <c r="H8" i="1" s="1"/>
  <c r="C9" i="1"/>
  <c r="H9" i="1" s="1"/>
  <c r="C10" i="1"/>
  <c r="H10" i="1" s="1"/>
  <c r="C11" i="1"/>
  <c r="H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C18" i="1"/>
  <c r="H18" i="1" s="1"/>
  <c r="C19" i="1"/>
  <c r="H19" i="1" s="1"/>
  <c r="C20" i="1"/>
  <c r="H20" i="1" s="1"/>
  <c r="C21" i="1"/>
  <c r="H21" i="1" s="1"/>
  <c r="C22" i="1"/>
  <c r="H22" i="1" s="1"/>
  <c r="C23" i="1"/>
  <c r="H23" i="1" s="1"/>
  <c r="C24" i="1"/>
  <c r="H24" i="1" s="1"/>
  <c r="C25" i="1"/>
  <c r="H25" i="1" s="1"/>
  <c r="C26" i="1"/>
  <c r="H26" i="1" s="1"/>
  <c r="C27" i="1"/>
  <c r="H27" i="1" s="1"/>
  <c r="C28" i="1"/>
  <c r="H28" i="1" s="1"/>
  <c r="C3" i="1"/>
  <c r="H3" i="1" s="1"/>
  <c r="F27" i="1" l="1"/>
  <c r="F10" i="1"/>
  <c r="F15" i="1"/>
  <c r="F3" i="1"/>
  <c r="C29" i="1"/>
  <c r="F19" i="1" s="1"/>
  <c r="F28" i="1"/>
  <c r="F20" i="1"/>
  <c r="F4" i="1"/>
  <c r="F23" i="1" l="1"/>
  <c r="F6" i="1"/>
  <c r="F18" i="1"/>
  <c r="F24" i="1"/>
  <c r="F11" i="1"/>
  <c r="F9" i="1"/>
  <c r="F17" i="1"/>
  <c r="F5" i="1"/>
  <c r="F14" i="1"/>
  <c r="F13" i="1"/>
  <c r="F8" i="1"/>
  <c r="F16" i="1"/>
  <c r="F25" i="1"/>
  <c r="F12" i="1"/>
  <c r="F21" i="1"/>
  <c r="F22" i="1"/>
  <c r="F26" i="1"/>
  <c r="F7" i="1"/>
</calcChain>
</file>

<file path=xl/sharedStrings.xml><?xml version="1.0" encoding="utf-8"?>
<sst xmlns="http://schemas.openxmlformats.org/spreadsheetml/2006/main" count="35" uniqueCount="35">
  <si>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</si>
  <si>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</si>
  <si>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</si>
  <si>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</si>
  <si>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</si>
  <si>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</si>
  <si>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</si>
  <si>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</si>
  <si>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</si>
  <si>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</si>
  <si>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</si>
  <si>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</si>
  <si>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</si>
  <si>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</si>
  <si>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</si>
  <si>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</si>
  <si>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</si>
  <si>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</si>
  <si>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</si>
  <si>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</si>
  <si>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</si>
  <si>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</si>
  <si>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</si>
  <si>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</si>
  <si>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</si>
  <si>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</si>
  <si>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Variable</t>
  </si>
  <si>
    <t>Impression</t>
  </si>
  <si>
    <t xml:space="preserve">Spend </t>
  </si>
  <si>
    <t>Decomps</t>
  </si>
  <si>
    <t>Contribution</t>
  </si>
  <si>
    <t>Kpi_Install</t>
  </si>
  <si>
    <t>Spend Share</t>
  </si>
  <si>
    <t>Effectiveness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</si>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</sst>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7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167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toable/New%20Data%20Set/Fotoable-spend-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toable-spend-data"/>
    </sheetNames>
    <sheetDataSet>
      <sheetData sheetId="0">
        <row r="2">
          <cell r="A2" t="str">
            <v>Appier_Install</v>
          </cell>
          <cell r="B2">
            <v>0</v>
          </cell>
          <cell r="C2">
            <v>98943</v>
          </cell>
          <cell r="D2">
            <v>98943</v>
          </cell>
        </row>
        <row r="3">
          <cell r="A3" t="str">
            <v>AppleSearch_Install</v>
          </cell>
          <cell r="B3">
            <v>4988.6099999999997</v>
          </cell>
          <cell r="C3">
            <v>0</v>
          </cell>
          <cell r="D3">
            <v>4988.6099999999997</v>
          </cell>
        </row>
        <row r="4">
          <cell r="A4" t="str">
            <v>AppleSearch_Roas</v>
          </cell>
          <cell r="B4">
            <v>106774.78</v>
          </cell>
          <cell r="C4">
            <v>172511.26</v>
          </cell>
          <cell r="D4">
            <v>279286.04000000004</v>
          </cell>
        </row>
        <row r="5">
          <cell r="A5" t="str">
            <v>Applovin_AEO</v>
          </cell>
          <cell r="B5">
            <v>25491.25</v>
          </cell>
          <cell r="C5">
            <v>1119932.1100000001</v>
          </cell>
          <cell r="D5">
            <v>1145423.3600000001</v>
          </cell>
        </row>
        <row r="6">
          <cell r="A6" t="str">
            <v>Applovin_Install</v>
          </cell>
          <cell r="B6">
            <v>77025</v>
          </cell>
          <cell r="C6">
            <v>3954</v>
          </cell>
          <cell r="D6">
            <v>80979</v>
          </cell>
        </row>
        <row r="7">
          <cell r="A7" t="str">
            <v>Applovin_Roas</v>
          </cell>
          <cell r="B7">
            <v>0</v>
          </cell>
          <cell r="C7">
            <v>2110227.4700000002</v>
          </cell>
          <cell r="D7">
            <v>2110227.4700000002</v>
          </cell>
        </row>
        <row r="8">
          <cell r="A8" t="str">
            <v>Bug_fix</v>
          </cell>
          <cell r="B8">
            <v>0</v>
          </cell>
          <cell r="C8">
            <v>0</v>
          </cell>
          <cell r="D8">
            <v>0</v>
          </cell>
        </row>
        <row r="9">
          <cell r="A9" t="str">
            <v>Chart_Boost_Roas</v>
          </cell>
          <cell r="B9">
            <v>0</v>
          </cell>
          <cell r="C9">
            <v>30126.2</v>
          </cell>
          <cell r="D9">
            <v>30126.2</v>
          </cell>
        </row>
        <row r="10">
          <cell r="A10" t="str">
            <v>Facebook_AEO</v>
          </cell>
          <cell r="B10">
            <v>1223197.21</v>
          </cell>
          <cell r="C10">
            <v>534312.54</v>
          </cell>
          <cell r="D10">
            <v>1757509.75</v>
          </cell>
        </row>
        <row r="11">
          <cell r="A11" t="str">
            <v>Facebook_INSTALL</v>
          </cell>
          <cell r="B11">
            <v>131632.51999999999</v>
          </cell>
          <cell r="C11">
            <v>3271.78</v>
          </cell>
          <cell r="D11">
            <v>134904.29999999999</v>
          </cell>
        </row>
        <row r="12">
          <cell r="A12" t="str">
            <v>Facebook_ROAS</v>
          </cell>
          <cell r="B12">
            <v>2613294.31</v>
          </cell>
          <cell r="C12">
            <v>1568048.35</v>
          </cell>
          <cell r="D12">
            <v>4181342.66</v>
          </cell>
        </row>
        <row r="13">
          <cell r="A13" t="str">
            <v>Google_UAC_AEO</v>
          </cell>
          <cell r="B13">
            <v>538317.57999999996</v>
          </cell>
          <cell r="C13">
            <v>393903.69</v>
          </cell>
          <cell r="D13">
            <v>932221.27</v>
          </cell>
        </row>
        <row r="14">
          <cell r="A14" t="str">
            <v>Google_UAC_Install</v>
          </cell>
          <cell r="B14">
            <v>5136.68</v>
          </cell>
          <cell r="C14">
            <v>0</v>
          </cell>
          <cell r="D14">
            <v>5136.68</v>
          </cell>
        </row>
        <row r="15">
          <cell r="A15" t="str">
            <v>In_game_event</v>
          </cell>
          <cell r="B15">
            <v>0</v>
          </cell>
          <cell r="C15">
            <v>0</v>
          </cell>
          <cell r="D15">
            <v>0</v>
          </cell>
        </row>
        <row r="16">
          <cell r="A16" t="str">
            <v>IronSource_Install</v>
          </cell>
          <cell r="B16">
            <v>94568.89</v>
          </cell>
          <cell r="C16">
            <v>128045.03</v>
          </cell>
          <cell r="D16">
            <v>222613.91999999998</v>
          </cell>
        </row>
        <row r="17">
          <cell r="A17" t="str">
            <v>Kyawake_Other</v>
          </cell>
          <cell r="B17">
            <v>0</v>
          </cell>
          <cell r="C17">
            <v>19155</v>
          </cell>
          <cell r="D17">
            <v>19155</v>
          </cell>
        </row>
        <row r="18">
          <cell r="A18" t="str">
            <v>Liftoff_Other</v>
          </cell>
          <cell r="B18">
            <v>1348172.26</v>
          </cell>
          <cell r="C18">
            <v>1833339.65</v>
          </cell>
          <cell r="D18">
            <v>3181511.91</v>
          </cell>
        </row>
        <row r="19">
          <cell r="A19" t="str">
            <v>Mobupps_AEO</v>
          </cell>
          <cell r="B19">
            <v>0</v>
          </cell>
          <cell r="C19">
            <v>14345</v>
          </cell>
          <cell r="D19">
            <v>14345</v>
          </cell>
        </row>
        <row r="20">
          <cell r="A20" t="str">
            <v>Moloco_Roas</v>
          </cell>
          <cell r="B20">
            <v>193660.16</v>
          </cell>
          <cell r="C20">
            <v>1061438.17</v>
          </cell>
          <cell r="D20">
            <v>1255098.3299999998</v>
          </cell>
        </row>
        <row r="21">
          <cell r="A21" t="str">
            <v>New_content</v>
          </cell>
          <cell r="B21">
            <v>0</v>
          </cell>
          <cell r="C21">
            <v>0</v>
          </cell>
          <cell r="D21">
            <v>0</v>
          </cell>
        </row>
        <row r="22">
          <cell r="A22" t="str">
            <v>TikTok_AEO</v>
          </cell>
          <cell r="B22">
            <v>0</v>
          </cell>
          <cell r="C22">
            <v>37275.65</v>
          </cell>
          <cell r="D22">
            <v>37275.65</v>
          </cell>
        </row>
        <row r="23">
          <cell r="A23" t="str">
            <v>TikTok_Install</v>
          </cell>
          <cell r="B23">
            <v>0</v>
          </cell>
          <cell r="C23">
            <v>9208.2000000000007</v>
          </cell>
          <cell r="D23">
            <v>9208.2000000000007</v>
          </cell>
        </row>
        <row r="24">
          <cell r="A24" t="str">
            <v>Unity_Install</v>
          </cell>
          <cell r="B24">
            <v>212819.18</v>
          </cell>
          <cell r="C24">
            <v>191369.99</v>
          </cell>
          <cell r="D24">
            <v>404189.17</v>
          </cell>
        </row>
        <row r="25">
          <cell r="A25" t="str">
            <v>Unity_ROAS</v>
          </cell>
          <cell r="B25">
            <v>756959.43</v>
          </cell>
          <cell r="C25">
            <v>476145.58</v>
          </cell>
          <cell r="D25">
            <v>1233105.01</v>
          </cell>
        </row>
        <row r="26">
          <cell r="A26" t="str">
            <v>Vungle_Other</v>
          </cell>
          <cell r="B26">
            <v>0</v>
          </cell>
          <cell r="C26">
            <v>18708.88</v>
          </cell>
          <cell r="D26">
            <v>18708.88</v>
          </cell>
        </row>
        <row r="27">
          <cell r="A27" t="str">
            <v>Vungle_Roas</v>
          </cell>
          <cell r="B27">
            <v>27639</v>
          </cell>
          <cell r="C27">
            <v>288397.28999999998</v>
          </cell>
          <cell r="D27">
            <v>316036.28999999998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BE2B-F58A-4BD8-AB7D-B1E9442292CE}">
  <sheetPr filterMode="1"/>
  <dimension ref="A1:K29"/>
  <sheetViews>
    <sheetView tabSelected="1" workbookViewId="0">
      <selection activeCell="H12" sqref="H12"/>
    </sheetView>
  </sheetViews>
  <sheetFormatPr defaultRowHeight="15" x14ac:dyDescent="0.25"/>
  <cols>
    <col min="1" max="1" width="29.5703125" customWidth="1"/>
    <col min="2" max="3" width="15.28515625" bestFit="1" customWidth="1"/>
    <col min="4" max="4" width="11.5703125" bestFit="1" customWidth="1"/>
    <col min="5" max="5" width="17.42578125" customWidth="1"/>
    <col min="6" max="6" width="15.28515625" bestFit="1" customWidth="1"/>
    <col min="7" max="7" width="15.7109375" customWidth="1"/>
    <col min="8" max="8" width="12.5703125" bestFit="1" customWidth="1"/>
    <col min="10" max="10" width="15.42578125" customWidth="1"/>
  </cols>
  <sheetData>
    <row r="1" spans="1:11" x14ac:dyDescent="0.25">
      <c r="E1" t="s">
        <v>31</v>
      </c>
      <c r="F1" s="2">
        <v>1115546</v>
      </c>
    </row>
    <row r="2" spans="1:1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32</v>
      </c>
      <c r="G2" t="s">
        <v>33</v>
      </c>
      <c r="H2" t="s">
        <v>34</v>
      </c>
    </row>
    <row r="3" spans="1:11" hidden="1" x14ac:dyDescent="0.25">
      <c r="A3" t="s">
        <v>0</v>
      </c>
      <c r="B3" s="2">
        <v>2039</v>
      </c>
      <c r="C3" s="2">
        <f>VLOOKUP(A3,'[1]Fotoable-spend-data'!A$2:D$27,4,FALSE)</f>
        <v>9208.2000000000007</v>
      </c>
      <c r="D3" s="2">
        <v>312.81726322398663</v>
      </c>
      <c r="E3" s="4">
        <f>D3/$F$1</f>
        <v>2.8041628334823183E-4</v>
      </c>
      <c r="F3" s="3">
        <f>C3/$C$29</f>
        <v>5.2701597302757858E-4</v>
      </c>
      <c r="G3" s="1">
        <f>D3/B3</f>
        <v>0.15341700010985121</v>
      </c>
      <c r="H3" s="6">
        <f>C3/B3</f>
        <v>4.5160372731731249</v>
      </c>
    </row>
    <row r="4" spans="1:11" hidden="1" x14ac:dyDescent="0.25">
      <c r="A4" t="s">
        <v>1</v>
      </c>
      <c r="B4" s="2">
        <v>9553</v>
      </c>
      <c r="C4" s="2">
        <f>VLOOKUP(A4,'[1]Fotoable-spend-data'!A$2:D$27,4,FALSE)</f>
        <v>37275.65</v>
      </c>
      <c r="D4" s="2">
        <v>8710.5493275879453</v>
      </c>
      <c r="E4" s="4">
        <f t="shared" ref="E4:E28" si="0">D4/$F$1</f>
        <v>7.8083282335178871E-3</v>
      </c>
      <c r="F4" s="3">
        <f t="shared" ref="F4:F28" si="1">C4/$C$29</f>
        <v>2.1334096734416563E-3</v>
      </c>
      <c r="G4" s="1">
        <f t="shared" ref="G4:G28" si="2">D4/B4</f>
        <v>0.91181297263560612</v>
      </c>
      <c r="H4" s="6">
        <f t="shared" ref="H4:H28" si="3">C4/B4</f>
        <v>3.9019836700512931</v>
      </c>
    </row>
    <row r="5" spans="1:11" hidden="1" x14ac:dyDescent="0.25">
      <c r="A5" t="s">
        <v>2</v>
      </c>
      <c r="B5" s="2">
        <v>675</v>
      </c>
      <c r="C5" s="2">
        <f>VLOOKUP(A5,'[1]Fotoable-spend-data'!A$2:D$27,4,FALSE)</f>
        <v>5136.68</v>
      </c>
      <c r="D5" s="2">
        <v>88.145862128750181</v>
      </c>
      <c r="E5" s="4">
        <f t="shared" si="0"/>
        <v>7.9015891885005359E-5</v>
      </c>
      <c r="F5" s="3">
        <f t="shared" si="1"/>
        <v>2.9398931477718802E-4</v>
      </c>
      <c r="G5" s="1">
        <f t="shared" si="2"/>
        <v>0.13058646241296323</v>
      </c>
      <c r="H5" s="6">
        <f t="shared" si="3"/>
        <v>7.6098962962962968</v>
      </c>
    </row>
    <row r="6" spans="1:11" x14ac:dyDescent="0.25">
      <c r="A6" t="s">
        <v>3</v>
      </c>
      <c r="B6" s="2">
        <v>20132</v>
      </c>
      <c r="C6" s="2">
        <f>VLOOKUP(A6,'[1]Fotoable-spend-data'!A$2:D$27,4,FALSE)</f>
        <v>932221.27</v>
      </c>
      <c r="D6" s="2">
        <v>37222.648013001002</v>
      </c>
      <c r="E6" s="4">
        <f t="shared" si="0"/>
        <v>3.3367201364175932E-2</v>
      </c>
      <c r="F6" s="3">
        <f t="shared" si="1"/>
        <v>5.3354129980458187E-2</v>
      </c>
      <c r="G6" s="1">
        <f t="shared" si="2"/>
        <v>1.8489294661733062</v>
      </c>
      <c r="H6" s="6">
        <f t="shared" si="3"/>
        <v>46.305447546195111</v>
      </c>
    </row>
    <row r="7" spans="1:11" hidden="1" x14ac:dyDescent="0.25">
      <c r="A7" t="s">
        <v>4</v>
      </c>
      <c r="B7" s="2">
        <v>14956</v>
      </c>
      <c r="C7" s="2">
        <f>VLOOKUP(A7,'[1]Fotoable-spend-data'!A$2:D$27,4,FALSE)</f>
        <v>404189.17</v>
      </c>
      <c r="D7" s="2">
        <v>17914.298522032226</v>
      </c>
      <c r="E7" s="4">
        <f t="shared" si="0"/>
        <v>1.605877168851148E-2</v>
      </c>
      <c r="F7" s="3">
        <f t="shared" si="1"/>
        <v>2.3133093190282505E-2</v>
      </c>
      <c r="G7" s="1">
        <f t="shared" si="2"/>
        <v>1.197800115139892</v>
      </c>
      <c r="H7" s="6">
        <f t="shared" si="3"/>
        <v>27.025218641347951</v>
      </c>
    </row>
    <row r="8" spans="1:11" x14ac:dyDescent="0.25">
      <c r="A8" t="s">
        <v>5</v>
      </c>
      <c r="B8" s="2">
        <v>23136</v>
      </c>
      <c r="C8" s="2">
        <f>VLOOKUP(A8,'[1]Fotoable-spend-data'!A$2:D$27,4,FALSE)</f>
        <v>1233105.01</v>
      </c>
      <c r="D8" s="2">
        <v>51338.671612758422</v>
      </c>
      <c r="E8" s="4">
        <f t="shared" si="0"/>
        <v>4.6021115769998212E-2</v>
      </c>
      <c r="F8" s="4">
        <f t="shared" si="1"/>
        <v>7.0574709138629926E-2</v>
      </c>
      <c r="G8" s="1">
        <f t="shared" si="2"/>
        <v>2.2189951423218544</v>
      </c>
      <c r="H8" s="6">
        <f t="shared" si="3"/>
        <v>53.29810727869986</v>
      </c>
    </row>
    <row r="9" spans="1:11" hidden="1" x14ac:dyDescent="0.25">
      <c r="A9" t="s">
        <v>6</v>
      </c>
      <c r="B9" s="2">
        <v>9538</v>
      </c>
      <c r="C9" s="2">
        <f>VLOOKUP(A9,'[1]Fotoable-spend-data'!A$2:D$27,4,FALSE)</f>
        <v>222613.91999999998</v>
      </c>
      <c r="D9" s="2">
        <v>12308.076230871231</v>
      </c>
      <c r="E9" s="4">
        <f t="shared" si="0"/>
        <v>1.1033230571281893E-2</v>
      </c>
      <c r="F9" s="3">
        <f t="shared" si="1"/>
        <v>1.2740936519437408E-2</v>
      </c>
      <c r="G9" s="1">
        <f t="shared" si="2"/>
        <v>1.2904252705883026</v>
      </c>
      <c r="H9" s="6">
        <f t="shared" si="3"/>
        <v>23.339685468651709</v>
      </c>
    </row>
    <row r="10" spans="1:11" hidden="1" x14ac:dyDescent="0.25">
      <c r="A10" t="s">
        <v>7</v>
      </c>
      <c r="B10" s="2">
        <v>15086</v>
      </c>
      <c r="C10" s="2">
        <f>VLOOKUP(A10,'[1]Fotoable-spend-data'!A$2:D$27,4,FALSE)</f>
        <v>316036.28999999998</v>
      </c>
      <c r="D10" s="2">
        <v>29329.656834722991</v>
      </c>
      <c r="E10" s="4">
        <f t="shared" si="0"/>
        <v>2.6291750259265858E-2</v>
      </c>
      <c r="F10" s="3">
        <f t="shared" si="1"/>
        <v>1.808781009169827E-2</v>
      </c>
      <c r="G10" s="1">
        <f t="shared" si="2"/>
        <v>1.944163915863913</v>
      </c>
      <c r="H10" s="6">
        <f t="shared" si="3"/>
        <v>20.948978523134031</v>
      </c>
    </row>
    <row r="11" spans="1:11" hidden="1" x14ac:dyDescent="0.25">
      <c r="A11" t="s">
        <v>8</v>
      </c>
      <c r="B11" s="2">
        <v>2311</v>
      </c>
      <c r="C11" s="2">
        <f>VLOOKUP(A11,'[1]Fotoable-spend-data'!A$2:D$27,4,FALSE)</f>
        <v>18708.88</v>
      </c>
      <c r="D11" s="2">
        <v>452.3073749387616</v>
      </c>
      <c r="E11" s="4">
        <f t="shared" si="0"/>
        <v>4.054582912213047E-4</v>
      </c>
      <c r="F11" s="3">
        <f t="shared" si="1"/>
        <v>1.0707715511670255E-3</v>
      </c>
      <c r="G11" s="1">
        <f t="shared" si="2"/>
        <v>0.19571933143174453</v>
      </c>
      <c r="H11" s="6">
        <f t="shared" si="3"/>
        <v>8.0955776720034613</v>
      </c>
    </row>
    <row r="12" spans="1:11" x14ac:dyDescent="0.25">
      <c r="A12" t="s">
        <v>9</v>
      </c>
      <c r="B12" s="2">
        <v>9516</v>
      </c>
      <c r="C12" s="2">
        <f>VLOOKUP(A12,'[1]Fotoable-spend-data'!A$2:D$27,4,FALSE)</f>
        <v>1145423.3600000001</v>
      </c>
      <c r="D12" s="2">
        <v>38494.564823990731</v>
      </c>
      <c r="E12" s="4">
        <f t="shared" si="0"/>
        <v>3.4507375602611398E-2</v>
      </c>
      <c r="F12" s="4">
        <f t="shared" si="1"/>
        <v>6.5556396103355535E-2</v>
      </c>
      <c r="G12" s="1">
        <f t="shared" si="2"/>
        <v>4.0452464085740578</v>
      </c>
      <c r="H12" s="6">
        <f t="shared" si="3"/>
        <v>120.36815468684323</v>
      </c>
    </row>
    <row r="13" spans="1:11" hidden="1" x14ac:dyDescent="0.25">
      <c r="A13" t="s">
        <v>10</v>
      </c>
      <c r="B13" s="2">
        <v>1513</v>
      </c>
      <c r="C13" s="2">
        <f>VLOOKUP(A13,'[1]Fotoable-spend-data'!A$2:D$27,4,FALSE)</f>
        <v>80979</v>
      </c>
      <c r="D13" s="2">
        <v>2797.797779547765</v>
      </c>
      <c r="E13" s="4">
        <f t="shared" si="0"/>
        <v>2.5080075402966486E-3</v>
      </c>
      <c r="F13" s="3">
        <f t="shared" si="1"/>
        <v>4.6346980386829445E-3</v>
      </c>
      <c r="G13" s="1">
        <f t="shared" si="2"/>
        <v>1.8491723592516622</v>
      </c>
      <c r="H13" s="6">
        <f t="shared" si="3"/>
        <v>53.522141440845999</v>
      </c>
    </row>
    <row r="14" spans="1:11" x14ac:dyDescent="0.25">
      <c r="A14" t="s">
        <v>11</v>
      </c>
      <c r="B14" s="2">
        <v>11043</v>
      </c>
      <c r="C14" s="2">
        <f>VLOOKUP(A14,'[1]Fotoable-spend-data'!A$2:D$27,4,FALSE)</f>
        <v>2110227.4700000002</v>
      </c>
      <c r="D14" s="2">
        <v>91320.005593511072</v>
      </c>
      <c r="E14" s="4">
        <f t="shared" si="0"/>
        <v>8.1861263985089874E-2</v>
      </c>
      <c r="F14" s="3">
        <f t="shared" si="1"/>
        <v>0.12077535060180877</v>
      </c>
      <c r="G14" s="1">
        <f t="shared" si="2"/>
        <v>8.2694924923943738</v>
      </c>
      <c r="H14" s="6">
        <f t="shared" si="3"/>
        <v>191.09186543511728</v>
      </c>
    </row>
    <row r="15" spans="1:11" hidden="1" x14ac:dyDescent="0.25">
      <c r="A15" t="s">
        <v>12</v>
      </c>
      <c r="B15" s="2">
        <v>3144</v>
      </c>
      <c r="C15" s="2">
        <f>VLOOKUP(A15,'[1]Fotoable-spend-data'!A$2:D$27,4,FALSE)</f>
        <v>30126.2</v>
      </c>
      <c r="D15" s="2">
        <v>404.70133971987502</v>
      </c>
      <c r="E15" s="4">
        <f t="shared" si="0"/>
        <v>3.6278319291169978E-4</v>
      </c>
      <c r="F15" s="3">
        <f t="shared" si="1"/>
        <v>1.7242228238551986E-3</v>
      </c>
      <c r="G15" s="1">
        <f t="shared" si="2"/>
        <v>0.12872180016535464</v>
      </c>
      <c r="H15" s="6">
        <f t="shared" si="3"/>
        <v>9.582124681933843</v>
      </c>
    </row>
    <row r="16" spans="1:11" hidden="1" x14ac:dyDescent="0.25">
      <c r="A16" t="s">
        <v>13</v>
      </c>
      <c r="B16" s="2">
        <v>34</v>
      </c>
      <c r="C16" s="2">
        <f>VLOOKUP(A16,'[1]Fotoable-spend-data'!A$2:D$27,4,FALSE)</f>
        <v>4988.6099999999997</v>
      </c>
      <c r="D16" s="2">
        <v>0.39841462243662812</v>
      </c>
      <c r="E16" s="4">
        <f t="shared" si="0"/>
        <v>3.5714764109828558E-7</v>
      </c>
      <c r="F16" s="3">
        <f t="shared" si="1"/>
        <v>2.8551477522263945E-4</v>
      </c>
      <c r="G16" s="1">
        <f t="shared" si="2"/>
        <v>1.1718077130489063E-2</v>
      </c>
      <c r="H16" s="6">
        <f t="shared" si="3"/>
        <v>146.72382352941176</v>
      </c>
      <c r="K16" s="1"/>
    </row>
    <row r="17" spans="1:8" hidden="1" x14ac:dyDescent="0.25">
      <c r="A17" t="s">
        <v>14</v>
      </c>
      <c r="B17" s="2">
        <v>977</v>
      </c>
      <c r="C17" s="2">
        <f>VLOOKUP(A17,'[1]Fotoable-spend-data'!A$2:D$27,4,FALSE)</f>
        <v>279286.04000000004</v>
      </c>
      <c r="D17" s="2">
        <v>462.36364122996838</v>
      </c>
      <c r="E17" s="4">
        <f t="shared" si="0"/>
        <v>4.1447294977523864E-4</v>
      </c>
      <c r="F17" s="3">
        <f t="shared" si="1"/>
        <v>1.5984470811192118E-2</v>
      </c>
      <c r="G17" s="1">
        <f t="shared" si="2"/>
        <v>0.47324835335718363</v>
      </c>
      <c r="H17" s="6">
        <f t="shared" si="3"/>
        <v>285.86083930399184</v>
      </c>
    </row>
    <row r="18" spans="1:8" x14ac:dyDescent="0.25">
      <c r="A18" t="s">
        <v>15</v>
      </c>
      <c r="B18" s="2">
        <v>108305</v>
      </c>
      <c r="C18" s="2">
        <f>VLOOKUP(A18,'[1]Fotoable-spend-data'!A$2:D$27,4,FALSE)</f>
        <v>3181511.91</v>
      </c>
      <c r="D18" s="2">
        <v>163791.30179109768</v>
      </c>
      <c r="E18" s="4">
        <f t="shared" si="0"/>
        <v>0.14682612979751411</v>
      </c>
      <c r="F18" s="3">
        <f t="shared" si="1"/>
        <v>0.18208852923996874</v>
      </c>
      <c r="G18" s="1">
        <f t="shared" si="2"/>
        <v>1.5123152374414632</v>
      </c>
      <c r="H18" s="6">
        <f t="shared" si="3"/>
        <v>29.375485065324778</v>
      </c>
    </row>
    <row r="19" spans="1:8" x14ac:dyDescent="0.25">
      <c r="A19" t="s">
        <v>16</v>
      </c>
      <c r="B19" s="2">
        <v>1827396</v>
      </c>
      <c r="C19" s="2">
        <f>VLOOKUP(A19,'[1]Fotoable-spend-data'!A$2:D$27,4,FALSE)</f>
        <v>1255098.3299999998</v>
      </c>
      <c r="D19" s="2">
        <v>76371.368967462331</v>
      </c>
      <c r="E19" s="4">
        <f t="shared" si="0"/>
        <v>6.8460976927408046E-2</v>
      </c>
      <c r="F19" s="4">
        <f t="shared" si="1"/>
        <v>7.1833460136643296E-2</v>
      </c>
      <c r="G19" s="1">
        <f t="shared" si="2"/>
        <v>4.179245711792208E-2</v>
      </c>
      <c r="H19" s="6">
        <f t="shared" si="3"/>
        <v>0.68682339788420232</v>
      </c>
    </row>
    <row r="20" spans="1:8" hidden="1" x14ac:dyDescent="0.25">
      <c r="A20" t="s">
        <v>17</v>
      </c>
      <c r="B20" s="2">
        <v>1310832</v>
      </c>
      <c r="C20" s="2">
        <f>VLOOKUP(A20,'[1]Fotoable-spend-data'!A$2:D$27,4,FALSE)</f>
        <v>98943</v>
      </c>
      <c r="D20" s="2">
        <v>13768.329857344599</v>
      </c>
      <c r="E20" s="4">
        <f t="shared" si="0"/>
        <v>1.2342234078509177E-2</v>
      </c>
      <c r="F20" s="3">
        <f t="shared" si="1"/>
        <v>5.6628376250806569E-3</v>
      </c>
      <c r="G20" s="1">
        <f t="shared" si="2"/>
        <v>1.0503504535550398E-2</v>
      </c>
      <c r="H20" s="6">
        <f t="shared" si="3"/>
        <v>7.5481068512212091E-2</v>
      </c>
    </row>
    <row r="21" spans="1:8" hidden="1" x14ac:dyDescent="0.25">
      <c r="A21" t="s">
        <v>18</v>
      </c>
      <c r="B21" s="2">
        <v>11752</v>
      </c>
      <c r="C21" s="2">
        <f>VLOOKUP(A21,'[1]Fotoable-spend-data'!A$2:D$27,4,FALSE)</f>
        <v>19155</v>
      </c>
      <c r="D21" s="2">
        <v>1003.7559250696696</v>
      </c>
      <c r="E21" s="4">
        <f t="shared" si="0"/>
        <v>8.9978891508702427E-4</v>
      </c>
      <c r="F21" s="3">
        <f t="shared" si="1"/>
        <v>1.0963044854958915E-3</v>
      </c>
      <c r="G21" s="1">
        <f t="shared" si="2"/>
        <v>8.5411498048814635E-2</v>
      </c>
      <c r="H21" s="6">
        <f t="shared" si="3"/>
        <v>1.6299353301565691</v>
      </c>
    </row>
    <row r="22" spans="1:8" hidden="1" x14ac:dyDescent="0.25">
      <c r="A22" t="s">
        <v>19</v>
      </c>
      <c r="B22" s="2">
        <v>103526</v>
      </c>
      <c r="C22" s="2">
        <f>VLOOKUP(A22,'[1]Fotoable-spend-data'!A$2:D$27,4,FALSE)</f>
        <v>14345</v>
      </c>
      <c r="D22" s="2">
        <v>582.52281001678114</v>
      </c>
      <c r="E22" s="4">
        <f t="shared" si="0"/>
        <v>5.2218627471819286E-4</v>
      </c>
      <c r="F22" s="3">
        <f t="shared" si="1"/>
        <v>8.2101215580467567E-4</v>
      </c>
      <c r="G22" s="1">
        <f t="shared" si="2"/>
        <v>5.6268262080712205E-3</v>
      </c>
      <c r="H22" s="6">
        <f t="shared" si="3"/>
        <v>0.1385642254119738</v>
      </c>
    </row>
    <row r="23" spans="1:8" x14ac:dyDescent="0.25">
      <c r="A23" t="s">
        <v>20</v>
      </c>
      <c r="B23" s="2">
        <v>110280</v>
      </c>
      <c r="C23" s="2">
        <f>VLOOKUP(A23,'[1]Fotoable-spend-data'!A$2:D$27,4,FALSE)</f>
        <v>1757509.75</v>
      </c>
      <c r="D23" s="2">
        <v>122863.39265403085</v>
      </c>
      <c r="E23" s="4">
        <f t="shared" si="0"/>
        <v>0.11013745076763383</v>
      </c>
      <c r="F23" s="3">
        <f t="shared" si="1"/>
        <v>0.10058814002755222</v>
      </c>
      <c r="G23" s="1">
        <f t="shared" si="2"/>
        <v>1.1141040320459816</v>
      </c>
      <c r="H23" s="6">
        <f t="shared" si="3"/>
        <v>15.936794976423649</v>
      </c>
    </row>
    <row r="24" spans="1:8" hidden="1" x14ac:dyDescent="0.25">
      <c r="A24" t="s">
        <v>21</v>
      </c>
      <c r="B24" s="2">
        <v>7882</v>
      </c>
      <c r="C24" s="2">
        <f>VLOOKUP(A24,'[1]Fotoable-spend-data'!A$2:D$27,4,FALSE)</f>
        <v>134904.29999999999</v>
      </c>
      <c r="D24" s="2">
        <v>4524.7459258810204</v>
      </c>
      <c r="E24" s="4">
        <f t="shared" si="0"/>
        <v>4.0560818880449757E-3</v>
      </c>
      <c r="F24" s="3">
        <f t="shared" si="1"/>
        <v>7.7210226678508685E-3</v>
      </c>
      <c r="G24" s="1">
        <f t="shared" si="2"/>
        <v>0.57406063510289529</v>
      </c>
      <c r="H24" s="6">
        <f t="shared" si="3"/>
        <v>17.115490992133974</v>
      </c>
    </row>
    <row r="25" spans="1:8" x14ac:dyDescent="0.25">
      <c r="A25" t="s">
        <v>22</v>
      </c>
      <c r="B25" s="2">
        <v>176090</v>
      </c>
      <c r="C25" s="2">
        <f>VLOOKUP(A25,'[1]Fotoable-spend-data'!A$2:D$27,4,FALSE)</f>
        <v>4181342.66</v>
      </c>
      <c r="D25" s="2">
        <v>274154.86388081248</v>
      </c>
      <c r="E25" s="4">
        <f t="shared" si="0"/>
        <v>0.24575845718671618</v>
      </c>
      <c r="F25" s="3">
        <f t="shared" si="1"/>
        <v>0.23931217507456656</v>
      </c>
      <c r="G25" s="1">
        <f t="shared" si="2"/>
        <v>1.556901947190712</v>
      </c>
      <c r="H25" s="6">
        <f t="shared" si="3"/>
        <v>23.745486171843943</v>
      </c>
    </row>
    <row r="26" spans="1:8" hidden="1" x14ac:dyDescent="0.25">
      <c r="A26" t="s">
        <v>23</v>
      </c>
      <c r="B26" s="2">
        <v>113</v>
      </c>
      <c r="C26" s="2">
        <f>VLOOKUP(A26,'[1]Fotoable-spend-data'!A$2:D$27,4,FALSE)</f>
        <v>0</v>
      </c>
      <c r="D26" s="2">
        <v>5.8760237299999881E-5</v>
      </c>
      <c r="E26" s="4">
        <f t="shared" si="0"/>
        <v>5.2673970683414116E-11</v>
      </c>
      <c r="F26" s="3">
        <f t="shared" si="1"/>
        <v>0</v>
      </c>
      <c r="G26" s="1">
        <f t="shared" si="2"/>
        <v>5.2000209999999893E-7</v>
      </c>
      <c r="H26" s="6">
        <f t="shared" si="3"/>
        <v>0</v>
      </c>
    </row>
    <row r="27" spans="1:8" hidden="1" x14ac:dyDescent="0.25">
      <c r="A27" t="s">
        <v>24</v>
      </c>
      <c r="B27" s="2">
        <v>8</v>
      </c>
      <c r="C27" s="2">
        <f>VLOOKUP(A27,'[1]Fotoable-spend-data'!A$2:D$27,4,FALSE)</f>
        <v>0</v>
      </c>
      <c r="D27" s="2">
        <v>2.4837632799999978E-5</v>
      </c>
      <c r="E27" s="4">
        <f t="shared" si="0"/>
        <v>2.2265000995028422E-11</v>
      </c>
      <c r="F27" s="3">
        <f t="shared" si="1"/>
        <v>0</v>
      </c>
      <c r="G27" s="1">
        <f t="shared" si="2"/>
        <v>3.1047040999999972E-6</v>
      </c>
      <c r="H27" s="6">
        <f t="shared" si="3"/>
        <v>0</v>
      </c>
    </row>
    <row r="28" spans="1:8" hidden="1" x14ac:dyDescent="0.25">
      <c r="A28" t="s">
        <v>25</v>
      </c>
      <c r="B28" s="2">
        <v>97</v>
      </c>
      <c r="C28" s="2">
        <f>VLOOKUP(A28,'[1]Fotoable-spend-data'!A$2:D$27,4,FALSE)</f>
        <v>0</v>
      </c>
      <c r="D28" s="2">
        <v>1.175911890999998E-4</v>
      </c>
      <c r="E28" s="4">
        <f t="shared" si="0"/>
        <v>1.0541133140184251E-10</v>
      </c>
      <c r="F28" s="3">
        <f t="shared" si="1"/>
        <v>0</v>
      </c>
      <c r="G28" s="1">
        <f t="shared" si="2"/>
        <v>1.212280299999998E-6</v>
      </c>
      <c r="H28" s="6">
        <f t="shared" si="3"/>
        <v>0</v>
      </c>
    </row>
    <row r="29" spans="1:8" x14ac:dyDescent="0.25">
      <c r="C29" s="5">
        <f>SUM(C3:C28)</f>
        <v>17472335.700000003</v>
      </c>
    </row>
  </sheetData>
  <autoFilter ref="A2:H29" xr:uid="{C3E9BE2B-F58A-4BD8-AB7D-B1E9442292CE}">
    <filterColumn colId="5">
      <filters blank="1">
        <filter val="10%"/>
        <filter val="12%"/>
        <filter val="18%"/>
        <filter val="24%"/>
        <filter val="5%"/>
        <filter val="7%"/>
      </filters>
    </filterColumn>
  </autoFilter>
  <conditionalFormatting sqref="F3:F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2022-10-20T10:49:01Z</dcterms:created>
  <dcterms:modified xsi:type="dcterms:W3CDTF">2022-10-20T11:57:38Z</dcterms:modified>
</cp:coreProperties>
</file>