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nalyticedge-my.sharepoint.com/personal/deepashrimunishwar_analytic-edge_com/Documents/Backup folder/KC-SA-Deepa/"/>
    </mc:Choice>
  </mc:AlternateContent>
  <xr:revisionPtr revIDLastSave="231" documentId="13_ncr:1_{5C2D1F70-575B-4677-8A07-FEC1776BF813}" xr6:coauthVersionLast="47" xr6:coauthVersionMax="47" xr10:uidLastSave="{4477256B-9261-4C19-9C98-F1F1C460F0DA}"/>
  <bookViews>
    <workbookView xWindow="-120" yWindow="-120" windowWidth="20730" windowHeight="11160" activeTab="2" xr2:uid="{4C55DEDC-E150-49CF-A840-7EE38EB10418}"/>
  </bookViews>
  <sheets>
    <sheet name="AC" sheetId="2" r:id="rId1"/>
    <sheet name="Media Contribution" sheetId="3" r:id="rId2"/>
    <sheet name="Sheet2" sheetId="4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71" i="4" l="1"/>
  <c r="K71" i="4"/>
  <c r="L71" i="4"/>
  <c r="M71" i="4"/>
  <c r="I71" i="4"/>
  <c r="J86" i="4"/>
  <c r="K86" i="4"/>
  <c r="L86" i="4"/>
  <c r="M86" i="4"/>
  <c r="I86" i="4"/>
  <c r="J102" i="4"/>
  <c r="K102" i="4"/>
  <c r="L102" i="4"/>
  <c r="M102" i="4"/>
  <c r="I102" i="4"/>
  <c r="I10" i="3" l="1"/>
  <c r="I8" i="3"/>
  <c r="G25" i="3"/>
  <c r="H4" i="3"/>
  <c r="H5" i="3"/>
  <c r="H6" i="3"/>
  <c r="H8" i="3"/>
  <c r="H9" i="3"/>
  <c r="H10" i="3"/>
  <c r="H11" i="3"/>
  <c r="H12" i="3"/>
  <c r="H13" i="3"/>
  <c r="H14" i="3"/>
  <c r="H15" i="3"/>
  <c r="H16" i="3"/>
  <c r="H17" i="3"/>
  <c r="H19" i="3"/>
  <c r="H20" i="3"/>
  <c r="H21" i="3"/>
  <c r="H22" i="3"/>
  <c r="H23" i="3"/>
  <c r="H3" i="3"/>
  <c r="G20" i="3"/>
  <c r="G21" i="3"/>
  <c r="G22" i="3"/>
  <c r="G23" i="3"/>
  <c r="D20" i="3"/>
  <c r="D21" i="3"/>
  <c r="D22" i="3"/>
  <c r="D23" i="3"/>
  <c r="G19" i="3"/>
  <c r="D19" i="3"/>
  <c r="G17" i="3"/>
  <c r="D17" i="3"/>
  <c r="G16" i="3"/>
  <c r="D16" i="3"/>
  <c r="G15" i="3"/>
  <c r="D15" i="3"/>
  <c r="G14" i="3"/>
  <c r="D14" i="3"/>
  <c r="G13" i="3"/>
  <c r="D13" i="3"/>
  <c r="G12" i="3"/>
  <c r="D12" i="3"/>
  <c r="G11" i="3"/>
  <c r="D11" i="3"/>
  <c r="G10" i="3"/>
  <c r="D10" i="3"/>
  <c r="G9" i="3"/>
  <c r="D9" i="3"/>
  <c r="G8" i="3"/>
  <c r="D8" i="3"/>
  <c r="D6" i="3"/>
  <c r="D5" i="3"/>
  <c r="D4" i="3"/>
  <c r="D3" i="3"/>
  <c r="D3" i="2" l="1"/>
  <c r="T21" i="2" l="1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20" i="2"/>
  <c r="Q3" i="2"/>
  <c r="R3" i="2"/>
  <c r="Q4" i="2"/>
  <c r="R4" i="2"/>
  <c r="Q5" i="2"/>
  <c r="R5" i="2"/>
  <c r="Q6" i="2"/>
  <c r="R6" i="2"/>
  <c r="Q7" i="2"/>
  <c r="R7" i="2"/>
  <c r="Q8" i="2"/>
  <c r="R8" i="2"/>
  <c r="Q9" i="2"/>
  <c r="R9" i="2"/>
  <c r="Q10" i="2"/>
  <c r="R10" i="2"/>
  <c r="Q11" i="2"/>
  <c r="R11" i="2"/>
  <c r="Q12" i="2"/>
  <c r="R12" i="2"/>
  <c r="Q13" i="2"/>
  <c r="R13" i="2"/>
  <c r="Q14" i="2"/>
  <c r="R14" i="2"/>
  <c r="Q15" i="2"/>
  <c r="R15" i="2"/>
  <c r="Q16" i="2"/>
  <c r="R16" i="2"/>
  <c r="Q17" i="2"/>
  <c r="R17" i="2"/>
  <c r="Q18" i="2"/>
  <c r="R18" i="2"/>
  <c r="Q19" i="2"/>
  <c r="R19" i="2"/>
  <c r="Q20" i="2"/>
  <c r="R20" i="2"/>
  <c r="Q21" i="2"/>
  <c r="R21" i="2"/>
  <c r="Q22" i="2"/>
  <c r="R22" i="2"/>
  <c r="Q23" i="2"/>
  <c r="R23" i="2"/>
  <c r="Q24" i="2"/>
  <c r="R24" i="2"/>
  <c r="Q25" i="2"/>
  <c r="R25" i="2"/>
  <c r="Q26" i="2"/>
  <c r="R26" i="2"/>
  <c r="Q27" i="2"/>
  <c r="R27" i="2"/>
  <c r="Q28" i="2"/>
  <c r="R28" i="2"/>
  <c r="Q29" i="2"/>
  <c r="R29" i="2"/>
  <c r="Q30" i="2"/>
  <c r="R30" i="2"/>
  <c r="Q31" i="2"/>
  <c r="R31" i="2"/>
  <c r="Q32" i="2"/>
  <c r="R32" i="2"/>
  <c r="Q33" i="2"/>
  <c r="R33" i="2"/>
  <c r="Q34" i="2"/>
  <c r="R34" i="2"/>
  <c r="Q35" i="2"/>
  <c r="R35" i="2"/>
  <c r="Q36" i="2"/>
  <c r="R36" i="2"/>
  <c r="Q37" i="2"/>
  <c r="R37" i="2"/>
  <c r="Q38" i="2"/>
  <c r="R38" i="2"/>
  <c r="Q39" i="2"/>
  <c r="R39" i="2"/>
  <c r="Q40" i="2"/>
  <c r="R40" i="2"/>
  <c r="Q41" i="2"/>
  <c r="R41" i="2"/>
  <c r="Q42" i="2"/>
  <c r="R42" i="2"/>
  <c r="Q43" i="2"/>
  <c r="R43" i="2"/>
  <c r="Q44" i="2"/>
  <c r="R44" i="2"/>
  <c r="Q45" i="2"/>
  <c r="R45" i="2"/>
  <c r="Q46" i="2"/>
  <c r="R46" i="2"/>
  <c r="Q47" i="2"/>
  <c r="R47" i="2"/>
  <c r="Q48" i="2"/>
  <c r="R48" i="2"/>
  <c r="Q49" i="2"/>
  <c r="R49" i="2"/>
  <c r="Q50" i="2"/>
  <c r="R50" i="2"/>
  <c r="Q51" i="2"/>
  <c r="R51" i="2"/>
  <c r="Q52" i="2"/>
  <c r="R52" i="2"/>
  <c r="Q53" i="2"/>
  <c r="R53" i="2"/>
  <c r="Q54" i="2"/>
  <c r="R54" i="2"/>
  <c r="Q55" i="2"/>
  <c r="R55" i="2"/>
  <c r="Q56" i="2"/>
  <c r="R56" i="2"/>
  <c r="Q57" i="2"/>
  <c r="R57" i="2"/>
  <c r="Q58" i="2"/>
  <c r="R58" i="2"/>
  <c r="Q59" i="2"/>
  <c r="R59" i="2"/>
  <c r="Q60" i="2"/>
  <c r="R60" i="2"/>
  <c r="Q61" i="2"/>
  <c r="R61" i="2"/>
  <c r="Q62" i="2"/>
  <c r="R62" i="2"/>
  <c r="Q63" i="2"/>
  <c r="R63" i="2"/>
  <c r="Q64" i="2"/>
  <c r="R64" i="2"/>
  <c r="Q65" i="2"/>
  <c r="R65" i="2"/>
  <c r="Q66" i="2"/>
  <c r="R66" i="2"/>
  <c r="Q67" i="2"/>
  <c r="R67" i="2"/>
  <c r="Q68" i="2"/>
  <c r="R68" i="2"/>
  <c r="Q69" i="2"/>
  <c r="R69" i="2"/>
  <c r="Q70" i="2"/>
  <c r="R70" i="2"/>
  <c r="Q71" i="2"/>
  <c r="R71" i="2"/>
  <c r="Q72" i="2"/>
  <c r="R72" i="2"/>
  <c r="Q73" i="2"/>
  <c r="R73" i="2"/>
  <c r="Q74" i="2"/>
  <c r="R74" i="2"/>
  <c r="Q75" i="2"/>
  <c r="R75" i="2"/>
  <c r="Q76" i="2"/>
  <c r="R76" i="2"/>
  <c r="Q77" i="2"/>
  <c r="R77" i="2"/>
  <c r="Q78" i="2"/>
  <c r="R78" i="2"/>
  <c r="Q79" i="2"/>
  <c r="R79" i="2"/>
  <c r="Q80" i="2"/>
  <c r="R80" i="2"/>
  <c r="Q81" i="2"/>
  <c r="R81" i="2"/>
  <c r="Q82" i="2"/>
  <c r="R82" i="2"/>
  <c r="Q83" i="2"/>
  <c r="R83" i="2"/>
  <c r="Q84" i="2"/>
  <c r="R84" i="2"/>
  <c r="Q85" i="2"/>
  <c r="R85" i="2"/>
  <c r="Q86" i="2"/>
  <c r="R86" i="2"/>
  <c r="Q87" i="2"/>
  <c r="R87" i="2"/>
  <c r="Q88" i="2"/>
  <c r="R88" i="2"/>
  <c r="Q89" i="2"/>
  <c r="R89" i="2"/>
  <c r="Q90" i="2"/>
  <c r="R90" i="2"/>
  <c r="Q91" i="2"/>
  <c r="R91" i="2"/>
  <c r="Q92" i="2"/>
  <c r="R92" i="2"/>
  <c r="Q93" i="2"/>
  <c r="R93" i="2"/>
  <c r="Q94" i="2"/>
  <c r="R94" i="2"/>
  <c r="Q95" i="2"/>
  <c r="R95" i="2"/>
  <c r="Q96" i="2"/>
  <c r="R96" i="2"/>
  <c r="Q97" i="2"/>
  <c r="R97" i="2"/>
  <c r="Q98" i="2"/>
  <c r="R98" i="2"/>
  <c r="Q99" i="2"/>
  <c r="R99" i="2"/>
  <c r="Q100" i="2"/>
  <c r="R100" i="2"/>
  <c r="Q101" i="2"/>
  <c r="R101" i="2"/>
  <c r="Q102" i="2"/>
  <c r="R102" i="2"/>
  <c r="Q103" i="2"/>
  <c r="R103" i="2"/>
  <c r="Q104" i="2"/>
  <c r="R104" i="2"/>
  <c r="Q105" i="2"/>
  <c r="R105" i="2"/>
  <c r="Q106" i="2"/>
  <c r="R106" i="2"/>
  <c r="R2" i="2"/>
  <c r="Q2" i="2"/>
  <c r="C1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D43" i="2" l="1"/>
  <c r="D11" i="2"/>
  <c r="D19" i="2"/>
  <c r="D59" i="2"/>
  <c r="D4" i="2"/>
  <c r="D12" i="2"/>
  <c r="D20" i="2"/>
  <c r="D28" i="2"/>
  <c r="D36" i="2"/>
  <c r="D44" i="2"/>
  <c r="D52" i="2"/>
  <c r="D60" i="2"/>
  <c r="D68" i="2"/>
  <c r="D76" i="2"/>
  <c r="D84" i="2"/>
  <c r="D92" i="2"/>
  <c r="D100" i="2"/>
  <c r="D91" i="2"/>
  <c r="D5" i="2"/>
  <c r="D13" i="2"/>
  <c r="D21" i="2"/>
  <c r="D29" i="2"/>
  <c r="D37" i="2"/>
  <c r="D45" i="2"/>
  <c r="D53" i="2"/>
  <c r="D61" i="2"/>
  <c r="D69" i="2"/>
  <c r="D77" i="2"/>
  <c r="D85" i="2"/>
  <c r="D93" i="2"/>
  <c r="D101" i="2"/>
  <c r="D51" i="2"/>
  <c r="D6" i="2"/>
  <c r="D14" i="2"/>
  <c r="D22" i="2"/>
  <c r="D30" i="2"/>
  <c r="D38" i="2"/>
  <c r="D46" i="2"/>
  <c r="D54" i="2"/>
  <c r="D62" i="2"/>
  <c r="D70" i="2"/>
  <c r="D78" i="2"/>
  <c r="D86" i="2"/>
  <c r="D94" i="2"/>
  <c r="D102" i="2"/>
  <c r="D99" i="2"/>
  <c r="D15" i="2"/>
  <c r="D23" i="2"/>
  <c r="D31" i="2"/>
  <c r="D39" i="2"/>
  <c r="D47" i="2"/>
  <c r="D55" i="2"/>
  <c r="D63" i="2"/>
  <c r="D71" i="2"/>
  <c r="D79" i="2"/>
  <c r="D87" i="2"/>
  <c r="D95" i="2"/>
  <c r="D103" i="2"/>
  <c r="D27" i="2"/>
  <c r="D67" i="2"/>
  <c r="D8" i="2"/>
  <c r="D16" i="2"/>
  <c r="D24" i="2"/>
  <c r="D32" i="2"/>
  <c r="D40" i="2"/>
  <c r="D48" i="2"/>
  <c r="D56" i="2"/>
  <c r="D64" i="2"/>
  <c r="D72" i="2"/>
  <c r="D80" i="2"/>
  <c r="D88" i="2"/>
  <c r="D96" i="2"/>
  <c r="D104" i="2"/>
  <c r="D83" i="2"/>
  <c r="D9" i="2"/>
  <c r="D17" i="2"/>
  <c r="D25" i="2"/>
  <c r="D33" i="2"/>
  <c r="D41" i="2"/>
  <c r="D49" i="2"/>
  <c r="D57" i="2"/>
  <c r="D65" i="2"/>
  <c r="D73" i="2"/>
  <c r="D81" i="2"/>
  <c r="D89" i="2"/>
  <c r="D97" i="2"/>
  <c r="D105" i="2"/>
  <c r="D35" i="2"/>
  <c r="D75" i="2"/>
  <c r="D7" i="2"/>
  <c r="D10" i="2"/>
  <c r="D18" i="2"/>
  <c r="D26" i="2"/>
  <c r="D34" i="2"/>
  <c r="D42" i="2"/>
  <c r="D50" i="2"/>
  <c r="D58" i="2"/>
  <c r="D66" i="2"/>
  <c r="D74" i="2"/>
  <c r="D82" i="2"/>
  <c r="D90" i="2"/>
  <c r="D98" i="2"/>
  <c r="D106" i="2"/>
</calcChain>
</file>

<file path=xl/sharedStrings.xml><?xml version="1.0" encoding="utf-8"?>
<sst xmlns="http://schemas.openxmlformats.org/spreadsheetml/2006/main" count="54" uniqueCount="44">
  <si>
    <t>Weeknum</t>
  </si>
  <si>
    <t>Date</t>
  </si>
  <si>
    <t>Seas</t>
  </si>
  <si>
    <t>y = 75.568x + 2047.6</t>
  </si>
  <si>
    <t>Kleenex_Vol_sheets</t>
  </si>
  <si>
    <t>Media</t>
  </si>
  <si>
    <t>Mat 21</t>
  </si>
  <si>
    <t>Mat 22</t>
  </si>
  <si>
    <t>Imp</t>
  </si>
  <si>
    <t>Spend</t>
  </si>
  <si>
    <t>Total</t>
  </si>
  <si>
    <t>TH_Website</t>
  </si>
  <si>
    <t>TH_OrSearch</t>
  </si>
  <si>
    <t>TH_OrSocial_FB</t>
  </si>
  <si>
    <t>TH_Emails</t>
  </si>
  <si>
    <t>NB_TV</t>
  </si>
  <si>
    <t>AB_TV</t>
  </si>
  <si>
    <t>NB_Display</t>
  </si>
  <si>
    <t>AB_Display</t>
  </si>
  <si>
    <t>NB_FB</t>
  </si>
  <si>
    <t>AB_FB</t>
  </si>
  <si>
    <t>NB_Search</t>
  </si>
  <si>
    <t>AB_Search</t>
  </si>
  <si>
    <t>NB_Video</t>
  </si>
  <si>
    <t>AB_Video</t>
  </si>
  <si>
    <t>EC_TV</t>
  </si>
  <si>
    <t>EC_Display</t>
  </si>
  <si>
    <t>EC_Video</t>
  </si>
  <si>
    <t>EC_Search</t>
  </si>
  <si>
    <t>EC_FB</t>
  </si>
  <si>
    <t>Spend Share</t>
  </si>
  <si>
    <t>Volume</t>
  </si>
  <si>
    <t>NB</t>
  </si>
  <si>
    <t>AB</t>
  </si>
  <si>
    <t>DC</t>
  </si>
  <si>
    <t>Gold</t>
  </si>
  <si>
    <t>Gold slipOns &amp; Pants</t>
  </si>
  <si>
    <t>July 22_ Sept 22</t>
  </si>
  <si>
    <t>13 weeks</t>
  </si>
  <si>
    <t>Latest</t>
  </si>
  <si>
    <t>Prior</t>
  </si>
  <si>
    <t>April 22- June 22</t>
  </si>
  <si>
    <t>Prior latest</t>
  </si>
  <si>
    <t>July 21-Sept 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</si>
</sst>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5" formatCode="_(* #,##0_);_(* \(#,##0\);_(* &quot;-&quot;??_);_(@_)"/>
    <numFmt numFmtId="168" formatCode="[$-F800]dddd\,\ mmmm\ dd\,\ yyyy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595959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32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/>
    <xf numFmtId="14" fontId="0" fillId="0" borderId="1" xfId="0" applyNumberFormat="1" applyBorder="1" applyAlignment="1">
      <alignment horizontal="left"/>
    </xf>
    <xf numFmtId="3" fontId="0" fillId="0" borderId="1" xfId="0" applyNumberFormat="1" applyBorder="1"/>
    <xf numFmtId="3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 readingOrder="1"/>
    </xf>
    <xf numFmtId="14" fontId="0" fillId="0" borderId="0" xfId="0" applyNumberFormat="1"/>
    <xf numFmtId="14" fontId="0" fillId="3" borderId="0" xfId="0" applyNumberFormat="1" applyFill="1"/>
    <xf numFmtId="0" fontId="0" fillId="0" borderId="0" xfId="0" applyFont="1"/>
    <xf numFmtId="0" fontId="0" fillId="0" borderId="0" xfId="0" applyFont="1" applyAlignment="1">
      <alignment horizontal="center"/>
    </xf>
    <xf numFmtId="0" fontId="0" fillId="4" borderId="0" xfId="0" applyFont="1" applyFill="1"/>
    <xf numFmtId="3" fontId="0" fillId="0" borderId="0" xfId="0" applyNumberFormat="1" applyFont="1"/>
    <xf numFmtId="9" fontId="3" fillId="0" borderId="0" xfId="2" applyFont="1"/>
    <xf numFmtId="0" fontId="0" fillId="6" borderId="0" xfId="0" applyFont="1" applyFill="1"/>
    <xf numFmtId="3" fontId="0" fillId="6" borderId="0" xfId="0" applyNumberFormat="1" applyFont="1" applyFill="1"/>
    <xf numFmtId="0" fontId="0" fillId="2" borderId="0" xfId="0" applyFont="1" applyFill="1"/>
    <xf numFmtId="0" fontId="0" fillId="5" borderId="0" xfId="0" applyFont="1" applyFill="1"/>
    <xf numFmtId="9" fontId="4" fillId="7" borderId="0" xfId="2" applyFont="1" applyFill="1"/>
    <xf numFmtId="43" fontId="0" fillId="0" borderId="1" xfId="1" applyFont="1" applyBorder="1" applyAlignment="1">
      <alignment horizontal="left"/>
    </xf>
    <xf numFmtId="0" fontId="0" fillId="0" borderId="1" xfId="1" applyNumberFormat="1" applyFont="1" applyBorder="1" applyAlignment="1">
      <alignment horizontal="left"/>
    </xf>
    <xf numFmtId="165" fontId="0" fillId="0" borderId="1" xfId="1" applyNumberFormat="1" applyFont="1" applyBorder="1" applyAlignment="1">
      <alignment horizontal="left"/>
    </xf>
    <xf numFmtId="165" fontId="0" fillId="0" borderId="1" xfId="1" applyNumberFormat="1" applyFont="1" applyBorder="1" applyAlignment="1">
      <alignment horizontal="center"/>
    </xf>
    <xf numFmtId="0" fontId="0" fillId="0" borderId="1" xfId="1" applyNumberFormat="1" applyFont="1" applyBorder="1" applyAlignment="1"/>
    <xf numFmtId="165" fontId="0" fillId="0" borderId="1" xfId="1" applyNumberFormat="1" applyFont="1" applyBorder="1" applyAlignment="1"/>
    <xf numFmtId="0" fontId="0" fillId="0" borderId="1" xfId="1" applyNumberFormat="1" applyFont="1" applyBorder="1" applyAlignment="1">
      <alignment horizontal="left" wrapText="1"/>
    </xf>
    <xf numFmtId="165" fontId="0" fillId="0" borderId="1" xfId="1" applyNumberFormat="1" applyFont="1" applyBorder="1" applyAlignment="1">
      <alignment horizontal="left" wrapText="1"/>
    </xf>
    <xf numFmtId="168" fontId="0" fillId="7" borderId="1" xfId="1" applyNumberFormat="1" applyFont="1" applyFill="1" applyBorder="1" applyAlignment="1">
      <alignment horizontal="left" vertical="center" wrapText="1"/>
    </xf>
    <xf numFmtId="168" fontId="0" fillId="8" borderId="1" xfId="1" applyNumberFormat="1" applyFont="1" applyFill="1" applyBorder="1" applyAlignment="1">
      <alignment horizontal="left" vertical="center" wrapText="1"/>
    </xf>
    <xf numFmtId="165" fontId="1" fillId="0" borderId="0" xfId="0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AC!$C$2</c:f>
              <c:strCache>
                <c:ptCount val="1"/>
                <c:pt idx="0">
                  <c:v>Kleenex_Vol_sheets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AC!$B$3:$B$106</c:f>
              <c:numCache>
                <c:formatCode>m/d/yyyy</c:formatCode>
                <c:ptCount val="104"/>
                <c:pt idx="0">
                  <c:v>44206</c:v>
                </c:pt>
                <c:pt idx="1">
                  <c:v>44213</c:v>
                </c:pt>
                <c:pt idx="2">
                  <c:v>44220</c:v>
                </c:pt>
                <c:pt idx="3">
                  <c:v>44227</c:v>
                </c:pt>
                <c:pt idx="4">
                  <c:v>44234</c:v>
                </c:pt>
                <c:pt idx="5">
                  <c:v>44241</c:v>
                </c:pt>
                <c:pt idx="6">
                  <c:v>44248</c:v>
                </c:pt>
                <c:pt idx="7">
                  <c:v>44255</c:v>
                </c:pt>
                <c:pt idx="8">
                  <c:v>44262</c:v>
                </c:pt>
                <c:pt idx="9">
                  <c:v>44269</c:v>
                </c:pt>
                <c:pt idx="10">
                  <c:v>44276</c:v>
                </c:pt>
                <c:pt idx="11">
                  <c:v>44283</c:v>
                </c:pt>
                <c:pt idx="12">
                  <c:v>44290</c:v>
                </c:pt>
                <c:pt idx="13">
                  <c:v>44297</c:v>
                </c:pt>
                <c:pt idx="14">
                  <c:v>44304</c:v>
                </c:pt>
                <c:pt idx="15">
                  <c:v>44311</c:v>
                </c:pt>
                <c:pt idx="16">
                  <c:v>44318</c:v>
                </c:pt>
                <c:pt idx="17">
                  <c:v>44325</c:v>
                </c:pt>
                <c:pt idx="18">
                  <c:v>44332</c:v>
                </c:pt>
                <c:pt idx="19">
                  <c:v>44339</c:v>
                </c:pt>
                <c:pt idx="20">
                  <c:v>44346</c:v>
                </c:pt>
                <c:pt idx="21">
                  <c:v>44353</c:v>
                </c:pt>
                <c:pt idx="22">
                  <c:v>44360</c:v>
                </c:pt>
                <c:pt idx="23">
                  <c:v>44367</c:v>
                </c:pt>
                <c:pt idx="24">
                  <c:v>44374</c:v>
                </c:pt>
                <c:pt idx="25">
                  <c:v>44381</c:v>
                </c:pt>
                <c:pt idx="26">
                  <c:v>44388</c:v>
                </c:pt>
                <c:pt idx="27">
                  <c:v>44395</c:v>
                </c:pt>
                <c:pt idx="28">
                  <c:v>44402</c:v>
                </c:pt>
                <c:pt idx="29">
                  <c:v>44409</c:v>
                </c:pt>
                <c:pt idx="30">
                  <c:v>44416</c:v>
                </c:pt>
                <c:pt idx="31">
                  <c:v>44423</c:v>
                </c:pt>
                <c:pt idx="32">
                  <c:v>44430</c:v>
                </c:pt>
                <c:pt idx="33">
                  <c:v>44437</c:v>
                </c:pt>
                <c:pt idx="34">
                  <c:v>44444</c:v>
                </c:pt>
                <c:pt idx="35">
                  <c:v>44451</c:v>
                </c:pt>
                <c:pt idx="36">
                  <c:v>44458</c:v>
                </c:pt>
                <c:pt idx="37">
                  <c:v>44465</c:v>
                </c:pt>
                <c:pt idx="38">
                  <c:v>44472</c:v>
                </c:pt>
                <c:pt idx="39">
                  <c:v>44479</c:v>
                </c:pt>
                <c:pt idx="40">
                  <c:v>44486</c:v>
                </c:pt>
                <c:pt idx="41">
                  <c:v>44493</c:v>
                </c:pt>
                <c:pt idx="42">
                  <c:v>44500</c:v>
                </c:pt>
                <c:pt idx="43">
                  <c:v>44507</c:v>
                </c:pt>
                <c:pt idx="44">
                  <c:v>44514</c:v>
                </c:pt>
                <c:pt idx="45">
                  <c:v>44521</c:v>
                </c:pt>
                <c:pt idx="46">
                  <c:v>44528</c:v>
                </c:pt>
                <c:pt idx="47">
                  <c:v>44535</c:v>
                </c:pt>
                <c:pt idx="48">
                  <c:v>44542</c:v>
                </c:pt>
                <c:pt idx="49">
                  <c:v>44549</c:v>
                </c:pt>
                <c:pt idx="50">
                  <c:v>44556</c:v>
                </c:pt>
                <c:pt idx="51">
                  <c:v>44563</c:v>
                </c:pt>
                <c:pt idx="52">
                  <c:v>44570</c:v>
                </c:pt>
                <c:pt idx="53">
                  <c:v>44577</c:v>
                </c:pt>
                <c:pt idx="54">
                  <c:v>44584</c:v>
                </c:pt>
                <c:pt idx="55">
                  <c:v>44591</c:v>
                </c:pt>
                <c:pt idx="56">
                  <c:v>44598</c:v>
                </c:pt>
                <c:pt idx="57">
                  <c:v>44605</c:v>
                </c:pt>
                <c:pt idx="58">
                  <c:v>44612</c:v>
                </c:pt>
                <c:pt idx="59">
                  <c:v>44619</c:v>
                </c:pt>
                <c:pt idx="60">
                  <c:v>44626</c:v>
                </c:pt>
                <c:pt idx="61">
                  <c:v>44633</c:v>
                </c:pt>
                <c:pt idx="62">
                  <c:v>44640</c:v>
                </c:pt>
                <c:pt idx="63">
                  <c:v>44647</c:v>
                </c:pt>
                <c:pt idx="64">
                  <c:v>44654</c:v>
                </c:pt>
                <c:pt idx="65">
                  <c:v>44661</c:v>
                </c:pt>
                <c:pt idx="66">
                  <c:v>44668</c:v>
                </c:pt>
                <c:pt idx="67">
                  <c:v>44675</c:v>
                </c:pt>
                <c:pt idx="68">
                  <c:v>44682</c:v>
                </c:pt>
                <c:pt idx="69">
                  <c:v>44689</c:v>
                </c:pt>
                <c:pt idx="70">
                  <c:v>44696</c:v>
                </c:pt>
                <c:pt idx="71">
                  <c:v>44703</c:v>
                </c:pt>
                <c:pt idx="72">
                  <c:v>44710</c:v>
                </c:pt>
                <c:pt idx="73">
                  <c:v>44717</c:v>
                </c:pt>
                <c:pt idx="74">
                  <c:v>44724</c:v>
                </c:pt>
                <c:pt idx="75">
                  <c:v>44731</c:v>
                </c:pt>
                <c:pt idx="76">
                  <c:v>44738</c:v>
                </c:pt>
                <c:pt idx="77">
                  <c:v>44745</c:v>
                </c:pt>
                <c:pt idx="78">
                  <c:v>44752</c:v>
                </c:pt>
                <c:pt idx="79">
                  <c:v>44759</c:v>
                </c:pt>
                <c:pt idx="80">
                  <c:v>44766</c:v>
                </c:pt>
                <c:pt idx="81">
                  <c:v>44773</c:v>
                </c:pt>
                <c:pt idx="82">
                  <c:v>44780</c:v>
                </c:pt>
                <c:pt idx="83">
                  <c:v>44787</c:v>
                </c:pt>
                <c:pt idx="84">
                  <c:v>44794</c:v>
                </c:pt>
                <c:pt idx="85">
                  <c:v>44801</c:v>
                </c:pt>
                <c:pt idx="86">
                  <c:v>44808</c:v>
                </c:pt>
                <c:pt idx="87">
                  <c:v>44815</c:v>
                </c:pt>
                <c:pt idx="88">
                  <c:v>44822</c:v>
                </c:pt>
                <c:pt idx="89">
                  <c:v>44829</c:v>
                </c:pt>
                <c:pt idx="90">
                  <c:v>44836</c:v>
                </c:pt>
                <c:pt idx="91">
                  <c:v>44843</c:v>
                </c:pt>
                <c:pt idx="92">
                  <c:v>44850</c:v>
                </c:pt>
                <c:pt idx="93">
                  <c:v>44857</c:v>
                </c:pt>
                <c:pt idx="94">
                  <c:v>44864</c:v>
                </c:pt>
                <c:pt idx="95">
                  <c:v>44871</c:v>
                </c:pt>
                <c:pt idx="96">
                  <c:v>44878</c:v>
                </c:pt>
                <c:pt idx="97">
                  <c:v>44885</c:v>
                </c:pt>
                <c:pt idx="98">
                  <c:v>44892</c:v>
                </c:pt>
                <c:pt idx="99">
                  <c:v>44899</c:v>
                </c:pt>
                <c:pt idx="100">
                  <c:v>44906</c:v>
                </c:pt>
                <c:pt idx="101">
                  <c:v>44913</c:v>
                </c:pt>
                <c:pt idx="102">
                  <c:v>44920</c:v>
                </c:pt>
                <c:pt idx="103">
                  <c:v>44927</c:v>
                </c:pt>
              </c:numCache>
            </c:numRef>
          </c:cat>
          <c:val>
            <c:numRef>
              <c:f>AC!$C$3:$C$106</c:f>
              <c:numCache>
                <c:formatCode>#,##0</c:formatCode>
                <c:ptCount val="104"/>
                <c:pt idx="0">
                  <c:v>11371.489873999999</c:v>
                </c:pt>
                <c:pt idx="1">
                  <c:v>10068.691647</c:v>
                </c:pt>
                <c:pt idx="2">
                  <c:v>10171.460509999999</c:v>
                </c:pt>
                <c:pt idx="3">
                  <c:v>9594.6757709999983</c:v>
                </c:pt>
                <c:pt idx="4">
                  <c:v>9359.8992660000004</c:v>
                </c:pt>
                <c:pt idx="5">
                  <c:v>8480.2626660000005</c:v>
                </c:pt>
                <c:pt idx="6">
                  <c:v>8566.7261539999981</c:v>
                </c:pt>
                <c:pt idx="7">
                  <c:v>8075.5519259999992</c:v>
                </c:pt>
                <c:pt idx="8">
                  <c:v>8402.2124689999982</c:v>
                </c:pt>
                <c:pt idx="9">
                  <c:v>8303.5852839999989</c:v>
                </c:pt>
                <c:pt idx="10">
                  <c:v>8248.508346999999</c:v>
                </c:pt>
                <c:pt idx="11">
                  <c:v>8586.2488439999997</c:v>
                </c:pt>
                <c:pt idx="12">
                  <c:v>8857.7659089999997</c:v>
                </c:pt>
                <c:pt idx="13">
                  <c:v>9163.3682869999993</c:v>
                </c:pt>
                <c:pt idx="14">
                  <c:v>9136.1159269999989</c:v>
                </c:pt>
                <c:pt idx="15">
                  <c:v>9235.5975449999987</c:v>
                </c:pt>
                <c:pt idx="16">
                  <c:v>9837.1978190000009</c:v>
                </c:pt>
                <c:pt idx="17">
                  <c:v>9551.6768080000002</c:v>
                </c:pt>
                <c:pt idx="18">
                  <c:v>9116.6974159999972</c:v>
                </c:pt>
                <c:pt idx="19">
                  <c:v>8626.1528919999982</c:v>
                </c:pt>
                <c:pt idx="20">
                  <c:v>8629.6367159999991</c:v>
                </c:pt>
                <c:pt idx="21">
                  <c:v>8310.3743169999998</c:v>
                </c:pt>
                <c:pt idx="22">
                  <c:v>8995.0957550000003</c:v>
                </c:pt>
                <c:pt idx="23">
                  <c:v>9891.2145759999985</c:v>
                </c:pt>
                <c:pt idx="24">
                  <c:v>9886.4300879999992</c:v>
                </c:pt>
                <c:pt idx="25">
                  <c:v>9574.8222040000001</c:v>
                </c:pt>
                <c:pt idx="26">
                  <c:v>8435.3229320000009</c:v>
                </c:pt>
                <c:pt idx="27">
                  <c:v>8112.5868069999997</c:v>
                </c:pt>
                <c:pt idx="28">
                  <c:v>8405.4005099999995</c:v>
                </c:pt>
                <c:pt idx="29">
                  <c:v>8461.8455119999999</c:v>
                </c:pt>
                <c:pt idx="30">
                  <c:v>8403.5755199999985</c:v>
                </c:pt>
                <c:pt idx="31">
                  <c:v>8249.1430589999982</c:v>
                </c:pt>
                <c:pt idx="32">
                  <c:v>8242.7614339999982</c:v>
                </c:pt>
                <c:pt idx="33">
                  <c:v>8476.3393519999991</c:v>
                </c:pt>
                <c:pt idx="34">
                  <c:v>8729.2779329999994</c:v>
                </c:pt>
                <c:pt idx="35">
                  <c:v>7993.2550280000005</c:v>
                </c:pt>
                <c:pt idx="36">
                  <c:v>8341.6101679999992</c:v>
                </c:pt>
                <c:pt idx="37">
                  <c:v>9271.2109459999992</c:v>
                </c:pt>
                <c:pt idx="38">
                  <c:v>9728.699373999998</c:v>
                </c:pt>
                <c:pt idx="39">
                  <c:v>10679.445367999999</c:v>
                </c:pt>
                <c:pt idx="40">
                  <c:v>10541.407136</c:v>
                </c:pt>
                <c:pt idx="41">
                  <c:v>10014.439142000001</c:v>
                </c:pt>
                <c:pt idx="42">
                  <c:v>9808.5922289999999</c:v>
                </c:pt>
                <c:pt idx="43">
                  <c:v>9915.5088830000004</c:v>
                </c:pt>
                <c:pt idx="44">
                  <c:v>9672.4104709999992</c:v>
                </c:pt>
                <c:pt idx="45">
                  <c:v>9186.3717099999994</c:v>
                </c:pt>
                <c:pt idx="46">
                  <c:v>9314.5364069999996</c:v>
                </c:pt>
                <c:pt idx="47">
                  <c:v>9562.4595570000001</c:v>
                </c:pt>
                <c:pt idx="48">
                  <c:v>8223.9388699999981</c:v>
                </c:pt>
                <c:pt idx="49">
                  <c:v>8569.2153870000002</c:v>
                </c:pt>
                <c:pt idx="50">
                  <c:v>8648.7551980000007</c:v>
                </c:pt>
                <c:pt idx="51">
                  <c:v>5540.9454370000003</c:v>
                </c:pt>
                <c:pt idx="52">
                  <c:v>9094.434830000002</c:v>
                </c:pt>
                <c:pt idx="53">
                  <c:v>9847.9891909999988</c:v>
                </c:pt>
                <c:pt idx="54">
                  <c:v>10859.784981999999</c:v>
                </c:pt>
                <c:pt idx="55">
                  <c:v>9296.3477700000003</c:v>
                </c:pt>
                <c:pt idx="56">
                  <c:v>9680.063795</c:v>
                </c:pt>
                <c:pt idx="57">
                  <c:v>9622.9676090000012</c:v>
                </c:pt>
                <c:pt idx="58">
                  <c:v>9458.9438219999993</c:v>
                </c:pt>
                <c:pt idx="59">
                  <c:v>10552.217228</c:v>
                </c:pt>
                <c:pt idx="60">
                  <c:v>10003.761347000001</c:v>
                </c:pt>
                <c:pt idx="61">
                  <c:v>10297.294512</c:v>
                </c:pt>
                <c:pt idx="62">
                  <c:v>10874.989299999999</c:v>
                </c:pt>
                <c:pt idx="63">
                  <c:v>10896.973700999999</c:v>
                </c:pt>
                <c:pt idx="64">
                  <c:v>10384.478562</c:v>
                </c:pt>
                <c:pt idx="65">
                  <c:v>9970.1329580000001</c:v>
                </c:pt>
                <c:pt idx="66">
                  <c:v>9998.7911260000001</c:v>
                </c:pt>
                <c:pt idx="67">
                  <c:v>9057.4508530000003</c:v>
                </c:pt>
                <c:pt idx="68">
                  <c:v>9561.3426129999989</c:v>
                </c:pt>
                <c:pt idx="69">
                  <c:v>9198.3990329999997</c:v>
                </c:pt>
                <c:pt idx="70">
                  <c:v>9052.5910690000001</c:v>
                </c:pt>
                <c:pt idx="71">
                  <c:v>8747.6409419999982</c:v>
                </c:pt>
                <c:pt idx="72">
                  <c:v>8681.4696650000005</c:v>
                </c:pt>
                <c:pt idx="73">
                  <c:v>8632.0044869999983</c:v>
                </c:pt>
                <c:pt idx="74">
                  <c:v>8914.5639859999992</c:v>
                </c:pt>
                <c:pt idx="75">
                  <c:v>9659.5075020000004</c:v>
                </c:pt>
                <c:pt idx="76">
                  <c:v>9289.663532999999</c:v>
                </c:pt>
                <c:pt idx="77">
                  <c:v>8863.8561389999977</c:v>
                </c:pt>
                <c:pt idx="78">
                  <c:v>8728.9671030000009</c:v>
                </c:pt>
                <c:pt idx="79">
                  <c:v>8667.9061100000017</c:v>
                </c:pt>
                <c:pt idx="80">
                  <c:v>8014.2858019999994</c:v>
                </c:pt>
                <c:pt idx="81">
                  <c:v>7506.1942170000002</c:v>
                </c:pt>
                <c:pt idx="82">
                  <c:v>7162.7279829999979</c:v>
                </c:pt>
                <c:pt idx="83">
                  <c:v>6894.4896200000003</c:v>
                </c:pt>
                <c:pt idx="84">
                  <c:v>6760.365272</c:v>
                </c:pt>
                <c:pt idx="85">
                  <c:v>6752.7917760000009</c:v>
                </c:pt>
                <c:pt idx="86">
                  <c:v>6612.9058610000011</c:v>
                </c:pt>
                <c:pt idx="87">
                  <c:v>6591.9362759999995</c:v>
                </c:pt>
                <c:pt idx="88">
                  <c:v>7460.7074499999999</c:v>
                </c:pt>
                <c:pt idx="89">
                  <c:v>8307.1408859999992</c:v>
                </c:pt>
                <c:pt idx="90">
                  <c:v>9225.1433479999996</c:v>
                </c:pt>
                <c:pt idx="91">
                  <c:v>8794.2827449999986</c:v>
                </c:pt>
                <c:pt idx="92">
                  <c:v>8742.2680869999986</c:v>
                </c:pt>
                <c:pt idx="93">
                  <c:v>8349.7275799999989</c:v>
                </c:pt>
                <c:pt idx="94">
                  <c:v>8049.3448859999999</c:v>
                </c:pt>
                <c:pt idx="95">
                  <c:v>8219.4283369999994</c:v>
                </c:pt>
                <c:pt idx="96">
                  <c:v>8135.2419520000012</c:v>
                </c:pt>
                <c:pt idx="97">
                  <c:v>8244.7802900000006</c:v>
                </c:pt>
                <c:pt idx="98">
                  <c:v>9068.0374709999996</c:v>
                </c:pt>
                <c:pt idx="99">
                  <c:v>9441.6597750000001</c:v>
                </c:pt>
                <c:pt idx="100">
                  <c:v>10459.829221</c:v>
                </c:pt>
                <c:pt idx="101">
                  <c:v>12032.764492999999</c:v>
                </c:pt>
                <c:pt idx="102">
                  <c:v>13012.121580999999</c:v>
                </c:pt>
                <c:pt idx="103">
                  <c:v>9279.2826949999999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84-44CF-B156-B73F3FB55E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8568128"/>
        <c:axId val="1938546912"/>
      </c:lineChart>
      <c:lineChart>
        <c:grouping val="standard"/>
        <c:varyColors val="0"/>
        <c:ser>
          <c:idx val="1"/>
          <c:order val="1"/>
          <c:tx>
            <c:strRef>
              <c:f>AC!$D$2</c:f>
              <c:strCache>
                <c:ptCount val="1"/>
                <c:pt idx="0">
                  <c:v>Seas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AC!$B$3:$B$106</c:f>
              <c:numCache>
                <c:formatCode>m/d/yyyy</c:formatCode>
                <c:ptCount val="104"/>
                <c:pt idx="0">
                  <c:v>44206</c:v>
                </c:pt>
                <c:pt idx="1">
                  <c:v>44213</c:v>
                </c:pt>
                <c:pt idx="2">
                  <c:v>44220</c:v>
                </c:pt>
                <c:pt idx="3">
                  <c:v>44227</c:v>
                </c:pt>
                <c:pt idx="4">
                  <c:v>44234</c:v>
                </c:pt>
                <c:pt idx="5">
                  <c:v>44241</c:v>
                </c:pt>
                <c:pt idx="6">
                  <c:v>44248</c:v>
                </c:pt>
                <c:pt idx="7">
                  <c:v>44255</c:v>
                </c:pt>
                <c:pt idx="8">
                  <c:v>44262</c:v>
                </c:pt>
                <c:pt idx="9">
                  <c:v>44269</c:v>
                </c:pt>
                <c:pt idx="10">
                  <c:v>44276</c:v>
                </c:pt>
                <c:pt idx="11">
                  <c:v>44283</c:v>
                </c:pt>
                <c:pt idx="12">
                  <c:v>44290</c:v>
                </c:pt>
                <c:pt idx="13">
                  <c:v>44297</c:v>
                </c:pt>
                <c:pt idx="14">
                  <c:v>44304</c:v>
                </c:pt>
                <c:pt idx="15">
                  <c:v>44311</c:v>
                </c:pt>
                <c:pt idx="16">
                  <c:v>44318</c:v>
                </c:pt>
                <c:pt idx="17">
                  <c:v>44325</c:v>
                </c:pt>
                <c:pt idx="18">
                  <c:v>44332</c:v>
                </c:pt>
                <c:pt idx="19">
                  <c:v>44339</c:v>
                </c:pt>
                <c:pt idx="20">
                  <c:v>44346</c:v>
                </c:pt>
                <c:pt idx="21">
                  <c:v>44353</c:v>
                </c:pt>
                <c:pt idx="22">
                  <c:v>44360</c:v>
                </c:pt>
                <c:pt idx="23">
                  <c:v>44367</c:v>
                </c:pt>
                <c:pt idx="24">
                  <c:v>44374</c:v>
                </c:pt>
                <c:pt idx="25">
                  <c:v>44381</c:v>
                </c:pt>
                <c:pt idx="26">
                  <c:v>44388</c:v>
                </c:pt>
                <c:pt idx="27">
                  <c:v>44395</c:v>
                </c:pt>
                <c:pt idx="28">
                  <c:v>44402</c:v>
                </c:pt>
                <c:pt idx="29">
                  <c:v>44409</c:v>
                </c:pt>
                <c:pt idx="30">
                  <c:v>44416</c:v>
                </c:pt>
                <c:pt idx="31">
                  <c:v>44423</c:v>
                </c:pt>
                <c:pt idx="32">
                  <c:v>44430</c:v>
                </c:pt>
                <c:pt idx="33">
                  <c:v>44437</c:v>
                </c:pt>
                <c:pt idx="34">
                  <c:v>44444</c:v>
                </c:pt>
                <c:pt idx="35">
                  <c:v>44451</c:v>
                </c:pt>
                <c:pt idx="36">
                  <c:v>44458</c:v>
                </c:pt>
                <c:pt idx="37">
                  <c:v>44465</c:v>
                </c:pt>
                <c:pt idx="38">
                  <c:v>44472</c:v>
                </c:pt>
                <c:pt idx="39">
                  <c:v>44479</c:v>
                </c:pt>
                <c:pt idx="40">
                  <c:v>44486</c:v>
                </c:pt>
                <c:pt idx="41">
                  <c:v>44493</c:v>
                </c:pt>
                <c:pt idx="42">
                  <c:v>44500</c:v>
                </c:pt>
                <c:pt idx="43">
                  <c:v>44507</c:v>
                </c:pt>
                <c:pt idx="44">
                  <c:v>44514</c:v>
                </c:pt>
                <c:pt idx="45">
                  <c:v>44521</c:v>
                </c:pt>
                <c:pt idx="46">
                  <c:v>44528</c:v>
                </c:pt>
                <c:pt idx="47">
                  <c:v>44535</c:v>
                </c:pt>
                <c:pt idx="48">
                  <c:v>44542</c:v>
                </c:pt>
                <c:pt idx="49">
                  <c:v>44549</c:v>
                </c:pt>
                <c:pt idx="50">
                  <c:v>44556</c:v>
                </c:pt>
                <c:pt idx="51">
                  <c:v>44563</c:v>
                </c:pt>
                <c:pt idx="52">
                  <c:v>44570</c:v>
                </c:pt>
                <c:pt idx="53">
                  <c:v>44577</c:v>
                </c:pt>
                <c:pt idx="54">
                  <c:v>44584</c:v>
                </c:pt>
                <c:pt idx="55">
                  <c:v>44591</c:v>
                </c:pt>
                <c:pt idx="56">
                  <c:v>44598</c:v>
                </c:pt>
                <c:pt idx="57">
                  <c:v>44605</c:v>
                </c:pt>
                <c:pt idx="58">
                  <c:v>44612</c:v>
                </c:pt>
                <c:pt idx="59">
                  <c:v>44619</c:v>
                </c:pt>
                <c:pt idx="60">
                  <c:v>44626</c:v>
                </c:pt>
                <c:pt idx="61">
                  <c:v>44633</c:v>
                </c:pt>
                <c:pt idx="62">
                  <c:v>44640</c:v>
                </c:pt>
                <c:pt idx="63">
                  <c:v>44647</c:v>
                </c:pt>
                <c:pt idx="64">
                  <c:v>44654</c:v>
                </c:pt>
                <c:pt idx="65">
                  <c:v>44661</c:v>
                </c:pt>
                <c:pt idx="66">
                  <c:v>44668</c:v>
                </c:pt>
                <c:pt idx="67">
                  <c:v>44675</c:v>
                </c:pt>
                <c:pt idx="68">
                  <c:v>44682</c:v>
                </c:pt>
                <c:pt idx="69">
                  <c:v>44689</c:v>
                </c:pt>
                <c:pt idx="70">
                  <c:v>44696</c:v>
                </c:pt>
                <c:pt idx="71">
                  <c:v>44703</c:v>
                </c:pt>
                <c:pt idx="72">
                  <c:v>44710</c:v>
                </c:pt>
                <c:pt idx="73">
                  <c:v>44717</c:v>
                </c:pt>
                <c:pt idx="74">
                  <c:v>44724</c:v>
                </c:pt>
                <c:pt idx="75">
                  <c:v>44731</c:v>
                </c:pt>
                <c:pt idx="76">
                  <c:v>44738</c:v>
                </c:pt>
                <c:pt idx="77">
                  <c:v>44745</c:v>
                </c:pt>
                <c:pt idx="78">
                  <c:v>44752</c:v>
                </c:pt>
                <c:pt idx="79">
                  <c:v>44759</c:v>
                </c:pt>
                <c:pt idx="80">
                  <c:v>44766</c:v>
                </c:pt>
                <c:pt idx="81">
                  <c:v>44773</c:v>
                </c:pt>
                <c:pt idx="82">
                  <c:v>44780</c:v>
                </c:pt>
                <c:pt idx="83">
                  <c:v>44787</c:v>
                </c:pt>
                <c:pt idx="84">
                  <c:v>44794</c:v>
                </c:pt>
                <c:pt idx="85">
                  <c:v>44801</c:v>
                </c:pt>
                <c:pt idx="86">
                  <c:v>44808</c:v>
                </c:pt>
                <c:pt idx="87">
                  <c:v>44815</c:v>
                </c:pt>
                <c:pt idx="88">
                  <c:v>44822</c:v>
                </c:pt>
                <c:pt idx="89">
                  <c:v>44829</c:v>
                </c:pt>
                <c:pt idx="90">
                  <c:v>44836</c:v>
                </c:pt>
                <c:pt idx="91">
                  <c:v>44843</c:v>
                </c:pt>
                <c:pt idx="92">
                  <c:v>44850</c:v>
                </c:pt>
                <c:pt idx="93">
                  <c:v>44857</c:v>
                </c:pt>
                <c:pt idx="94">
                  <c:v>44864</c:v>
                </c:pt>
                <c:pt idx="95">
                  <c:v>44871</c:v>
                </c:pt>
                <c:pt idx="96">
                  <c:v>44878</c:v>
                </c:pt>
                <c:pt idx="97">
                  <c:v>44885</c:v>
                </c:pt>
                <c:pt idx="98">
                  <c:v>44892</c:v>
                </c:pt>
                <c:pt idx="99">
                  <c:v>44899</c:v>
                </c:pt>
                <c:pt idx="100">
                  <c:v>44906</c:v>
                </c:pt>
                <c:pt idx="101">
                  <c:v>44913</c:v>
                </c:pt>
                <c:pt idx="102">
                  <c:v>44920</c:v>
                </c:pt>
                <c:pt idx="103">
                  <c:v>44927</c:v>
                </c:pt>
              </c:numCache>
            </c:numRef>
          </c:cat>
          <c:val>
            <c:numRef>
              <c:f>AC!$D$3:$D$106</c:f>
              <c:numCache>
                <c:formatCode>General</c:formatCode>
                <c:ptCount val="104"/>
                <c:pt idx="0">
                  <c:v>1.1326606010836393</c:v>
                </c:pt>
                <c:pt idx="1">
                  <c:v>1.102263397126201</c:v>
                </c:pt>
                <c:pt idx="2">
                  <c:v>1.1639475618636723</c:v>
                </c:pt>
                <c:pt idx="3">
                  <c:v>1.0454996971063928</c:v>
                </c:pt>
                <c:pt idx="4">
                  <c:v>1.0537425656153021</c:v>
                </c:pt>
                <c:pt idx="5">
                  <c:v>1.0019002796794927</c:v>
                </c:pt>
                <c:pt idx="6">
                  <c:v>0.99760780347056766</c:v>
                </c:pt>
                <c:pt idx="7">
                  <c:v>1.0309302175187418</c:v>
                </c:pt>
                <c:pt idx="8">
                  <c:v>1.0186552363248782</c:v>
                </c:pt>
                <c:pt idx="9">
                  <c:v>1.0294420601627698</c:v>
                </c:pt>
                <c:pt idx="10">
                  <c:v>1.0583656811479969</c:v>
                </c:pt>
                <c:pt idx="11">
                  <c:v>1.0782741986025637</c:v>
                </c:pt>
                <c:pt idx="12">
                  <c:v>1.0649375732561668</c:v>
                </c:pt>
                <c:pt idx="13">
                  <c:v>1.0589193175698817</c:v>
                </c:pt>
                <c:pt idx="14">
                  <c:v>1.058997120227583</c:v>
                </c:pt>
                <c:pt idx="15">
                  <c:v>1.0124055225357671</c:v>
                </c:pt>
                <c:pt idx="16">
                  <c:v>1.07358757464597</c:v>
                </c:pt>
                <c:pt idx="17">
                  <c:v>1.0376991257218926</c:v>
                </c:pt>
                <c:pt idx="18">
                  <c:v>1.0055561873859489</c:v>
                </c:pt>
                <c:pt idx="19">
                  <c:v>0.96153054659072112</c:v>
                </c:pt>
                <c:pt idx="20">
                  <c:v>0.95806118914793215</c:v>
                </c:pt>
                <c:pt idx="21">
                  <c:v>0.93765442986188319</c:v>
                </c:pt>
                <c:pt idx="22">
                  <c:v>0.99118736440380661</c:v>
                </c:pt>
                <c:pt idx="23">
                  <c:v>1.0820098744992752</c:v>
                </c:pt>
                <c:pt idx="24">
                  <c:v>1.0612765385066083</c:v>
                </c:pt>
                <c:pt idx="25">
                  <c:v>1.0204652268210681</c:v>
                </c:pt>
                <c:pt idx="26">
                  <c:v>0.94993582500659157</c:v>
                </c:pt>
                <c:pt idx="27">
                  <c:v>0.92869506111952982</c:v>
                </c:pt>
                <c:pt idx="28">
                  <c:v>0.9087266779653409</c:v>
                </c:pt>
                <c:pt idx="29">
                  <c:v>0.88373087163961128</c:v>
                </c:pt>
                <c:pt idx="30">
                  <c:v>0.86149729061166469</c:v>
                </c:pt>
                <c:pt idx="31">
                  <c:v>0.83810511085451034</c:v>
                </c:pt>
                <c:pt idx="32">
                  <c:v>0.83032898628961749</c:v>
                </c:pt>
                <c:pt idx="33">
                  <c:v>0.84283691388988136</c:v>
                </c:pt>
                <c:pt idx="34">
                  <c:v>0.84909367005788583</c:v>
                </c:pt>
                <c:pt idx="35">
                  <c:v>0.80719888244676841</c:v>
                </c:pt>
                <c:pt idx="36">
                  <c:v>0.87455919195384446</c:v>
                </c:pt>
                <c:pt idx="37">
                  <c:v>0.97285154910207439</c:v>
                </c:pt>
                <c:pt idx="38">
                  <c:v>1.0489763448679832</c:v>
                </c:pt>
                <c:pt idx="39">
                  <c:v>1.0777487413260614</c:v>
                </c:pt>
                <c:pt idx="40">
                  <c:v>1.0672305055884399</c:v>
                </c:pt>
                <c:pt idx="41">
                  <c:v>1.0163414758227525</c:v>
                </c:pt>
                <c:pt idx="42">
                  <c:v>0.98832484138067966</c:v>
                </c:pt>
                <c:pt idx="43">
                  <c:v>1.0036550602673058</c:v>
                </c:pt>
                <c:pt idx="44">
                  <c:v>0.98554189898790834</c:v>
                </c:pt>
                <c:pt idx="45">
                  <c:v>0.96470496141527695</c:v>
                </c:pt>
                <c:pt idx="46">
                  <c:v>1.0173601964855488</c:v>
                </c:pt>
                <c:pt idx="47">
                  <c:v>1.0517588399727327</c:v>
                </c:pt>
                <c:pt idx="48">
                  <c:v>1.0340294075411731</c:v>
                </c:pt>
                <c:pt idx="49">
                  <c:v>1.1401904019432398</c:v>
                </c:pt>
                <c:pt idx="50">
                  <c:v>1.1987937055053079</c:v>
                </c:pt>
                <c:pt idx="51">
                  <c:v>0.61331317104058758</c:v>
                </c:pt>
                <c:pt idx="52">
                  <c:v>1.1326606010836393</c:v>
                </c:pt>
                <c:pt idx="53">
                  <c:v>1.102263397126201</c:v>
                </c:pt>
                <c:pt idx="54">
                  <c:v>1.1639475618636723</c:v>
                </c:pt>
                <c:pt idx="55">
                  <c:v>1.0454996971063928</c:v>
                </c:pt>
                <c:pt idx="56">
                  <c:v>1.0537425656153021</c:v>
                </c:pt>
                <c:pt idx="57">
                  <c:v>1.0019002796794927</c:v>
                </c:pt>
                <c:pt idx="58">
                  <c:v>0.99760780347056766</c:v>
                </c:pt>
                <c:pt idx="59">
                  <c:v>1.0309302175187418</c:v>
                </c:pt>
                <c:pt idx="60">
                  <c:v>1.0186552363248782</c:v>
                </c:pt>
                <c:pt idx="61">
                  <c:v>1.0294420601627698</c:v>
                </c:pt>
                <c:pt idx="62">
                  <c:v>1.0583656811479969</c:v>
                </c:pt>
                <c:pt idx="63">
                  <c:v>1.0782741986025637</c:v>
                </c:pt>
                <c:pt idx="64">
                  <c:v>1.0649375732561668</c:v>
                </c:pt>
                <c:pt idx="65">
                  <c:v>1.0589193175698817</c:v>
                </c:pt>
                <c:pt idx="66">
                  <c:v>1.058997120227583</c:v>
                </c:pt>
                <c:pt idx="67">
                  <c:v>1.0124055225357671</c:v>
                </c:pt>
                <c:pt idx="68">
                  <c:v>1.07358757464597</c:v>
                </c:pt>
                <c:pt idx="69">
                  <c:v>1.0376991257218926</c:v>
                </c:pt>
                <c:pt idx="70">
                  <c:v>1.0055561873859489</c:v>
                </c:pt>
                <c:pt idx="71">
                  <c:v>0.96153054659072112</c:v>
                </c:pt>
                <c:pt idx="72">
                  <c:v>0.95806118914793215</c:v>
                </c:pt>
                <c:pt idx="73">
                  <c:v>0.93765442986188319</c:v>
                </c:pt>
                <c:pt idx="74">
                  <c:v>0.99118736440380661</c:v>
                </c:pt>
                <c:pt idx="75">
                  <c:v>1.0820098744992752</c:v>
                </c:pt>
                <c:pt idx="76">
                  <c:v>1.0612765385066083</c:v>
                </c:pt>
                <c:pt idx="77">
                  <c:v>1.0204652268210681</c:v>
                </c:pt>
                <c:pt idx="78">
                  <c:v>0.94993582500659157</c:v>
                </c:pt>
                <c:pt idx="79">
                  <c:v>0.92869506111952982</c:v>
                </c:pt>
                <c:pt idx="80">
                  <c:v>0.9087266779653409</c:v>
                </c:pt>
                <c:pt idx="81">
                  <c:v>0.88373087163961128</c:v>
                </c:pt>
                <c:pt idx="82">
                  <c:v>0.86149729061166469</c:v>
                </c:pt>
                <c:pt idx="83">
                  <c:v>0.83810511085451034</c:v>
                </c:pt>
                <c:pt idx="84">
                  <c:v>0.83032898628961749</c:v>
                </c:pt>
                <c:pt idx="85">
                  <c:v>0.84283691388988136</c:v>
                </c:pt>
                <c:pt idx="86">
                  <c:v>0.84909367005788583</c:v>
                </c:pt>
                <c:pt idx="87">
                  <c:v>0.80719888244676841</c:v>
                </c:pt>
                <c:pt idx="88">
                  <c:v>0.87455919195384446</c:v>
                </c:pt>
                <c:pt idx="89">
                  <c:v>0.97285154910207439</c:v>
                </c:pt>
                <c:pt idx="90">
                  <c:v>1.0489763448679832</c:v>
                </c:pt>
                <c:pt idx="91">
                  <c:v>1.0777487413260614</c:v>
                </c:pt>
                <c:pt idx="92">
                  <c:v>1.0672305055884399</c:v>
                </c:pt>
                <c:pt idx="93">
                  <c:v>1.0163414758227525</c:v>
                </c:pt>
                <c:pt idx="94">
                  <c:v>0.98832484138067966</c:v>
                </c:pt>
                <c:pt idx="95">
                  <c:v>1.0036550602673058</c:v>
                </c:pt>
                <c:pt idx="96">
                  <c:v>0.98554189898790834</c:v>
                </c:pt>
                <c:pt idx="97">
                  <c:v>0.96470496141527695</c:v>
                </c:pt>
                <c:pt idx="98">
                  <c:v>1.0173601964855488</c:v>
                </c:pt>
                <c:pt idx="99">
                  <c:v>1.0517588399727327</c:v>
                </c:pt>
                <c:pt idx="100">
                  <c:v>1.0340294075411731</c:v>
                </c:pt>
                <c:pt idx="101">
                  <c:v>1.1401904019432398</c:v>
                </c:pt>
                <c:pt idx="102">
                  <c:v>1.1987937055053079</c:v>
                </c:pt>
                <c:pt idx="103">
                  <c:v>1.0271002231225361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84-44CF-B156-B73F3FB55E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1758256"/>
        <c:axId val="2021766160"/>
      </c:lineChart>
      <c:dateAx>
        <c:axId val="193856812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546912"/>
        <c:crosses val="autoZero"/>
        <c:auto val="1"/>
        <c:lblOffset val="100"/>
        <c:baseTimeUnit val="days"/>
      </c:dateAx>
      <c:valAx>
        <c:axId val="193854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568128"/>
        <c:crosses val="autoZero"/>
        <c:crossBetween val="between"/>
      </c:valAx>
      <c:valAx>
        <c:axId val="202176616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758256"/>
        <c:crosses val="max"/>
        <c:crossBetween val="between"/>
      </c:valAx>
      <c:dateAx>
        <c:axId val="202175825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2021766160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5.9522171379063054E-3"/>
                  <c:y val="-9.978966170895305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AC!$C$20:$C$106</c:f>
              <c:numCache>
                <c:formatCode>#,##0</c:formatCode>
                <c:ptCount val="87"/>
                <c:pt idx="0">
                  <c:v>9551.6768080000002</c:v>
                </c:pt>
                <c:pt idx="1">
                  <c:v>9116.6974159999972</c:v>
                </c:pt>
                <c:pt idx="2">
                  <c:v>8626.1528919999982</c:v>
                </c:pt>
                <c:pt idx="3">
                  <c:v>8629.6367159999991</c:v>
                </c:pt>
                <c:pt idx="4">
                  <c:v>8310.3743169999998</c:v>
                </c:pt>
                <c:pt idx="5">
                  <c:v>8995.0957550000003</c:v>
                </c:pt>
                <c:pt idx="6">
                  <c:v>9891.2145759999985</c:v>
                </c:pt>
                <c:pt idx="7">
                  <c:v>9886.4300879999992</c:v>
                </c:pt>
                <c:pt idx="8">
                  <c:v>9574.8222040000001</c:v>
                </c:pt>
                <c:pt idx="9">
                  <c:v>8435.3229320000009</c:v>
                </c:pt>
                <c:pt idx="10">
                  <c:v>8112.5868069999997</c:v>
                </c:pt>
                <c:pt idx="11">
                  <c:v>8405.4005099999995</c:v>
                </c:pt>
                <c:pt idx="12">
                  <c:v>8461.8455119999999</c:v>
                </c:pt>
                <c:pt idx="13">
                  <c:v>8403.5755199999985</c:v>
                </c:pt>
                <c:pt idx="14">
                  <c:v>8249.1430589999982</c:v>
                </c:pt>
                <c:pt idx="15">
                  <c:v>8242.7614339999982</c:v>
                </c:pt>
                <c:pt idx="16">
                  <c:v>8476.3393519999991</c:v>
                </c:pt>
                <c:pt idx="17">
                  <c:v>8729.2779329999994</c:v>
                </c:pt>
                <c:pt idx="18">
                  <c:v>7993.2550280000005</c:v>
                </c:pt>
                <c:pt idx="19">
                  <c:v>8341.6101679999992</c:v>
                </c:pt>
                <c:pt idx="20">
                  <c:v>9271.2109459999992</c:v>
                </c:pt>
                <c:pt idx="21">
                  <c:v>9728.699373999998</c:v>
                </c:pt>
                <c:pt idx="22">
                  <c:v>10679.445367999999</c:v>
                </c:pt>
                <c:pt idx="23">
                  <c:v>10541.407136</c:v>
                </c:pt>
                <c:pt idx="24">
                  <c:v>10014.439142000001</c:v>
                </c:pt>
                <c:pt idx="25">
                  <c:v>9808.5922289999999</c:v>
                </c:pt>
                <c:pt idx="26">
                  <c:v>9915.5088830000004</c:v>
                </c:pt>
                <c:pt idx="27">
                  <c:v>9672.4104709999992</c:v>
                </c:pt>
                <c:pt idx="28">
                  <c:v>9186.3717099999994</c:v>
                </c:pt>
                <c:pt idx="29">
                  <c:v>9314.5364069999996</c:v>
                </c:pt>
                <c:pt idx="30">
                  <c:v>9562.4595570000001</c:v>
                </c:pt>
                <c:pt idx="31">
                  <c:v>8223.9388699999981</c:v>
                </c:pt>
                <c:pt idx="32">
                  <c:v>8569.2153870000002</c:v>
                </c:pt>
                <c:pt idx="33">
                  <c:v>8648.7551980000007</c:v>
                </c:pt>
                <c:pt idx="34">
                  <c:v>5540.9454370000003</c:v>
                </c:pt>
                <c:pt idx="35">
                  <c:v>9094.434830000002</c:v>
                </c:pt>
                <c:pt idx="36">
                  <c:v>9847.9891909999988</c:v>
                </c:pt>
                <c:pt idx="37">
                  <c:v>10859.784981999999</c:v>
                </c:pt>
                <c:pt idx="38">
                  <c:v>9296.3477700000003</c:v>
                </c:pt>
                <c:pt idx="39">
                  <c:v>9680.063795</c:v>
                </c:pt>
                <c:pt idx="40">
                  <c:v>9622.9676090000012</c:v>
                </c:pt>
                <c:pt idx="41">
                  <c:v>9458.9438219999993</c:v>
                </c:pt>
                <c:pt idx="42">
                  <c:v>10552.217228</c:v>
                </c:pt>
                <c:pt idx="43">
                  <c:v>10003.761347000001</c:v>
                </c:pt>
                <c:pt idx="44">
                  <c:v>10297.294512</c:v>
                </c:pt>
                <c:pt idx="45">
                  <c:v>10874.989299999999</c:v>
                </c:pt>
                <c:pt idx="46">
                  <c:v>10896.973700999999</c:v>
                </c:pt>
                <c:pt idx="47">
                  <c:v>10384.478562</c:v>
                </c:pt>
                <c:pt idx="48">
                  <c:v>9970.1329580000001</c:v>
                </c:pt>
                <c:pt idx="49">
                  <c:v>9998.7911260000001</c:v>
                </c:pt>
                <c:pt idx="50">
                  <c:v>9057.4508530000003</c:v>
                </c:pt>
                <c:pt idx="51">
                  <c:v>9561.3426129999989</c:v>
                </c:pt>
                <c:pt idx="52">
                  <c:v>9198.3990329999997</c:v>
                </c:pt>
                <c:pt idx="53">
                  <c:v>9052.5910690000001</c:v>
                </c:pt>
                <c:pt idx="54">
                  <c:v>8747.6409419999982</c:v>
                </c:pt>
                <c:pt idx="55">
                  <c:v>8681.4696650000005</c:v>
                </c:pt>
                <c:pt idx="56">
                  <c:v>8632.0044869999983</c:v>
                </c:pt>
                <c:pt idx="57">
                  <c:v>8914.5639859999992</c:v>
                </c:pt>
                <c:pt idx="58">
                  <c:v>9659.5075020000004</c:v>
                </c:pt>
                <c:pt idx="59">
                  <c:v>9289.663532999999</c:v>
                </c:pt>
                <c:pt idx="60">
                  <c:v>8863.8561389999977</c:v>
                </c:pt>
                <c:pt idx="61">
                  <c:v>8728.9671030000009</c:v>
                </c:pt>
                <c:pt idx="62">
                  <c:v>8667.9061100000017</c:v>
                </c:pt>
                <c:pt idx="63">
                  <c:v>8014.2858019999994</c:v>
                </c:pt>
                <c:pt idx="64">
                  <c:v>7506.1942170000002</c:v>
                </c:pt>
                <c:pt idx="65">
                  <c:v>7162.7279829999979</c:v>
                </c:pt>
                <c:pt idx="66">
                  <c:v>6894.4896200000003</c:v>
                </c:pt>
                <c:pt idx="67">
                  <c:v>6760.365272</c:v>
                </c:pt>
                <c:pt idx="68">
                  <c:v>6752.7917760000009</c:v>
                </c:pt>
                <c:pt idx="69">
                  <c:v>6612.9058610000011</c:v>
                </c:pt>
                <c:pt idx="70">
                  <c:v>6591.9362759999995</c:v>
                </c:pt>
                <c:pt idx="71">
                  <c:v>7460.7074499999999</c:v>
                </c:pt>
                <c:pt idx="72">
                  <c:v>8307.1408859999992</c:v>
                </c:pt>
                <c:pt idx="73">
                  <c:v>9225.1433479999996</c:v>
                </c:pt>
                <c:pt idx="74">
                  <c:v>8794.2827449999986</c:v>
                </c:pt>
                <c:pt idx="75">
                  <c:v>8742.2680869999986</c:v>
                </c:pt>
                <c:pt idx="76">
                  <c:v>8349.7275799999989</c:v>
                </c:pt>
                <c:pt idx="77">
                  <c:v>8049.3448859999999</c:v>
                </c:pt>
                <c:pt idx="78">
                  <c:v>8219.4283369999994</c:v>
                </c:pt>
                <c:pt idx="79">
                  <c:v>8135.2419520000012</c:v>
                </c:pt>
                <c:pt idx="80">
                  <c:v>8244.7802900000006</c:v>
                </c:pt>
                <c:pt idx="81">
                  <c:v>9068.0374709999996</c:v>
                </c:pt>
                <c:pt idx="82">
                  <c:v>9441.6597750000001</c:v>
                </c:pt>
                <c:pt idx="83">
                  <c:v>10459.829221</c:v>
                </c:pt>
                <c:pt idx="84">
                  <c:v>12032.764492999999</c:v>
                </c:pt>
                <c:pt idx="85">
                  <c:v>13012.121580999999</c:v>
                </c:pt>
                <c:pt idx="86">
                  <c:v>9279.2826949999999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30-4970-B9F6-A08E04012C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5716448"/>
        <c:axId val="1875707296"/>
      </c:lineChart>
      <c:catAx>
        <c:axId val="18757164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707296"/>
        <c:crosses val="autoZero"/>
        <c:auto val="1"/>
        <c:lblAlgn val="ctr"/>
        <c:lblOffset val="100"/>
        <c:noMultiLvlLbl val="0"/>
      </c:catAx>
      <c:valAx>
        <c:axId val="187570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716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AC!$T$20:$T$106</c:f>
              <c:numCache>
                <c:formatCode>General</c:formatCode>
                <c:ptCount val="87"/>
                <c:pt idx="0">
                  <c:v>2123.1680000000001</c:v>
                </c:pt>
                <c:pt idx="1">
                  <c:v>2198.7359999999999</c:v>
                </c:pt>
                <c:pt idx="2">
                  <c:v>2274.3040000000001</c:v>
                </c:pt>
                <c:pt idx="3">
                  <c:v>2349.8719999999998</c:v>
                </c:pt>
                <c:pt idx="4">
                  <c:v>2425.44</c:v>
                </c:pt>
                <c:pt idx="5">
                  <c:v>2501.0079999999998</c:v>
                </c:pt>
                <c:pt idx="6">
                  <c:v>2576.576</c:v>
                </c:pt>
                <c:pt idx="7">
                  <c:v>2652.1439999999998</c:v>
                </c:pt>
                <c:pt idx="8">
                  <c:v>2727.712</c:v>
                </c:pt>
                <c:pt idx="9">
                  <c:v>2803.2799999999997</c:v>
                </c:pt>
                <c:pt idx="10">
                  <c:v>2878.848</c:v>
                </c:pt>
                <c:pt idx="11">
                  <c:v>2954.4160000000002</c:v>
                </c:pt>
                <c:pt idx="12">
                  <c:v>3029.9839999999999</c:v>
                </c:pt>
                <c:pt idx="13">
                  <c:v>3105.5519999999997</c:v>
                </c:pt>
                <c:pt idx="14">
                  <c:v>3181.12</c:v>
                </c:pt>
                <c:pt idx="15">
                  <c:v>3256.6880000000001</c:v>
                </c:pt>
                <c:pt idx="16">
                  <c:v>3332.2559999999999</c:v>
                </c:pt>
                <c:pt idx="17">
                  <c:v>3407.8239999999996</c:v>
                </c:pt>
                <c:pt idx="18">
                  <c:v>3483.3919999999998</c:v>
                </c:pt>
                <c:pt idx="19">
                  <c:v>3558.96</c:v>
                </c:pt>
                <c:pt idx="20">
                  <c:v>3634.5279999999998</c:v>
                </c:pt>
                <c:pt idx="21">
                  <c:v>3710.0959999999995</c:v>
                </c:pt>
                <c:pt idx="22">
                  <c:v>3785.6639999999998</c:v>
                </c:pt>
                <c:pt idx="23">
                  <c:v>3861.232</c:v>
                </c:pt>
                <c:pt idx="24">
                  <c:v>3936.8</c:v>
                </c:pt>
                <c:pt idx="25">
                  <c:v>4012.3679999999999</c:v>
                </c:pt>
                <c:pt idx="26">
                  <c:v>4087.9359999999997</c:v>
                </c:pt>
                <c:pt idx="27">
                  <c:v>4163.5039999999999</c:v>
                </c:pt>
                <c:pt idx="28">
                  <c:v>4239.0720000000001</c:v>
                </c:pt>
                <c:pt idx="29">
                  <c:v>4314.6399999999994</c:v>
                </c:pt>
                <c:pt idx="30">
                  <c:v>4390.2079999999996</c:v>
                </c:pt>
                <c:pt idx="31">
                  <c:v>4465.7759999999998</c:v>
                </c:pt>
                <c:pt idx="32">
                  <c:v>4541.3440000000001</c:v>
                </c:pt>
                <c:pt idx="33">
                  <c:v>4616.9120000000003</c:v>
                </c:pt>
                <c:pt idx="34">
                  <c:v>4692.4799999999996</c:v>
                </c:pt>
                <c:pt idx="35">
                  <c:v>4768.0479999999998</c:v>
                </c:pt>
                <c:pt idx="36">
                  <c:v>4843.616</c:v>
                </c:pt>
                <c:pt idx="37">
                  <c:v>4919.1839999999993</c:v>
                </c:pt>
                <c:pt idx="38">
                  <c:v>4994.7520000000004</c:v>
                </c:pt>
                <c:pt idx="39">
                  <c:v>5070.32</c:v>
                </c:pt>
                <c:pt idx="40">
                  <c:v>5145.8879999999999</c:v>
                </c:pt>
                <c:pt idx="41">
                  <c:v>5221.4560000000001</c:v>
                </c:pt>
                <c:pt idx="42">
                  <c:v>5297.0239999999994</c:v>
                </c:pt>
                <c:pt idx="43">
                  <c:v>5372.5919999999996</c:v>
                </c:pt>
                <c:pt idx="44">
                  <c:v>5448.16</c:v>
                </c:pt>
                <c:pt idx="45">
                  <c:v>5523.7279999999992</c:v>
                </c:pt>
                <c:pt idx="46">
                  <c:v>5599.2960000000003</c:v>
                </c:pt>
                <c:pt idx="47">
                  <c:v>5674.8639999999996</c:v>
                </c:pt>
                <c:pt idx="48">
                  <c:v>5750.4319999999998</c:v>
                </c:pt>
                <c:pt idx="49">
                  <c:v>5826</c:v>
                </c:pt>
                <c:pt idx="50">
                  <c:v>5901.5679999999993</c:v>
                </c:pt>
                <c:pt idx="51">
                  <c:v>5977.1360000000004</c:v>
                </c:pt>
                <c:pt idx="52">
                  <c:v>6052.7039999999997</c:v>
                </c:pt>
                <c:pt idx="53">
                  <c:v>6128.2719999999999</c:v>
                </c:pt>
                <c:pt idx="54">
                  <c:v>6203.84</c:v>
                </c:pt>
                <c:pt idx="55">
                  <c:v>6279.4079999999994</c:v>
                </c:pt>
                <c:pt idx="56">
                  <c:v>6354.9760000000006</c:v>
                </c:pt>
                <c:pt idx="57">
                  <c:v>6430.5439999999999</c:v>
                </c:pt>
                <c:pt idx="58">
                  <c:v>6506.1119999999992</c:v>
                </c:pt>
                <c:pt idx="59">
                  <c:v>6581.68</c:v>
                </c:pt>
                <c:pt idx="60">
                  <c:v>6657.2479999999996</c:v>
                </c:pt>
                <c:pt idx="61">
                  <c:v>6732.8159999999989</c:v>
                </c:pt>
                <c:pt idx="62">
                  <c:v>6808.384</c:v>
                </c:pt>
                <c:pt idx="63">
                  <c:v>6883.9519999999993</c:v>
                </c:pt>
                <c:pt idx="64">
                  <c:v>6959.52</c:v>
                </c:pt>
                <c:pt idx="65">
                  <c:v>7035.0879999999997</c:v>
                </c:pt>
                <c:pt idx="66">
                  <c:v>7110.655999999999</c:v>
                </c:pt>
                <c:pt idx="67">
                  <c:v>7186.2240000000002</c:v>
                </c:pt>
                <c:pt idx="68">
                  <c:v>7261.7919999999995</c:v>
                </c:pt>
                <c:pt idx="69">
                  <c:v>7337.3600000000006</c:v>
                </c:pt>
                <c:pt idx="70">
                  <c:v>7412.9279999999999</c:v>
                </c:pt>
                <c:pt idx="71">
                  <c:v>7488.4959999999992</c:v>
                </c:pt>
                <c:pt idx="72">
                  <c:v>7564.0640000000003</c:v>
                </c:pt>
                <c:pt idx="73">
                  <c:v>7639.6319999999996</c:v>
                </c:pt>
                <c:pt idx="74">
                  <c:v>7715.1999999999989</c:v>
                </c:pt>
                <c:pt idx="75">
                  <c:v>7790.768</c:v>
                </c:pt>
                <c:pt idx="76">
                  <c:v>7866.3359999999993</c:v>
                </c:pt>
                <c:pt idx="77">
                  <c:v>7941.9040000000005</c:v>
                </c:pt>
                <c:pt idx="78">
                  <c:v>8017.4719999999998</c:v>
                </c:pt>
                <c:pt idx="79">
                  <c:v>8093.0399999999991</c:v>
                </c:pt>
                <c:pt idx="80">
                  <c:v>8168.6080000000002</c:v>
                </c:pt>
                <c:pt idx="81">
                  <c:v>8244.1759999999995</c:v>
                </c:pt>
                <c:pt idx="82">
                  <c:v>8319.7440000000006</c:v>
                </c:pt>
                <c:pt idx="83">
                  <c:v>8395.3119999999999</c:v>
                </c:pt>
                <c:pt idx="84">
                  <c:v>8470.8799999999992</c:v>
                </c:pt>
                <c:pt idx="85">
                  <c:v>8546.4480000000003</c:v>
                </c:pt>
                <c:pt idx="86">
                  <c:v>8622.0159999999996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7D-4B7D-9C49-CAD2421EE8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7430336"/>
        <c:axId val="1937430752"/>
      </c:lineChart>
      <c:catAx>
        <c:axId val="19374303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7430752"/>
        <c:crosses val="autoZero"/>
        <c:auto val="1"/>
        <c:lblAlgn val="ctr"/>
        <c:lblOffset val="100"/>
        <c:noMultiLvlLbl val="0"/>
      </c:catAx>
      <c:valAx>
        <c:axId val="193743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7430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390525</xdr:colOff>
      <xdr:row>1</xdr:row>
      <xdr:rowOff>185737</xdr:rowOff>
    </xdr:from>
    <xdr:to>
      <xdr:col>17</xdr:col>
      <xdr:colOff>457200</xdr:colOff>
      <xdr:row>16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81BDEF-333A-1189-1FBE-B0B376D999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333374</xdr:colOff>
      <xdr:row>4</xdr:row>
      <xdr:rowOff>14287</xdr:rowOff>
    </xdr:from>
    <xdr:to>
      <xdr:col>31</xdr:col>
      <xdr:colOff>495299</xdr:colOff>
      <xdr:row>18</xdr:row>
      <xdr:rowOff>90487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E3A4AC5-54CF-DD59-27E7-622077FE0E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485775</xdr:colOff>
      <xdr:row>19</xdr:row>
      <xdr:rowOff>23812</xdr:rowOff>
    </xdr:from>
    <xdr:to>
      <xdr:col>28</xdr:col>
      <xdr:colOff>180975</xdr:colOff>
      <xdr:row>33</xdr:row>
      <xdr:rowOff>100012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C80E463-B005-B6B3-2710-F8DFFE8CF4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42B58-F152-4A5E-8B9C-A8FF480F58EE}">
  <dimension ref="A1:T106"/>
  <sheetViews>
    <sheetView workbookViewId="0">
      <selection activeCell="I20" sqref="I20"/>
    </sheetView>
  </sheetViews>
  <sheetFormatPr defaultRowHeight="15" x14ac:dyDescent="0.25"/>
  <cols>
    <col min="1" max="1" width="10.140625" bestFit="1" customWidth="1"/>
    <col min="2" max="2" width="10.7109375" bestFit="1" customWidth="1"/>
    <col min="3" max="3" width="15.140625" customWidth="1"/>
    <col min="17" max="17" width="10.7109375" bestFit="1" customWidth="1"/>
    <col min="18" max="18" width="14.28515625" bestFit="1" customWidth="1"/>
    <col min="19" max="19" width="14.28515625" customWidth="1"/>
    <col min="20" max="20" width="15.42578125" bestFit="1" customWidth="1"/>
  </cols>
  <sheetData>
    <row r="1" spans="1:20" x14ac:dyDescent="0.25">
      <c r="C1" s="7">
        <f>AVERAGE(C3:C106)</f>
        <v>9034.4471611442277</v>
      </c>
      <c r="T1" s="8" t="s">
        <v>3</v>
      </c>
    </row>
    <row r="2" spans="1:20" ht="30" x14ac:dyDescent="0.25">
      <c r="A2" s="1" t="s">
        <v>0</v>
      </c>
      <c r="B2" s="1" t="s">
        <v>1</v>
      </c>
      <c r="C2" s="2" t="s">
        <v>4</v>
      </c>
      <c r="D2" s="3" t="s">
        <v>2</v>
      </c>
      <c r="Q2" t="str">
        <f t="shared" ref="Q2:Q33" si="0">B2</f>
        <v>Date</v>
      </c>
      <c r="R2" t="str">
        <f t="shared" ref="R2:R33" si="1">C2</f>
        <v>Kleenex_Vol_sheets</v>
      </c>
    </row>
    <row r="3" spans="1:20" x14ac:dyDescent="0.25">
      <c r="A3" s="4">
        <f>WEEKNUM(B3)</f>
        <v>3</v>
      </c>
      <c r="B3" s="5">
        <v>44206</v>
      </c>
      <c r="C3" s="6">
        <v>11371.489873999999</v>
      </c>
      <c r="D3" s="4">
        <f>AVERAGEIF($A$3:$A$106,A3,$C$3:$C$106)/$C$1</f>
        <v>1.1326606010836393</v>
      </c>
      <c r="Q3" s="9">
        <f t="shared" si="0"/>
        <v>44206</v>
      </c>
      <c r="R3">
        <f t="shared" si="1"/>
        <v>11371.489873999999</v>
      </c>
      <c r="T3">
        <v>0</v>
      </c>
    </row>
    <row r="4" spans="1:20" x14ac:dyDescent="0.25">
      <c r="A4" s="4">
        <f t="shared" ref="A4:A67" si="2">WEEKNUM(B4)</f>
        <v>4</v>
      </c>
      <c r="B4" s="5">
        <v>44213</v>
      </c>
      <c r="C4" s="6">
        <v>10068.691647</v>
      </c>
      <c r="D4" s="4">
        <f t="shared" ref="D4:D34" si="3">AVERAGEIF($A$3:$A$106,A4,$C$3:$C$106)/$C$1</f>
        <v>1.102263397126201</v>
      </c>
      <c r="Q4" s="9">
        <f t="shared" si="0"/>
        <v>44213</v>
      </c>
      <c r="R4">
        <f t="shared" si="1"/>
        <v>10068.691647</v>
      </c>
      <c r="T4">
        <v>0</v>
      </c>
    </row>
    <row r="5" spans="1:20" x14ac:dyDescent="0.25">
      <c r="A5" s="4">
        <f t="shared" si="2"/>
        <v>5</v>
      </c>
      <c r="B5" s="5">
        <v>44220</v>
      </c>
      <c r="C5" s="6">
        <v>10171.460509999999</v>
      </c>
      <c r="D5" s="4">
        <f t="shared" si="3"/>
        <v>1.1639475618636723</v>
      </c>
      <c r="Q5" s="9">
        <f t="shared" si="0"/>
        <v>44220</v>
      </c>
      <c r="R5">
        <f t="shared" si="1"/>
        <v>10171.460509999999</v>
      </c>
      <c r="T5">
        <v>0</v>
      </c>
    </row>
    <row r="6" spans="1:20" x14ac:dyDescent="0.25">
      <c r="A6" s="4">
        <f t="shared" si="2"/>
        <v>6</v>
      </c>
      <c r="B6" s="5">
        <v>44227</v>
      </c>
      <c r="C6" s="6">
        <v>9594.6757709999983</v>
      </c>
      <c r="D6" s="4">
        <f t="shared" si="3"/>
        <v>1.0454996971063928</v>
      </c>
      <c r="Q6" s="9">
        <f t="shared" si="0"/>
        <v>44227</v>
      </c>
      <c r="R6">
        <f t="shared" si="1"/>
        <v>9594.6757709999983</v>
      </c>
      <c r="T6">
        <v>0</v>
      </c>
    </row>
    <row r="7" spans="1:20" x14ac:dyDescent="0.25">
      <c r="A7" s="4">
        <f t="shared" si="2"/>
        <v>7</v>
      </c>
      <c r="B7" s="5">
        <v>44234</v>
      </c>
      <c r="C7" s="6">
        <v>9359.8992660000004</v>
      </c>
      <c r="D7" s="4">
        <f t="shared" si="3"/>
        <v>1.0537425656153021</v>
      </c>
      <c r="Q7" s="9">
        <f t="shared" si="0"/>
        <v>44234</v>
      </c>
      <c r="R7">
        <f t="shared" si="1"/>
        <v>9359.8992660000004</v>
      </c>
      <c r="T7">
        <v>0</v>
      </c>
    </row>
    <row r="8" spans="1:20" x14ac:dyDescent="0.25">
      <c r="A8" s="4">
        <f t="shared" si="2"/>
        <v>8</v>
      </c>
      <c r="B8" s="5">
        <v>44241</v>
      </c>
      <c r="C8" s="6">
        <v>8480.2626660000005</v>
      </c>
      <c r="D8" s="4">
        <f t="shared" si="3"/>
        <v>1.0019002796794927</v>
      </c>
      <c r="Q8" s="9">
        <f t="shared" si="0"/>
        <v>44241</v>
      </c>
      <c r="R8">
        <f t="shared" si="1"/>
        <v>8480.2626660000005</v>
      </c>
      <c r="T8">
        <v>0</v>
      </c>
    </row>
    <row r="9" spans="1:20" x14ac:dyDescent="0.25">
      <c r="A9" s="4">
        <f t="shared" si="2"/>
        <v>9</v>
      </c>
      <c r="B9" s="5">
        <v>44248</v>
      </c>
      <c r="C9" s="6">
        <v>8566.7261539999981</v>
      </c>
      <c r="D9" s="4">
        <f t="shared" si="3"/>
        <v>0.99760780347056766</v>
      </c>
      <c r="Q9" s="9">
        <f t="shared" si="0"/>
        <v>44248</v>
      </c>
      <c r="R9">
        <f t="shared" si="1"/>
        <v>8566.7261539999981</v>
      </c>
      <c r="T9">
        <v>0</v>
      </c>
    </row>
    <row r="10" spans="1:20" x14ac:dyDescent="0.25">
      <c r="A10" s="4">
        <f t="shared" si="2"/>
        <v>10</v>
      </c>
      <c r="B10" s="5">
        <v>44255</v>
      </c>
      <c r="C10" s="6">
        <v>8075.5519259999992</v>
      </c>
      <c r="D10" s="4">
        <f t="shared" si="3"/>
        <v>1.0309302175187418</v>
      </c>
      <c r="Q10" s="9">
        <f t="shared" si="0"/>
        <v>44255</v>
      </c>
      <c r="R10">
        <f t="shared" si="1"/>
        <v>8075.5519259999992</v>
      </c>
      <c r="T10">
        <v>0</v>
      </c>
    </row>
    <row r="11" spans="1:20" x14ac:dyDescent="0.25">
      <c r="A11" s="4">
        <f t="shared" si="2"/>
        <v>11</v>
      </c>
      <c r="B11" s="5">
        <v>44262</v>
      </c>
      <c r="C11" s="6">
        <v>8402.2124689999982</v>
      </c>
      <c r="D11" s="4">
        <f t="shared" si="3"/>
        <v>1.0186552363248782</v>
      </c>
      <c r="Q11" s="9">
        <f t="shared" si="0"/>
        <v>44262</v>
      </c>
      <c r="R11">
        <f t="shared" si="1"/>
        <v>8402.2124689999982</v>
      </c>
      <c r="T11">
        <v>0</v>
      </c>
    </row>
    <row r="12" spans="1:20" x14ac:dyDescent="0.25">
      <c r="A12" s="4">
        <f t="shared" si="2"/>
        <v>12</v>
      </c>
      <c r="B12" s="5">
        <v>44269</v>
      </c>
      <c r="C12" s="6">
        <v>8303.5852839999989</v>
      </c>
      <c r="D12" s="4">
        <f t="shared" si="3"/>
        <v>1.0294420601627698</v>
      </c>
      <c r="Q12" s="9">
        <f t="shared" si="0"/>
        <v>44269</v>
      </c>
      <c r="R12">
        <f t="shared" si="1"/>
        <v>8303.5852839999989</v>
      </c>
      <c r="T12">
        <v>0</v>
      </c>
    </row>
    <row r="13" spans="1:20" x14ac:dyDescent="0.25">
      <c r="A13" s="4">
        <f t="shared" si="2"/>
        <v>13</v>
      </c>
      <c r="B13" s="5">
        <v>44276</v>
      </c>
      <c r="C13" s="6">
        <v>8248.508346999999</v>
      </c>
      <c r="D13" s="4">
        <f t="shared" si="3"/>
        <v>1.0583656811479969</v>
      </c>
      <c r="Q13" s="9">
        <f t="shared" si="0"/>
        <v>44276</v>
      </c>
      <c r="R13">
        <f t="shared" si="1"/>
        <v>8248.508346999999</v>
      </c>
      <c r="T13">
        <v>0</v>
      </c>
    </row>
    <row r="14" spans="1:20" x14ac:dyDescent="0.25">
      <c r="A14" s="4">
        <f t="shared" si="2"/>
        <v>14</v>
      </c>
      <c r="B14" s="5">
        <v>44283</v>
      </c>
      <c r="C14" s="6">
        <v>8586.2488439999997</v>
      </c>
      <c r="D14" s="4">
        <f t="shared" si="3"/>
        <v>1.0782741986025637</v>
      </c>
      <c r="Q14" s="9">
        <f t="shared" si="0"/>
        <v>44283</v>
      </c>
      <c r="R14">
        <f t="shared" si="1"/>
        <v>8586.2488439999997</v>
      </c>
      <c r="T14">
        <v>0</v>
      </c>
    </row>
    <row r="15" spans="1:20" x14ac:dyDescent="0.25">
      <c r="A15" s="4">
        <f t="shared" si="2"/>
        <v>15</v>
      </c>
      <c r="B15" s="5">
        <v>44290</v>
      </c>
      <c r="C15" s="6">
        <v>8857.7659089999997</v>
      </c>
      <c r="D15" s="4">
        <f t="shared" si="3"/>
        <v>1.0649375732561668</v>
      </c>
      <c r="Q15" s="9">
        <f t="shared" si="0"/>
        <v>44290</v>
      </c>
      <c r="R15">
        <f t="shared" si="1"/>
        <v>8857.7659089999997</v>
      </c>
      <c r="T15">
        <v>0</v>
      </c>
    </row>
    <row r="16" spans="1:20" x14ac:dyDescent="0.25">
      <c r="A16" s="4">
        <f t="shared" si="2"/>
        <v>16</v>
      </c>
      <c r="B16" s="5">
        <v>44297</v>
      </c>
      <c r="C16" s="6">
        <v>9163.3682869999993</v>
      </c>
      <c r="D16" s="4">
        <f t="shared" si="3"/>
        <v>1.0589193175698817</v>
      </c>
      <c r="Q16" s="9">
        <f t="shared" si="0"/>
        <v>44297</v>
      </c>
      <c r="R16">
        <f t="shared" si="1"/>
        <v>9163.3682869999993</v>
      </c>
      <c r="T16">
        <v>0</v>
      </c>
    </row>
    <row r="17" spans="1:20" x14ac:dyDescent="0.25">
      <c r="A17" s="4">
        <f t="shared" si="2"/>
        <v>17</v>
      </c>
      <c r="B17" s="5">
        <v>44304</v>
      </c>
      <c r="C17" s="6">
        <v>9136.1159269999989</v>
      </c>
      <c r="D17" s="4">
        <f t="shared" si="3"/>
        <v>1.058997120227583</v>
      </c>
      <c r="Q17" s="9">
        <f t="shared" si="0"/>
        <v>44304</v>
      </c>
      <c r="R17">
        <f t="shared" si="1"/>
        <v>9136.1159269999989</v>
      </c>
      <c r="T17">
        <v>0</v>
      </c>
    </row>
    <row r="18" spans="1:20" x14ac:dyDescent="0.25">
      <c r="A18" s="4">
        <f t="shared" si="2"/>
        <v>18</v>
      </c>
      <c r="B18" s="5">
        <v>44311</v>
      </c>
      <c r="C18" s="6">
        <v>9235.5975449999987</v>
      </c>
      <c r="D18" s="4">
        <f t="shared" si="3"/>
        <v>1.0124055225357671</v>
      </c>
      <c r="Q18" s="9">
        <f t="shared" si="0"/>
        <v>44311</v>
      </c>
      <c r="R18">
        <f t="shared" si="1"/>
        <v>9235.5975449999987</v>
      </c>
      <c r="T18">
        <v>0</v>
      </c>
    </row>
    <row r="19" spans="1:20" x14ac:dyDescent="0.25">
      <c r="A19" s="4">
        <f t="shared" si="2"/>
        <v>19</v>
      </c>
      <c r="B19" s="5">
        <v>44318</v>
      </c>
      <c r="C19" s="6">
        <v>9837.1978190000009</v>
      </c>
      <c r="D19" s="4">
        <f t="shared" si="3"/>
        <v>1.07358757464597</v>
      </c>
      <c r="Q19" s="9">
        <f t="shared" si="0"/>
        <v>44318</v>
      </c>
      <c r="R19">
        <f t="shared" si="1"/>
        <v>9837.1978190000009</v>
      </c>
      <c r="T19">
        <v>0</v>
      </c>
    </row>
    <row r="20" spans="1:20" x14ac:dyDescent="0.25">
      <c r="A20" s="4">
        <f t="shared" si="2"/>
        <v>20</v>
      </c>
      <c r="B20" s="5">
        <v>44325</v>
      </c>
      <c r="C20" s="6">
        <v>9551.6768080000002</v>
      </c>
      <c r="D20" s="4">
        <f t="shared" si="3"/>
        <v>1.0376991257218926</v>
      </c>
      <c r="Q20" s="10">
        <f t="shared" si="0"/>
        <v>44325</v>
      </c>
      <c r="R20">
        <f t="shared" si="1"/>
        <v>9551.6768080000002</v>
      </c>
      <c r="S20">
        <v>1</v>
      </c>
      <c r="T20" s="8">
        <f xml:space="preserve"> 75.568*S20 + 2047.6</f>
        <v>2123.1680000000001</v>
      </c>
    </row>
    <row r="21" spans="1:20" x14ac:dyDescent="0.25">
      <c r="A21" s="4">
        <f t="shared" si="2"/>
        <v>21</v>
      </c>
      <c r="B21" s="5">
        <v>44332</v>
      </c>
      <c r="C21" s="6">
        <v>9116.6974159999972</v>
      </c>
      <c r="D21" s="4">
        <f t="shared" si="3"/>
        <v>1.0055561873859489</v>
      </c>
      <c r="Q21" s="9">
        <f t="shared" si="0"/>
        <v>44332</v>
      </c>
      <c r="R21">
        <f t="shared" si="1"/>
        <v>9116.6974159999972</v>
      </c>
      <c r="S21">
        <v>2</v>
      </c>
      <c r="T21" s="8">
        <f t="shared" ref="T21:T84" si="4" xml:space="preserve"> 75.568*S21 + 2047.6</f>
        <v>2198.7359999999999</v>
      </c>
    </row>
    <row r="22" spans="1:20" x14ac:dyDescent="0.25">
      <c r="A22" s="4">
        <f t="shared" si="2"/>
        <v>22</v>
      </c>
      <c r="B22" s="5">
        <v>44339</v>
      </c>
      <c r="C22" s="6">
        <v>8626.1528919999982</v>
      </c>
      <c r="D22" s="4">
        <f t="shared" si="3"/>
        <v>0.96153054659072112</v>
      </c>
      <c r="Q22" s="9">
        <f t="shared" si="0"/>
        <v>44339</v>
      </c>
      <c r="R22">
        <f t="shared" si="1"/>
        <v>8626.1528919999982</v>
      </c>
      <c r="S22">
        <v>3</v>
      </c>
      <c r="T22" s="8">
        <f t="shared" si="4"/>
        <v>2274.3040000000001</v>
      </c>
    </row>
    <row r="23" spans="1:20" x14ac:dyDescent="0.25">
      <c r="A23" s="4">
        <f t="shared" si="2"/>
        <v>23</v>
      </c>
      <c r="B23" s="5">
        <v>44346</v>
      </c>
      <c r="C23" s="6">
        <v>8629.6367159999991</v>
      </c>
      <c r="D23" s="4">
        <f t="shared" si="3"/>
        <v>0.95806118914793215</v>
      </c>
      <c r="Q23" s="9">
        <f t="shared" si="0"/>
        <v>44346</v>
      </c>
      <c r="R23">
        <f t="shared" si="1"/>
        <v>8629.6367159999991</v>
      </c>
      <c r="S23">
        <v>4</v>
      </c>
      <c r="T23" s="8">
        <f t="shared" si="4"/>
        <v>2349.8719999999998</v>
      </c>
    </row>
    <row r="24" spans="1:20" x14ac:dyDescent="0.25">
      <c r="A24" s="4">
        <f t="shared" si="2"/>
        <v>24</v>
      </c>
      <c r="B24" s="5">
        <v>44353</v>
      </c>
      <c r="C24" s="6">
        <v>8310.3743169999998</v>
      </c>
      <c r="D24" s="4">
        <f t="shared" si="3"/>
        <v>0.93765442986188319</v>
      </c>
      <c r="Q24" s="9">
        <f t="shared" si="0"/>
        <v>44353</v>
      </c>
      <c r="R24">
        <f t="shared" si="1"/>
        <v>8310.3743169999998</v>
      </c>
      <c r="S24">
        <v>5</v>
      </c>
      <c r="T24" s="8">
        <f t="shared" si="4"/>
        <v>2425.44</v>
      </c>
    </row>
    <row r="25" spans="1:20" x14ac:dyDescent="0.25">
      <c r="A25" s="4">
        <f t="shared" si="2"/>
        <v>25</v>
      </c>
      <c r="B25" s="5">
        <v>44360</v>
      </c>
      <c r="C25" s="6">
        <v>8995.0957550000003</v>
      </c>
      <c r="D25" s="4">
        <f t="shared" si="3"/>
        <v>0.99118736440380661</v>
      </c>
      <c r="Q25" s="9">
        <f t="shared" si="0"/>
        <v>44360</v>
      </c>
      <c r="R25">
        <f t="shared" si="1"/>
        <v>8995.0957550000003</v>
      </c>
      <c r="S25">
        <v>6</v>
      </c>
      <c r="T25" s="8">
        <f t="shared" si="4"/>
        <v>2501.0079999999998</v>
      </c>
    </row>
    <row r="26" spans="1:20" x14ac:dyDescent="0.25">
      <c r="A26" s="4">
        <f t="shared" si="2"/>
        <v>26</v>
      </c>
      <c r="B26" s="5">
        <v>44367</v>
      </c>
      <c r="C26" s="6">
        <v>9891.2145759999985</v>
      </c>
      <c r="D26" s="4">
        <f t="shared" si="3"/>
        <v>1.0820098744992752</v>
      </c>
      <c r="Q26" s="9">
        <f t="shared" si="0"/>
        <v>44367</v>
      </c>
      <c r="R26">
        <f t="shared" si="1"/>
        <v>9891.2145759999985</v>
      </c>
      <c r="S26">
        <v>7</v>
      </c>
      <c r="T26" s="8">
        <f t="shared" si="4"/>
        <v>2576.576</v>
      </c>
    </row>
    <row r="27" spans="1:20" x14ac:dyDescent="0.25">
      <c r="A27" s="4">
        <f t="shared" si="2"/>
        <v>27</v>
      </c>
      <c r="B27" s="5">
        <v>44374</v>
      </c>
      <c r="C27" s="6">
        <v>9886.4300879999992</v>
      </c>
      <c r="D27" s="4">
        <f t="shared" si="3"/>
        <v>1.0612765385066083</v>
      </c>
      <c r="Q27" s="9">
        <f t="shared" si="0"/>
        <v>44374</v>
      </c>
      <c r="R27">
        <f t="shared" si="1"/>
        <v>9886.4300879999992</v>
      </c>
      <c r="S27">
        <v>8</v>
      </c>
      <c r="T27" s="8">
        <f t="shared" si="4"/>
        <v>2652.1439999999998</v>
      </c>
    </row>
    <row r="28" spans="1:20" x14ac:dyDescent="0.25">
      <c r="A28" s="4">
        <f t="shared" si="2"/>
        <v>28</v>
      </c>
      <c r="B28" s="5">
        <v>44381</v>
      </c>
      <c r="C28" s="6">
        <v>9574.8222040000001</v>
      </c>
      <c r="D28" s="4">
        <f t="shared" si="3"/>
        <v>1.0204652268210681</v>
      </c>
      <c r="Q28" s="9">
        <f t="shared" si="0"/>
        <v>44381</v>
      </c>
      <c r="R28">
        <f t="shared" si="1"/>
        <v>9574.8222040000001</v>
      </c>
      <c r="S28">
        <v>9</v>
      </c>
      <c r="T28" s="8">
        <f t="shared" si="4"/>
        <v>2727.712</v>
      </c>
    </row>
    <row r="29" spans="1:20" x14ac:dyDescent="0.25">
      <c r="A29" s="4">
        <f t="shared" si="2"/>
        <v>29</v>
      </c>
      <c r="B29" s="5">
        <v>44388</v>
      </c>
      <c r="C29" s="6">
        <v>8435.3229320000009</v>
      </c>
      <c r="D29" s="4">
        <f t="shared" si="3"/>
        <v>0.94993582500659157</v>
      </c>
      <c r="Q29" s="9">
        <f t="shared" si="0"/>
        <v>44388</v>
      </c>
      <c r="R29">
        <f t="shared" si="1"/>
        <v>8435.3229320000009</v>
      </c>
      <c r="S29">
        <v>10</v>
      </c>
      <c r="T29" s="8">
        <f t="shared" si="4"/>
        <v>2803.2799999999997</v>
      </c>
    </row>
    <row r="30" spans="1:20" x14ac:dyDescent="0.25">
      <c r="A30" s="4">
        <f t="shared" si="2"/>
        <v>30</v>
      </c>
      <c r="B30" s="5">
        <v>44395</v>
      </c>
      <c r="C30" s="6">
        <v>8112.5868069999997</v>
      </c>
      <c r="D30" s="4">
        <f t="shared" si="3"/>
        <v>0.92869506111952982</v>
      </c>
      <c r="Q30" s="9">
        <f t="shared" si="0"/>
        <v>44395</v>
      </c>
      <c r="R30">
        <f t="shared" si="1"/>
        <v>8112.5868069999997</v>
      </c>
      <c r="S30">
        <v>11</v>
      </c>
      <c r="T30" s="8">
        <f t="shared" si="4"/>
        <v>2878.848</v>
      </c>
    </row>
    <row r="31" spans="1:20" x14ac:dyDescent="0.25">
      <c r="A31" s="4">
        <f t="shared" si="2"/>
        <v>31</v>
      </c>
      <c r="B31" s="5">
        <v>44402</v>
      </c>
      <c r="C31" s="6">
        <v>8405.4005099999995</v>
      </c>
      <c r="D31" s="4">
        <f t="shared" si="3"/>
        <v>0.9087266779653409</v>
      </c>
      <c r="Q31" s="9">
        <f t="shared" si="0"/>
        <v>44402</v>
      </c>
      <c r="R31">
        <f t="shared" si="1"/>
        <v>8405.4005099999995</v>
      </c>
      <c r="S31">
        <v>12</v>
      </c>
      <c r="T31" s="8">
        <f t="shared" si="4"/>
        <v>2954.4160000000002</v>
      </c>
    </row>
    <row r="32" spans="1:20" x14ac:dyDescent="0.25">
      <c r="A32" s="4">
        <f t="shared" si="2"/>
        <v>32</v>
      </c>
      <c r="B32" s="5">
        <v>44409</v>
      </c>
      <c r="C32" s="6">
        <v>8461.8455119999999</v>
      </c>
      <c r="D32" s="4">
        <f t="shared" si="3"/>
        <v>0.88373087163961128</v>
      </c>
      <c r="Q32" s="9">
        <f t="shared" si="0"/>
        <v>44409</v>
      </c>
      <c r="R32">
        <f t="shared" si="1"/>
        <v>8461.8455119999999</v>
      </c>
      <c r="S32">
        <v>13</v>
      </c>
      <c r="T32" s="8">
        <f t="shared" si="4"/>
        <v>3029.9839999999999</v>
      </c>
    </row>
    <row r="33" spans="1:20" x14ac:dyDescent="0.25">
      <c r="A33" s="4">
        <f t="shared" si="2"/>
        <v>33</v>
      </c>
      <c r="B33" s="5">
        <v>44416</v>
      </c>
      <c r="C33" s="6">
        <v>8403.5755199999985</v>
      </c>
      <c r="D33" s="4">
        <f t="shared" si="3"/>
        <v>0.86149729061166469</v>
      </c>
      <c r="Q33" s="9">
        <f t="shared" si="0"/>
        <v>44416</v>
      </c>
      <c r="R33">
        <f t="shared" si="1"/>
        <v>8403.5755199999985</v>
      </c>
      <c r="S33">
        <v>14</v>
      </c>
      <c r="T33" s="8">
        <f t="shared" si="4"/>
        <v>3105.5519999999997</v>
      </c>
    </row>
    <row r="34" spans="1:20" x14ac:dyDescent="0.25">
      <c r="A34" s="4">
        <f t="shared" si="2"/>
        <v>34</v>
      </c>
      <c r="B34" s="5">
        <v>44423</v>
      </c>
      <c r="C34" s="6">
        <v>8249.1430589999982</v>
      </c>
      <c r="D34" s="4">
        <f t="shared" si="3"/>
        <v>0.83810511085451034</v>
      </c>
      <c r="Q34" s="9">
        <f t="shared" ref="Q34:Q65" si="5">B34</f>
        <v>44423</v>
      </c>
      <c r="R34">
        <f t="shared" ref="R34:R65" si="6">C34</f>
        <v>8249.1430589999982</v>
      </c>
      <c r="S34">
        <v>15</v>
      </c>
      <c r="T34" s="8">
        <f t="shared" si="4"/>
        <v>3181.12</v>
      </c>
    </row>
    <row r="35" spans="1:20" x14ac:dyDescent="0.25">
      <c r="A35" s="4">
        <f t="shared" si="2"/>
        <v>35</v>
      </c>
      <c r="B35" s="5">
        <v>44430</v>
      </c>
      <c r="C35" s="6">
        <v>8242.7614339999982</v>
      </c>
      <c r="D35" s="4">
        <f t="shared" ref="D35:D66" si="7">AVERAGEIF($A$3:$A$106,A35,$C$3:$C$106)/$C$1</f>
        <v>0.83032898628961749</v>
      </c>
      <c r="Q35" s="9">
        <f t="shared" si="5"/>
        <v>44430</v>
      </c>
      <c r="R35">
        <f t="shared" si="6"/>
        <v>8242.7614339999982</v>
      </c>
      <c r="S35">
        <v>16</v>
      </c>
      <c r="T35" s="8">
        <f t="shared" si="4"/>
        <v>3256.6880000000001</v>
      </c>
    </row>
    <row r="36" spans="1:20" x14ac:dyDescent="0.25">
      <c r="A36" s="4">
        <f t="shared" si="2"/>
        <v>36</v>
      </c>
      <c r="B36" s="5">
        <v>44437</v>
      </c>
      <c r="C36" s="6">
        <v>8476.3393519999991</v>
      </c>
      <c r="D36" s="4">
        <f t="shared" si="7"/>
        <v>0.84283691388988136</v>
      </c>
      <c r="Q36" s="9">
        <f t="shared" si="5"/>
        <v>44437</v>
      </c>
      <c r="R36">
        <f t="shared" si="6"/>
        <v>8476.3393519999991</v>
      </c>
      <c r="S36">
        <v>17</v>
      </c>
      <c r="T36" s="8">
        <f t="shared" si="4"/>
        <v>3332.2559999999999</v>
      </c>
    </row>
    <row r="37" spans="1:20" x14ac:dyDescent="0.25">
      <c r="A37" s="4">
        <f t="shared" si="2"/>
        <v>37</v>
      </c>
      <c r="B37" s="5">
        <v>44444</v>
      </c>
      <c r="C37" s="6">
        <v>8729.2779329999994</v>
      </c>
      <c r="D37" s="4">
        <f t="shared" si="7"/>
        <v>0.84909367005788583</v>
      </c>
      <c r="Q37" s="9">
        <f t="shared" si="5"/>
        <v>44444</v>
      </c>
      <c r="R37">
        <f t="shared" si="6"/>
        <v>8729.2779329999994</v>
      </c>
      <c r="S37">
        <v>18</v>
      </c>
      <c r="T37" s="8">
        <f t="shared" si="4"/>
        <v>3407.8239999999996</v>
      </c>
    </row>
    <row r="38" spans="1:20" x14ac:dyDescent="0.25">
      <c r="A38" s="4">
        <f t="shared" si="2"/>
        <v>38</v>
      </c>
      <c r="B38" s="5">
        <v>44451</v>
      </c>
      <c r="C38" s="6">
        <v>7993.2550280000005</v>
      </c>
      <c r="D38" s="4">
        <f t="shared" si="7"/>
        <v>0.80719888244676841</v>
      </c>
      <c r="Q38" s="9">
        <f t="shared" si="5"/>
        <v>44451</v>
      </c>
      <c r="R38">
        <f t="shared" si="6"/>
        <v>7993.2550280000005</v>
      </c>
      <c r="S38">
        <v>19</v>
      </c>
      <c r="T38" s="8">
        <f t="shared" si="4"/>
        <v>3483.3919999999998</v>
      </c>
    </row>
    <row r="39" spans="1:20" x14ac:dyDescent="0.25">
      <c r="A39" s="4">
        <f t="shared" si="2"/>
        <v>39</v>
      </c>
      <c r="B39" s="5">
        <v>44458</v>
      </c>
      <c r="C39" s="6">
        <v>8341.6101679999992</v>
      </c>
      <c r="D39" s="4">
        <f t="shared" si="7"/>
        <v>0.87455919195384446</v>
      </c>
      <c r="Q39" s="9">
        <f t="shared" si="5"/>
        <v>44458</v>
      </c>
      <c r="R39">
        <f t="shared" si="6"/>
        <v>8341.6101679999992</v>
      </c>
      <c r="S39">
        <v>20</v>
      </c>
      <c r="T39" s="8">
        <f t="shared" si="4"/>
        <v>3558.96</v>
      </c>
    </row>
    <row r="40" spans="1:20" x14ac:dyDescent="0.25">
      <c r="A40" s="4">
        <f t="shared" si="2"/>
        <v>40</v>
      </c>
      <c r="B40" s="5">
        <v>44465</v>
      </c>
      <c r="C40" s="6">
        <v>9271.2109459999992</v>
      </c>
      <c r="D40" s="4">
        <f t="shared" si="7"/>
        <v>0.97285154910207439</v>
      </c>
      <c r="Q40" s="9">
        <f t="shared" si="5"/>
        <v>44465</v>
      </c>
      <c r="R40">
        <f t="shared" si="6"/>
        <v>9271.2109459999992</v>
      </c>
      <c r="S40">
        <v>21</v>
      </c>
      <c r="T40" s="8">
        <f t="shared" si="4"/>
        <v>3634.5279999999998</v>
      </c>
    </row>
    <row r="41" spans="1:20" x14ac:dyDescent="0.25">
      <c r="A41" s="4">
        <f t="shared" si="2"/>
        <v>41</v>
      </c>
      <c r="B41" s="5">
        <v>44472</v>
      </c>
      <c r="C41" s="6">
        <v>9728.699373999998</v>
      </c>
      <c r="D41" s="4">
        <f t="shared" si="7"/>
        <v>1.0489763448679832</v>
      </c>
      <c r="Q41" s="9">
        <f t="shared" si="5"/>
        <v>44472</v>
      </c>
      <c r="R41">
        <f t="shared" si="6"/>
        <v>9728.699373999998</v>
      </c>
      <c r="S41">
        <v>22</v>
      </c>
      <c r="T41" s="8">
        <f t="shared" si="4"/>
        <v>3710.0959999999995</v>
      </c>
    </row>
    <row r="42" spans="1:20" x14ac:dyDescent="0.25">
      <c r="A42" s="4">
        <f t="shared" si="2"/>
        <v>42</v>
      </c>
      <c r="B42" s="5">
        <v>44479</v>
      </c>
      <c r="C42" s="6">
        <v>10679.445367999999</v>
      </c>
      <c r="D42" s="4">
        <f t="shared" si="7"/>
        <v>1.0777487413260614</v>
      </c>
      <c r="Q42" s="9">
        <f t="shared" si="5"/>
        <v>44479</v>
      </c>
      <c r="R42">
        <f t="shared" si="6"/>
        <v>10679.445367999999</v>
      </c>
      <c r="S42">
        <v>23</v>
      </c>
      <c r="T42" s="8">
        <f t="shared" si="4"/>
        <v>3785.6639999999998</v>
      </c>
    </row>
    <row r="43" spans="1:20" x14ac:dyDescent="0.25">
      <c r="A43" s="4">
        <f t="shared" si="2"/>
        <v>43</v>
      </c>
      <c r="B43" s="5">
        <v>44486</v>
      </c>
      <c r="C43" s="6">
        <v>10541.407136</v>
      </c>
      <c r="D43" s="4">
        <f t="shared" si="7"/>
        <v>1.0672305055884399</v>
      </c>
      <c r="Q43" s="9">
        <f t="shared" si="5"/>
        <v>44486</v>
      </c>
      <c r="R43">
        <f t="shared" si="6"/>
        <v>10541.407136</v>
      </c>
      <c r="S43">
        <v>24</v>
      </c>
      <c r="T43" s="8">
        <f t="shared" si="4"/>
        <v>3861.232</v>
      </c>
    </row>
    <row r="44" spans="1:20" x14ac:dyDescent="0.25">
      <c r="A44" s="4">
        <f t="shared" si="2"/>
        <v>44</v>
      </c>
      <c r="B44" s="5">
        <v>44493</v>
      </c>
      <c r="C44" s="6">
        <v>10014.439142000001</v>
      </c>
      <c r="D44" s="4">
        <f t="shared" si="7"/>
        <v>1.0163414758227525</v>
      </c>
      <c r="Q44" s="9">
        <f t="shared" si="5"/>
        <v>44493</v>
      </c>
      <c r="R44">
        <f t="shared" si="6"/>
        <v>10014.439142000001</v>
      </c>
      <c r="S44">
        <v>25</v>
      </c>
      <c r="T44" s="8">
        <f t="shared" si="4"/>
        <v>3936.8</v>
      </c>
    </row>
    <row r="45" spans="1:20" x14ac:dyDescent="0.25">
      <c r="A45" s="4">
        <f t="shared" si="2"/>
        <v>45</v>
      </c>
      <c r="B45" s="5">
        <v>44500</v>
      </c>
      <c r="C45" s="6">
        <v>9808.5922289999999</v>
      </c>
      <c r="D45" s="4">
        <f t="shared" si="7"/>
        <v>0.98832484138067966</v>
      </c>
      <c r="Q45" s="9">
        <f t="shared" si="5"/>
        <v>44500</v>
      </c>
      <c r="R45">
        <f t="shared" si="6"/>
        <v>9808.5922289999999</v>
      </c>
      <c r="S45">
        <v>26</v>
      </c>
      <c r="T45" s="8">
        <f t="shared" si="4"/>
        <v>4012.3679999999999</v>
      </c>
    </row>
    <row r="46" spans="1:20" x14ac:dyDescent="0.25">
      <c r="A46" s="4">
        <f t="shared" si="2"/>
        <v>46</v>
      </c>
      <c r="B46" s="5">
        <v>44507</v>
      </c>
      <c r="C46" s="6">
        <v>9915.5088830000004</v>
      </c>
      <c r="D46" s="4">
        <f t="shared" si="7"/>
        <v>1.0036550602673058</v>
      </c>
      <c r="Q46" s="9">
        <f t="shared" si="5"/>
        <v>44507</v>
      </c>
      <c r="R46">
        <f t="shared" si="6"/>
        <v>9915.5088830000004</v>
      </c>
      <c r="S46">
        <v>27</v>
      </c>
      <c r="T46" s="8">
        <f t="shared" si="4"/>
        <v>4087.9359999999997</v>
      </c>
    </row>
    <row r="47" spans="1:20" x14ac:dyDescent="0.25">
      <c r="A47" s="4">
        <f t="shared" si="2"/>
        <v>47</v>
      </c>
      <c r="B47" s="5">
        <v>44514</v>
      </c>
      <c r="C47" s="6">
        <v>9672.4104709999992</v>
      </c>
      <c r="D47" s="4">
        <f t="shared" si="7"/>
        <v>0.98554189898790834</v>
      </c>
      <c r="Q47" s="9">
        <f t="shared" si="5"/>
        <v>44514</v>
      </c>
      <c r="R47">
        <f t="shared" si="6"/>
        <v>9672.4104709999992</v>
      </c>
      <c r="S47">
        <v>28</v>
      </c>
      <c r="T47" s="8">
        <f t="shared" si="4"/>
        <v>4163.5039999999999</v>
      </c>
    </row>
    <row r="48" spans="1:20" x14ac:dyDescent="0.25">
      <c r="A48" s="4">
        <f t="shared" si="2"/>
        <v>48</v>
      </c>
      <c r="B48" s="5">
        <v>44521</v>
      </c>
      <c r="C48" s="6">
        <v>9186.3717099999994</v>
      </c>
      <c r="D48" s="4">
        <f t="shared" si="7"/>
        <v>0.96470496141527695</v>
      </c>
      <c r="Q48" s="9">
        <f t="shared" si="5"/>
        <v>44521</v>
      </c>
      <c r="R48">
        <f t="shared" si="6"/>
        <v>9186.3717099999994</v>
      </c>
      <c r="S48">
        <v>29</v>
      </c>
      <c r="T48" s="8">
        <f t="shared" si="4"/>
        <v>4239.0720000000001</v>
      </c>
    </row>
    <row r="49" spans="1:20" x14ac:dyDescent="0.25">
      <c r="A49" s="4">
        <f t="shared" si="2"/>
        <v>49</v>
      </c>
      <c r="B49" s="5">
        <v>44528</v>
      </c>
      <c r="C49" s="6">
        <v>9314.5364069999996</v>
      </c>
      <c r="D49" s="4">
        <f t="shared" si="7"/>
        <v>1.0173601964855488</v>
      </c>
      <c r="Q49" s="9">
        <f t="shared" si="5"/>
        <v>44528</v>
      </c>
      <c r="R49">
        <f t="shared" si="6"/>
        <v>9314.5364069999996</v>
      </c>
      <c r="S49">
        <v>30</v>
      </c>
      <c r="T49" s="8">
        <f t="shared" si="4"/>
        <v>4314.6399999999994</v>
      </c>
    </row>
    <row r="50" spans="1:20" x14ac:dyDescent="0.25">
      <c r="A50" s="4">
        <f t="shared" si="2"/>
        <v>50</v>
      </c>
      <c r="B50" s="5">
        <v>44535</v>
      </c>
      <c r="C50" s="6">
        <v>9562.4595570000001</v>
      </c>
      <c r="D50" s="4">
        <f t="shared" si="7"/>
        <v>1.0517588399727327</v>
      </c>
      <c r="Q50" s="9">
        <f t="shared" si="5"/>
        <v>44535</v>
      </c>
      <c r="R50">
        <f t="shared" si="6"/>
        <v>9562.4595570000001</v>
      </c>
      <c r="S50">
        <v>31</v>
      </c>
      <c r="T50" s="8">
        <f t="shared" si="4"/>
        <v>4390.2079999999996</v>
      </c>
    </row>
    <row r="51" spans="1:20" x14ac:dyDescent="0.25">
      <c r="A51" s="4">
        <f t="shared" si="2"/>
        <v>51</v>
      </c>
      <c r="B51" s="5">
        <v>44542</v>
      </c>
      <c r="C51" s="6">
        <v>8223.9388699999981</v>
      </c>
      <c r="D51" s="4">
        <f t="shared" si="7"/>
        <v>1.0340294075411731</v>
      </c>
      <c r="Q51" s="9">
        <f t="shared" si="5"/>
        <v>44542</v>
      </c>
      <c r="R51">
        <f t="shared" si="6"/>
        <v>8223.9388699999981</v>
      </c>
      <c r="S51">
        <v>32</v>
      </c>
      <c r="T51" s="8">
        <f t="shared" si="4"/>
        <v>4465.7759999999998</v>
      </c>
    </row>
    <row r="52" spans="1:20" x14ac:dyDescent="0.25">
      <c r="A52" s="4">
        <f t="shared" si="2"/>
        <v>52</v>
      </c>
      <c r="B52" s="5">
        <v>44549</v>
      </c>
      <c r="C52" s="6">
        <v>8569.2153870000002</v>
      </c>
      <c r="D52" s="4">
        <f t="shared" si="7"/>
        <v>1.1401904019432398</v>
      </c>
      <c r="Q52" s="9">
        <f t="shared" si="5"/>
        <v>44549</v>
      </c>
      <c r="R52">
        <f t="shared" si="6"/>
        <v>8569.2153870000002</v>
      </c>
      <c r="S52">
        <v>33</v>
      </c>
      <c r="T52" s="8">
        <f t="shared" si="4"/>
        <v>4541.3440000000001</v>
      </c>
    </row>
    <row r="53" spans="1:20" x14ac:dyDescent="0.25">
      <c r="A53" s="4">
        <f t="shared" si="2"/>
        <v>53</v>
      </c>
      <c r="B53" s="5">
        <v>44556</v>
      </c>
      <c r="C53" s="6">
        <v>8648.7551980000007</v>
      </c>
      <c r="D53" s="4">
        <f t="shared" si="7"/>
        <v>1.1987937055053079</v>
      </c>
      <c r="Q53" s="9">
        <f t="shared" si="5"/>
        <v>44556</v>
      </c>
      <c r="R53">
        <f t="shared" si="6"/>
        <v>8648.7551980000007</v>
      </c>
      <c r="S53">
        <v>34</v>
      </c>
      <c r="T53" s="8">
        <f t="shared" si="4"/>
        <v>4616.9120000000003</v>
      </c>
    </row>
    <row r="54" spans="1:20" x14ac:dyDescent="0.25">
      <c r="A54" s="4">
        <f t="shared" si="2"/>
        <v>2</v>
      </c>
      <c r="B54" s="5">
        <v>44563</v>
      </c>
      <c r="C54" s="6">
        <v>5540.9454370000003</v>
      </c>
      <c r="D54" s="4">
        <f t="shared" si="7"/>
        <v>0.61331317104058758</v>
      </c>
      <c r="Q54" s="9">
        <f t="shared" si="5"/>
        <v>44563</v>
      </c>
      <c r="R54">
        <f t="shared" si="6"/>
        <v>5540.9454370000003</v>
      </c>
      <c r="S54">
        <v>35</v>
      </c>
      <c r="T54" s="8">
        <f t="shared" si="4"/>
        <v>4692.4799999999996</v>
      </c>
    </row>
    <row r="55" spans="1:20" x14ac:dyDescent="0.25">
      <c r="A55" s="4">
        <f t="shared" si="2"/>
        <v>3</v>
      </c>
      <c r="B55" s="5">
        <v>44570</v>
      </c>
      <c r="C55" s="6">
        <v>9094.434830000002</v>
      </c>
      <c r="D55" s="4">
        <f t="shared" si="7"/>
        <v>1.1326606010836393</v>
      </c>
      <c r="Q55" s="9">
        <f t="shared" si="5"/>
        <v>44570</v>
      </c>
      <c r="R55">
        <f t="shared" si="6"/>
        <v>9094.434830000002</v>
      </c>
      <c r="S55">
        <v>36</v>
      </c>
      <c r="T55" s="8">
        <f t="shared" si="4"/>
        <v>4768.0479999999998</v>
      </c>
    </row>
    <row r="56" spans="1:20" x14ac:dyDescent="0.25">
      <c r="A56" s="4">
        <f t="shared" si="2"/>
        <v>4</v>
      </c>
      <c r="B56" s="5">
        <v>44577</v>
      </c>
      <c r="C56" s="6">
        <v>9847.9891909999988</v>
      </c>
      <c r="D56" s="4">
        <f t="shared" si="7"/>
        <v>1.102263397126201</v>
      </c>
      <c r="Q56" s="9">
        <f t="shared" si="5"/>
        <v>44577</v>
      </c>
      <c r="R56">
        <f t="shared" si="6"/>
        <v>9847.9891909999988</v>
      </c>
      <c r="S56">
        <v>37</v>
      </c>
      <c r="T56" s="8">
        <f t="shared" si="4"/>
        <v>4843.616</v>
      </c>
    </row>
    <row r="57" spans="1:20" x14ac:dyDescent="0.25">
      <c r="A57" s="4">
        <f t="shared" si="2"/>
        <v>5</v>
      </c>
      <c r="B57" s="5">
        <v>44584</v>
      </c>
      <c r="C57" s="6">
        <v>10859.784981999999</v>
      </c>
      <c r="D57" s="4">
        <f t="shared" si="7"/>
        <v>1.1639475618636723</v>
      </c>
      <c r="Q57" s="9">
        <f t="shared" si="5"/>
        <v>44584</v>
      </c>
      <c r="R57">
        <f t="shared" si="6"/>
        <v>10859.784981999999</v>
      </c>
      <c r="S57">
        <v>38</v>
      </c>
      <c r="T57" s="8">
        <f t="shared" si="4"/>
        <v>4919.1839999999993</v>
      </c>
    </row>
    <row r="58" spans="1:20" x14ac:dyDescent="0.25">
      <c r="A58" s="4">
        <f t="shared" si="2"/>
        <v>6</v>
      </c>
      <c r="B58" s="5">
        <v>44591</v>
      </c>
      <c r="C58" s="6">
        <v>9296.3477700000003</v>
      </c>
      <c r="D58" s="4">
        <f t="shared" si="7"/>
        <v>1.0454996971063928</v>
      </c>
      <c r="Q58" s="9">
        <f t="shared" si="5"/>
        <v>44591</v>
      </c>
      <c r="R58">
        <f t="shared" si="6"/>
        <v>9296.3477700000003</v>
      </c>
      <c r="S58">
        <v>39</v>
      </c>
      <c r="T58" s="8">
        <f t="shared" si="4"/>
        <v>4994.7520000000004</v>
      </c>
    </row>
    <row r="59" spans="1:20" x14ac:dyDescent="0.25">
      <c r="A59" s="4">
        <f t="shared" si="2"/>
        <v>7</v>
      </c>
      <c r="B59" s="5">
        <v>44598</v>
      </c>
      <c r="C59" s="6">
        <v>9680.063795</v>
      </c>
      <c r="D59" s="4">
        <f t="shared" si="7"/>
        <v>1.0537425656153021</v>
      </c>
      <c r="Q59" s="9">
        <f t="shared" si="5"/>
        <v>44598</v>
      </c>
      <c r="R59">
        <f t="shared" si="6"/>
        <v>9680.063795</v>
      </c>
      <c r="S59">
        <v>40</v>
      </c>
      <c r="T59" s="8">
        <f t="shared" si="4"/>
        <v>5070.32</v>
      </c>
    </row>
    <row r="60" spans="1:20" x14ac:dyDescent="0.25">
      <c r="A60" s="4">
        <f t="shared" si="2"/>
        <v>8</v>
      </c>
      <c r="B60" s="5">
        <v>44605</v>
      </c>
      <c r="C60" s="6">
        <v>9622.9676090000012</v>
      </c>
      <c r="D60" s="4">
        <f t="shared" si="7"/>
        <v>1.0019002796794927</v>
      </c>
      <c r="Q60" s="9">
        <f t="shared" si="5"/>
        <v>44605</v>
      </c>
      <c r="R60">
        <f t="shared" si="6"/>
        <v>9622.9676090000012</v>
      </c>
      <c r="S60">
        <v>41</v>
      </c>
      <c r="T60" s="8">
        <f t="shared" si="4"/>
        <v>5145.8879999999999</v>
      </c>
    </row>
    <row r="61" spans="1:20" x14ac:dyDescent="0.25">
      <c r="A61" s="4">
        <f t="shared" si="2"/>
        <v>9</v>
      </c>
      <c r="B61" s="5">
        <v>44612</v>
      </c>
      <c r="C61" s="6">
        <v>9458.9438219999993</v>
      </c>
      <c r="D61" s="4">
        <f t="shared" si="7"/>
        <v>0.99760780347056766</v>
      </c>
      <c r="Q61" s="9">
        <f t="shared" si="5"/>
        <v>44612</v>
      </c>
      <c r="R61">
        <f t="shared" si="6"/>
        <v>9458.9438219999993</v>
      </c>
      <c r="S61">
        <v>42</v>
      </c>
      <c r="T61" s="8">
        <f t="shared" si="4"/>
        <v>5221.4560000000001</v>
      </c>
    </row>
    <row r="62" spans="1:20" x14ac:dyDescent="0.25">
      <c r="A62" s="4">
        <f t="shared" si="2"/>
        <v>10</v>
      </c>
      <c r="B62" s="5">
        <v>44619</v>
      </c>
      <c r="C62" s="6">
        <v>10552.217228</v>
      </c>
      <c r="D62" s="4">
        <f t="shared" si="7"/>
        <v>1.0309302175187418</v>
      </c>
      <c r="Q62" s="9">
        <f t="shared" si="5"/>
        <v>44619</v>
      </c>
      <c r="R62">
        <f t="shared" si="6"/>
        <v>10552.217228</v>
      </c>
      <c r="S62">
        <v>43</v>
      </c>
      <c r="T62" s="8">
        <f t="shared" si="4"/>
        <v>5297.0239999999994</v>
      </c>
    </row>
    <row r="63" spans="1:20" x14ac:dyDescent="0.25">
      <c r="A63" s="4">
        <f t="shared" si="2"/>
        <v>11</v>
      </c>
      <c r="B63" s="5">
        <v>44626</v>
      </c>
      <c r="C63" s="6">
        <v>10003.761347000001</v>
      </c>
      <c r="D63" s="4">
        <f t="shared" si="7"/>
        <v>1.0186552363248782</v>
      </c>
      <c r="Q63" s="9">
        <f t="shared" si="5"/>
        <v>44626</v>
      </c>
      <c r="R63">
        <f t="shared" si="6"/>
        <v>10003.761347000001</v>
      </c>
      <c r="S63">
        <v>44</v>
      </c>
      <c r="T63" s="8">
        <f t="shared" si="4"/>
        <v>5372.5919999999996</v>
      </c>
    </row>
    <row r="64" spans="1:20" x14ac:dyDescent="0.25">
      <c r="A64" s="4">
        <f t="shared" si="2"/>
        <v>12</v>
      </c>
      <c r="B64" s="5">
        <v>44633</v>
      </c>
      <c r="C64" s="6">
        <v>10297.294512</v>
      </c>
      <c r="D64" s="4">
        <f t="shared" si="7"/>
        <v>1.0294420601627698</v>
      </c>
      <c r="Q64" s="9">
        <f t="shared" si="5"/>
        <v>44633</v>
      </c>
      <c r="R64">
        <f t="shared" si="6"/>
        <v>10297.294512</v>
      </c>
      <c r="S64">
        <v>45</v>
      </c>
      <c r="T64" s="8">
        <f t="shared" si="4"/>
        <v>5448.16</v>
      </c>
    </row>
    <row r="65" spans="1:20" x14ac:dyDescent="0.25">
      <c r="A65" s="4">
        <f t="shared" si="2"/>
        <v>13</v>
      </c>
      <c r="B65" s="5">
        <v>44640</v>
      </c>
      <c r="C65" s="6">
        <v>10874.989299999999</v>
      </c>
      <c r="D65" s="4">
        <f t="shared" si="7"/>
        <v>1.0583656811479969</v>
      </c>
      <c r="Q65" s="9">
        <f t="shared" si="5"/>
        <v>44640</v>
      </c>
      <c r="R65">
        <f t="shared" si="6"/>
        <v>10874.989299999999</v>
      </c>
      <c r="S65">
        <v>46</v>
      </c>
      <c r="T65" s="8">
        <f t="shared" si="4"/>
        <v>5523.7279999999992</v>
      </c>
    </row>
    <row r="66" spans="1:20" x14ac:dyDescent="0.25">
      <c r="A66" s="4">
        <f t="shared" si="2"/>
        <v>14</v>
      </c>
      <c r="B66" s="5">
        <v>44647</v>
      </c>
      <c r="C66" s="6">
        <v>10896.973700999999</v>
      </c>
      <c r="D66" s="4">
        <f t="shared" si="7"/>
        <v>1.0782741986025637</v>
      </c>
      <c r="Q66" s="9">
        <f t="shared" ref="Q66:Q97" si="8">B66</f>
        <v>44647</v>
      </c>
      <c r="R66">
        <f t="shared" ref="R66:R97" si="9">C66</f>
        <v>10896.973700999999</v>
      </c>
      <c r="S66">
        <v>47</v>
      </c>
      <c r="T66" s="8">
        <f t="shared" si="4"/>
        <v>5599.2960000000003</v>
      </c>
    </row>
    <row r="67" spans="1:20" x14ac:dyDescent="0.25">
      <c r="A67" s="4">
        <f t="shared" si="2"/>
        <v>15</v>
      </c>
      <c r="B67" s="5">
        <v>44654</v>
      </c>
      <c r="C67" s="6">
        <v>10384.478562</v>
      </c>
      <c r="D67" s="4">
        <f t="shared" ref="D67:D98" si="10">AVERAGEIF($A$3:$A$106,A67,$C$3:$C$106)/$C$1</f>
        <v>1.0649375732561668</v>
      </c>
      <c r="Q67" s="9">
        <f t="shared" si="8"/>
        <v>44654</v>
      </c>
      <c r="R67">
        <f t="shared" si="9"/>
        <v>10384.478562</v>
      </c>
      <c r="S67">
        <v>48</v>
      </c>
      <c r="T67" s="8">
        <f t="shared" si="4"/>
        <v>5674.8639999999996</v>
      </c>
    </row>
    <row r="68" spans="1:20" x14ac:dyDescent="0.25">
      <c r="A68" s="4">
        <f t="shared" ref="A68:A105" si="11">WEEKNUM(B68)</f>
        <v>16</v>
      </c>
      <c r="B68" s="5">
        <v>44661</v>
      </c>
      <c r="C68" s="6">
        <v>9970.1329580000001</v>
      </c>
      <c r="D68" s="4">
        <f t="shared" si="10"/>
        <v>1.0589193175698817</v>
      </c>
      <c r="Q68" s="9">
        <f t="shared" si="8"/>
        <v>44661</v>
      </c>
      <c r="R68">
        <f t="shared" si="9"/>
        <v>9970.1329580000001</v>
      </c>
      <c r="S68">
        <v>49</v>
      </c>
      <c r="T68" s="8">
        <f t="shared" si="4"/>
        <v>5750.4319999999998</v>
      </c>
    </row>
    <row r="69" spans="1:20" x14ac:dyDescent="0.25">
      <c r="A69" s="4">
        <f t="shared" si="11"/>
        <v>17</v>
      </c>
      <c r="B69" s="5">
        <v>44668</v>
      </c>
      <c r="C69" s="6">
        <v>9998.7911260000001</v>
      </c>
      <c r="D69" s="4">
        <f t="shared" si="10"/>
        <v>1.058997120227583</v>
      </c>
      <c r="Q69" s="9">
        <f t="shared" si="8"/>
        <v>44668</v>
      </c>
      <c r="R69">
        <f t="shared" si="9"/>
        <v>9998.7911260000001</v>
      </c>
      <c r="S69">
        <v>50</v>
      </c>
      <c r="T69" s="8">
        <f t="shared" si="4"/>
        <v>5826</v>
      </c>
    </row>
    <row r="70" spans="1:20" x14ac:dyDescent="0.25">
      <c r="A70" s="4">
        <f t="shared" si="11"/>
        <v>18</v>
      </c>
      <c r="B70" s="5">
        <v>44675</v>
      </c>
      <c r="C70" s="6">
        <v>9057.4508530000003</v>
      </c>
      <c r="D70" s="4">
        <f t="shared" si="10"/>
        <v>1.0124055225357671</v>
      </c>
      <c r="Q70" s="9">
        <f t="shared" si="8"/>
        <v>44675</v>
      </c>
      <c r="R70">
        <f t="shared" si="9"/>
        <v>9057.4508530000003</v>
      </c>
      <c r="S70">
        <v>51</v>
      </c>
      <c r="T70" s="8">
        <f t="shared" si="4"/>
        <v>5901.5679999999993</v>
      </c>
    </row>
    <row r="71" spans="1:20" x14ac:dyDescent="0.25">
      <c r="A71" s="4">
        <f t="shared" si="11"/>
        <v>19</v>
      </c>
      <c r="B71" s="5">
        <v>44682</v>
      </c>
      <c r="C71" s="6">
        <v>9561.3426129999989</v>
      </c>
      <c r="D71" s="4">
        <f t="shared" si="10"/>
        <v>1.07358757464597</v>
      </c>
      <c r="Q71" s="9">
        <f t="shared" si="8"/>
        <v>44682</v>
      </c>
      <c r="R71">
        <f t="shared" si="9"/>
        <v>9561.3426129999989</v>
      </c>
      <c r="S71">
        <v>52</v>
      </c>
      <c r="T71" s="8">
        <f t="shared" si="4"/>
        <v>5977.1360000000004</v>
      </c>
    </row>
    <row r="72" spans="1:20" x14ac:dyDescent="0.25">
      <c r="A72" s="4">
        <f t="shared" si="11"/>
        <v>20</v>
      </c>
      <c r="B72" s="5">
        <v>44689</v>
      </c>
      <c r="C72" s="6">
        <v>9198.3990329999997</v>
      </c>
      <c r="D72" s="4">
        <f t="shared" si="10"/>
        <v>1.0376991257218926</v>
      </c>
      <c r="Q72" s="9">
        <f t="shared" si="8"/>
        <v>44689</v>
      </c>
      <c r="R72">
        <f t="shared" si="9"/>
        <v>9198.3990329999997</v>
      </c>
      <c r="S72">
        <v>53</v>
      </c>
      <c r="T72" s="8">
        <f t="shared" si="4"/>
        <v>6052.7039999999997</v>
      </c>
    </row>
    <row r="73" spans="1:20" x14ac:dyDescent="0.25">
      <c r="A73" s="4">
        <f t="shared" si="11"/>
        <v>21</v>
      </c>
      <c r="B73" s="5">
        <v>44696</v>
      </c>
      <c r="C73" s="6">
        <v>9052.5910690000001</v>
      </c>
      <c r="D73" s="4">
        <f t="shared" si="10"/>
        <v>1.0055561873859489</v>
      </c>
      <c r="Q73" s="9">
        <f t="shared" si="8"/>
        <v>44696</v>
      </c>
      <c r="R73">
        <f t="shared" si="9"/>
        <v>9052.5910690000001</v>
      </c>
      <c r="S73">
        <v>54</v>
      </c>
      <c r="T73" s="8">
        <f t="shared" si="4"/>
        <v>6128.2719999999999</v>
      </c>
    </row>
    <row r="74" spans="1:20" x14ac:dyDescent="0.25">
      <c r="A74" s="4">
        <f t="shared" si="11"/>
        <v>22</v>
      </c>
      <c r="B74" s="5">
        <v>44703</v>
      </c>
      <c r="C74" s="6">
        <v>8747.6409419999982</v>
      </c>
      <c r="D74" s="4">
        <f t="shared" si="10"/>
        <v>0.96153054659072112</v>
      </c>
      <c r="Q74" s="9">
        <f t="shared" si="8"/>
        <v>44703</v>
      </c>
      <c r="R74">
        <f t="shared" si="9"/>
        <v>8747.6409419999982</v>
      </c>
      <c r="S74">
        <v>55</v>
      </c>
      <c r="T74" s="8">
        <f t="shared" si="4"/>
        <v>6203.84</v>
      </c>
    </row>
    <row r="75" spans="1:20" x14ac:dyDescent="0.25">
      <c r="A75" s="4">
        <f t="shared" si="11"/>
        <v>23</v>
      </c>
      <c r="B75" s="5">
        <v>44710</v>
      </c>
      <c r="C75" s="6">
        <v>8681.4696650000005</v>
      </c>
      <c r="D75" s="4">
        <f t="shared" si="10"/>
        <v>0.95806118914793215</v>
      </c>
      <c r="Q75" s="9">
        <f t="shared" si="8"/>
        <v>44710</v>
      </c>
      <c r="R75">
        <f t="shared" si="9"/>
        <v>8681.4696650000005</v>
      </c>
      <c r="S75">
        <v>56</v>
      </c>
      <c r="T75" s="8">
        <f t="shared" si="4"/>
        <v>6279.4079999999994</v>
      </c>
    </row>
    <row r="76" spans="1:20" x14ac:dyDescent="0.25">
      <c r="A76" s="4">
        <f t="shared" si="11"/>
        <v>24</v>
      </c>
      <c r="B76" s="5">
        <v>44717</v>
      </c>
      <c r="C76" s="6">
        <v>8632.0044869999983</v>
      </c>
      <c r="D76" s="4">
        <f t="shared" si="10"/>
        <v>0.93765442986188319</v>
      </c>
      <c r="Q76" s="9">
        <f t="shared" si="8"/>
        <v>44717</v>
      </c>
      <c r="R76">
        <f t="shared" si="9"/>
        <v>8632.0044869999983</v>
      </c>
      <c r="S76">
        <v>57</v>
      </c>
      <c r="T76" s="8">
        <f t="shared" si="4"/>
        <v>6354.9760000000006</v>
      </c>
    </row>
    <row r="77" spans="1:20" x14ac:dyDescent="0.25">
      <c r="A77" s="4">
        <f t="shared" si="11"/>
        <v>25</v>
      </c>
      <c r="B77" s="5">
        <v>44724</v>
      </c>
      <c r="C77" s="6">
        <v>8914.5639859999992</v>
      </c>
      <c r="D77" s="4">
        <f t="shared" si="10"/>
        <v>0.99118736440380661</v>
      </c>
      <c r="Q77" s="9">
        <f t="shared" si="8"/>
        <v>44724</v>
      </c>
      <c r="R77">
        <f t="shared" si="9"/>
        <v>8914.5639859999992</v>
      </c>
      <c r="S77">
        <v>58</v>
      </c>
      <c r="T77" s="8">
        <f t="shared" si="4"/>
        <v>6430.5439999999999</v>
      </c>
    </row>
    <row r="78" spans="1:20" x14ac:dyDescent="0.25">
      <c r="A78" s="4">
        <f t="shared" si="11"/>
        <v>26</v>
      </c>
      <c r="B78" s="5">
        <v>44731</v>
      </c>
      <c r="C78" s="6">
        <v>9659.5075020000004</v>
      </c>
      <c r="D78" s="4">
        <f t="shared" si="10"/>
        <v>1.0820098744992752</v>
      </c>
      <c r="Q78" s="9">
        <f t="shared" si="8"/>
        <v>44731</v>
      </c>
      <c r="R78">
        <f t="shared" si="9"/>
        <v>9659.5075020000004</v>
      </c>
      <c r="S78">
        <v>59</v>
      </c>
      <c r="T78" s="8">
        <f t="shared" si="4"/>
        <v>6506.1119999999992</v>
      </c>
    </row>
    <row r="79" spans="1:20" x14ac:dyDescent="0.25">
      <c r="A79" s="4">
        <f t="shared" si="11"/>
        <v>27</v>
      </c>
      <c r="B79" s="5">
        <v>44738</v>
      </c>
      <c r="C79" s="6">
        <v>9289.663532999999</v>
      </c>
      <c r="D79" s="4">
        <f t="shared" si="10"/>
        <v>1.0612765385066083</v>
      </c>
      <c r="Q79" s="9">
        <f t="shared" si="8"/>
        <v>44738</v>
      </c>
      <c r="R79">
        <f t="shared" si="9"/>
        <v>9289.663532999999</v>
      </c>
      <c r="S79">
        <v>60</v>
      </c>
      <c r="T79" s="8">
        <f t="shared" si="4"/>
        <v>6581.68</v>
      </c>
    </row>
    <row r="80" spans="1:20" x14ac:dyDescent="0.25">
      <c r="A80" s="4">
        <f t="shared" si="11"/>
        <v>28</v>
      </c>
      <c r="B80" s="5">
        <v>44745</v>
      </c>
      <c r="C80" s="6">
        <v>8863.8561389999977</v>
      </c>
      <c r="D80" s="4">
        <f t="shared" si="10"/>
        <v>1.0204652268210681</v>
      </c>
      <c r="Q80" s="9">
        <f t="shared" si="8"/>
        <v>44745</v>
      </c>
      <c r="R80">
        <f t="shared" si="9"/>
        <v>8863.8561389999977</v>
      </c>
      <c r="S80">
        <v>61</v>
      </c>
      <c r="T80" s="8">
        <f t="shared" si="4"/>
        <v>6657.2479999999996</v>
      </c>
    </row>
    <row r="81" spans="1:20" x14ac:dyDescent="0.25">
      <c r="A81" s="4">
        <f t="shared" si="11"/>
        <v>29</v>
      </c>
      <c r="B81" s="5">
        <v>44752</v>
      </c>
      <c r="C81" s="6">
        <v>8728.9671030000009</v>
      </c>
      <c r="D81" s="4">
        <f t="shared" si="10"/>
        <v>0.94993582500659157</v>
      </c>
      <c r="Q81" s="9">
        <f t="shared" si="8"/>
        <v>44752</v>
      </c>
      <c r="R81">
        <f t="shared" si="9"/>
        <v>8728.9671030000009</v>
      </c>
      <c r="S81">
        <v>62</v>
      </c>
      <c r="T81" s="8">
        <f t="shared" si="4"/>
        <v>6732.8159999999989</v>
      </c>
    </row>
    <row r="82" spans="1:20" x14ac:dyDescent="0.25">
      <c r="A82" s="4">
        <f t="shared" si="11"/>
        <v>30</v>
      </c>
      <c r="B82" s="5">
        <v>44759</v>
      </c>
      <c r="C82" s="6">
        <v>8667.9061100000017</v>
      </c>
      <c r="D82" s="4">
        <f t="shared" si="10"/>
        <v>0.92869506111952982</v>
      </c>
      <c r="Q82" s="9">
        <f t="shared" si="8"/>
        <v>44759</v>
      </c>
      <c r="R82">
        <f t="shared" si="9"/>
        <v>8667.9061100000017</v>
      </c>
      <c r="S82">
        <v>63</v>
      </c>
      <c r="T82" s="8">
        <f t="shared" si="4"/>
        <v>6808.384</v>
      </c>
    </row>
    <row r="83" spans="1:20" x14ac:dyDescent="0.25">
      <c r="A83" s="4">
        <f t="shared" si="11"/>
        <v>31</v>
      </c>
      <c r="B83" s="5">
        <v>44766</v>
      </c>
      <c r="C83" s="6">
        <v>8014.2858019999994</v>
      </c>
      <c r="D83" s="4">
        <f t="shared" si="10"/>
        <v>0.9087266779653409</v>
      </c>
      <c r="Q83" s="9">
        <f t="shared" si="8"/>
        <v>44766</v>
      </c>
      <c r="R83">
        <f t="shared" si="9"/>
        <v>8014.2858019999994</v>
      </c>
      <c r="S83">
        <v>64</v>
      </c>
      <c r="T83" s="8">
        <f t="shared" si="4"/>
        <v>6883.9519999999993</v>
      </c>
    </row>
    <row r="84" spans="1:20" x14ac:dyDescent="0.25">
      <c r="A84" s="4">
        <f t="shared" si="11"/>
        <v>32</v>
      </c>
      <c r="B84" s="5">
        <v>44773</v>
      </c>
      <c r="C84" s="6">
        <v>7506.1942170000002</v>
      </c>
      <c r="D84" s="4">
        <f t="shared" si="10"/>
        <v>0.88373087163961128</v>
      </c>
      <c r="Q84" s="9">
        <f t="shared" si="8"/>
        <v>44773</v>
      </c>
      <c r="R84">
        <f t="shared" si="9"/>
        <v>7506.1942170000002</v>
      </c>
      <c r="S84">
        <v>65</v>
      </c>
      <c r="T84" s="8">
        <f t="shared" si="4"/>
        <v>6959.52</v>
      </c>
    </row>
    <row r="85" spans="1:20" x14ac:dyDescent="0.25">
      <c r="A85" s="4">
        <f t="shared" si="11"/>
        <v>33</v>
      </c>
      <c r="B85" s="5">
        <v>44780</v>
      </c>
      <c r="C85" s="6">
        <v>7162.7279829999979</v>
      </c>
      <c r="D85" s="4">
        <f t="shared" si="10"/>
        <v>0.86149729061166469</v>
      </c>
      <c r="Q85" s="9">
        <f t="shared" si="8"/>
        <v>44780</v>
      </c>
      <c r="R85">
        <f t="shared" si="9"/>
        <v>7162.7279829999979</v>
      </c>
      <c r="S85">
        <v>66</v>
      </c>
      <c r="T85" s="8">
        <f t="shared" ref="T85:T106" si="12" xml:space="preserve"> 75.568*S85 + 2047.6</f>
        <v>7035.0879999999997</v>
      </c>
    </row>
    <row r="86" spans="1:20" x14ac:dyDescent="0.25">
      <c r="A86" s="4">
        <f t="shared" si="11"/>
        <v>34</v>
      </c>
      <c r="B86" s="5">
        <v>44787</v>
      </c>
      <c r="C86" s="6">
        <v>6894.4896200000003</v>
      </c>
      <c r="D86" s="4">
        <f t="shared" si="10"/>
        <v>0.83810511085451034</v>
      </c>
      <c r="Q86" s="9">
        <f t="shared" si="8"/>
        <v>44787</v>
      </c>
      <c r="R86">
        <f t="shared" si="9"/>
        <v>6894.4896200000003</v>
      </c>
      <c r="S86">
        <v>67</v>
      </c>
      <c r="T86" s="8">
        <f t="shared" si="12"/>
        <v>7110.655999999999</v>
      </c>
    </row>
    <row r="87" spans="1:20" x14ac:dyDescent="0.25">
      <c r="A87" s="4">
        <f t="shared" si="11"/>
        <v>35</v>
      </c>
      <c r="B87" s="5">
        <v>44794</v>
      </c>
      <c r="C87" s="6">
        <v>6760.365272</v>
      </c>
      <c r="D87" s="4">
        <f t="shared" si="10"/>
        <v>0.83032898628961749</v>
      </c>
      <c r="Q87" s="9">
        <f t="shared" si="8"/>
        <v>44794</v>
      </c>
      <c r="R87">
        <f t="shared" si="9"/>
        <v>6760.365272</v>
      </c>
      <c r="S87">
        <v>68</v>
      </c>
      <c r="T87" s="8">
        <f t="shared" si="12"/>
        <v>7186.2240000000002</v>
      </c>
    </row>
    <row r="88" spans="1:20" x14ac:dyDescent="0.25">
      <c r="A88" s="4">
        <f t="shared" si="11"/>
        <v>36</v>
      </c>
      <c r="B88" s="5">
        <v>44801</v>
      </c>
      <c r="C88" s="6">
        <v>6752.7917760000009</v>
      </c>
      <c r="D88" s="4">
        <f t="shared" si="10"/>
        <v>0.84283691388988136</v>
      </c>
      <c r="Q88" s="9">
        <f t="shared" si="8"/>
        <v>44801</v>
      </c>
      <c r="R88">
        <f t="shared" si="9"/>
        <v>6752.7917760000009</v>
      </c>
      <c r="S88">
        <v>69</v>
      </c>
      <c r="T88" s="8">
        <f t="shared" si="12"/>
        <v>7261.7919999999995</v>
      </c>
    </row>
    <row r="89" spans="1:20" x14ac:dyDescent="0.25">
      <c r="A89" s="4">
        <f t="shared" si="11"/>
        <v>37</v>
      </c>
      <c r="B89" s="5">
        <v>44808</v>
      </c>
      <c r="C89" s="6">
        <v>6612.9058610000011</v>
      </c>
      <c r="D89" s="4">
        <f t="shared" si="10"/>
        <v>0.84909367005788583</v>
      </c>
      <c r="Q89" s="9">
        <f t="shared" si="8"/>
        <v>44808</v>
      </c>
      <c r="R89">
        <f t="shared" si="9"/>
        <v>6612.9058610000011</v>
      </c>
      <c r="S89">
        <v>70</v>
      </c>
      <c r="T89" s="8">
        <f t="shared" si="12"/>
        <v>7337.3600000000006</v>
      </c>
    </row>
    <row r="90" spans="1:20" x14ac:dyDescent="0.25">
      <c r="A90" s="4">
        <f t="shared" si="11"/>
        <v>38</v>
      </c>
      <c r="B90" s="5">
        <v>44815</v>
      </c>
      <c r="C90" s="6">
        <v>6591.9362759999995</v>
      </c>
      <c r="D90" s="4">
        <f t="shared" si="10"/>
        <v>0.80719888244676841</v>
      </c>
      <c r="Q90" s="9">
        <f t="shared" si="8"/>
        <v>44815</v>
      </c>
      <c r="R90">
        <f t="shared" si="9"/>
        <v>6591.9362759999995</v>
      </c>
      <c r="S90">
        <v>71</v>
      </c>
      <c r="T90" s="8">
        <f t="shared" si="12"/>
        <v>7412.9279999999999</v>
      </c>
    </row>
    <row r="91" spans="1:20" x14ac:dyDescent="0.25">
      <c r="A91" s="4">
        <f t="shared" si="11"/>
        <v>39</v>
      </c>
      <c r="B91" s="5">
        <v>44822</v>
      </c>
      <c r="C91" s="6">
        <v>7460.7074499999999</v>
      </c>
      <c r="D91" s="4">
        <f t="shared" si="10"/>
        <v>0.87455919195384446</v>
      </c>
      <c r="Q91" s="9">
        <f t="shared" si="8"/>
        <v>44822</v>
      </c>
      <c r="R91">
        <f t="shared" si="9"/>
        <v>7460.7074499999999</v>
      </c>
      <c r="S91">
        <v>72</v>
      </c>
      <c r="T91" s="8">
        <f t="shared" si="12"/>
        <v>7488.4959999999992</v>
      </c>
    </row>
    <row r="92" spans="1:20" x14ac:dyDescent="0.25">
      <c r="A92" s="4">
        <f t="shared" si="11"/>
        <v>40</v>
      </c>
      <c r="B92" s="5">
        <v>44829</v>
      </c>
      <c r="C92" s="6">
        <v>8307.1408859999992</v>
      </c>
      <c r="D92" s="4">
        <f t="shared" si="10"/>
        <v>0.97285154910207439</v>
      </c>
      <c r="Q92" s="9">
        <f t="shared" si="8"/>
        <v>44829</v>
      </c>
      <c r="R92">
        <f t="shared" si="9"/>
        <v>8307.1408859999992</v>
      </c>
      <c r="S92">
        <v>73</v>
      </c>
      <c r="T92" s="8">
        <f t="shared" si="12"/>
        <v>7564.0640000000003</v>
      </c>
    </row>
    <row r="93" spans="1:20" x14ac:dyDescent="0.25">
      <c r="A93" s="4">
        <f t="shared" si="11"/>
        <v>41</v>
      </c>
      <c r="B93" s="5">
        <v>44836</v>
      </c>
      <c r="C93" s="6">
        <v>9225.1433479999996</v>
      </c>
      <c r="D93" s="4">
        <f t="shared" si="10"/>
        <v>1.0489763448679832</v>
      </c>
      <c r="Q93" s="9">
        <f t="shared" si="8"/>
        <v>44836</v>
      </c>
      <c r="R93">
        <f t="shared" si="9"/>
        <v>9225.1433479999996</v>
      </c>
      <c r="S93">
        <v>74</v>
      </c>
      <c r="T93" s="8">
        <f t="shared" si="12"/>
        <v>7639.6319999999996</v>
      </c>
    </row>
    <row r="94" spans="1:20" x14ac:dyDescent="0.25">
      <c r="A94" s="4">
        <f t="shared" si="11"/>
        <v>42</v>
      </c>
      <c r="B94" s="5">
        <v>44843</v>
      </c>
      <c r="C94" s="6">
        <v>8794.2827449999986</v>
      </c>
      <c r="D94" s="4">
        <f t="shared" si="10"/>
        <v>1.0777487413260614</v>
      </c>
      <c r="Q94" s="9">
        <f t="shared" si="8"/>
        <v>44843</v>
      </c>
      <c r="R94">
        <f t="shared" si="9"/>
        <v>8794.2827449999986</v>
      </c>
      <c r="S94">
        <v>75</v>
      </c>
      <c r="T94" s="8">
        <f t="shared" si="12"/>
        <v>7715.1999999999989</v>
      </c>
    </row>
    <row r="95" spans="1:20" x14ac:dyDescent="0.25">
      <c r="A95" s="4">
        <f t="shared" si="11"/>
        <v>43</v>
      </c>
      <c r="B95" s="5">
        <v>44850</v>
      </c>
      <c r="C95" s="6">
        <v>8742.2680869999986</v>
      </c>
      <c r="D95" s="4">
        <f t="shared" si="10"/>
        <v>1.0672305055884399</v>
      </c>
      <c r="Q95" s="9">
        <f t="shared" si="8"/>
        <v>44850</v>
      </c>
      <c r="R95">
        <f t="shared" si="9"/>
        <v>8742.2680869999986</v>
      </c>
      <c r="S95">
        <v>76</v>
      </c>
      <c r="T95" s="8">
        <f t="shared" si="12"/>
        <v>7790.768</v>
      </c>
    </row>
    <row r="96" spans="1:20" x14ac:dyDescent="0.25">
      <c r="A96" s="4">
        <f t="shared" si="11"/>
        <v>44</v>
      </c>
      <c r="B96" s="5">
        <v>44857</v>
      </c>
      <c r="C96" s="6">
        <v>8349.7275799999989</v>
      </c>
      <c r="D96" s="4">
        <f t="shared" si="10"/>
        <v>1.0163414758227525</v>
      </c>
      <c r="Q96" s="9">
        <f t="shared" si="8"/>
        <v>44857</v>
      </c>
      <c r="R96">
        <f t="shared" si="9"/>
        <v>8349.7275799999989</v>
      </c>
      <c r="S96">
        <v>77</v>
      </c>
      <c r="T96" s="8">
        <f t="shared" si="12"/>
        <v>7866.3359999999993</v>
      </c>
    </row>
    <row r="97" spans="1:20" x14ac:dyDescent="0.25">
      <c r="A97" s="4">
        <f t="shared" si="11"/>
        <v>45</v>
      </c>
      <c r="B97" s="5">
        <v>44864</v>
      </c>
      <c r="C97" s="6">
        <v>8049.3448859999999</v>
      </c>
      <c r="D97" s="4">
        <f t="shared" si="10"/>
        <v>0.98832484138067966</v>
      </c>
      <c r="Q97" s="9">
        <f t="shared" si="8"/>
        <v>44864</v>
      </c>
      <c r="R97">
        <f t="shared" si="9"/>
        <v>8049.3448859999999</v>
      </c>
      <c r="S97">
        <v>78</v>
      </c>
      <c r="T97" s="8">
        <f t="shared" si="12"/>
        <v>7941.9040000000005</v>
      </c>
    </row>
    <row r="98" spans="1:20" x14ac:dyDescent="0.25">
      <c r="A98" s="4">
        <f t="shared" si="11"/>
        <v>46</v>
      </c>
      <c r="B98" s="5">
        <v>44871</v>
      </c>
      <c r="C98" s="6">
        <v>8219.4283369999994</v>
      </c>
      <c r="D98" s="4">
        <f t="shared" si="10"/>
        <v>1.0036550602673058</v>
      </c>
      <c r="Q98" s="9">
        <f t="shared" ref="Q98:Q106" si="13">B98</f>
        <v>44871</v>
      </c>
      <c r="R98">
        <f t="shared" ref="R98:R106" si="14">C98</f>
        <v>8219.4283369999994</v>
      </c>
      <c r="S98">
        <v>79</v>
      </c>
      <c r="T98" s="8">
        <f t="shared" si="12"/>
        <v>8017.4719999999998</v>
      </c>
    </row>
    <row r="99" spans="1:20" x14ac:dyDescent="0.25">
      <c r="A99" s="4">
        <f t="shared" si="11"/>
        <v>47</v>
      </c>
      <c r="B99" s="5">
        <v>44878</v>
      </c>
      <c r="C99" s="6">
        <v>8135.2419520000012</v>
      </c>
      <c r="D99" s="4">
        <f t="shared" ref="D99:D106" si="15">AVERAGEIF($A$3:$A$106,A99,$C$3:$C$106)/$C$1</f>
        <v>0.98554189898790834</v>
      </c>
      <c r="Q99" s="9">
        <f t="shared" si="13"/>
        <v>44878</v>
      </c>
      <c r="R99">
        <f t="shared" si="14"/>
        <v>8135.2419520000012</v>
      </c>
      <c r="S99">
        <v>80</v>
      </c>
      <c r="T99" s="8">
        <f t="shared" si="12"/>
        <v>8093.0399999999991</v>
      </c>
    </row>
    <row r="100" spans="1:20" x14ac:dyDescent="0.25">
      <c r="A100" s="4">
        <f t="shared" si="11"/>
        <v>48</v>
      </c>
      <c r="B100" s="5">
        <v>44885</v>
      </c>
      <c r="C100" s="6">
        <v>8244.7802900000006</v>
      </c>
      <c r="D100" s="4">
        <f t="shared" si="15"/>
        <v>0.96470496141527695</v>
      </c>
      <c r="Q100" s="9">
        <f t="shared" si="13"/>
        <v>44885</v>
      </c>
      <c r="R100">
        <f t="shared" si="14"/>
        <v>8244.7802900000006</v>
      </c>
      <c r="S100">
        <v>81</v>
      </c>
      <c r="T100" s="8">
        <f t="shared" si="12"/>
        <v>8168.6080000000002</v>
      </c>
    </row>
    <row r="101" spans="1:20" x14ac:dyDescent="0.25">
      <c r="A101" s="4">
        <f t="shared" si="11"/>
        <v>49</v>
      </c>
      <c r="B101" s="5">
        <v>44892</v>
      </c>
      <c r="C101" s="6">
        <v>9068.0374709999996</v>
      </c>
      <c r="D101" s="4">
        <f t="shared" si="15"/>
        <v>1.0173601964855488</v>
      </c>
      <c r="Q101" s="9">
        <f t="shared" si="13"/>
        <v>44892</v>
      </c>
      <c r="R101">
        <f t="shared" si="14"/>
        <v>9068.0374709999996</v>
      </c>
      <c r="S101">
        <v>82</v>
      </c>
      <c r="T101" s="8">
        <f t="shared" si="12"/>
        <v>8244.1759999999995</v>
      </c>
    </row>
    <row r="102" spans="1:20" x14ac:dyDescent="0.25">
      <c r="A102" s="4">
        <f t="shared" si="11"/>
        <v>50</v>
      </c>
      <c r="B102" s="5">
        <v>44899</v>
      </c>
      <c r="C102" s="6">
        <v>9441.6597750000001</v>
      </c>
      <c r="D102" s="4">
        <f t="shared" si="15"/>
        <v>1.0517588399727327</v>
      </c>
      <c r="Q102" s="9">
        <f t="shared" si="13"/>
        <v>44899</v>
      </c>
      <c r="R102">
        <f t="shared" si="14"/>
        <v>9441.6597750000001</v>
      </c>
      <c r="S102">
        <v>83</v>
      </c>
      <c r="T102" s="8">
        <f t="shared" si="12"/>
        <v>8319.7440000000006</v>
      </c>
    </row>
    <row r="103" spans="1:20" x14ac:dyDescent="0.25">
      <c r="A103" s="4">
        <f t="shared" si="11"/>
        <v>51</v>
      </c>
      <c r="B103" s="5">
        <v>44906</v>
      </c>
      <c r="C103" s="6">
        <v>10459.829221</v>
      </c>
      <c r="D103" s="4">
        <f t="shared" si="15"/>
        <v>1.0340294075411731</v>
      </c>
      <c r="Q103" s="9">
        <f t="shared" si="13"/>
        <v>44906</v>
      </c>
      <c r="R103">
        <f t="shared" si="14"/>
        <v>10459.829221</v>
      </c>
      <c r="S103">
        <v>84</v>
      </c>
      <c r="T103" s="8">
        <f t="shared" si="12"/>
        <v>8395.3119999999999</v>
      </c>
    </row>
    <row r="104" spans="1:20" x14ac:dyDescent="0.25">
      <c r="A104" s="4">
        <f t="shared" si="11"/>
        <v>52</v>
      </c>
      <c r="B104" s="5">
        <v>44913</v>
      </c>
      <c r="C104" s="6">
        <v>12032.764492999999</v>
      </c>
      <c r="D104" s="4">
        <f t="shared" si="15"/>
        <v>1.1401904019432398</v>
      </c>
      <c r="Q104" s="9">
        <f t="shared" si="13"/>
        <v>44913</v>
      </c>
      <c r="R104">
        <f t="shared" si="14"/>
        <v>12032.764492999999</v>
      </c>
      <c r="S104">
        <v>85</v>
      </c>
      <c r="T104" s="8">
        <f t="shared" si="12"/>
        <v>8470.8799999999992</v>
      </c>
    </row>
    <row r="105" spans="1:20" x14ac:dyDescent="0.25">
      <c r="A105" s="4">
        <f t="shared" si="11"/>
        <v>53</v>
      </c>
      <c r="B105" s="5">
        <v>44920</v>
      </c>
      <c r="C105" s="6">
        <v>13012.121580999999</v>
      </c>
      <c r="D105" s="4">
        <f t="shared" si="15"/>
        <v>1.1987937055053079</v>
      </c>
      <c r="Q105" s="9">
        <f t="shared" si="13"/>
        <v>44920</v>
      </c>
      <c r="R105">
        <f t="shared" si="14"/>
        <v>13012.121580999999</v>
      </c>
      <c r="S105">
        <v>86</v>
      </c>
      <c r="T105" s="8">
        <f t="shared" si="12"/>
        <v>8546.4480000000003</v>
      </c>
    </row>
    <row r="106" spans="1:20" x14ac:dyDescent="0.25">
      <c r="A106" s="4">
        <v>1</v>
      </c>
      <c r="B106" s="5">
        <v>44927</v>
      </c>
      <c r="C106" s="6">
        <v>9279.2826949999999</v>
      </c>
      <c r="D106" s="4">
        <f t="shared" si="15"/>
        <v>1.0271002231225361</v>
      </c>
      <c r="Q106" s="9">
        <f t="shared" si="13"/>
        <v>44927</v>
      </c>
      <c r="R106">
        <f t="shared" si="14"/>
        <v>9279.2826949999999</v>
      </c>
      <c r="S106">
        <v>87</v>
      </c>
      <c r="T106" s="8">
        <f t="shared" si="12"/>
        <v>8622.0159999999996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8FE78-EF12-42D9-B2CD-2D939D903370}">
  <dimension ref="A1:I25"/>
  <sheetViews>
    <sheetView workbookViewId="0">
      <selection activeCell="H19" sqref="H19"/>
    </sheetView>
  </sheetViews>
  <sheetFormatPr defaultRowHeight="15" x14ac:dyDescent="0.25"/>
  <cols>
    <col min="1" max="1" width="14.85546875" style="11" bestFit="1" customWidth="1"/>
    <col min="2" max="2" width="10.140625" style="11" bestFit="1" customWidth="1"/>
    <col min="3" max="4" width="11.140625" style="11" bestFit="1" customWidth="1"/>
    <col min="5" max="7" width="9.140625" style="11"/>
    <col min="8" max="8" width="12" style="11" bestFit="1" customWidth="1"/>
    <col min="9" max="16384" width="9.140625" style="11"/>
  </cols>
  <sheetData>
    <row r="1" spans="1:9" x14ac:dyDescent="0.25">
      <c r="B1" s="12" t="s">
        <v>8</v>
      </c>
      <c r="C1" s="12"/>
      <c r="D1" s="12"/>
      <c r="E1" s="12" t="s">
        <v>9</v>
      </c>
      <c r="F1" s="12"/>
      <c r="G1" s="12"/>
    </row>
    <row r="2" spans="1:9" x14ac:dyDescent="0.25">
      <c r="A2" s="11" t="s">
        <v>5</v>
      </c>
      <c r="B2" s="11" t="s">
        <v>6</v>
      </c>
      <c r="C2" s="11" t="s">
        <v>7</v>
      </c>
      <c r="D2" s="11" t="s">
        <v>10</v>
      </c>
      <c r="E2" s="11" t="s">
        <v>6</v>
      </c>
      <c r="F2" s="11" t="s">
        <v>7</v>
      </c>
      <c r="G2" s="11" t="s">
        <v>10</v>
      </c>
      <c r="H2" s="11" t="s">
        <v>30</v>
      </c>
    </row>
    <row r="3" spans="1:9" x14ac:dyDescent="0.25">
      <c r="A3" s="13" t="s">
        <v>11</v>
      </c>
      <c r="B3" s="14">
        <v>599267</v>
      </c>
      <c r="C3" s="14">
        <v>594727</v>
      </c>
      <c r="D3" s="14">
        <f>SUM(B3:C3)</f>
        <v>1193994</v>
      </c>
      <c r="E3" s="11">
        <v>0</v>
      </c>
      <c r="F3" s="11">
        <v>0</v>
      </c>
      <c r="G3" s="11">
        <v>0</v>
      </c>
      <c r="H3" s="15">
        <f>G3/SUM($G$3:$G$24)</f>
        <v>0</v>
      </c>
    </row>
    <row r="4" spans="1:9" x14ac:dyDescent="0.25">
      <c r="A4" s="13" t="s">
        <v>12</v>
      </c>
      <c r="B4" s="14">
        <v>8951021</v>
      </c>
      <c r="C4" s="14">
        <v>281440</v>
      </c>
      <c r="D4" s="14">
        <f>SUM(B4:C4)</f>
        <v>9232461</v>
      </c>
      <c r="E4" s="11">
        <v>0</v>
      </c>
      <c r="F4" s="14">
        <v>0</v>
      </c>
      <c r="G4" s="14">
        <v>0</v>
      </c>
      <c r="H4" s="15">
        <f t="shared" ref="H4:H24" si="0">G4/SUM($G$3:$G$24)</f>
        <v>0</v>
      </c>
    </row>
    <row r="5" spans="1:9" x14ac:dyDescent="0.25">
      <c r="A5" s="13" t="s">
        <v>13</v>
      </c>
      <c r="B5" s="14">
        <v>1210427</v>
      </c>
      <c r="C5" s="14">
        <v>593724</v>
      </c>
      <c r="D5" s="14">
        <f>SUM(B5:C5)</f>
        <v>1804151</v>
      </c>
      <c r="E5" s="11">
        <v>0</v>
      </c>
      <c r="F5" s="14">
        <v>0</v>
      </c>
      <c r="G5" s="14">
        <v>0</v>
      </c>
      <c r="H5" s="15">
        <f t="shared" si="0"/>
        <v>0</v>
      </c>
    </row>
    <row r="6" spans="1:9" x14ac:dyDescent="0.25">
      <c r="A6" s="13" t="s">
        <v>14</v>
      </c>
      <c r="B6" s="14">
        <v>112420</v>
      </c>
      <c r="C6" s="14">
        <v>125058</v>
      </c>
      <c r="D6" s="14">
        <f>SUM(B6:C6)</f>
        <v>237478</v>
      </c>
      <c r="E6" s="11">
        <v>0</v>
      </c>
      <c r="F6" s="14">
        <v>0</v>
      </c>
      <c r="G6" s="14">
        <v>0</v>
      </c>
      <c r="H6" s="15">
        <f t="shared" si="0"/>
        <v>0</v>
      </c>
    </row>
    <row r="7" spans="1:9" x14ac:dyDescent="0.25">
      <c r="A7" s="16"/>
      <c r="B7" s="17"/>
      <c r="C7" s="17"/>
      <c r="D7" s="17"/>
      <c r="E7" s="16"/>
      <c r="F7" s="17"/>
      <c r="G7" s="17"/>
      <c r="H7" s="15"/>
    </row>
    <row r="8" spans="1:9" x14ac:dyDescent="0.25">
      <c r="A8" s="18" t="s">
        <v>15</v>
      </c>
      <c r="B8" s="14">
        <v>928</v>
      </c>
      <c r="C8" s="14">
        <v>0</v>
      </c>
      <c r="D8" s="14">
        <f>SUM(B8:C8)</f>
        <v>928</v>
      </c>
      <c r="E8" s="11">
        <v>9150850</v>
      </c>
      <c r="F8" s="14">
        <v>0</v>
      </c>
      <c r="G8" s="11">
        <f>SUM(E8:F8)</f>
        <v>9150850</v>
      </c>
      <c r="H8" s="20">
        <f t="shared" si="0"/>
        <v>0.22546824727484102</v>
      </c>
      <c r="I8" s="11">
        <f>G8/G25</f>
        <v>0.22546824727484102</v>
      </c>
    </row>
    <row r="9" spans="1:9" x14ac:dyDescent="0.25">
      <c r="A9" s="18" t="s">
        <v>16</v>
      </c>
      <c r="B9" s="14">
        <v>447</v>
      </c>
      <c r="C9" s="14">
        <v>1080</v>
      </c>
      <c r="D9" s="14">
        <f>SUM(B9:C9)</f>
        <v>1527</v>
      </c>
      <c r="E9" s="11">
        <v>3886440</v>
      </c>
      <c r="F9" s="14">
        <v>8168979</v>
      </c>
      <c r="G9" s="11">
        <f>SUM(E9:F9)</f>
        <v>12055419</v>
      </c>
      <c r="H9" s="20">
        <f t="shared" si="0"/>
        <v>0.29703406700949275</v>
      </c>
    </row>
    <row r="10" spans="1:9" x14ac:dyDescent="0.25">
      <c r="A10" s="18" t="s">
        <v>17</v>
      </c>
      <c r="B10" s="14">
        <v>38560804</v>
      </c>
      <c r="C10" s="14">
        <v>0</v>
      </c>
      <c r="D10" s="14">
        <f>SUM(B10:C10)</f>
        <v>38560804</v>
      </c>
      <c r="E10" s="14">
        <v>594866</v>
      </c>
      <c r="F10" s="14">
        <v>0</v>
      </c>
      <c r="G10" s="11">
        <f>SUM(E10:F10)</f>
        <v>594866</v>
      </c>
      <c r="H10" s="15">
        <f t="shared" si="0"/>
        <v>1.4656932895129478E-2</v>
      </c>
      <c r="I10" s="11">
        <f>G10/G25</f>
        <v>1.4656932895129478E-2</v>
      </c>
    </row>
    <row r="11" spans="1:9" x14ac:dyDescent="0.25">
      <c r="A11" s="18" t="s">
        <v>18</v>
      </c>
      <c r="B11" s="14">
        <v>32923710</v>
      </c>
      <c r="C11" s="14">
        <v>470068</v>
      </c>
      <c r="D11" s="14">
        <f>SUM(B11:C11)</f>
        <v>33393778</v>
      </c>
      <c r="E11" s="14">
        <v>418383</v>
      </c>
      <c r="F11" s="14">
        <v>37156</v>
      </c>
      <c r="G11" s="11">
        <f>SUM(E11:F11)</f>
        <v>455539</v>
      </c>
      <c r="H11" s="15">
        <f t="shared" si="0"/>
        <v>1.1224048027815318E-2</v>
      </c>
    </row>
    <row r="12" spans="1:9" x14ac:dyDescent="0.25">
      <c r="A12" s="18" t="s">
        <v>19</v>
      </c>
      <c r="B12" s="14">
        <v>41456376</v>
      </c>
      <c r="C12" s="14">
        <v>0</v>
      </c>
      <c r="D12" s="14">
        <f>SUM(B12:C12)</f>
        <v>41456376</v>
      </c>
      <c r="E12" s="14">
        <v>643700</v>
      </c>
      <c r="F12" s="14">
        <v>0</v>
      </c>
      <c r="G12" s="11">
        <f>SUM(E12:F12)</f>
        <v>643700</v>
      </c>
      <c r="H12" s="15">
        <f t="shared" si="0"/>
        <v>1.5860156244590959E-2</v>
      </c>
    </row>
    <row r="13" spans="1:9" x14ac:dyDescent="0.25">
      <c r="A13" s="18" t="s">
        <v>20</v>
      </c>
      <c r="B13" s="14">
        <v>39444587</v>
      </c>
      <c r="C13" s="14">
        <v>5512959</v>
      </c>
      <c r="D13" s="14">
        <f>SUM(B13:C13)</f>
        <v>44957546</v>
      </c>
      <c r="E13" s="14">
        <v>1116037</v>
      </c>
      <c r="F13" s="14">
        <v>64471</v>
      </c>
      <c r="G13" s="11">
        <f>SUM(E13:F13)</f>
        <v>1180508</v>
      </c>
      <c r="H13" s="15">
        <f t="shared" si="0"/>
        <v>2.9086595196503934E-2</v>
      </c>
    </row>
    <row r="14" spans="1:9" x14ac:dyDescent="0.25">
      <c r="A14" s="18" t="s">
        <v>21</v>
      </c>
      <c r="B14" s="14">
        <v>992042</v>
      </c>
      <c r="C14" s="14">
        <v>0</v>
      </c>
      <c r="D14" s="14">
        <f>SUM(B14:C14)</f>
        <v>992042</v>
      </c>
      <c r="E14" s="14">
        <v>843423</v>
      </c>
      <c r="F14" s="14">
        <v>0</v>
      </c>
      <c r="G14" s="11">
        <f>SUM(E14:F14)</f>
        <v>843423</v>
      </c>
      <c r="H14" s="15">
        <f t="shared" si="0"/>
        <v>2.0781141153148424E-2</v>
      </c>
    </row>
    <row r="15" spans="1:9" x14ac:dyDescent="0.25">
      <c r="A15" s="18" t="s">
        <v>22</v>
      </c>
      <c r="B15" s="14">
        <v>185063</v>
      </c>
      <c r="C15" s="14">
        <v>470068</v>
      </c>
      <c r="D15" s="14">
        <f>SUM(B15:C15)</f>
        <v>655131</v>
      </c>
      <c r="E15" s="14">
        <v>403109</v>
      </c>
      <c r="F15" s="14">
        <v>37156</v>
      </c>
      <c r="G15" s="11">
        <f>SUM(E15:F15)</f>
        <v>440265</v>
      </c>
      <c r="H15" s="15">
        <f t="shared" si="0"/>
        <v>1.0847711183819851E-2</v>
      </c>
    </row>
    <row r="16" spans="1:9" x14ac:dyDescent="0.25">
      <c r="A16" s="18" t="s">
        <v>23</v>
      </c>
      <c r="B16" s="14">
        <v>2774958</v>
      </c>
      <c r="C16" s="14">
        <v>0</v>
      </c>
      <c r="D16" s="14">
        <f>SUM(B16:C16)</f>
        <v>2774958</v>
      </c>
      <c r="E16" s="14">
        <v>1119781</v>
      </c>
      <c r="F16" s="14">
        <v>0</v>
      </c>
      <c r="G16" s="11">
        <f>SUM(E16:F16)</f>
        <v>1119781</v>
      </c>
      <c r="H16" s="15">
        <f t="shared" si="0"/>
        <v>2.7590339629834253E-2</v>
      </c>
    </row>
    <row r="17" spans="1:8" x14ac:dyDescent="0.25">
      <c r="A17" s="18" t="s">
        <v>24</v>
      </c>
      <c r="B17" s="14">
        <v>9464389</v>
      </c>
      <c r="C17" s="14">
        <v>1054630</v>
      </c>
      <c r="D17" s="14">
        <f>SUM(B17:C17)</f>
        <v>10519019</v>
      </c>
      <c r="E17" s="14">
        <v>714770</v>
      </c>
      <c r="F17" s="14">
        <v>33357</v>
      </c>
      <c r="G17" s="11">
        <f>SUM(E17:F17)</f>
        <v>748127</v>
      </c>
      <c r="H17" s="15">
        <f t="shared" si="0"/>
        <v>1.843313827993957E-2</v>
      </c>
    </row>
    <row r="18" spans="1:8" x14ac:dyDescent="0.25">
      <c r="A18" s="16"/>
      <c r="B18" s="17"/>
      <c r="C18" s="17"/>
      <c r="D18" s="17"/>
      <c r="E18" s="17"/>
      <c r="F18" s="17"/>
      <c r="G18" s="16"/>
      <c r="H18" s="15"/>
    </row>
    <row r="19" spans="1:8" x14ac:dyDescent="0.25">
      <c r="A19" s="19" t="s">
        <v>25</v>
      </c>
      <c r="B19" s="11">
        <v>278</v>
      </c>
      <c r="C19" s="14">
        <v>1399</v>
      </c>
      <c r="D19" s="14">
        <f t="shared" ref="D19:D23" si="1">SUM(B19:C19)</f>
        <v>1677</v>
      </c>
      <c r="E19" s="14">
        <v>1592638</v>
      </c>
      <c r="F19" s="14">
        <v>6427093</v>
      </c>
      <c r="G19" s="11">
        <f t="shared" ref="G19:G23" si="2">SUM(E19:F19)</f>
        <v>8019731</v>
      </c>
      <c r="H19" s="20">
        <f t="shared" si="0"/>
        <v>0.1975985501003413</v>
      </c>
    </row>
    <row r="20" spans="1:8" x14ac:dyDescent="0.25">
      <c r="A20" s="19" t="s">
        <v>26</v>
      </c>
      <c r="B20" s="14">
        <v>23918539</v>
      </c>
      <c r="C20" s="14">
        <v>25686461</v>
      </c>
      <c r="D20" s="14">
        <f t="shared" si="1"/>
        <v>49605000</v>
      </c>
      <c r="E20" s="14">
        <v>423207</v>
      </c>
      <c r="F20" s="14">
        <v>663835</v>
      </c>
      <c r="G20" s="11">
        <f t="shared" si="2"/>
        <v>1087042</v>
      </c>
      <c r="H20" s="15">
        <f t="shared" si="0"/>
        <v>2.6783681784111613E-2</v>
      </c>
    </row>
    <row r="21" spans="1:8" x14ac:dyDescent="0.25">
      <c r="A21" s="19" t="s">
        <v>29</v>
      </c>
      <c r="B21" s="14">
        <v>53543263</v>
      </c>
      <c r="C21" s="14">
        <v>138722078</v>
      </c>
      <c r="D21" s="14">
        <f t="shared" si="1"/>
        <v>192265341</v>
      </c>
      <c r="E21" s="14">
        <v>787264</v>
      </c>
      <c r="F21" s="14">
        <v>1951116</v>
      </c>
      <c r="G21" s="11">
        <f t="shared" si="2"/>
        <v>2738380</v>
      </c>
      <c r="H21" s="15">
        <f t="shared" si="0"/>
        <v>6.747108071626999E-2</v>
      </c>
    </row>
    <row r="22" spans="1:8" x14ac:dyDescent="0.25">
      <c r="A22" s="19" t="s">
        <v>28</v>
      </c>
      <c r="B22" s="14">
        <v>23918539</v>
      </c>
      <c r="C22" s="14">
        <v>25686461</v>
      </c>
      <c r="D22" s="14">
        <f t="shared" si="1"/>
        <v>49605000</v>
      </c>
      <c r="E22" s="14">
        <v>423207</v>
      </c>
      <c r="F22" s="14">
        <v>663835</v>
      </c>
      <c r="G22" s="11">
        <f t="shared" si="2"/>
        <v>1087042</v>
      </c>
      <c r="H22" s="15">
        <f t="shared" si="0"/>
        <v>2.6783681784111613E-2</v>
      </c>
    </row>
    <row r="23" spans="1:8" x14ac:dyDescent="0.25">
      <c r="A23" s="19" t="s">
        <v>27</v>
      </c>
      <c r="B23" s="14">
        <v>4506496</v>
      </c>
      <c r="C23" s="14">
        <v>13571558</v>
      </c>
      <c r="D23" s="14">
        <f t="shared" si="1"/>
        <v>18078054</v>
      </c>
      <c r="E23" s="14">
        <v>151606</v>
      </c>
      <c r="F23" s="14">
        <v>269702</v>
      </c>
      <c r="G23" s="11">
        <f t="shared" si="2"/>
        <v>421308</v>
      </c>
      <c r="H23" s="15">
        <f t="shared" si="0"/>
        <v>1.0380628720049911E-2</v>
      </c>
    </row>
    <row r="24" spans="1:8" x14ac:dyDescent="0.25">
      <c r="A24" s="16"/>
      <c r="B24" s="16"/>
      <c r="C24" s="16"/>
      <c r="D24" s="16"/>
      <c r="E24" s="16"/>
      <c r="F24" s="16"/>
      <c r="G24" s="16"/>
      <c r="H24" s="15"/>
    </row>
    <row r="25" spans="1:8" x14ac:dyDescent="0.25">
      <c r="G25" s="11">
        <f>SUM(G3:G23)</f>
        <v>40585981</v>
      </c>
    </row>
  </sheetData>
  <mergeCells count="2">
    <mergeCell ref="B1:D1"/>
    <mergeCell ref="E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884CB-2FC6-4D84-B7CD-7E66F315FD2F}">
  <dimension ref="A1:M106"/>
  <sheetViews>
    <sheetView tabSelected="1" topLeftCell="A44" workbookViewId="0">
      <selection activeCell="I52" sqref="I52"/>
    </sheetView>
  </sheetViews>
  <sheetFormatPr defaultRowHeight="15" x14ac:dyDescent="0.25"/>
  <cols>
    <col min="1" max="1" width="26.28515625" bestFit="1" customWidth="1"/>
    <col min="6" max="6" width="19.5703125" bestFit="1" customWidth="1"/>
    <col min="8" max="8" width="14.85546875" bestFit="1" customWidth="1"/>
  </cols>
  <sheetData>
    <row r="1" spans="1:6" x14ac:dyDescent="0.25">
      <c r="B1" t="s">
        <v>32</v>
      </c>
      <c r="C1" t="s">
        <v>33</v>
      </c>
      <c r="D1" t="s">
        <v>34</v>
      </c>
      <c r="E1" t="s">
        <v>35</v>
      </c>
      <c r="F1" t="s">
        <v>36</v>
      </c>
    </row>
    <row r="2" spans="1:6" x14ac:dyDescent="0.25">
      <c r="A2" s="21" t="s">
        <v>1</v>
      </c>
      <c r="B2" s="22" t="s">
        <v>31</v>
      </c>
      <c r="C2" s="24" t="s">
        <v>31</v>
      </c>
      <c r="D2" s="27" t="s">
        <v>31</v>
      </c>
      <c r="E2" s="25" t="s">
        <v>31</v>
      </c>
      <c r="F2" s="22" t="s">
        <v>31</v>
      </c>
    </row>
    <row r="3" spans="1:6" x14ac:dyDescent="0.25">
      <c r="A3" s="29">
        <v>44115</v>
      </c>
      <c r="B3" s="23">
        <v>900.72366700468001</v>
      </c>
      <c r="C3" s="24">
        <v>0</v>
      </c>
      <c r="D3" s="28">
        <v>11292.311243370799</v>
      </c>
      <c r="E3" s="26">
        <v>2587.7671321148291</v>
      </c>
      <c r="F3" s="23">
        <v>2087.3681003278953</v>
      </c>
    </row>
    <row r="4" spans="1:6" x14ac:dyDescent="0.25">
      <c r="A4" s="29">
        <v>44122</v>
      </c>
      <c r="B4" s="23">
        <v>875.98900000000003</v>
      </c>
      <c r="C4" s="24">
        <v>0</v>
      </c>
      <c r="D4" s="28">
        <v>11970.62</v>
      </c>
      <c r="E4" s="26">
        <v>2321.2939999999999</v>
      </c>
      <c r="F4" s="23">
        <v>1959.0794450321039</v>
      </c>
    </row>
    <row r="5" spans="1:6" x14ac:dyDescent="0.25">
      <c r="A5" s="29">
        <v>44129</v>
      </c>
      <c r="B5" s="23">
        <v>965.24300000000005</v>
      </c>
      <c r="C5" s="24">
        <v>36.956000000000003</v>
      </c>
      <c r="D5" s="28">
        <v>4020.0859999999998</v>
      </c>
      <c r="E5" s="26">
        <v>2630.8359999999998</v>
      </c>
      <c r="F5" s="23">
        <v>2323.33</v>
      </c>
    </row>
    <row r="6" spans="1:6" x14ac:dyDescent="0.25">
      <c r="A6" s="29">
        <v>44136</v>
      </c>
      <c r="B6" s="23">
        <v>1059.912</v>
      </c>
      <c r="C6" s="24">
        <v>62.475999999999999</v>
      </c>
      <c r="D6" s="28">
        <v>5575.6679999999997</v>
      </c>
      <c r="E6" s="26">
        <v>3071.42</v>
      </c>
      <c r="F6" s="23">
        <v>3265.634</v>
      </c>
    </row>
    <row r="7" spans="1:6" x14ac:dyDescent="0.25">
      <c r="A7" s="29">
        <v>44143</v>
      </c>
      <c r="B7" s="23">
        <v>965.80200000000002</v>
      </c>
      <c r="C7" s="24">
        <v>40.799999999999997</v>
      </c>
      <c r="D7" s="28">
        <v>6543.1760000000004</v>
      </c>
      <c r="E7" s="26">
        <v>3512.942</v>
      </c>
      <c r="F7" s="23">
        <v>2748.1219999999998</v>
      </c>
    </row>
    <row r="8" spans="1:6" x14ac:dyDescent="0.25">
      <c r="A8" s="29">
        <v>44150</v>
      </c>
      <c r="B8" s="23">
        <v>753.54</v>
      </c>
      <c r="C8" s="24">
        <v>32.148000000000003</v>
      </c>
      <c r="D8" s="28">
        <v>3642.7159999999999</v>
      </c>
      <c r="E8" s="26">
        <v>2824.444</v>
      </c>
      <c r="F8" s="23">
        <v>1829.4159999999999</v>
      </c>
    </row>
    <row r="9" spans="1:6" x14ac:dyDescent="0.25">
      <c r="A9" s="29">
        <v>44157</v>
      </c>
      <c r="B9" s="23">
        <v>796.46400000000006</v>
      </c>
      <c r="C9" s="24">
        <v>36.996000000000002</v>
      </c>
      <c r="D9" s="28">
        <v>3332.192</v>
      </c>
      <c r="E9" s="26">
        <v>2402.7840000000001</v>
      </c>
      <c r="F9" s="23">
        <v>1761.346</v>
      </c>
    </row>
    <row r="10" spans="1:6" x14ac:dyDescent="0.25">
      <c r="A10" s="29">
        <v>44164</v>
      </c>
      <c r="B10" s="23">
        <v>1179.739</v>
      </c>
      <c r="C10" s="24">
        <v>55.384</v>
      </c>
      <c r="D10" s="28">
        <v>5046.0739999999996</v>
      </c>
      <c r="E10" s="26">
        <v>4117.1180000000004</v>
      </c>
      <c r="F10" s="23">
        <v>2777.4119999999998</v>
      </c>
    </row>
    <row r="11" spans="1:6" x14ac:dyDescent="0.25">
      <c r="A11" s="29">
        <v>44171</v>
      </c>
      <c r="B11" s="23">
        <v>1129.8689999999999</v>
      </c>
      <c r="C11" s="24">
        <v>53.74</v>
      </c>
      <c r="D11" s="28">
        <v>6628.0140000000001</v>
      </c>
      <c r="E11" s="26">
        <v>4102.3239999999996</v>
      </c>
      <c r="F11" s="23">
        <v>2469.2959999999998</v>
      </c>
    </row>
    <row r="12" spans="1:6" x14ac:dyDescent="0.25">
      <c r="A12" s="29">
        <v>44178</v>
      </c>
      <c r="B12" s="23">
        <v>915.06500000000005</v>
      </c>
      <c r="C12" s="24">
        <v>39.124000000000002</v>
      </c>
      <c r="D12" s="28">
        <v>4129.3819999999996</v>
      </c>
      <c r="E12" s="26">
        <v>2722.13</v>
      </c>
      <c r="F12" s="23">
        <v>1442.92</v>
      </c>
    </row>
    <row r="13" spans="1:6" x14ac:dyDescent="0.25">
      <c r="A13" s="29">
        <v>44185</v>
      </c>
      <c r="B13" s="23">
        <v>1178.085</v>
      </c>
      <c r="C13" s="24">
        <v>70.736000000000004</v>
      </c>
      <c r="D13" s="28">
        <v>5787.5439999999999</v>
      </c>
      <c r="E13" s="26">
        <v>3786.57</v>
      </c>
      <c r="F13" s="23">
        <v>1881.88</v>
      </c>
    </row>
    <row r="14" spans="1:6" x14ac:dyDescent="0.25">
      <c r="A14" s="29">
        <v>44192</v>
      </c>
      <c r="B14" s="23">
        <v>1089.6469999999999</v>
      </c>
      <c r="C14" s="24">
        <v>52.276000000000003</v>
      </c>
      <c r="D14" s="28">
        <v>6087.518</v>
      </c>
      <c r="E14" s="26">
        <v>3552.3820000000001</v>
      </c>
      <c r="F14" s="23">
        <v>1828.248</v>
      </c>
    </row>
    <row r="15" spans="1:6" x14ac:dyDescent="0.25">
      <c r="A15" s="29">
        <v>44199</v>
      </c>
      <c r="B15" s="23">
        <v>950.59900000000005</v>
      </c>
      <c r="C15" s="24">
        <v>32.1</v>
      </c>
      <c r="D15" s="28">
        <v>5282.5860000000002</v>
      </c>
      <c r="E15" s="26">
        <v>3183.84</v>
      </c>
      <c r="F15" s="23">
        <v>1635.91</v>
      </c>
    </row>
    <row r="16" spans="1:6" x14ac:dyDescent="0.25">
      <c r="A16" s="29">
        <v>44206</v>
      </c>
      <c r="B16" s="23">
        <v>1128.454</v>
      </c>
      <c r="C16" s="24">
        <v>34.664000000000001</v>
      </c>
      <c r="D16" s="28">
        <v>7369.62</v>
      </c>
      <c r="E16" s="26">
        <v>4001.748</v>
      </c>
      <c r="F16" s="23">
        <v>1912.914</v>
      </c>
    </row>
    <row r="17" spans="1:6" x14ac:dyDescent="0.25">
      <c r="A17" s="29">
        <v>44213</v>
      </c>
      <c r="B17" s="23">
        <v>951.67200000000003</v>
      </c>
      <c r="C17" s="24">
        <v>54.823999999999998</v>
      </c>
      <c r="D17" s="28">
        <v>4280.3779999999997</v>
      </c>
      <c r="E17" s="26">
        <v>3160.56</v>
      </c>
      <c r="F17" s="23">
        <v>1461.6020000000001</v>
      </c>
    </row>
    <row r="18" spans="1:6" x14ac:dyDescent="0.25">
      <c r="A18" s="29">
        <v>44220</v>
      </c>
      <c r="B18" s="23">
        <v>1037.587</v>
      </c>
      <c r="C18" s="24">
        <v>66.823999999999998</v>
      </c>
      <c r="D18" s="28">
        <v>4373.0879999999997</v>
      </c>
      <c r="E18" s="26">
        <v>3203.8240000000001</v>
      </c>
      <c r="F18" s="23">
        <v>1592.4639999999999</v>
      </c>
    </row>
    <row r="19" spans="1:6" x14ac:dyDescent="0.25">
      <c r="A19" s="29">
        <v>44227</v>
      </c>
      <c r="B19" s="23">
        <v>1497.567</v>
      </c>
      <c r="C19" s="24">
        <v>94.888000000000005</v>
      </c>
      <c r="D19" s="28">
        <v>8440.0820000000003</v>
      </c>
      <c r="E19" s="26">
        <v>4996.95</v>
      </c>
      <c r="F19" s="23">
        <v>2175.61</v>
      </c>
    </row>
    <row r="20" spans="1:6" x14ac:dyDescent="0.25">
      <c r="A20" s="29">
        <v>44234</v>
      </c>
      <c r="B20" s="23">
        <v>1220.1300000000001</v>
      </c>
      <c r="C20" s="24">
        <v>69.352000000000004</v>
      </c>
      <c r="D20" s="28">
        <v>7995.1440000000002</v>
      </c>
      <c r="E20" s="26">
        <v>3981.7840000000001</v>
      </c>
      <c r="F20" s="23">
        <v>1543.39</v>
      </c>
    </row>
    <row r="21" spans="1:6" x14ac:dyDescent="0.25">
      <c r="A21" s="29">
        <v>44241</v>
      </c>
      <c r="B21" s="23">
        <v>994.4</v>
      </c>
      <c r="C21" s="24">
        <v>42.271999999999998</v>
      </c>
      <c r="D21" s="28">
        <v>4054.5920000000001</v>
      </c>
      <c r="E21" s="26">
        <v>2826.8040000000001</v>
      </c>
      <c r="F21" s="23">
        <v>1100.53</v>
      </c>
    </row>
    <row r="22" spans="1:6" x14ac:dyDescent="0.25">
      <c r="A22" s="29">
        <v>44248</v>
      </c>
      <c r="B22" s="23">
        <v>1011.091</v>
      </c>
      <c r="C22" s="24">
        <v>64.983999999999995</v>
      </c>
      <c r="D22" s="28">
        <v>3857.8879999999999</v>
      </c>
      <c r="E22" s="26">
        <v>2891.1419999999998</v>
      </c>
      <c r="F22" s="23">
        <v>1248.232</v>
      </c>
    </row>
    <row r="23" spans="1:6" x14ac:dyDescent="0.25">
      <c r="A23" s="29">
        <v>44255</v>
      </c>
      <c r="B23" s="23">
        <v>1417.2</v>
      </c>
      <c r="C23" s="24">
        <v>85.352000000000004</v>
      </c>
      <c r="D23" s="28">
        <v>8306.4959999999992</v>
      </c>
      <c r="E23" s="26">
        <v>5111.652</v>
      </c>
      <c r="F23" s="23">
        <v>2446.7719999999999</v>
      </c>
    </row>
    <row r="24" spans="1:6" x14ac:dyDescent="0.25">
      <c r="A24" s="29">
        <v>44262</v>
      </c>
      <c r="B24" s="23">
        <v>1257.059</v>
      </c>
      <c r="C24" s="24">
        <v>64.78</v>
      </c>
      <c r="D24" s="28">
        <v>8649.7260000000006</v>
      </c>
      <c r="E24" s="26">
        <v>4612.33</v>
      </c>
      <c r="F24" s="23">
        <v>2096.2979999999998</v>
      </c>
    </row>
    <row r="25" spans="1:6" x14ac:dyDescent="0.25">
      <c r="A25" s="29">
        <v>44269</v>
      </c>
      <c r="B25" s="23">
        <v>840.06899999999996</v>
      </c>
      <c r="C25" s="24">
        <v>47.968000000000004</v>
      </c>
      <c r="D25" s="28">
        <v>3832.2440000000001</v>
      </c>
      <c r="E25" s="26">
        <v>2397.386</v>
      </c>
      <c r="F25" s="23">
        <v>1162.27</v>
      </c>
    </row>
    <row r="26" spans="1:6" x14ac:dyDescent="0.25">
      <c r="A26" s="29">
        <v>44276</v>
      </c>
      <c r="B26" s="23">
        <v>1012.519</v>
      </c>
      <c r="C26" s="24">
        <v>69.432000000000002</v>
      </c>
      <c r="D26" s="28">
        <v>4416.0159999999996</v>
      </c>
      <c r="E26" s="26">
        <v>2687.17</v>
      </c>
      <c r="F26" s="23">
        <v>1398.1559999999999</v>
      </c>
    </row>
    <row r="27" spans="1:6" x14ac:dyDescent="0.25">
      <c r="A27" s="29">
        <v>44283</v>
      </c>
      <c r="B27" s="23">
        <v>1365.645</v>
      </c>
      <c r="C27" s="24">
        <v>100.20399999999999</v>
      </c>
      <c r="D27" s="28">
        <v>8035.1679999999997</v>
      </c>
      <c r="E27" s="26">
        <v>4274.9920000000002</v>
      </c>
      <c r="F27" s="23">
        <v>1787.114</v>
      </c>
    </row>
    <row r="28" spans="1:6" x14ac:dyDescent="0.25">
      <c r="A28" s="29">
        <v>44290</v>
      </c>
      <c r="B28" s="23">
        <v>1269.2</v>
      </c>
      <c r="C28" s="24">
        <v>95.456000000000003</v>
      </c>
      <c r="D28" s="28">
        <v>7772.8379999999997</v>
      </c>
      <c r="E28" s="26">
        <v>4085.1660000000002</v>
      </c>
      <c r="F28" s="23">
        <v>1594.0160000000001</v>
      </c>
    </row>
    <row r="29" spans="1:6" x14ac:dyDescent="0.25">
      <c r="A29" s="29">
        <v>44297</v>
      </c>
      <c r="B29" s="23">
        <v>1189.95</v>
      </c>
      <c r="C29" s="24">
        <v>82.483999999999995</v>
      </c>
      <c r="D29" s="28">
        <v>8651.5079999999998</v>
      </c>
      <c r="E29" s="26">
        <v>3358.6819999999998</v>
      </c>
      <c r="F29" s="23">
        <v>1366.662</v>
      </c>
    </row>
    <row r="30" spans="1:6" x14ac:dyDescent="0.25">
      <c r="A30" s="29">
        <v>44304</v>
      </c>
      <c r="B30" s="23">
        <v>1068.895</v>
      </c>
      <c r="C30" s="24">
        <v>80.256</v>
      </c>
      <c r="D30" s="28">
        <v>4413.9219999999996</v>
      </c>
      <c r="E30" s="26">
        <v>2678.9960000000001</v>
      </c>
      <c r="F30" s="23">
        <v>1196.944</v>
      </c>
    </row>
    <row r="31" spans="1:6" x14ac:dyDescent="0.25">
      <c r="A31" s="29">
        <v>44311</v>
      </c>
      <c r="B31" s="23">
        <v>1201.1569999999999</v>
      </c>
      <c r="C31" s="24">
        <v>115.024</v>
      </c>
      <c r="D31" s="28">
        <v>5643.1760000000004</v>
      </c>
      <c r="E31" s="26">
        <v>3400.72</v>
      </c>
      <c r="F31" s="23">
        <v>1458.578</v>
      </c>
    </row>
    <row r="32" spans="1:6" x14ac:dyDescent="0.25">
      <c r="A32" s="29">
        <v>44318</v>
      </c>
      <c r="B32" s="23">
        <v>1473.75</v>
      </c>
      <c r="C32" s="24">
        <v>126.372</v>
      </c>
      <c r="D32" s="28">
        <v>8118.6639999999998</v>
      </c>
      <c r="E32" s="26">
        <v>4397.68</v>
      </c>
      <c r="F32" s="23">
        <v>1789.7940000000001</v>
      </c>
    </row>
    <row r="33" spans="1:6" x14ac:dyDescent="0.25">
      <c r="A33" s="29">
        <v>44325</v>
      </c>
      <c r="B33" s="23">
        <v>1312.452</v>
      </c>
      <c r="C33" s="24">
        <v>109.48399999999999</v>
      </c>
      <c r="D33" s="28">
        <v>8546.9480000000003</v>
      </c>
      <c r="E33" s="26">
        <v>3715.212</v>
      </c>
      <c r="F33" s="23">
        <v>1529.9359999999999</v>
      </c>
    </row>
    <row r="34" spans="1:6" x14ac:dyDescent="0.25">
      <c r="A34" s="29">
        <v>44332</v>
      </c>
      <c r="B34" s="23">
        <v>1058.9480000000001</v>
      </c>
      <c r="C34" s="24">
        <v>94.963999999999999</v>
      </c>
      <c r="D34" s="28">
        <v>4367.6239999999998</v>
      </c>
      <c r="E34" s="26">
        <v>2696.002</v>
      </c>
      <c r="F34" s="23">
        <v>1235.8320000000001</v>
      </c>
    </row>
    <row r="35" spans="1:6" x14ac:dyDescent="0.25">
      <c r="A35" s="29">
        <v>44339</v>
      </c>
      <c r="B35" s="23">
        <v>1093.7619999999999</v>
      </c>
      <c r="C35" s="24">
        <v>96.272000000000006</v>
      </c>
      <c r="D35" s="28">
        <v>4160.97</v>
      </c>
      <c r="E35" s="26">
        <v>2630.2280000000001</v>
      </c>
      <c r="F35" s="23">
        <v>1243.8119999999999</v>
      </c>
    </row>
    <row r="36" spans="1:6" x14ac:dyDescent="0.25">
      <c r="A36" s="29">
        <v>44346</v>
      </c>
      <c r="B36" s="23">
        <v>1670.2139999999999</v>
      </c>
      <c r="C36" s="24">
        <v>152.86799999999999</v>
      </c>
      <c r="D36" s="28">
        <v>8187.8379999999997</v>
      </c>
      <c r="E36" s="26">
        <v>4827.5600000000004</v>
      </c>
      <c r="F36" s="23">
        <v>1829.4760000000001</v>
      </c>
    </row>
    <row r="37" spans="1:6" x14ac:dyDescent="0.25">
      <c r="A37" s="29">
        <v>44353</v>
      </c>
      <c r="B37" s="23">
        <v>1456.0540000000001</v>
      </c>
      <c r="C37" s="24">
        <v>105.1</v>
      </c>
      <c r="D37" s="28">
        <v>7038.94</v>
      </c>
      <c r="E37" s="26">
        <v>3659.5079999999998</v>
      </c>
      <c r="F37" s="23">
        <v>1424.6780000000001</v>
      </c>
    </row>
    <row r="38" spans="1:6" x14ac:dyDescent="0.25">
      <c r="A38" s="29">
        <v>44360</v>
      </c>
      <c r="B38" s="23">
        <v>1269.431</v>
      </c>
      <c r="C38" s="24">
        <v>91.78</v>
      </c>
      <c r="D38" s="28">
        <v>7140.8540000000003</v>
      </c>
      <c r="E38" s="26">
        <v>2944.6280000000002</v>
      </c>
      <c r="F38" s="23">
        <v>1269.8699999999999</v>
      </c>
    </row>
    <row r="39" spans="1:6" x14ac:dyDescent="0.25">
      <c r="A39" s="29">
        <v>44367</v>
      </c>
      <c r="B39" s="23">
        <v>1237.0309999999999</v>
      </c>
      <c r="C39" s="24">
        <v>110.9</v>
      </c>
      <c r="D39" s="28">
        <v>4351.1880000000001</v>
      </c>
      <c r="E39" s="26">
        <v>2718.424</v>
      </c>
      <c r="F39" s="23">
        <v>1273.78</v>
      </c>
    </row>
    <row r="40" spans="1:6" x14ac:dyDescent="0.25">
      <c r="A40" s="29">
        <v>44374</v>
      </c>
      <c r="B40" s="23">
        <v>1477.7639999999999</v>
      </c>
      <c r="C40" s="24">
        <v>150.80000000000001</v>
      </c>
      <c r="D40" s="28">
        <v>6976.96</v>
      </c>
      <c r="E40" s="26">
        <v>3807.9520000000002</v>
      </c>
      <c r="F40" s="23">
        <v>1812.7539999999999</v>
      </c>
    </row>
    <row r="41" spans="1:6" x14ac:dyDescent="0.25">
      <c r="A41" s="29">
        <v>44381</v>
      </c>
      <c r="B41" s="23">
        <v>1905.7560000000001</v>
      </c>
      <c r="C41" s="24">
        <v>150.99199999999999</v>
      </c>
      <c r="D41" s="28">
        <v>8429.3539999999994</v>
      </c>
      <c r="E41" s="26">
        <v>6052.2020000000002</v>
      </c>
      <c r="F41" s="23">
        <v>1910.7360000000001</v>
      </c>
    </row>
    <row r="42" spans="1:6" x14ac:dyDescent="0.25">
      <c r="A42" s="29">
        <v>44388</v>
      </c>
      <c r="B42" s="23">
        <v>1417.711</v>
      </c>
      <c r="C42" s="24">
        <v>112.992</v>
      </c>
      <c r="D42" s="28">
        <v>8784.7199999999993</v>
      </c>
      <c r="E42" s="26">
        <v>3035.2820000000002</v>
      </c>
      <c r="F42" s="23">
        <v>1327.076</v>
      </c>
    </row>
    <row r="43" spans="1:6" x14ac:dyDescent="0.25">
      <c r="A43" s="29">
        <v>44395</v>
      </c>
      <c r="B43" s="23">
        <v>1250.597</v>
      </c>
      <c r="C43" s="24">
        <v>152.62799999999999</v>
      </c>
      <c r="D43" s="28">
        <v>4526.9120000000003</v>
      </c>
      <c r="E43" s="26">
        <v>3259.5659999999998</v>
      </c>
      <c r="F43" s="23">
        <v>1342.5619999999999</v>
      </c>
    </row>
    <row r="44" spans="1:6" x14ac:dyDescent="0.25">
      <c r="A44" s="29">
        <v>44402</v>
      </c>
      <c r="B44" s="23">
        <v>1235.992</v>
      </c>
      <c r="C44" s="24">
        <v>141.22399999999999</v>
      </c>
      <c r="D44" s="28">
        <v>5425.22</v>
      </c>
      <c r="E44" s="26">
        <v>3008.4560000000001</v>
      </c>
      <c r="F44" s="23">
        <v>1347.0139999999999</v>
      </c>
    </row>
    <row r="45" spans="1:6" x14ac:dyDescent="0.25">
      <c r="A45" s="29">
        <v>44409</v>
      </c>
      <c r="B45" s="23">
        <v>1507.712</v>
      </c>
      <c r="C45" s="24">
        <v>143.536</v>
      </c>
      <c r="D45" s="28">
        <v>8093.88</v>
      </c>
      <c r="E45" s="26">
        <v>3793.5720000000001</v>
      </c>
      <c r="F45" s="23">
        <v>1719.548</v>
      </c>
    </row>
    <row r="46" spans="1:6" x14ac:dyDescent="0.25">
      <c r="A46" s="29">
        <v>44416</v>
      </c>
      <c r="B46" s="23">
        <v>1439.992</v>
      </c>
      <c r="C46" s="24">
        <v>130.46799999999999</v>
      </c>
      <c r="D46" s="28">
        <v>8846.9339999999993</v>
      </c>
      <c r="E46" s="26">
        <v>3207.3040000000001</v>
      </c>
      <c r="F46" s="23">
        <v>1569.04</v>
      </c>
    </row>
    <row r="47" spans="1:6" x14ac:dyDescent="0.25">
      <c r="A47" s="29">
        <v>44423</v>
      </c>
      <c r="B47" s="23">
        <v>1067.1990000000001</v>
      </c>
      <c r="C47" s="24">
        <v>117.568</v>
      </c>
      <c r="D47" s="28">
        <v>4429.6559999999999</v>
      </c>
      <c r="E47" s="26">
        <v>2412.8739999999998</v>
      </c>
      <c r="F47" s="23">
        <v>1044.9659999999999</v>
      </c>
    </row>
    <row r="48" spans="1:6" x14ac:dyDescent="0.25">
      <c r="A48" s="29">
        <v>44430</v>
      </c>
      <c r="B48" s="23">
        <v>1105.56</v>
      </c>
      <c r="C48" s="24">
        <v>125.18</v>
      </c>
      <c r="D48" s="28">
        <v>6006.7820000000002</v>
      </c>
      <c r="E48" s="26">
        <v>2462.9079999999999</v>
      </c>
      <c r="F48" s="23">
        <v>1059.2159999999999</v>
      </c>
    </row>
    <row r="49" spans="1:13" x14ac:dyDescent="0.25">
      <c r="A49" s="29">
        <v>44437</v>
      </c>
      <c r="B49" s="23">
        <v>1779.5909999999999</v>
      </c>
      <c r="C49" s="24">
        <v>209.74</v>
      </c>
      <c r="D49" s="28">
        <v>9756.4920000000002</v>
      </c>
      <c r="E49" s="26">
        <v>6752.5720000000001</v>
      </c>
      <c r="F49" s="23">
        <v>1774.9059999999999</v>
      </c>
    </row>
    <row r="50" spans="1:13" x14ac:dyDescent="0.25">
      <c r="A50" s="29">
        <v>44444</v>
      </c>
      <c r="B50" s="23">
        <v>1725.232</v>
      </c>
      <c r="C50" s="24">
        <v>182.69200000000001</v>
      </c>
      <c r="D50" s="28">
        <v>9986.4699999999993</v>
      </c>
      <c r="E50" s="26">
        <v>5259.4120000000003</v>
      </c>
      <c r="F50" s="23">
        <v>1522.636</v>
      </c>
    </row>
    <row r="51" spans="1:13" x14ac:dyDescent="0.25">
      <c r="A51" s="29">
        <v>44451</v>
      </c>
      <c r="B51" s="23">
        <v>1368.069</v>
      </c>
      <c r="C51" s="24">
        <v>147.292</v>
      </c>
      <c r="D51" s="28">
        <v>9434.8160000000007</v>
      </c>
      <c r="E51" s="26">
        <v>2636.05</v>
      </c>
      <c r="F51" s="23">
        <v>1448.24</v>
      </c>
    </row>
    <row r="52" spans="1:13" x14ac:dyDescent="0.25">
      <c r="A52" s="29">
        <v>44458</v>
      </c>
      <c r="B52" s="23">
        <v>1141.1469999999999</v>
      </c>
      <c r="C52" s="24">
        <v>151.99199999999999</v>
      </c>
      <c r="D52" s="28">
        <v>4615.558</v>
      </c>
      <c r="E52" s="26">
        <v>2227.402</v>
      </c>
      <c r="F52" s="23">
        <v>1133.9359999999999</v>
      </c>
    </row>
    <row r="53" spans="1:13" x14ac:dyDescent="0.25">
      <c r="A53" s="29">
        <v>44465</v>
      </c>
      <c r="B53" s="23">
        <v>1395.259</v>
      </c>
      <c r="C53" s="24">
        <v>176.58</v>
      </c>
      <c r="D53" s="28">
        <v>5794.7920000000004</v>
      </c>
      <c r="E53" s="26">
        <v>3198.75</v>
      </c>
      <c r="F53" s="23">
        <v>1493.3420000000001</v>
      </c>
    </row>
    <row r="54" spans="1:13" x14ac:dyDescent="0.25">
      <c r="A54" s="29">
        <v>44472</v>
      </c>
      <c r="B54" s="23">
        <v>1644.453</v>
      </c>
      <c r="C54" s="24">
        <v>189.72399999999999</v>
      </c>
      <c r="D54" s="28">
        <v>7415.6679999999997</v>
      </c>
      <c r="E54" s="26">
        <v>3963.038</v>
      </c>
      <c r="F54" s="23">
        <v>1711.722</v>
      </c>
    </row>
    <row r="55" spans="1:13" x14ac:dyDescent="0.25">
      <c r="A55" s="30">
        <v>44479</v>
      </c>
      <c r="B55" s="23">
        <v>1496.912</v>
      </c>
      <c r="C55" s="24">
        <v>147.364</v>
      </c>
      <c r="D55" s="28">
        <v>8975.2379999999994</v>
      </c>
      <c r="E55" s="26">
        <v>3061.5619999999999</v>
      </c>
      <c r="F55" s="23">
        <v>1436.5940000000001</v>
      </c>
    </row>
    <row r="56" spans="1:13" x14ac:dyDescent="0.25">
      <c r="A56" s="30">
        <v>44486</v>
      </c>
      <c r="B56" s="23">
        <v>1146.683</v>
      </c>
      <c r="C56" s="24">
        <v>132.84</v>
      </c>
      <c r="D56" s="28">
        <v>4188.9880000000003</v>
      </c>
      <c r="E56" s="26">
        <v>2365.348</v>
      </c>
      <c r="F56" s="23">
        <v>1734.0219999999999</v>
      </c>
    </row>
    <row r="57" spans="1:13" x14ac:dyDescent="0.25">
      <c r="A57" s="30">
        <v>44493</v>
      </c>
      <c r="B57" s="23">
        <v>1185.423</v>
      </c>
      <c r="C57" s="24">
        <v>165.376</v>
      </c>
      <c r="D57" s="28">
        <v>4413.7</v>
      </c>
      <c r="E57" s="26">
        <v>2540.0360000000001</v>
      </c>
      <c r="F57" s="23">
        <v>1298.99</v>
      </c>
      <c r="H57" t="s">
        <v>42</v>
      </c>
    </row>
    <row r="58" spans="1:13" x14ac:dyDescent="0.25">
      <c r="A58" s="30">
        <v>44500</v>
      </c>
      <c r="B58" s="23">
        <v>1711.675</v>
      </c>
      <c r="C58" s="24">
        <v>258.86</v>
      </c>
      <c r="D58" s="28">
        <v>8473.0259999999998</v>
      </c>
      <c r="E58" s="26">
        <v>4547.4840000000004</v>
      </c>
      <c r="F58" s="23">
        <v>2082.5700000000002</v>
      </c>
      <c r="H58" t="s">
        <v>43</v>
      </c>
      <c r="I58" s="23">
        <v>1417.711</v>
      </c>
      <c r="J58" s="24">
        <v>112.992</v>
      </c>
      <c r="K58" s="28">
        <v>8784.7199999999993</v>
      </c>
      <c r="L58" s="26">
        <v>3035.2820000000002</v>
      </c>
      <c r="M58" s="23">
        <v>1327.076</v>
      </c>
    </row>
    <row r="59" spans="1:13" x14ac:dyDescent="0.25">
      <c r="A59" s="30">
        <v>44507</v>
      </c>
      <c r="B59" s="23">
        <v>1424.24</v>
      </c>
      <c r="C59" s="24">
        <v>180.56800000000001</v>
      </c>
      <c r="D59" s="28">
        <v>7963.826</v>
      </c>
      <c r="E59" s="26">
        <v>3407.5039999999999</v>
      </c>
      <c r="F59" s="23">
        <v>1556.4760000000001</v>
      </c>
      <c r="H59" t="s">
        <v>38</v>
      </c>
      <c r="I59" s="23">
        <v>1250.597</v>
      </c>
      <c r="J59" s="24">
        <v>152.62799999999999</v>
      </c>
      <c r="K59" s="28">
        <v>4526.9120000000003</v>
      </c>
      <c r="L59" s="26">
        <v>3259.5659999999998</v>
      </c>
      <c r="M59" s="23">
        <v>1342.5619999999999</v>
      </c>
    </row>
    <row r="60" spans="1:13" x14ac:dyDescent="0.25">
      <c r="A60" s="30">
        <v>44514</v>
      </c>
      <c r="B60" s="23">
        <v>1042.749</v>
      </c>
      <c r="C60" s="24">
        <v>144.33600000000001</v>
      </c>
      <c r="D60" s="28">
        <v>4021.43</v>
      </c>
      <c r="E60" s="26">
        <v>2194.422</v>
      </c>
      <c r="F60" s="23">
        <v>1075.018</v>
      </c>
      <c r="I60" s="23">
        <v>1235.992</v>
      </c>
      <c r="J60" s="24">
        <v>141.22399999999999</v>
      </c>
      <c r="K60" s="28">
        <v>5425.22</v>
      </c>
      <c r="L60" s="26">
        <v>3008.4560000000001</v>
      </c>
      <c r="M60" s="23">
        <v>1347.0139999999999</v>
      </c>
    </row>
    <row r="61" spans="1:13" x14ac:dyDescent="0.25">
      <c r="A61" s="30">
        <v>44521</v>
      </c>
      <c r="B61" s="23">
        <v>1169.356</v>
      </c>
      <c r="C61" s="24">
        <v>159.608</v>
      </c>
      <c r="D61" s="28">
        <v>6831.7479999999996</v>
      </c>
      <c r="E61" s="26">
        <v>2389.04</v>
      </c>
      <c r="F61" s="23">
        <v>1336.5920000000001</v>
      </c>
      <c r="I61" s="23">
        <v>1507.712</v>
      </c>
      <c r="J61" s="24">
        <v>143.536</v>
      </c>
      <c r="K61" s="28">
        <v>8093.88</v>
      </c>
      <c r="L61" s="26">
        <v>3793.5720000000001</v>
      </c>
      <c r="M61" s="23">
        <v>1719.548</v>
      </c>
    </row>
    <row r="62" spans="1:13" x14ac:dyDescent="0.25">
      <c r="A62" s="30">
        <v>44528</v>
      </c>
      <c r="B62" s="23">
        <v>1644.6020000000001</v>
      </c>
      <c r="C62" s="24">
        <v>231.364</v>
      </c>
      <c r="D62" s="28">
        <v>10859.008</v>
      </c>
      <c r="E62" s="26">
        <v>4954.5339999999997</v>
      </c>
      <c r="F62" s="23">
        <v>2107.5540000000001</v>
      </c>
      <c r="I62" s="23">
        <v>1439.992</v>
      </c>
      <c r="J62" s="24">
        <v>130.46799999999999</v>
      </c>
      <c r="K62" s="28">
        <v>8846.9339999999993</v>
      </c>
      <c r="L62" s="26">
        <v>3207.3040000000001</v>
      </c>
      <c r="M62" s="23">
        <v>1569.04</v>
      </c>
    </row>
    <row r="63" spans="1:13" x14ac:dyDescent="0.25">
      <c r="A63" s="30">
        <v>44535</v>
      </c>
      <c r="B63" s="23">
        <v>1558.6510000000001</v>
      </c>
      <c r="C63" s="24">
        <v>209.49199999999999</v>
      </c>
      <c r="D63" s="28">
        <v>7798.7640000000001</v>
      </c>
      <c r="E63" s="26">
        <v>4218.8339999999998</v>
      </c>
      <c r="F63" s="23">
        <v>1500.2159999999999</v>
      </c>
      <c r="I63" s="23">
        <v>1067.1990000000001</v>
      </c>
      <c r="J63" s="24">
        <v>117.568</v>
      </c>
      <c r="K63" s="28">
        <v>4429.6559999999999</v>
      </c>
      <c r="L63" s="26">
        <v>2412.8739999999998</v>
      </c>
      <c r="M63" s="23">
        <v>1044.9659999999999</v>
      </c>
    </row>
    <row r="64" spans="1:13" x14ac:dyDescent="0.25">
      <c r="A64" s="30">
        <v>44542</v>
      </c>
      <c r="B64" s="23">
        <v>1128.373</v>
      </c>
      <c r="C64" s="24">
        <v>158.88</v>
      </c>
      <c r="D64" s="28">
        <v>4558.5720000000001</v>
      </c>
      <c r="E64" s="26">
        <v>2577.7939999999999</v>
      </c>
      <c r="F64" s="23">
        <v>1068.146</v>
      </c>
      <c r="I64" s="23">
        <v>1105.56</v>
      </c>
      <c r="J64" s="24">
        <v>125.18</v>
      </c>
      <c r="K64" s="28">
        <v>6006.7820000000002</v>
      </c>
      <c r="L64" s="26">
        <v>2462.9079999999999</v>
      </c>
      <c r="M64" s="23">
        <v>1059.2159999999999</v>
      </c>
    </row>
    <row r="65" spans="1:13" x14ac:dyDescent="0.25">
      <c r="A65" s="30">
        <v>44549</v>
      </c>
      <c r="B65" s="23">
        <v>1422.74</v>
      </c>
      <c r="C65" s="24">
        <v>207.428</v>
      </c>
      <c r="D65" s="28">
        <v>5829.73</v>
      </c>
      <c r="E65" s="26">
        <v>3558.4560000000001</v>
      </c>
      <c r="F65" s="23">
        <v>1604.7</v>
      </c>
      <c r="I65" s="23">
        <v>1779.5909999999999</v>
      </c>
      <c r="J65" s="24">
        <v>209.74</v>
      </c>
      <c r="K65" s="28">
        <v>9756.4920000000002</v>
      </c>
      <c r="L65" s="26">
        <v>6752.5720000000001</v>
      </c>
      <c r="M65" s="23">
        <v>1774.9059999999999</v>
      </c>
    </row>
    <row r="66" spans="1:13" x14ac:dyDescent="0.25">
      <c r="A66" s="30">
        <v>44556</v>
      </c>
      <c r="B66" s="23">
        <v>1386.7049999999999</v>
      </c>
      <c r="C66" s="24">
        <v>217.17599999999999</v>
      </c>
      <c r="D66" s="28">
        <v>6669.42</v>
      </c>
      <c r="E66" s="26">
        <v>3514.4879999999998</v>
      </c>
      <c r="F66" s="23">
        <v>1869.1079999999999</v>
      </c>
      <c r="I66" s="23">
        <v>1725.232</v>
      </c>
      <c r="J66" s="24">
        <v>182.69200000000001</v>
      </c>
      <c r="K66" s="28">
        <v>9986.4699999999993</v>
      </c>
      <c r="L66" s="26">
        <v>5259.4120000000003</v>
      </c>
      <c r="M66" s="23">
        <v>1522.636</v>
      </c>
    </row>
    <row r="67" spans="1:13" x14ac:dyDescent="0.25">
      <c r="A67" s="30">
        <v>44563</v>
      </c>
      <c r="B67" s="23">
        <v>1212.0820000000001</v>
      </c>
      <c r="C67" s="24">
        <v>182.33600000000001</v>
      </c>
      <c r="D67" s="28">
        <v>5304.31</v>
      </c>
      <c r="E67" s="26">
        <v>2947.6239999999998</v>
      </c>
      <c r="F67" s="23">
        <v>1550.7660000000001</v>
      </c>
      <c r="I67" s="23">
        <v>1368.069</v>
      </c>
      <c r="J67" s="24">
        <v>147.292</v>
      </c>
      <c r="K67" s="28">
        <v>9434.8160000000007</v>
      </c>
      <c r="L67" s="26">
        <v>2636.05</v>
      </c>
      <c r="M67" s="23">
        <v>1448.24</v>
      </c>
    </row>
    <row r="68" spans="1:13" x14ac:dyDescent="0.25">
      <c r="A68" s="30">
        <v>44570</v>
      </c>
      <c r="B68" s="23">
        <v>1422.518</v>
      </c>
      <c r="C68" s="24">
        <v>211.82400000000001</v>
      </c>
      <c r="D68" s="28">
        <v>7408.4179999999997</v>
      </c>
      <c r="E68" s="26">
        <v>3469.7359999999999</v>
      </c>
      <c r="F68" s="23">
        <v>1757.038</v>
      </c>
      <c r="I68" s="23">
        <v>1141.1469999999999</v>
      </c>
      <c r="J68" s="24">
        <v>151.99199999999999</v>
      </c>
      <c r="K68" s="28">
        <v>4615.558</v>
      </c>
      <c r="L68" s="26">
        <v>2227.402</v>
      </c>
      <c r="M68" s="23">
        <v>1133.9359999999999</v>
      </c>
    </row>
    <row r="69" spans="1:13" x14ac:dyDescent="0.25">
      <c r="A69" s="30">
        <v>44577</v>
      </c>
      <c r="B69" s="23">
        <v>1212.193</v>
      </c>
      <c r="C69" s="24">
        <v>194.12799999999999</v>
      </c>
      <c r="D69" s="28">
        <v>4489.9620000000004</v>
      </c>
      <c r="E69" s="26">
        <v>2891.3020000000001</v>
      </c>
      <c r="F69" s="23">
        <v>1503.374</v>
      </c>
      <c r="I69" s="23">
        <v>1395.259</v>
      </c>
      <c r="J69" s="24">
        <v>176.58</v>
      </c>
      <c r="K69" s="28">
        <v>5794.7920000000004</v>
      </c>
      <c r="L69" s="26">
        <v>3198.75</v>
      </c>
      <c r="M69" s="23">
        <v>1493.3420000000001</v>
      </c>
    </row>
    <row r="70" spans="1:13" x14ac:dyDescent="0.25">
      <c r="A70" s="30">
        <v>44584</v>
      </c>
      <c r="B70" s="23">
        <v>1232.9549999999999</v>
      </c>
      <c r="C70" s="24">
        <v>196.01599999999999</v>
      </c>
      <c r="D70" s="28">
        <v>4513.7280000000001</v>
      </c>
      <c r="E70" s="26">
        <v>2744.4319999999998</v>
      </c>
      <c r="F70" s="23">
        <v>1437.6120000000001</v>
      </c>
      <c r="I70" s="23">
        <v>1644.453</v>
      </c>
      <c r="J70" s="24">
        <v>189.72399999999999</v>
      </c>
      <c r="K70" s="28">
        <v>7415.6679999999997</v>
      </c>
      <c r="L70" s="26">
        <v>3963.038</v>
      </c>
      <c r="M70" s="23">
        <v>1711.722</v>
      </c>
    </row>
    <row r="71" spans="1:13" x14ac:dyDescent="0.25">
      <c r="A71" s="30">
        <v>44591</v>
      </c>
      <c r="B71" s="23">
        <v>1861.249</v>
      </c>
      <c r="C71" s="24">
        <v>307.12799999999999</v>
      </c>
      <c r="D71" s="28">
        <v>7540.9859999999999</v>
      </c>
      <c r="E71" s="26">
        <v>5151.9380000000001</v>
      </c>
      <c r="F71" s="23">
        <v>2272.1660000000002</v>
      </c>
      <c r="I71" s="31">
        <f>SUM(I58:I70)</f>
        <v>18078.514000000003</v>
      </c>
      <c r="J71" s="31">
        <f t="shared" ref="J71:M71" si="0">SUM(J58:J70)</f>
        <v>1981.6159999999998</v>
      </c>
      <c r="K71" s="31">
        <f t="shared" si="0"/>
        <v>93117.900000000009</v>
      </c>
      <c r="L71" s="31">
        <f t="shared" si="0"/>
        <v>45217.186000000002</v>
      </c>
      <c r="M71" s="31">
        <f t="shared" si="0"/>
        <v>18494.204000000002</v>
      </c>
    </row>
    <row r="72" spans="1:13" x14ac:dyDescent="0.25">
      <c r="A72" s="30">
        <v>44598</v>
      </c>
      <c r="B72" s="23">
        <v>1627.5219999999999</v>
      </c>
      <c r="C72" s="24">
        <v>237.864</v>
      </c>
      <c r="D72" s="28">
        <v>6439.9620000000004</v>
      </c>
      <c r="E72" s="26">
        <v>3904.5340000000001</v>
      </c>
      <c r="F72" s="23">
        <v>1736.2080000000001</v>
      </c>
      <c r="H72" t="s">
        <v>40</v>
      </c>
    </row>
    <row r="73" spans="1:13" x14ac:dyDescent="0.25">
      <c r="A73" s="30">
        <v>44605</v>
      </c>
      <c r="B73" s="23">
        <v>1418.6179999999999</v>
      </c>
      <c r="C73" s="24">
        <v>210.08799999999999</v>
      </c>
      <c r="D73" s="28">
        <v>7077.174</v>
      </c>
      <c r="E73" s="26">
        <v>3086.3560000000002</v>
      </c>
      <c r="F73" s="23">
        <v>1576.6780000000001</v>
      </c>
      <c r="H73" t="s">
        <v>41</v>
      </c>
      <c r="I73" s="23">
        <v>1496.4760000000001</v>
      </c>
      <c r="J73" s="24">
        <v>141.49600000000001</v>
      </c>
      <c r="K73" s="28">
        <v>6309.7120000000004</v>
      </c>
      <c r="L73" s="26">
        <v>3611.5079999999998</v>
      </c>
      <c r="M73" s="23">
        <v>1515.2260000000001</v>
      </c>
    </row>
    <row r="74" spans="1:13" x14ac:dyDescent="0.25">
      <c r="A74" s="30">
        <v>44612</v>
      </c>
      <c r="B74" s="23">
        <v>1304.3679999999999</v>
      </c>
      <c r="C74" s="24">
        <v>240.34399999999999</v>
      </c>
      <c r="D74" s="28">
        <v>4495.6480000000001</v>
      </c>
      <c r="E74" s="26">
        <v>2642.268</v>
      </c>
      <c r="F74" s="23">
        <v>1388.1959999999999</v>
      </c>
      <c r="H74" t="s">
        <v>38</v>
      </c>
      <c r="I74" s="23">
        <v>1173.4349999999999</v>
      </c>
      <c r="J74" s="24">
        <v>220.76400000000001</v>
      </c>
      <c r="K74" s="28">
        <v>3343.2280000000001</v>
      </c>
      <c r="L74" s="26">
        <v>2674.6819999999998</v>
      </c>
      <c r="M74" s="23">
        <v>1238.134</v>
      </c>
    </row>
    <row r="75" spans="1:13" x14ac:dyDescent="0.25">
      <c r="A75" s="30">
        <v>44619</v>
      </c>
      <c r="B75" s="23">
        <v>1757.796</v>
      </c>
      <c r="C75" s="24">
        <v>311.24799999999999</v>
      </c>
      <c r="D75" s="28">
        <v>6994.8239999999996</v>
      </c>
      <c r="E75" s="26">
        <v>4414.6019999999999</v>
      </c>
      <c r="F75" s="23">
        <v>2169.1480000000001</v>
      </c>
      <c r="I75" s="23">
        <v>1074.577</v>
      </c>
      <c r="J75" s="24">
        <v>199.28</v>
      </c>
      <c r="K75" s="28">
        <v>3842.3339999999998</v>
      </c>
      <c r="L75" s="26">
        <v>2643.076</v>
      </c>
      <c r="M75" s="23">
        <v>1176.3</v>
      </c>
    </row>
    <row r="76" spans="1:13" x14ac:dyDescent="0.25">
      <c r="A76" s="30">
        <v>44626</v>
      </c>
      <c r="B76" s="23">
        <v>1712.7149999999999</v>
      </c>
      <c r="C76" s="24">
        <v>235.596</v>
      </c>
      <c r="D76" s="28">
        <v>6765.4679999999998</v>
      </c>
      <c r="E76" s="26">
        <v>4014.8820000000001</v>
      </c>
      <c r="F76" s="23">
        <v>2208.7020000000002</v>
      </c>
      <c r="I76" s="23">
        <v>1577.0609999999999</v>
      </c>
      <c r="J76" s="24">
        <v>229.524</v>
      </c>
      <c r="K76" s="28">
        <v>6224.8720000000003</v>
      </c>
      <c r="L76" s="26">
        <v>4647.22</v>
      </c>
      <c r="M76" s="23">
        <v>1723.5139999999999</v>
      </c>
    </row>
    <row r="77" spans="1:13" x14ac:dyDescent="0.25">
      <c r="A77" s="30">
        <v>44633</v>
      </c>
      <c r="B77" s="23">
        <v>1413.653</v>
      </c>
      <c r="C77" s="24">
        <v>180.52799999999999</v>
      </c>
      <c r="D77" s="28">
        <v>5899.2139999999999</v>
      </c>
      <c r="E77" s="26">
        <v>2925.0659999999998</v>
      </c>
      <c r="F77" s="23">
        <v>1680.348</v>
      </c>
      <c r="I77" s="23">
        <v>1410.518</v>
      </c>
      <c r="J77" s="24">
        <v>155.83600000000001</v>
      </c>
      <c r="K77" s="28">
        <v>5955.8239999999996</v>
      </c>
      <c r="L77" s="26">
        <v>3624.8780000000002</v>
      </c>
      <c r="M77" s="23">
        <v>1345.0719999999999</v>
      </c>
    </row>
    <row r="78" spans="1:13" x14ac:dyDescent="0.25">
      <c r="A78" s="30">
        <v>44640</v>
      </c>
      <c r="B78" s="23">
        <v>1323.02</v>
      </c>
      <c r="C78" s="24">
        <v>227.024</v>
      </c>
      <c r="D78" s="28">
        <v>3988.7080000000001</v>
      </c>
      <c r="E78" s="26">
        <v>2881.194</v>
      </c>
      <c r="F78" s="23">
        <v>1572.816</v>
      </c>
      <c r="I78" s="23">
        <v>1103.6420000000001</v>
      </c>
      <c r="J78" s="24">
        <v>218.27199999999999</v>
      </c>
      <c r="K78" s="28">
        <v>3096.8980000000001</v>
      </c>
      <c r="L78" s="26">
        <v>2709.08</v>
      </c>
      <c r="M78" s="23">
        <v>1106.818</v>
      </c>
    </row>
    <row r="79" spans="1:13" x14ac:dyDescent="0.25">
      <c r="A79" s="30">
        <v>44647</v>
      </c>
      <c r="B79" s="23">
        <v>1669.1890000000001</v>
      </c>
      <c r="C79" s="24">
        <v>279.38799999999998</v>
      </c>
      <c r="D79" s="28">
        <v>6363.6180000000004</v>
      </c>
      <c r="E79" s="26">
        <v>4319.174</v>
      </c>
      <c r="F79" s="23">
        <v>1998.2139999999999</v>
      </c>
      <c r="I79" s="23">
        <v>1054.2159999999999</v>
      </c>
      <c r="J79" s="24">
        <v>226.172</v>
      </c>
      <c r="K79" s="28">
        <v>3618.462</v>
      </c>
      <c r="L79" s="26">
        <v>2423.0500000000002</v>
      </c>
      <c r="M79" s="23">
        <v>1119.3679999999999</v>
      </c>
    </row>
    <row r="80" spans="1:13" x14ac:dyDescent="0.25">
      <c r="A80" s="30">
        <v>44654</v>
      </c>
      <c r="B80" s="23">
        <v>1826.7260000000001</v>
      </c>
      <c r="C80" s="24">
        <v>242</v>
      </c>
      <c r="D80" s="28">
        <v>7194.03</v>
      </c>
      <c r="E80" s="26">
        <v>4775.0720000000001</v>
      </c>
      <c r="F80" s="23">
        <v>1922.482</v>
      </c>
      <c r="I80" s="23">
        <v>1546.413</v>
      </c>
      <c r="J80" s="24">
        <v>370.66399999999999</v>
      </c>
      <c r="K80" s="28">
        <v>6274.61</v>
      </c>
      <c r="L80" s="26">
        <v>4429.866</v>
      </c>
      <c r="M80" s="23">
        <v>1729.854</v>
      </c>
    </row>
    <row r="81" spans="1:13" x14ac:dyDescent="0.25">
      <c r="A81" s="30">
        <v>44661</v>
      </c>
      <c r="B81" s="23">
        <v>1496.4760000000001</v>
      </c>
      <c r="C81" s="24">
        <v>141.49600000000001</v>
      </c>
      <c r="D81" s="28">
        <v>6309.7120000000004</v>
      </c>
      <c r="E81" s="26">
        <v>3611.5079999999998</v>
      </c>
      <c r="F81" s="23">
        <v>1515.2260000000001</v>
      </c>
      <c r="I81" s="23">
        <v>1428.229</v>
      </c>
      <c r="J81" s="24">
        <v>282.64400000000001</v>
      </c>
      <c r="K81" s="28">
        <v>6006.134</v>
      </c>
      <c r="L81" s="26">
        <v>3871.2559999999999</v>
      </c>
      <c r="M81" s="23">
        <v>1413.518</v>
      </c>
    </row>
    <row r="82" spans="1:13" x14ac:dyDescent="0.25">
      <c r="A82" s="30">
        <v>44668</v>
      </c>
      <c r="B82" s="23">
        <v>1173.4349999999999</v>
      </c>
      <c r="C82" s="24">
        <v>220.76400000000001</v>
      </c>
      <c r="D82" s="28">
        <v>3343.2280000000001</v>
      </c>
      <c r="E82" s="26">
        <v>2674.6819999999998</v>
      </c>
      <c r="F82" s="23">
        <v>1238.134</v>
      </c>
      <c r="I82" s="23">
        <v>1228.3910000000001</v>
      </c>
      <c r="J82" s="24">
        <v>227.38800000000001</v>
      </c>
      <c r="K82" s="28">
        <v>5627.2</v>
      </c>
      <c r="L82" s="26">
        <v>2859.3159999999998</v>
      </c>
      <c r="M82" s="23">
        <v>1112.6600000000001</v>
      </c>
    </row>
    <row r="83" spans="1:13" x14ac:dyDescent="0.25">
      <c r="A83" s="30">
        <v>44675</v>
      </c>
      <c r="B83" s="23">
        <v>1074.577</v>
      </c>
      <c r="C83" s="24">
        <v>199.28</v>
      </c>
      <c r="D83" s="28">
        <v>3842.3339999999998</v>
      </c>
      <c r="E83" s="26">
        <v>2643.076</v>
      </c>
      <c r="F83" s="23">
        <v>1176.3</v>
      </c>
      <c r="I83" s="23">
        <v>1040.277</v>
      </c>
      <c r="J83" s="24">
        <v>266.17200000000003</v>
      </c>
      <c r="K83" s="28">
        <v>2672.17</v>
      </c>
      <c r="L83" s="26">
        <v>2343.8539999999998</v>
      </c>
      <c r="M83" s="23">
        <v>975.99199999999996</v>
      </c>
    </row>
    <row r="84" spans="1:13" x14ac:dyDescent="0.25">
      <c r="A84" s="30">
        <v>44682</v>
      </c>
      <c r="B84" s="23">
        <v>1577.0609999999999</v>
      </c>
      <c r="C84" s="24">
        <v>229.524</v>
      </c>
      <c r="D84" s="28">
        <v>6224.8720000000003</v>
      </c>
      <c r="E84" s="26">
        <v>4647.22</v>
      </c>
      <c r="F84" s="23">
        <v>1723.5139999999999</v>
      </c>
      <c r="I84" s="23">
        <v>1333.518</v>
      </c>
      <c r="J84" s="24">
        <v>345.62799999999999</v>
      </c>
      <c r="K84" s="28">
        <v>6491.7340000000004</v>
      </c>
      <c r="L84" s="26">
        <v>3611.848</v>
      </c>
      <c r="M84" s="23">
        <v>1438.05</v>
      </c>
    </row>
    <row r="85" spans="1:13" x14ac:dyDescent="0.25">
      <c r="A85" s="30">
        <v>44689</v>
      </c>
      <c r="B85" s="23">
        <v>1410.518</v>
      </c>
      <c r="C85" s="24">
        <v>155.83600000000001</v>
      </c>
      <c r="D85" s="28">
        <v>5955.8239999999996</v>
      </c>
      <c r="E85" s="26">
        <v>3624.8780000000002</v>
      </c>
      <c r="F85" s="23">
        <v>1345.0719999999999</v>
      </c>
      <c r="I85" s="23">
        <v>1550.316</v>
      </c>
      <c r="J85" s="24">
        <v>338.89600000000002</v>
      </c>
      <c r="K85" s="28">
        <v>7392.4040000000005</v>
      </c>
      <c r="L85" s="26">
        <v>4435.9040000000005</v>
      </c>
      <c r="M85" s="23">
        <v>1575.4659999999999</v>
      </c>
    </row>
    <row r="86" spans="1:13" x14ac:dyDescent="0.25">
      <c r="A86" s="30">
        <v>44696</v>
      </c>
      <c r="B86" s="23">
        <v>1103.6420000000001</v>
      </c>
      <c r="C86" s="24">
        <v>218.27199999999999</v>
      </c>
      <c r="D86" s="28">
        <v>3096.8980000000001</v>
      </c>
      <c r="E86" s="26">
        <v>2709.08</v>
      </c>
      <c r="F86" s="23">
        <v>1106.818</v>
      </c>
      <c r="I86" s="31">
        <f>SUM(I73:I85)</f>
        <v>17017.069</v>
      </c>
      <c r="J86" s="31">
        <f t="shared" ref="J86:M86" si="1">SUM(J73:J85)</f>
        <v>3222.7360000000003</v>
      </c>
      <c r="K86" s="31">
        <f t="shared" si="1"/>
        <v>66855.581999999995</v>
      </c>
      <c r="L86" s="31">
        <f t="shared" si="1"/>
        <v>43885.538</v>
      </c>
      <c r="M86" s="31">
        <f t="shared" si="1"/>
        <v>17469.971999999998</v>
      </c>
    </row>
    <row r="87" spans="1:13" x14ac:dyDescent="0.25">
      <c r="A87" s="30">
        <v>44703</v>
      </c>
      <c r="B87" s="23">
        <v>1054.2159999999999</v>
      </c>
      <c r="C87" s="24">
        <v>226.172</v>
      </c>
      <c r="D87" s="28">
        <v>3618.462</v>
      </c>
      <c r="E87" s="26">
        <v>2423.0500000000002</v>
      </c>
      <c r="F87" s="23">
        <v>1119.3679999999999</v>
      </c>
    </row>
    <row r="88" spans="1:13" x14ac:dyDescent="0.25">
      <c r="A88" s="30">
        <v>44710</v>
      </c>
      <c r="B88" s="23">
        <v>1546.413</v>
      </c>
      <c r="C88" s="24">
        <v>370.66399999999999</v>
      </c>
      <c r="D88" s="28">
        <v>6274.61</v>
      </c>
      <c r="E88" s="26">
        <v>4429.866</v>
      </c>
      <c r="F88" s="23">
        <v>1729.854</v>
      </c>
      <c r="H88" t="s">
        <v>39</v>
      </c>
    </row>
    <row r="89" spans="1:13" x14ac:dyDescent="0.25">
      <c r="A89" s="30">
        <v>44717</v>
      </c>
      <c r="B89" s="23">
        <v>1428.229</v>
      </c>
      <c r="C89" s="24">
        <v>282.64400000000001</v>
      </c>
      <c r="D89" s="28">
        <v>6006.134</v>
      </c>
      <c r="E89" s="26">
        <v>3871.2559999999999</v>
      </c>
      <c r="F89" s="23">
        <v>1413.518</v>
      </c>
      <c r="H89" t="s">
        <v>37</v>
      </c>
      <c r="I89" s="23">
        <v>1536.931</v>
      </c>
      <c r="J89" s="24">
        <v>370.55599999999998</v>
      </c>
      <c r="K89" s="28">
        <v>8278.7860000000001</v>
      </c>
      <c r="L89" s="26">
        <v>3944.328</v>
      </c>
      <c r="M89" s="23">
        <v>1292.02</v>
      </c>
    </row>
    <row r="90" spans="1:13" x14ac:dyDescent="0.25">
      <c r="A90" s="30">
        <v>44724</v>
      </c>
      <c r="B90" s="23">
        <v>1228.3910000000001</v>
      </c>
      <c r="C90" s="24">
        <v>227.38800000000001</v>
      </c>
      <c r="D90" s="28">
        <v>5627.2</v>
      </c>
      <c r="E90" s="26">
        <v>2859.3159999999998</v>
      </c>
      <c r="F90" s="23">
        <v>1112.6600000000001</v>
      </c>
      <c r="H90" t="s">
        <v>38</v>
      </c>
      <c r="I90" s="23">
        <v>1098.2</v>
      </c>
      <c r="J90" s="24">
        <v>285.42</v>
      </c>
      <c r="K90" s="28">
        <v>4231.5817269999998</v>
      </c>
      <c r="L90" s="26">
        <v>2606.6179680000005</v>
      </c>
      <c r="M90" s="23">
        <v>1027.5459960000001</v>
      </c>
    </row>
    <row r="91" spans="1:13" x14ac:dyDescent="0.25">
      <c r="A91" s="30">
        <v>44731</v>
      </c>
      <c r="B91" s="23">
        <v>1040.277</v>
      </c>
      <c r="C91" s="24">
        <v>266.17200000000003</v>
      </c>
      <c r="D91" s="28">
        <v>2672.17</v>
      </c>
      <c r="E91" s="26">
        <v>2343.8539999999998</v>
      </c>
      <c r="F91" s="23">
        <v>975.99199999999996</v>
      </c>
      <c r="I91" s="23">
        <v>1165.1079999999999</v>
      </c>
      <c r="J91" s="24">
        <v>324.70400000000001</v>
      </c>
      <c r="K91" s="28">
        <v>3951.1640000000002</v>
      </c>
      <c r="L91" s="26">
        <v>2849.748</v>
      </c>
      <c r="M91" s="23">
        <v>1241.884</v>
      </c>
    </row>
    <row r="92" spans="1:13" x14ac:dyDescent="0.25">
      <c r="A92" s="30">
        <v>44738</v>
      </c>
      <c r="B92" s="23">
        <v>1333.518</v>
      </c>
      <c r="C92" s="24">
        <v>345.62799999999999</v>
      </c>
      <c r="D92" s="28">
        <v>6491.7340000000004</v>
      </c>
      <c r="E92" s="26">
        <v>3611.848</v>
      </c>
      <c r="F92" s="23">
        <v>1438.05</v>
      </c>
      <c r="I92" s="23">
        <v>1700.4069999999999</v>
      </c>
      <c r="J92" s="24">
        <v>473.03199999999998</v>
      </c>
      <c r="K92" s="28">
        <v>6953.64</v>
      </c>
      <c r="L92" s="26">
        <v>4655.826</v>
      </c>
      <c r="M92" s="23">
        <v>2075.1219999999998</v>
      </c>
    </row>
    <row r="93" spans="1:13" x14ac:dyDescent="0.25">
      <c r="A93" s="30">
        <v>44745</v>
      </c>
      <c r="B93" s="23">
        <v>1550.316</v>
      </c>
      <c r="C93" s="24">
        <v>338.89600000000002</v>
      </c>
      <c r="D93" s="28">
        <v>7392.4040000000005</v>
      </c>
      <c r="E93" s="26">
        <v>4435.9040000000005</v>
      </c>
      <c r="F93" s="23">
        <v>1575.4659999999999</v>
      </c>
      <c r="I93" s="23">
        <v>1472.771</v>
      </c>
      <c r="J93" s="24">
        <v>326.14800000000002</v>
      </c>
      <c r="K93" s="28">
        <v>5711.8559999999998</v>
      </c>
      <c r="L93" s="26">
        <v>3375.4380000000001</v>
      </c>
      <c r="M93" s="23">
        <v>1578.126</v>
      </c>
    </row>
    <row r="94" spans="1:13" x14ac:dyDescent="0.25">
      <c r="A94" s="30">
        <v>44752</v>
      </c>
      <c r="B94" s="23">
        <v>1536.931</v>
      </c>
      <c r="C94" s="24">
        <v>370.55599999999998</v>
      </c>
      <c r="D94" s="28">
        <v>8278.7860000000001</v>
      </c>
      <c r="E94" s="26">
        <v>3944.328</v>
      </c>
      <c r="F94" s="23">
        <v>1292.02</v>
      </c>
      <c r="I94" s="23">
        <v>1044.26</v>
      </c>
      <c r="J94" s="24">
        <v>273.74</v>
      </c>
      <c r="K94" s="28">
        <v>2548.8719999999998</v>
      </c>
      <c r="L94" s="26">
        <v>2533.192</v>
      </c>
      <c r="M94" s="23">
        <v>871.52599999999995</v>
      </c>
    </row>
    <row r="95" spans="1:13" x14ac:dyDescent="0.25">
      <c r="A95" s="30">
        <v>44759</v>
      </c>
      <c r="B95" s="23">
        <v>1098.2</v>
      </c>
      <c r="C95" s="24">
        <v>285.42</v>
      </c>
      <c r="D95" s="28">
        <v>4231.5817269999998</v>
      </c>
      <c r="E95" s="26">
        <v>2606.6179680000005</v>
      </c>
      <c r="F95" s="23">
        <v>1027.5459960000001</v>
      </c>
      <c r="I95" s="23">
        <v>1118.174</v>
      </c>
      <c r="J95" s="24">
        <v>325.98</v>
      </c>
      <c r="K95" s="28">
        <v>2903.49</v>
      </c>
      <c r="L95" s="26">
        <v>2913</v>
      </c>
      <c r="M95" s="23">
        <v>1048.252</v>
      </c>
    </row>
    <row r="96" spans="1:13" x14ac:dyDescent="0.25">
      <c r="A96" s="30">
        <v>44766</v>
      </c>
      <c r="B96" s="23">
        <v>1165.1079999999999</v>
      </c>
      <c r="C96" s="24">
        <v>324.70400000000001</v>
      </c>
      <c r="D96" s="28">
        <v>3951.1640000000002</v>
      </c>
      <c r="E96" s="26">
        <v>2849.748</v>
      </c>
      <c r="F96" s="23">
        <v>1241.884</v>
      </c>
      <c r="I96" s="23">
        <v>1661.9280000000001</v>
      </c>
      <c r="J96" s="24">
        <v>547.34400000000005</v>
      </c>
      <c r="K96" s="28">
        <v>7019.0940000000001</v>
      </c>
      <c r="L96" s="26">
        <v>4185.2020000000002</v>
      </c>
      <c r="M96" s="23">
        <v>1635.4079999999999</v>
      </c>
    </row>
    <row r="97" spans="1:13" x14ac:dyDescent="0.25">
      <c r="A97" s="30">
        <v>44773</v>
      </c>
      <c r="B97" s="23">
        <v>1700.4069999999999</v>
      </c>
      <c r="C97" s="24">
        <v>473.03199999999998</v>
      </c>
      <c r="D97" s="28">
        <v>6953.64</v>
      </c>
      <c r="E97" s="26">
        <v>4655.826</v>
      </c>
      <c r="F97" s="23">
        <v>2075.1219999999998</v>
      </c>
      <c r="I97" s="23">
        <v>1678.4960000000001</v>
      </c>
      <c r="J97" s="24">
        <v>460.12</v>
      </c>
      <c r="K97" s="28">
        <v>7203.482</v>
      </c>
      <c r="L97" s="26">
        <v>4028.8359999999998</v>
      </c>
      <c r="M97" s="23">
        <v>1450.6579999999999</v>
      </c>
    </row>
    <row r="98" spans="1:13" x14ac:dyDescent="0.25">
      <c r="A98" s="30">
        <v>44780</v>
      </c>
      <c r="B98" s="23">
        <v>1472.771</v>
      </c>
      <c r="C98" s="24">
        <v>326.14800000000002</v>
      </c>
      <c r="D98" s="28">
        <v>5711.8559999999998</v>
      </c>
      <c r="E98" s="26">
        <v>3375.4380000000001</v>
      </c>
      <c r="F98" s="23">
        <v>1578.126</v>
      </c>
      <c r="I98" s="23">
        <v>1406.4559999999999</v>
      </c>
      <c r="J98" s="24">
        <v>317.88400000000001</v>
      </c>
      <c r="K98" s="28">
        <v>18639.063999999998</v>
      </c>
      <c r="L98" s="26">
        <v>2985.752</v>
      </c>
      <c r="M98" s="23">
        <v>1217.414</v>
      </c>
    </row>
    <row r="99" spans="1:13" x14ac:dyDescent="0.25">
      <c r="A99" s="30">
        <v>44787</v>
      </c>
      <c r="B99" s="23">
        <v>1044.26</v>
      </c>
      <c r="C99" s="24">
        <v>273.74</v>
      </c>
      <c r="D99" s="28">
        <v>2548.8719999999998</v>
      </c>
      <c r="E99" s="26">
        <v>2533.192</v>
      </c>
      <c r="F99" s="23">
        <v>871.52599999999995</v>
      </c>
      <c r="I99" s="23">
        <v>1035.1500000000001</v>
      </c>
      <c r="J99" s="24">
        <v>332.01600000000002</v>
      </c>
      <c r="K99" s="28">
        <v>2512.94</v>
      </c>
      <c r="L99" s="26">
        <v>1959.046</v>
      </c>
      <c r="M99" s="23">
        <v>882.65</v>
      </c>
    </row>
    <row r="100" spans="1:13" x14ac:dyDescent="0.25">
      <c r="A100" s="30">
        <v>44794</v>
      </c>
      <c r="B100" s="23">
        <v>1118.174</v>
      </c>
      <c r="C100" s="24">
        <v>325.98</v>
      </c>
      <c r="D100" s="28">
        <v>2903.49</v>
      </c>
      <c r="E100" s="26">
        <v>2913</v>
      </c>
      <c r="F100" s="23">
        <v>1048.252</v>
      </c>
      <c r="I100" s="23">
        <v>1255.1669999999999</v>
      </c>
      <c r="J100" s="24">
        <v>456.23200000000003</v>
      </c>
      <c r="K100" s="28">
        <v>6607.8239999999996</v>
      </c>
      <c r="L100" s="26">
        <v>3196.3040000000001</v>
      </c>
      <c r="M100" s="23">
        <v>1252.7239999999999</v>
      </c>
    </row>
    <row r="101" spans="1:13" x14ac:dyDescent="0.25">
      <c r="A101" s="30">
        <v>44801</v>
      </c>
      <c r="B101" s="23">
        <v>1661.9280000000001</v>
      </c>
      <c r="C101" s="24">
        <v>547.34400000000005</v>
      </c>
      <c r="D101" s="28">
        <v>7019.0940000000001</v>
      </c>
      <c r="E101" s="26">
        <v>4185.2020000000002</v>
      </c>
      <c r="F101" s="23">
        <v>1635.4079999999999</v>
      </c>
      <c r="I101" s="23">
        <v>1692.2809999999999</v>
      </c>
      <c r="J101" s="24">
        <v>470.86399999999998</v>
      </c>
      <c r="K101" s="28">
        <v>6243.4840000000004</v>
      </c>
      <c r="L101" s="26">
        <v>4436.576</v>
      </c>
      <c r="M101" s="23">
        <v>1880.828</v>
      </c>
    </row>
    <row r="102" spans="1:13" x14ac:dyDescent="0.25">
      <c r="A102" s="30">
        <v>44808</v>
      </c>
      <c r="B102" s="23">
        <v>1678.4960000000001</v>
      </c>
      <c r="C102" s="24">
        <v>460.12</v>
      </c>
      <c r="D102" s="28">
        <v>7203.482</v>
      </c>
      <c r="E102" s="26">
        <v>4028.8359999999998</v>
      </c>
      <c r="F102" s="23">
        <v>1450.6579999999999</v>
      </c>
      <c r="I102" s="31">
        <f>SUM(I89:I101)</f>
        <v>17865.329000000002</v>
      </c>
      <c r="J102" s="31">
        <f t="shared" ref="J102:M102" si="2">SUM(J89:J101)</f>
        <v>4964.04</v>
      </c>
      <c r="K102" s="31">
        <f t="shared" si="2"/>
        <v>82805.277726999993</v>
      </c>
      <c r="L102" s="31">
        <f t="shared" si="2"/>
        <v>43669.865967999998</v>
      </c>
      <c r="M102" s="31">
        <f t="shared" si="2"/>
        <v>17454.157996000002</v>
      </c>
    </row>
    <row r="103" spans="1:13" x14ac:dyDescent="0.25">
      <c r="A103" s="30">
        <v>44815</v>
      </c>
      <c r="B103" s="23">
        <v>1406.4559999999999</v>
      </c>
      <c r="C103" s="24">
        <v>317.88400000000001</v>
      </c>
      <c r="D103" s="28">
        <v>18639.063999999998</v>
      </c>
      <c r="E103" s="26">
        <v>2985.752</v>
      </c>
      <c r="F103" s="23">
        <v>1217.414</v>
      </c>
    </row>
    <row r="104" spans="1:13" x14ac:dyDescent="0.25">
      <c r="A104" s="30">
        <v>44822</v>
      </c>
      <c r="B104" s="23">
        <v>1035.1500000000001</v>
      </c>
      <c r="C104" s="24">
        <v>332.01600000000002</v>
      </c>
      <c r="D104" s="28">
        <v>2512.94</v>
      </c>
      <c r="E104" s="26">
        <v>1959.046</v>
      </c>
      <c r="F104" s="23">
        <v>882.65</v>
      </c>
    </row>
    <row r="105" spans="1:13" x14ac:dyDescent="0.25">
      <c r="A105" s="30">
        <v>44829</v>
      </c>
      <c r="B105" s="23">
        <v>1255.1669999999999</v>
      </c>
      <c r="C105" s="24">
        <v>456.23200000000003</v>
      </c>
      <c r="D105" s="28">
        <v>6607.8239999999996</v>
      </c>
      <c r="E105" s="26">
        <v>3196.3040000000001</v>
      </c>
      <c r="F105" s="23">
        <v>1252.7239999999999</v>
      </c>
    </row>
    <row r="106" spans="1:13" x14ac:dyDescent="0.25">
      <c r="A106" s="30">
        <v>44836</v>
      </c>
      <c r="B106" s="23">
        <v>1692.2809999999999</v>
      </c>
      <c r="C106" s="24">
        <v>470.86399999999998</v>
      </c>
      <c r="D106" s="28">
        <v>6243.4840000000004</v>
      </c>
      <c r="E106" s="26">
        <v>4436.576</v>
      </c>
      <c r="F106" s="23">
        <v>1880.828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AC</vt:lpstr>
      <vt:lpstr>Media Contribution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Kavya Bhat</dc:creator>
  <cp:keywords/>
  <dc:description/>
  <cp:lastModifiedBy>Deepashri Munishwar</cp:lastModifiedBy>
  <cp:revision/>
  <dcterms:created xsi:type="dcterms:W3CDTF">2022-08-05T07:13:40Z</dcterms:created>
  <dcterms:modified xsi:type="dcterms:W3CDTF">2023-03-10T12:26:40Z</dcterms:modified>
  <cp:category/>
  <cp:contentStatus/>
</cp:coreProperties>
</file>